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490" windowHeight="7755"/>
  </bookViews>
  <sheets>
    <sheet name="Help" sheetId="1" r:id="rId1"/>
    <sheet name="Master" sheetId="2" r:id="rId2"/>
    <sheet name="Marks Entry" sheetId="3" r:id="rId3"/>
    <sheet name="Result Sheet" sheetId="4" r:id="rId4"/>
    <sheet name="Statics" sheetId="5" r:id="rId5"/>
    <sheet name="Cat.Wise Result" sheetId="6" r:id="rId6"/>
    <sheet name="Report card" sheetId="7" r:id="rId7"/>
  </sheets>
  <definedNames>
    <definedName name="_xlnm.Print_Area" localSheetId="5">'Cat.Wise Result'!$A$1:$AD$38</definedName>
    <definedName name="_xlnm.Print_Area" localSheetId="2">'Marks Entry'!#REF!</definedName>
    <definedName name="_xlnm.Print_Area" localSheetId="6">'Report card'!$A$1:$N$410</definedName>
    <definedName name="_xlnm.Print_Area" localSheetId="3">'Result Sheet'!$B$2:$GB$113</definedName>
    <definedName name="_xlnm.Print_Area" localSheetId="4">Statics!$B$1:$AS$17</definedName>
    <definedName name="_xlnm.Print_Titles" localSheetId="3">'Result Sheet'!$F:$H,'Result Sheet'!$2:$7</definedName>
  </definedNames>
  <calcPr calcId="124519"/>
</workbook>
</file>

<file path=xl/calcChain.xml><?xml version="1.0" encoding="utf-8"?>
<calcChain xmlns="http://schemas.openxmlformats.org/spreadsheetml/2006/main">
  <c r="CQ10" i="3"/>
  <c r="C404" i="7"/>
  <c r="C403"/>
  <c r="C402"/>
  <c r="C401"/>
  <c r="L400"/>
  <c r="C400"/>
  <c r="C399"/>
  <c r="C393"/>
  <c r="C392"/>
  <c r="C391"/>
  <c r="C390"/>
  <c r="C389"/>
  <c r="K388"/>
  <c r="I388"/>
  <c r="H388"/>
  <c r="J388" s="1"/>
  <c r="L388" s="1"/>
  <c r="G388"/>
  <c r="F388"/>
  <c r="E388"/>
  <c r="C387"/>
  <c r="C386"/>
  <c r="K385"/>
  <c r="I385"/>
  <c r="G385"/>
  <c r="F385"/>
  <c r="H385" s="1"/>
  <c r="J385" s="1"/>
  <c r="L385" s="1"/>
  <c r="E385"/>
  <c r="L376"/>
  <c r="L374"/>
  <c r="K373"/>
  <c r="I403" s="1"/>
  <c r="D372"/>
  <c r="D371"/>
  <c r="A370"/>
  <c r="C363"/>
  <c r="C362"/>
  <c r="C361"/>
  <c r="C360"/>
  <c r="L359"/>
  <c r="C359"/>
  <c r="C358"/>
  <c r="C352"/>
  <c r="C351"/>
  <c r="C350"/>
  <c r="C349"/>
  <c r="C348"/>
  <c r="K347"/>
  <c r="I347"/>
  <c r="G347"/>
  <c r="F347"/>
  <c r="E347"/>
  <c r="H347" s="1"/>
  <c r="J347" s="1"/>
  <c r="L347" s="1"/>
  <c r="C346"/>
  <c r="C345"/>
  <c r="K344"/>
  <c r="I344"/>
  <c r="G344"/>
  <c r="F344"/>
  <c r="E344"/>
  <c r="L335"/>
  <c r="L333"/>
  <c r="D331"/>
  <c r="D330"/>
  <c r="C322"/>
  <c r="C321"/>
  <c r="C320"/>
  <c r="C319"/>
  <c r="L318"/>
  <c r="C318"/>
  <c r="C317"/>
  <c r="C311"/>
  <c r="C310"/>
  <c r="C309"/>
  <c r="C308"/>
  <c r="C307"/>
  <c r="K306"/>
  <c r="I306"/>
  <c r="G306"/>
  <c r="F306"/>
  <c r="E306"/>
  <c r="H306" s="1"/>
  <c r="J306" s="1"/>
  <c r="L306" s="1"/>
  <c r="C305"/>
  <c r="C304"/>
  <c r="K303"/>
  <c r="I303"/>
  <c r="G303"/>
  <c r="F303"/>
  <c r="E303"/>
  <c r="L294"/>
  <c r="L292"/>
  <c r="D290"/>
  <c r="D289"/>
  <c r="C281"/>
  <c r="C280"/>
  <c r="C279"/>
  <c r="C278"/>
  <c r="L277"/>
  <c r="C277"/>
  <c r="C276"/>
  <c r="C270"/>
  <c r="C269"/>
  <c r="C268"/>
  <c r="C267"/>
  <c r="C266"/>
  <c r="K265"/>
  <c r="I265"/>
  <c r="G265"/>
  <c r="F265"/>
  <c r="E265"/>
  <c r="H265" s="1"/>
  <c r="J265" s="1"/>
  <c r="L265" s="1"/>
  <c r="C264"/>
  <c r="C263"/>
  <c r="K262"/>
  <c r="I262"/>
  <c r="G262"/>
  <c r="F262"/>
  <c r="E262"/>
  <c r="L253"/>
  <c r="L251"/>
  <c r="D249"/>
  <c r="D248"/>
  <c r="A247"/>
  <c r="A288" s="1"/>
  <c r="C240"/>
  <c r="C239"/>
  <c r="C238"/>
  <c r="C237"/>
  <c r="L236"/>
  <c r="C236"/>
  <c r="C235"/>
  <c r="C229"/>
  <c r="C228"/>
  <c r="C227"/>
  <c r="C226"/>
  <c r="C225"/>
  <c r="K224"/>
  <c r="I224"/>
  <c r="G224"/>
  <c r="F224"/>
  <c r="E224"/>
  <c r="H224" s="1"/>
  <c r="J224" s="1"/>
  <c r="L224" s="1"/>
  <c r="C223"/>
  <c r="C222"/>
  <c r="K221"/>
  <c r="I221"/>
  <c r="G221"/>
  <c r="F221"/>
  <c r="E221"/>
  <c r="H221" s="1"/>
  <c r="J221" s="1"/>
  <c r="L221" s="1"/>
  <c r="L212"/>
  <c r="L210"/>
  <c r="K209"/>
  <c r="I238" s="1"/>
  <c r="D208"/>
  <c r="D207"/>
  <c r="A206"/>
  <c r="C199"/>
  <c r="C198"/>
  <c r="C197"/>
  <c r="C196"/>
  <c r="L195"/>
  <c r="C195"/>
  <c r="C194"/>
  <c r="C188"/>
  <c r="C187"/>
  <c r="C186"/>
  <c r="C185"/>
  <c r="C184"/>
  <c r="K183"/>
  <c r="I183"/>
  <c r="G183"/>
  <c r="F183"/>
  <c r="E183"/>
  <c r="C182"/>
  <c r="C181"/>
  <c r="K180"/>
  <c r="I180"/>
  <c r="G180"/>
  <c r="F180"/>
  <c r="E180"/>
  <c r="L171"/>
  <c r="L169"/>
  <c r="D167"/>
  <c r="D166"/>
  <c r="C158"/>
  <c r="C157"/>
  <c r="C156"/>
  <c r="C155"/>
  <c r="L154"/>
  <c r="C154"/>
  <c r="C153"/>
  <c r="C147"/>
  <c r="C146"/>
  <c r="C145"/>
  <c r="C144"/>
  <c r="C143"/>
  <c r="K142"/>
  <c r="I142"/>
  <c r="G142"/>
  <c r="F142"/>
  <c r="E142"/>
  <c r="C141"/>
  <c r="C140"/>
  <c r="K139"/>
  <c r="I139"/>
  <c r="G139"/>
  <c r="F139"/>
  <c r="E139"/>
  <c r="H139" s="1"/>
  <c r="J139" s="1"/>
  <c r="L139" s="1"/>
  <c r="L130"/>
  <c r="L128"/>
  <c r="D126"/>
  <c r="D125"/>
  <c r="A124"/>
  <c r="A165" s="1"/>
  <c r="K168" s="1"/>
  <c r="C117"/>
  <c r="C116"/>
  <c r="C115"/>
  <c r="C114"/>
  <c r="L113"/>
  <c r="C113"/>
  <c r="C112"/>
  <c r="C106"/>
  <c r="C105"/>
  <c r="C104"/>
  <c r="C103"/>
  <c r="C102"/>
  <c r="K101"/>
  <c r="I101"/>
  <c r="H101"/>
  <c r="J101" s="1"/>
  <c r="L101" s="1"/>
  <c r="G101"/>
  <c r="F101"/>
  <c r="E101"/>
  <c r="C100"/>
  <c r="C99"/>
  <c r="K98"/>
  <c r="I98"/>
  <c r="H98"/>
  <c r="J98" s="1"/>
  <c r="L98" s="1"/>
  <c r="G98"/>
  <c r="F98"/>
  <c r="E98"/>
  <c r="L89"/>
  <c r="L87"/>
  <c r="K86"/>
  <c r="I116" s="1"/>
  <c r="D85"/>
  <c r="D84"/>
  <c r="A83"/>
  <c r="A42"/>
  <c r="K45" s="1"/>
  <c r="I75" s="1"/>
  <c r="C76"/>
  <c r="C75"/>
  <c r="C74"/>
  <c r="C73"/>
  <c r="L72"/>
  <c r="C72"/>
  <c r="C71"/>
  <c r="C65"/>
  <c r="C64"/>
  <c r="C63"/>
  <c r="C62"/>
  <c r="C61"/>
  <c r="K60"/>
  <c r="I60"/>
  <c r="G60"/>
  <c r="F60"/>
  <c r="E60"/>
  <c r="C59"/>
  <c r="C58"/>
  <c r="K57"/>
  <c r="I57"/>
  <c r="G57"/>
  <c r="F57"/>
  <c r="E57"/>
  <c r="L48"/>
  <c r="L46"/>
  <c r="D44"/>
  <c r="D43"/>
  <c r="O16"/>
  <c r="K4"/>
  <c r="I33" s="1"/>
  <c r="C30"/>
  <c r="C31"/>
  <c r="H183" l="1"/>
  <c r="J183" s="1"/>
  <c r="L183" s="1"/>
  <c r="I377"/>
  <c r="I381"/>
  <c r="F386"/>
  <c r="F389"/>
  <c r="F391"/>
  <c r="F393"/>
  <c r="L397"/>
  <c r="I399"/>
  <c r="F403"/>
  <c r="I380"/>
  <c r="E386"/>
  <c r="I386"/>
  <c r="K387"/>
  <c r="E389"/>
  <c r="I389"/>
  <c r="K390"/>
  <c r="E391"/>
  <c r="I391"/>
  <c r="K392"/>
  <c r="E393"/>
  <c r="I393"/>
  <c r="K397"/>
  <c r="F399"/>
  <c r="H262"/>
  <c r="J262" s="1"/>
  <c r="L262" s="1"/>
  <c r="H303"/>
  <c r="J303" s="1"/>
  <c r="L303" s="1"/>
  <c r="H344"/>
  <c r="J344" s="1"/>
  <c r="L344" s="1"/>
  <c r="I379"/>
  <c r="F387"/>
  <c r="F390"/>
  <c r="F392"/>
  <c r="K396"/>
  <c r="I402"/>
  <c r="I378"/>
  <c r="I382"/>
  <c r="K386"/>
  <c r="E387"/>
  <c r="I387"/>
  <c r="K389"/>
  <c r="E390"/>
  <c r="I390"/>
  <c r="E392"/>
  <c r="I392"/>
  <c r="K393"/>
  <c r="F402"/>
  <c r="A329"/>
  <c r="K332" s="1"/>
  <c r="K291"/>
  <c r="H142"/>
  <c r="J142" s="1"/>
  <c r="L142" s="1"/>
  <c r="I214"/>
  <c r="I218"/>
  <c r="K222"/>
  <c r="E223"/>
  <c r="K225"/>
  <c r="I226"/>
  <c r="E228"/>
  <c r="I228"/>
  <c r="K229"/>
  <c r="F238"/>
  <c r="I239"/>
  <c r="I213"/>
  <c r="I217"/>
  <c r="F222"/>
  <c r="F225"/>
  <c r="F227"/>
  <c r="F229"/>
  <c r="L233"/>
  <c r="I235"/>
  <c r="F239"/>
  <c r="K250"/>
  <c r="I223"/>
  <c r="E226"/>
  <c r="I216"/>
  <c r="E222"/>
  <c r="I222"/>
  <c r="K223"/>
  <c r="E225"/>
  <c r="I225"/>
  <c r="K226"/>
  <c r="E227"/>
  <c r="I227"/>
  <c r="K228"/>
  <c r="E229"/>
  <c r="I229"/>
  <c r="K233"/>
  <c r="F235"/>
  <c r="H180"/>
  <c r="J180" s="1"/>
  <c r="L180" s="1"/>
  <c r="I215"/>
  <c r="F223"/>
  <c r="F226"/>
  <c r="F228"/>
  <c r="K232"/>
  <c r="I198"/>
  <c r="F197"/>
  <c r="K188"/>
  <c r="I187"/>
  <c r="E187"/>
  <c r="I185"/>
  <c r="E185"/>
  <c r="K184"/>
  <c r="I182"/>
  <c r="E182"/>
  <c r="K181"/>
  <c r="I177"/>
  <c r="I173"/>
  <c r="I197"/>
  <c r="K191"/>
  <c r="F187"/>
  <c r="F185"/>
  <c r="F182"/>
  <c r="I174"/>
  <c r="F194"/>
  <c r="K192"/>
  <c r="I188"/>
  <c r="E188"/>
  <c r="K187"/>
  <c r="I186"/>
  <c r="E186"/>
  <c r="K185"/>
  <c r="I184"/>
  <c r="E184"/>
  <c r="K182"/>
  <c r="I181"/>
  <c r="E181"/>
  <c r="I175"/>
  <c r="F198"/>
  <c r="I194"/>
  <c r="L192"/>
  <c r="F188"/>
  <c r="F186"/>
  <c r="F184"/>
  <c r="F181"/>
  <c r="I176"/>
  <c r="I172"/>
  <c r="K127"/>
  <c r="H60"/>
  <c r="J60" s="1"/>
  <c r="L60" s="1"/>
  <c r="H57"/>
  <c r="J57" s="1"/>
  <c r="L57" s="1"/>
  <c r="I90"/>
  <c r="I94"/>
  <c r="F99"/>
  <c r="F102"/>
  <c r="F104"/>
  <c r="F106"/>
  <c r="L110"/>
  <c r="I112"/>
  <c r="F116"/>
  <c r="I93"/>
  <c r="E99"/>
  <c r="I99"/>
  <c r="K100"/>
  <c r="E102"/>
  <c r="I102"/>
  <c r="K103"/>
  <c r="E104"/>
  <c r="I104"/>
  <c r="K105"/>
  <c r="E106"/>
  <c r="I106"/>
  <c r="K110"/>
  <c r="F112"/>
  <c r="I92"/>
  <c r="F100"/>
  <c r="F103"/>
  <c r="F105"/>
  <c r="K109"/>
  <c r="I115"/>
  <c r="I91"/>
  <c r="I95"/>
  <c r="K99"/>
  <c r="E100"/>
  <c r="I100"/>
  <c r="K102"/>
  <c r="E103"/>
  <c r="I103"/>
  <c r="E105"/>
  <c r="I105"/>
  <c r="K106"/>
  <c r="F115"/>
  <c r="I50"/>
  <c r="I54"/>
  <c r="F58"/>
  <c r="F61"/>
  <c r="F63"/>
  <c r="F65"/>
  <c r="F67"/>
  <c r="L67"/>
  <c r="K67" s="1"/>
  <c r="L69"/>
  <c r="I71"/>
  <c r="F75"/>
  <c r="I76"/>
  <c r="I49"/>
  <c r="I53"/>
  <c r="E58"/>
  <c r="I58"/>
  <c r="M58"/>
  <c r="G59"/>
  <c r="K59"/>
  <c r="E61"/>
  <c r="I61"/>
  <c r="M61"/>
  <c r="G62"/>
  <c r="K62"/>
  <c r="E63"/>
  <c r="I63"/>
  <c r="M63"/>
  <c r="G64"/>
  <c r="K64"/>
  <c r="E65"/>
  <c r="I65"/>
  <c r="M65"/>
  <c r="K69"/>
  <c r="F71"/>
  <c r="F76"/>
  <c r="I52"/>
  <c r="F59"/>
  <c r="F62"/>
  <c r="F64"/>
  <c r="J67"/>
  <c r="K68"/>
  <c r="I74"/>
  <c r="F26"/>
  <c r="I51"/>
  <c r="G58"/>
  <c r="K58"/>
  <c r="E59"/>
  <c r="I59"/>
  <c r="M59"/>
  <c r="G61"/>
  <c r="K61"/>
  <c r="E62"/>
  <c r="I62"/>
  <c r="M62"/>
  <c r="G63"/>
  <c r="K63"/>
  <c r="E64"/>
  <c r="I64"/>
  <c r="M64"/>
  <c r="G65"/>
  <c r="K65"/>
  <c r="H67"/>
  <c r="L70"/>
  <c r="F74"/>
  <c r="K17"/>
  <c r="E20"/>
  <c r="K20"/>
  <c r="E22"/>
  <c r="G23"/>
  <c r="K24"/>
  <c r="I32"/>
  <c r="F35"/>
  <c r="I9"/>
  <c r="I17"/>
  <c r="F18"/>
  <c r="M18"/>
  <c r="I20"/>
  <c r="F21"/>
  <c r="M21"/>
  <c r="I22"/>
  <c r="F23"/>
  <c r="M23"/>
  <c r="I24"/>
  <c r="H26"/>
  <c r="L28"/>
  <c r="F32"/>
  <c r="I34"/>
  <c r="E18"/>
  <c r="K18"/>
  <c r="G20"/>
  <c r="E21"/>
  <c r="K21"/>
  <c r="G22"/>
  <c r="E23"/>
  <c r="K23"/>
  <c r="G24"/>
  <c r="K28"/>
  <c r="F34"/>
  <c r="F30"/>
  <c r="E17"/>
  <c r="G18"/>
  <c r="G21"/>
  <c r="K22"/>
  <c r="E24"/>
  <c r="J26"/>
  <c r="I35"/>
  <c r="G17"/>
  <c r="F17"/>
  <c r="M17"/>
  <c r="I18"/>
  <c r="F20"/>
  <c r="M20"/>
  <c r="I21"/>
  <c r="F22"/>
  <c r="M22"/>
  <c r="I23"/>
  <c r="F24"/>
  <c r="M24"/>
  <c r="K27"/>
  <c r="I30"/>
  <c r="F33"/>
  <c r="EO10" i="3"/>
  <c r="H59" i="7" l="1"/>
  <c r="J59" s="1"/>
  <c r="L59" s="1"/>
  <c r="H64"/>
  <c r="J64" s="1"/>
  <c r="L64" s="1"/>
  <c r="I362"/>
  <c r="F361"/>
  <c r="K352"/>
  <c r="I351"/>
  <c r="E351"/>
  <c r="I349"/>
  <c r="E349"/>
  <c r="K348"/>
  <c r="I346"/>
  <c r="E346"/>
  <c r="K345"/>
  <c r="I341"/>
  <c r="I337"/>
  <c r="I361"/>
  <c r="K355"/>
  <c r="F351"/>
  <c r="F349"/>
  <c r="F346"/>
  <c r="I338"/>
  <c r="F362"/>
  <c r="F352"/>
  <c r="F348"/>
  <c r="I336"/>
  <c r="F358"/>
  <c r="K356"/>
  <c r="I352"/>
  <c r="E352"/>
  <c r="K351"/>
  <c r="I350"/>
  <c r="E350"/>
  <c r="K349"/>
  <c r="I348"/>
  <c r="E348"/>
  <c r="K346"/>
  <c r="I345"/>
  <c r="E345"/>
  <c r="I339"/>
  <c r="I358"/>
  <c r="L356"/>
  <c r="F350"/>
  <c r="F345"/>
  <c r="I340"/>
  <c r="F321"/>
  <c r="I317"/>
  <c r="L315"/>
  <c r="F311"/>
  <c r="F309"/>
  <c r="F307"/>
  <c r="F304"/>
  <c r="I299"/>
  <c r="I295"/>
  <c r="I321"/>
  <c r="F320"/>
  <c r="K311"/>
  <c r="I310"/>
  <c r="E310"/>
  <c r="I308"/>
  <c r="E308"/>
  <c r="K307"/>
  <c r="I305"/>
  <c r="E305"/>
  <c r="K304"/>
  <c r="I300"/>
  <c r="I296"/>
  <c r="F317"/>
  <c r="E311"/>
  <c r="K308"/>
  <c r="I307"/>
  <c r="E304"/>
  <c r="I320"/>
  <c r="K314"/>
  <c r="F310"/>
  <c r="F308"/>
  <c r="F305"/>
  <c r="I297"/>
  <c r="K315"/>
  <c r="I311"/>
  <c r="K310"/>
  <c r="I309"/>
  <c r="E309"/>
  <c r="E307"/>
  <c r="K305"/>
  <c r="I304"/>
  <c r="I298"/>
  <c r="F276"/>
  <c r="K274"/>
  <c r="I270"/>
  <c r="E270"/>
  <c r="K269"/>
  <c r="I268"/>
  <c r="E268"/>
  <c r="K267"/>
  <c r="I266"/>
  <c r="E266"/>
  <c r="K264"/>
  <c r="I263"/>
  <c r="E263"/>
  <c r="I257"/>
  <c r="F280"/>
  <c r="I276"/>
  <c r="L274"/>
  <c r="F270"/>
  <c r="F268"/>
  <c r="F266"/>
  <c r="F263"/>
  <c r="I258"/>
  <c r="I254"/>
  <c r="K273"/>
  <c r="I280"/>
  <c r="F279"/>
  <c r="K270"/>
  <c r="I269"/>
  <c r="E269"/>
  <c r="I267"/>
  <c r="E267"/>
  <c r="K266"/>
  <c r="I264"/>
  <c r="E264"/>
  <c r="K263"/>
  <c r="I259"/>
  <c r="I255"/>
  <c r="I279"/>
  <c r="F269"/>
  <c r="F267"/>
  <c r="F264"/>
  <c r="I256"/>
  <c r="F157"/>
  <c r="I153"/>
  <c r="L151"/>
  <c r="F147"/>
  <c r="F145"/>
  <c r="F143"/>
  <c r="F140"/>
  <c r="I135"/>
  <c r="I131"/>
  <c r="I157"/>
  <c r="F156"/>
  <c r="K147"/>
  <c r="I146"/>
  <c r="E146"/>
  <c r="I144"/>
  <c r="E144"/>
  <c r="K143"/>
  <c r="I141"/>
  <c r="E141"/>
  <c r="K140"/>
  <c r="I136"/>
  <c r="I132"/>
  <c r="I156"/>
  <c r="K150"/>
  <c r="F146"/>
  <c r="F144"/>
  <c r="F141"/>
  <c r="I133"/>
  <c r="F153"/>
  <c r="K151"/>
  <c r="I147"/>
  <c r="E147"/>
  <c r="K146"/>
  <c r="I145"/>
  <c r="E145"/>
  <c r="K144"/>
  <c r="I143"/>
  <c r="E143"/>
  <c r="K141"/>
  <c r="I140"/>
  <c r="E140"/>
  <c r="I134"/>
  <c r="H62"/>
  <c r="J62" s="1"/>
  <c r="L62" s="1"/>
  <c r="H63"/>
  <c r="J63" s="1"/>
  <c r="L63" s="1"/>
  <c r="H65"/>
  <c r="J65" s="1"/>
  <c r="L65" s="1"/>
  <c r="H58"/>
  <c r="J58" s="1"/>
  <c r="L58" s="1"/>
  <c r="H61"/>
  <c r="J61" s="1"/>
  <c r="L61" s="1"/>
  <c r="GB107" i="4"/>
  <c r="FZ107"/>
  <c r="FY107"/>
  <c r="FX107"/>
  <c r="FW107"/>
  <c r="FV107"/>
  <c r="FU107"/>
  <c r="FT107"/>
  <c r="FS107"/>
  <c r="FR107"/>
  <c r="FQ107"/>
  <c r="FP107"/>
  <c r="FO107"/>
  <c r="FN107"/>
  <c r="FM107"/>
  <c r="FL107"/>
  <c r="FK107"/>
  <c r="FJ107"/>
  <c r="FI107"/>
  <c r="FH107"/>
  <c r="FG107"/>
  <c r="FF107"/>
  <c r="FE107"/>
  <c r="FD107"/>
  <c r="FC107"/>
  <c r="FB107"/>
  <c r="FA107"/>
  <c r="EZ107"/>
  <c r="EY107"/>
  <c r="EX107"/>
  <c r="EW107"/>
  <c r="EV107"/>
  <c r="EU107"/>
  <c r="ET107"/>
  <c r="ES107"/>
  <c r="ER107"/>
  <c r="EQ107"/>
  <c r="EP107"/>
  <c r="EO107"/>
  <c r="EN107"/>
  <c r="EM107"/>
  <c r="EL107"/>
  <c r="EK107"/>
  <c r="EJ107"/>
  <c r="EI107"/>
  <c r="EH107"/>
  <c r="EG107"/>
  <c r="EF107"/>
  <c r="EE107"/>
  <c r="ED107"/>
  <c r="EC107"/>
  <c r="EB107"/>
  <c r="EA107"/>
  <c r="DZ107"/>
  <c r="DY107"/>
  <c r="DX107"/>
  <c r="DW107"/>
  <c r="DV107"/>
  <c r="DU107"/>
  <c r="DT107"/>
  <c r="DS107"/>
  <c r="DR107"/>
  <c r="DQ107"/>
  <c r="DP107"/>
  <c r="DO107"/>
  <c r="DN107"/>
  <c r="DM107"/>
  <c r="DL107"/>
  <c r="DK107"/>
  <c r="DJ107"/>
  <c r="DI107"/>
  <c r="DH107"/>
  <c r="DG107"/>
  <c r="DF107"/>
  <c r="DE107"/>
  <c r="DD107"/>
  <c r="DC107"/>
  <c r="DB107"/>
  <c r="DA107"/>
  <c r="CZ107"/>
  <c r="CY107"/>
  <c r="CX107"/>
  <c r="CW107"/>
  <c r="CV107"/>
  <c r="CU107"/>
  <c r="CT107"/>
  <c r="CS107"/>
  <c r="CR107"/>
  <c r="CQ107"/>
  <c r="CP107"/>
  <c r="CO107"/>
  <c r="CN107"/>
  <c r="CM107"/>
  <c r="CL107"/>
  <c r="CK107"/>
  <c r="CJ107"/>
  <c r="CI107"/>
  <c r="CH107"/>
  <c r="CG107"/>
  <c r="CF107"/>
  <c r="CE107"/>
  <c r="CD107"/>
  <c r="CC107"/>
  <c r="CB107"/>
  <c r="CA107"/>
  <c r="BZ107"/>
  <c r="BY107"/>
  <c r="BX107"/>
  <c r="BW107"/>
  <c r="BV107"/>
  <c r="BU107"/>
  <c r="BT107"/>
  <c r="BS107"/>
  <c r="BR107"/>
  <c r="BQ107"/>
  <c r="BP107"/>
  <c r="BO107"/>
  <c r="BN107"/>
  <c r="BM107"/>
  <c r="BL107"/>
  <c r="BK107"/>
  <c r="BJ107"/>
  <c r="BI107"/>
  <c r="BH107"/>
  <c r="BG107"/>
  <c r="BF107"/>
  <c r="BE107"/>
  <c r="BD107"/>
  <c r="BC107"/>
  <c r="BB107"/>
  <c r="BA107"/>
  <c r="AZ107"/>
  <c r="AY107"/>
  <c r="AX107"/>
  <c r="AW107"/>
  <c r="AV107"/>
  <c r="AU107"/>
  <c r="AT107"/>
  <c r="AS107"/>
  <c r="AR107"/>
  <c r="AQ107"/>
  <c r="AP107"/>
  <c r="AO107"/>
  <c r="AN107"/>
  <c r="AM107"/>
  <c r="AL107"/>
  <c r="AK107"/>
  <c r="AJ107"/>
  <c r="AI107"/>
  <c r="AH107"/>
  <c r="AG107"/>
  <c r="AF107"/>
  <c r="AE107"/>
  <c r="AD107"/>
  <c r="AC107"/>
  <c r="AB107"/>
  <c r="AA107"/>
  <c r="Z107"/>
  <c r="Y107"/>
  <c r="X107"/>
  <c r="W107"/>
  <c r="V107"/>
  <c r="U107"/>
  <c r="T107"/>
  <c r="S107"/>
  <c r="R107"/>
  <c r="Q107"/>
  <c r="P107"/>
  <c r="O107"/>
  <c r="N107"/>
  <c r="M107"/>
  <c r="L107"/>
  <c r="GB106"/>
  <c r="FZ106"/>
  <c r="FY106"/>
  <c r="FX106"/>
  <c r="FW106"/>
  <c r="FV106"/>
  <c r="FU106"/>
  <c r="FT106"/>
  <c r="FS106"/>
  <c r="FR106"/>
  <c r="FQ106"/>
  <c r="FP106"/>
  <c r="FO106"/>
  <c r="FN106"/>
  <c r="FM106"/>
  <c r="FL106"/>
  <c r="FK106"/>
  <c r="FJ106"/>
  <c r="FI106"/>
  <c r="FH106"/>
  <c r="FG106"/>
  <c r="FF106"/>
  <c r="FE106"/>
  <c r="FD106"/>
  <c r="FC106"/>
  <c r="FB106"/>
  <c r="FA106"/>
  <c r="EZ106"/>
  <c r="EY106"/>
  <c r="EX106"/>
  <c r="EW106"/>
  <c r="EV106"/>
  <c r="EU106"/>
  <c r="ET106"/>
  <c r="ES106"/>
  <c r="ER106"/>
  <c r="EQ106"/>
  <c r="EP106"/>
  <c r="EO106"/>
  <c r="EN106"/>
  <c r="EM106"/>
  <c r="EL106"/>
  <c r="EK106"/>
  <c r="EJ106"/>
  <c r="EI106"/>
  <c r="EH106"/>
  <c r="EG106"/>
  <c r="EF106"/>
  <c r="EE106"/>
  <c r="ED106"/>
  <c r="EC106"/>
  <c r="EB106"/>
  <c r="EA106"/>
  <c r="DZ106"/>
  <c r="DY106"/>
  <c r="DX106"/>
  <c r="DW106"/>
  <c r="DV106"/>
  <c r="DU106"/>
  <c r="DT106"/>
  <c r="DS106"/>
  <c r="DR106"/>
  <c r="DQ106"/>
  <c r="DP106"/>
  <c r="DO106"/>
  <c r="DN106"/>
  <c r="DM106"/>
  <c r="DL106"/>
  <c r="DK106"/>
  <c r="DJ106"/>
  <c r="DI106"/>
  <c r="DH106"/>
  <c r="DG106"/>
  <c r="DF106"/>
  <c r="DE106"/>
  <c r="DD106"/>
  <c r="DC106"/>
  <c r="DB106"/>
  <c r="DA106"/>
  <c r="CZ106"/>
  <c r="CY106"/>
  <c r="CX106"/>
  <c r="CW106"/>
  <c r="CV106"/>
  <c r="CU106"/>
  <c r="CT106"/>
  <c r="CS106"/>
  <c r="CR106"/>
  <c r="CQ106"/>
  <c r="CP106"/>
  <c r="CO106"/>
  <c r="CN106"/>
  <c r="CM106"/>
  <c r="CL106"/>
  <c r="CK106"/>
  <c r="CJ106"/>
  <c r="CI106"/>
  <c r="CH106"/>
  <c r="CG106"/>
  <c r="CF106"/>
  <c r="CE106"/>
  <c r="CD106"/>
  <c r="CC106"/>
  <c r="CB106"/>
  <c r="CA106"/>
  <c r="BZ106"/>
  <c r="BY106"/>
  <c r="BX106"/>
  <c r="BW106"/>
  <c r="BV106"/>
  <c r="BU106"/>
  <c r="BT106"/>
  <c r="BS106"/>
  <c r="BR106"/>
  <c r="BQ106"/>
  <c r="BP106"/>
  <c r="BO106"/>
  <c r="BN106"/>
  <c r="BM106"/>
  <c r="BL106"/>
  <c r="BK106"/>
  <c r="BJ106"/>
  <c r="BI106"/>
  <c r="BH106"/>
  <c r="BG106"/>
  <c r="BF106"/>
  <c r="BE106"/>
  <c r="BD106"/>
  <c r="BC106"/>
  <c r="BB106"/>
  <c r="BA106"/>
  <c r="AZ106"/>
  <c r="AY106"/>
  <c r="AX106"/>
  <c r="AW106"/>
  <c r="AV106"/>
  <c r="AU106"/>
  <c r="AT106"/>
  <c r="AS106"/>
  <c r="AR106"/>
  <c r="AQ106"/>
  <c r="AP106"/>
  <c r="AO106"/>
  <c r="AN106"/>
  <c r="AM106"/>
  <c r="AL106"/>
  <c r="AK106"/>
  <c r="AJ106"/>
  <c r="AI106"/>
  <c r="AH106"/>
  <c r="AG106"/>
  <c r="AF106"/>
  <c r="AE106"/>
  <c r="AD106"/>
  <c r="AC106"/>
  <c r="AB106"/>
  <c r="AA106"/>
  <c r="Z106"/>
  <c r="Y106"/>
  <c r="X106"/>
  <c r="W106"/>
  <c r="V106"/>
  <c r="U106"/>
  <c r="T106"/>
  <c r="S106"/>
  <c r="R106"/>
  <c r="Q106"/>
  <c r="P106"/>
  <c r="O106"/>
  <c r="N106"/>
  <c r="M106"/>
  <c r="L106"/>
  <c r="GB105"/>
  <c r="FZ105"/>
  <c r="FY105"/>
  <c r="FX105"/>
  <c r="FW105"/>
  <c r="FV105"/>
  <c r="FU105"/>
  <c r="FT105"/>
  <c r="FS105"/>
  <c r="FR105"/>
  <c r="FQ105"/>
  <c r="FP105"/>
  <c r="FO105"/>
  <c r="FN105"/>
  <c r="FM105"/>
  <c r="FL105"/>
  <c r="FK105"/>
  <c r="FJ105"/>
  <c r="FI105"/>
  <c r="FH105"/>
  <c r="FG105"/>
  <c r="FF105"/>
  <c r="FE105"/>
  <c r="FD105"/>
  <c r="FC105"/>
  <c r="FB105"/>
  <c r="FA105"/>
  <c r="EZ105"/>
  <c r="EY105"/>
  <c r="EX105"/>
  <c r="EW105"/>
  <c r="EV105"/>
  <c r="EU105"/>
  <c r="ET105"/>
  <c r="ES105"/>
  <c r="ER105"/>
  <c r="EQ105"/>
  <c r="EP105"/>
  <c r="EO105"/>
  <c r="EN105"/>
  <c r="EM105"/>
  <c r="EL105"/>
  <c r="EK105"/>
  <c r="EJ105"/>
  <c r="EI105"/>
  <c r="EH105"/>
  <c r="EG105"/>
  <c r="EF105"/>
  <c r="EE105"/>
  <c r="ED105"/>
  <c r="EC105"/>
  <c r="EB105"/>
  <c r="EA105"/>
  <c r="DZ105"/>
  <c r="DY105"/>
  <c r="DX105"/>
  <c r="DW105"/>
  <c r="DV105"/>
  <c r="DU105"/>
  <c r="DT105"/>
  <c r="DS105"/>
  <c r="DR105"/>
  <c r="DQ105"/>
  <c r="DP105"/>
  <c r="DO105"/>
  <c r="DN105"/>
  <c r="DM105"/>
  <c r="DL105"/>
  <c r="DK105"/>
  <c r="DJ105"/>
  <c r="DI105"/>
  <c r="DH105"/>
  <c r="DG105"/>
  <c r="DF105"/>
  <c r="DE105"/>
  <c r="DD105"/>
  <c r="DC105"/>
  <c r="DB105"/>
  <c r="DA105"/>
  <c r="CZ105"/>
  <c r="CY105"/>
  <c r="CX105"/>
  <c r="CW105"/>
  <c r="CV105"/>
  <c r="CU105"/>
  <c r="CT105"/>
  <c r="CS105"/>
  <c r="CR105"/>
  <c r="CQ105"/>
  <c r="CP105"/>
  <c r="CO105"/>
  <c r="CN105"/>
  <c r="CM105"/>
  <c r="CL105"/>
  <c r="CK105"/>
  <c r="CJ105"/>
  <c r="CI105"/>
  <c r="CH105"/>
  <c r="CG105"/>
  <c r="CF105"/>
  <c r="CE105"/>
  <c r="CD105"/>
  <c r="CC105"/>
  <c r="CB105"/>
  <c r="CA105"/>
  <c r="BZ105"/>
  <c r="BY105"/>
  <c r="BX105"/>
  <c r="BW105"/>
  <c r="BV105"/>
  <c r="BU105"/>
  <c r="BT105"/>
  <c r="BS105"/>
  <c r="BR105"/>
  <c r="BQ105"/>
  <c r="BP105"/>
  <c r="BO105"/>
  <c r="BN105"/>
  <c r="BM105"/>
  <c r="BL105"/>
  <c r="BK105"/>
  <c r="BJ105"/>
  <c r="BI105"/>
  <c r="BH105"/>
  <c r="BG105"/>
  <c r="BF105"/>
  <c r="BE105"/>
  <c r="BD105"/>
  <c r="BC105"/>
  <c r="BB105"/>
  <c r="BA105"/>
  <c r="AZ105"/>
  <c r="AY105"/>
  <c r="AX105"/>
  <c r="AW105"/>
  <c r="AV105"/>
  <c r="AU105"/>
  <c r="AT105"/>
  <c r="AS105"/>
  <c r="AR105"/>
  <c r="AQ105"/>
  <c r="AP105"/>
  <c r="AO105"/>
  <c r="AN105"/>
  <c r="AM105"/>
  <c r="AL105"/>
  <c r="AK105"/>
  <c r="AJ105"/>
  <c r="AI105"/>
  <c r="AH105"/>
  <c r="AG105"/>
  <c r="AF105"/>
  <c r="AE105"/>
  <c r="AD105"/>
  <c r="AC105"/>
  <c r="AB105"/>
  <c r="AA105"/>
  <c r="Z105"/>
  <c r="Y105"/>
  <c r="X105"/>
  <c r="W105"/>
  <c r="V105"/>
  <c r="U105"/>
  <c r="T105"/>
  <c r="S105"/>
  <c r="R105"/>
  <c r="Q105"/>
  <c r="P105"/>
  <c r="O105"/>
  <c r="N105"/>
  <c r="M105"/>
  <c r="L105"/>
  <c r="GB104"/>
  <c r="FZ104"/>
  <c r="FY104"/>
  <c r="FX104"/>
  <c r="FW104"/>
  <c r="FV104"/>
  <c r="FU104"/>
  <c r="FT104"/>
  <c r="FS104"/>
  <c r="FR104"/>
  <c r="FQ104"/>
  <c r="FP104"/>
  <c r="FO104"/>
  <c r="FN104"/>
  <c r="FM104"/>
  <c r="FL104"/>
  <c r="FK104"/>
  <c r="FJ104"/>
  <c r="FI104"/>
  <c r="FH104"/>
  <c r="FG104"/>
  <c r="FF104"/>
  <c r="FE104"/>
  <c r="FD104"/>
  <c r="FC104"/>
  <c r="FB104"/>
  <c r="FA104"/>
  <c r="EZ104"/>
  <c r="EY104"/>
  <c r="EX104"/>
  <c r="EW104"/>
  <c r="EV104"/>
  <c r="EU104"/>
  <c r="ET104"/>
  <c r="ES104"/>
  <c r="ER104"/>
  <c r="EQ104"/>
  <c r="EP104"/>
  <c r="EO104"/>
  <c r="EN104"/>
  <c r="EM104"/>
  <c r="EL104"/>
  <c r="EK104"/>
  <c r="EJ104"/>
  <c r="EI104"/>
  <c r="EH104"/>
  <c r="EG104"/>
  <c r="EF104"/>
  <c r="EE104"/>
  <c r="ED104"/>
  <c r="EC104"/>
  <c r="EB104"/>
  <c r="EA104"/>
  <c r="DZ104"/>
  <c r="DY104"/>
  <c r="DX104"/>
  <c r="DW104"/>
  <c r="DV104"/>
  <c r="DU104"/>
  <c r="DT104"/>
  <c r="DS104"/>
  <c r="DR104"/>
  <c r="DQ104"/>
  <c r="DP104"/>
  <c r="DO104"/>
  <c r="DN104"/>
  <c r="DM104"/>
  <c r="DL104"/>
  <c r="DK104"/>
  <c r="DJ104"/>
  <c r="DI104"/>
  <c r="DH104"/>
  <c r="DG104"/>
  <c r="DF104"/>
  <c r="DE104"/>
  <c r="DD104"/>
  <c r="DC104"/>
  <c r="DB104"/>
  <c r="DA104"/>
  <c r="CZ104"/>
  <c r="CY104"/>
  <c r="CX104"/>
  <c r="CW104"/>
  <c r="CV104"/>
  <c r="CU104"/>
  <c r="CT104"/>
  <c r="CS104"/>
  <c r="CR104"/>
  <c r="CQ104"/>
  <c r="CP104"/>
  <c r="CO104"/>
  <c r="CN104"/>
  <c r="CM104"/>
  <c r="CL104"/>
  <c r="CK104"/>
  <c r="CJ104"/>
  <c r="CI104"/>
  <c r="CH104"/>
  <c r="CG104"/>
  <c r="CF104"/>
  <c r="CE104"/>
  <c r="CD104"/>
  <c r="CC104"/>
  <c r="CB104"/>
  <c r="CA104"/>
  <c r="BZ104"/>
  <c r="BY104"/>
  <c r="BX104"/>
  <c r="BW104"/>
  <c r="BV104"/>
  <c r="BU104"/>
  <c r="BT104"/>
  <c r="BS104"/>
  <c r="BR104"/>
  <c r="BQ104"/>
  <c r="BP104"/>
  <c r="BO104"/>
  <c r="BN104"/>
  <c r="BM104"/>
  <c r="BL104"/>
  <c r="BK104"/>
  <c r="BJ104"/>
  <c r="BI104"/>
  <c r="BH104"/>
  <c r="BG104"/>
  <c r="BF104"/>
  <c r="BE104"/>
  <c r="BD104"/>
  <c r="BC104"/>
  <c r="BB104"/>
  <c r="BA104"/>
  <c r="AZ104"/>
  <c r="AY104"/>
  <c r="AX104"/>
  <c r="AW104"/>
  <c r="AV104"/>
  <c r="AU104"/>
  <c r="AT104"/>
  <c r="AS104"/>
  <c r="AR104"/>
  <c r="AQ104"/>
  <c r="AP104"/>
  <c r="AO104"/>
  <c r="AN104"/>
  <c r="AM104"/>
  <c r="AL104"/>
  <c r="AK104"/>
  <c r="AJ104"/>
  <c r="AI104"/>
  <c r="AH104"/>
  <c r="AG104"/>
  <c r="AF104"/>
  <c r="AE104"/>
  <c r="AD104"/>
  <c r="AC104"/>
  <c r="AB104"/>
  <c r="AA104"/>
  <c r="Z104"/>
  <c r="Y104"/>
  <c r="X104"/>
  <c r="W104"/>
  <c r="V104"/>
  <c r="U104"/>
  <c r="T104"/>
  <c r="S104"/>
  <c r="R104"/>
  <c r="Q104"/>
  <c r="P104"/>
  <c r="O104"/>
  <c r="N104"/>
  <c r="M104"/>
  <c r="L104"/>
  <c r="GB103"/>
  <c r="FZ103"/>
  <c r="FY103"/>
  <c r="FX103"/>
  <c r="FW103"/>
  <c r="FV103"/>
  <c r="FU103"/>
  <c r="FT103"/>
  <c r="FS103"/>
  <c r="FR103"/>
  <c r="FQ103"/>
  <c r="FP103"/>
  <c r="FO103"/>
  <c r="FN103"/>
  <c r="FM103"/>
  <c r="FL103"/>
  <c r="FK103"/>
  <c r="FJ103"/>
  <c r="FI103"/>
  <c r="FH103"/>
  <c r="FG103"/>
  <c r="FF103"/>
  <c r="FE103"/>
  <c r="FD103"/>
  <c r="FC103"/>
  <c r="FB103"/>
  <c r="FA103"/>
  <c r="EZ103"/>
  <c r="EY103"/>
  <c r="EX103"/>
  <c r="EW103"/>
  <c r="EV103"/>
  <c r="EU103"/>
  <c r="ET103"/>
  <c r="ES103"/>
  <c r="ER103"/>
  <c r="EQ103"/>
  <c r="EP103"/>
  <c r="EO103"/>
  <c r="EN103"/>
  <c r="EM103"/>
  <c r="EL103"/>
  <c r="EK103"/>
  <c r="EJ103"/>
  <c r="EI103"/>
  <c r="EH103"/>
  <c r="EG103"/>
  <c r="EF103"/>
  <c r="EE103"/>
  <c r="ED103"/>
  <c r="EC103"/>
  <c r="EB103"/>
  <c r="EA103"/>
  <c r="DZ103"/>
  <c r="DY103"/>
  <c r="DX103"/>
  <c r="DW103"/>
  <c r="DV103"/>
  <c r="DU103"/>
  <c r="DT103"/>
  <c r="DS103"/>
  <c r="DR103"/>
  <c r="DQ103"/>
  <c r="DP103"/>
  <c r="DO103"/>
  <c r="DN103"/>
  <c r="DM103"/>
  <c r="DL103"/>
  <c r="DK103"/>
  <c r="DJ103"/>
  <c r="DI103"/>
  <c r="DH103"/>
  <c r="DG103"/>
  <c r="DF103"/>
  <c r="DE103"/>
  <c r="DD103"/>
  <c r="DC103"/>
  <c r="DB103"/>
  <c r="DA103"/>
  <c r="CZ103"/>
  <c r="CY103"/>
  <c r="CX103"/>
  <c r="CW103"/>
  <c r="CV103"/>
  <c r="CU103"/>
  <c r="CT103"/>
  <c r="CS103"/>
  <c r="CR103"/>
  <c r="CQ103"/>
  <c r="CP103"/>
  <c r="CO103"/>
  <c r="CN103"/>
  <c r="CM103"/>
  <c r="CL103"/>
  <c r="CK103"/>
  <c r="CJ103"/>
  <c r="CI103"/>
  <c r="CH103"/>
  <c r="CG103"/>
  <c r="CF103"/>
  <c r="CE103"/>
  <c r="CD103"/>
  <c r="CC103"/>
  <c r="CB103"/>
  <c r="CA103"/>
  <c r="BZ103"/>
  <c r="BY103"/>
  <c r="BX103"/>
  <c r="BW103"/>
  <c r="BV103"/>
  <c r="BU103"/>
  <c r="BT103"/>
  <c r="BS103"/>
  <c r="BR103"/>
  <c r="BQ103"/>
  <c r="BP103"/>
  <c r="BO103"/>
  <c r="BN103"/>
  <c r="BM103"/>
  <c r="BL103"/>
  <c r="BK103"/>
  <c r="BJ103"/>
  <c r="BI103"/>
  <c r="BH103"/>
  <c r="BG103"/>
  <c r="BF103"/>
  <c r="BE103"/>
  <c r="BD103"/>
  <c r="BC103"/>
  <c r="BB103"/>
  <c r="BA103"/>
  <c r="AZ103"/>
  <c r="AY103"/>
  <c r="AX103"/>
  <c r="AW103"/>
  <c r="AV103"/>
  <c r="AU103"/>
  <c r="AT103"/>
  <c r="AS103"/>
  <c r="AR103"/>
  <c r="AQ103"/>
  <c r="AP103"/>
  <c r="AO103"/>
  <c r="AN103"/>
  <c r="AM103"/>
  <c r="AL103"/>
  <c r="AK103"/>
  <c r="AJ103"/>
  <c r="AI103"/>
  <c r="AH103"/>
  <c r="AG103"/>
  <c r="AF103"/>
  <c r="AE103"/>
  <c r="AD103"/>
  <c r="AC103"/>
  <c r="AB103"/>
  <c r="AA103"/>
  <c r="Z103"/>
  <c r="Y103"/>
  <c r="X103"/>
  <c r="W103"/>
  <c r="V103"/>
  <c r="U103"/>
  <c r="T103"/>
  <c r="S103"/>
  <c r="R103"/>
  <c r="Q103"/>
  <c r="P103"/>
  <c r="O103"/>
  <c r="N103"/>
  <c r="M103"/>
  <c r="L103"/>
  <c r="GB102"/>
  <c r="FZ102"/>
  <c r="FY102"/>
  <c r="FX102"/>
  <c r="FW102"/>
  <c r="FV102"/>
  <c r="FU102"/>
  <c r="FT102"/>
  <c r="FS102"/>
  <c r="FR102"/>
  <c r="FQ102"/>
  <c r="FP102"/>
  <c r="FO102"/>
  <c r="FN102"/>
  <c r="FM102"/>
  <c r="FL102"/>
  <c r="FK102"/>
  <c r="FJ102"/>
  <c r="FI102"/>
  <c r="FH102"/>
  <c r="FG102"/>
  <c r="FF102"/>
  <c r="FE102"/>
  <c r="FD102"/>
  <c r="FC102"/>
  <c r="FB102"/>
  <c r="FA102"/>
  <c r="EZ102"/>
  <c r="EY102"/>
  <c r="EX102"/>
  <c r="EW102"/>
  <c r="EV102"/>
  <c r="EU102"/>
  <c r="ET102"/>
  <c r="ES102"/>
  <c r="ER102"/>
  <c r="EQ102"/>
  <c r="EP102"/>
  <c r="EO102"/>
  <c r="EN102"/>
  <c r="EM102"/>
  <c r="EL102"/>
  <c r="EK102"/>
  <c r="EJ102"/>
  <c r="EI102"/>
  <c r="EH102"/>
  <c r="EG102"/>
  <c r="EF102"/>
  <c r="EE102"/>
  <c r="ED102"/>
  <c r="EC102"/>
  <c r="EB102"/>
  <c r="EA102"/>
  <c r="DZ102"/>
  <c r="DY102"/>
  <c r="DX102"/>
  <c r="DW102"/>
  <c r="DV102"/>
  <c r="DU102"/>
  <c r="DT102"/>
  <c r="DS102"/>
  <c r="DR102"/>
  <c r="DQ102"/>
  <c r="DP102"/>
  <c r="DO102"/>
  <c r="DN102"/>
  <c r="DM102"/>
  <c r="DL102"/>
  <c r="DK102"/>
  <c r="DJ102"/>
  <c r="DI102"/>
  <c r="DH102"/>
  <c r="DG102"/>
  <c r="DF102"/>
  <c r="DE102"/>
  <c r="DD102"/>
  <c r="DC102"/>
  <c r="DB102"/>
  <c r="DA102"/>
  <c r="CZ102"/>
  <c r="CY102"/>
  <c r="CX102"/>
  <c r="CW102"/>
  <c r="CV102"/>
  <c r="CU102"/>
  <c r="CT102"/>
  <c r="CS102"/>
  <c r="CR102"/>
  <c r="CQ102"/>
  <c r="CP102"/>
  <c r="CO102"/>
  <c r="CN102"/>
  <c r="CM102"/>
  <c r="CL102"/>
  <c r="CK102"/>
  <c r="CJ102"/>
  <c r="CI102"/>
  <c r="CH102"/>
  <c r="CG102"/>
  <c r="CF102"/>
  <c r="CE102"/>
  <c r="CD102"/>
  <c r="CC102"/>
  <c r="CB102"/>
  <c r="CA102"/>
  <c r="BZ102"/>
  <c r="BY102"/>
  <c r="BX102"/>
  <c r="BW102"/>
  <c r="BV102"/>
  <c r="BU102"/>
  <c r="BT102"/>
  <c r="BS102"/>
  <c r="BR102"/>
  <c r="BQ102"/>
  <c r="BP102"/>
  <c r="BO102"/>
  <c r="BN102"/>
  <c r="BM102"/>
  <c r="BL102"/>
  <c r="BK102"/>
  <c r="BJ102"/>
  <c r="BI102"/>
  <c r="BH102"/>
  <c r="BG102"/>
  <c r="BF102"/>
  <c r="BE102"/>
  <c r="BD102"/>
  <c r="BC102"/>
  <c r="BB102"/>
  <c r="BA102"/>
  <c r="AZ102"/>
  <c r="AY102"/>
  <c r="AX102"/>
  <c r="AW102"/>
  <c r="AV102"/>
  <c r="AU102"/>
  <c r="AT102"/>
  <c r="AS102"/>
  <c r="AR102"/>
  <c r="AQ102"/>
  <c r="AP102"/>
  <c r="AO102"/>
  <c r="AN102"/>
  <c r="AM102"/>
  <c r="AL102"/>
  <c r="AK102"/>
  <c r="AJ102"/>
  <c r="AI102"/>
  <c r="AH102"/>
  <c r="AG102"/>
  <c r="AF102"/>
  <c r="AE102"/>
  <c r="AD102"/>
  <c r="AC102"/>
  <c r="AB102"/>
  <c r="AA102"/>
  <c r="Z102"/>
  <c r="Y102"/>
  <c r="X102"/>
  <c r="W102"/>
  <c r="V102"/>
  <c r="U102"/>
  <c r="T102"/>
  <c r="S102"/>
  <c r="R102"/>
  <c r="Q102"/>
  <c r="P102"/>
  <c r="O102"/>
  <c r="N102"/>
  <c r="M102"/>
  <c r="L102"/>
  <c r="GB101"/>
  <c r="FZ101"/>
  <c r="FY101"/>
  <c r="FX101"/>
  <c r="FW101"/>
  <c r="FV101"/>
  <c r="FU101"/>
  <c r="FT101"/>
  <c r="FS101"/>
  <c r="FR101"/>
  <c r="FQ101"/>
  <c r="FP101"/>
  <c r="FO101"/>
  <c r="FN101"/>
  <c r="FM101"/>
  <c r="FL101"/>
  <c r="FK101"/>
  <c r="FJ101"/>
  <c r="FI101"/>
  <c r="FH101"/>
  <c r="FG101"/>
  <c r="FF101"/>
  <c r="FE101"/>
  <c r="FD101"/>
  <c r="FC101"/>
  <c r="FB101"/>
  <c r="FA101"/>
  <c r="EZ101"/>
  <c r="EY101"/>
  <c r="EX101"/>
  <c r="EW101"/>
  <c r="EV101"/>
  <c r="EU101"/>
  <c r="ET101"/>
  <c r="ES101"/>
  <c r="ER101"/>
  <c r="EQ101"/>
  <c r="EP101"/>
  <c r="EO101"/>
  <c r="EN101"/>
  <c r="EM101"/>
  <c r="EL101"/>
  <c r="EK101"/>
  <c r="EJ101"/>
  <c r="EI101"/>
  <c r="EH101"/>
  <c r="EG101"/>
  <c r="EF101"/>
  <c r="EE101"/>
  <c r="ED101"/>
  <c r="EC101"/>
  <c r="EB101"/>
  <c r="EA101"/>
  <c r="DZ101"/>
  <c r="DY101"/>
  <c r="DX101"/>
  <c r="DW101"/>
  <c r="DV101"/>
  <c r="DU101"/>
  <c r="DT101"/>
  <c r="DS101"/>
  <c r="DR101"/>
  <c r="DQ101"/>
  <c r="DP101"/>
  <c r="DO101"/>
  <c r="DN101"/>
  <c r="DM101"/>
  <c r="DL101"/>
  <c r="DK101"/>
  <c r="DJ101"/>
  <c r="DI101"/>
  <c r="DH101"/>
  <c r="DG101"/>
  <c r="DF101"/>
  <c r="DE101"/>
  <c r="DD101"/>
  <c r="DC101"/>
  <c r="DB101"/>
  <c r="DA101"/>
  <c r="CZ101"/>
  <c r="CY101"/>
  <c r="CX101"/>
  <c r="CW101"/>
  <c r="CV101"/>
  <c r="CU101"/>
  <c r="CT101"/>
  <c r="CS101"/>
  <c r="CR101"/>
  <c r="CQ101"/>
  <c r="CP101"/>
  <c r="CO101"/>
  <c r="CN101"/>
  <c r="CM101"/>
  <c r="CL101"/>
  <c r="CK101"/>
  <c r="CJ101"/>
  <c r="CI101"/>
  <c r="CH101"/>
  <c r="CG101"/>
  <c r="CF101"/>
  <c r="CE101"/>
  <c r="CD101"/>
  <c r="CC101"/>
  <c r="CB101"/>
  <c r="CA101"/>
  <c r="BZ101"/>
  <c r="BY101"/>
  <c r="BX101"/>
  <c r="BW101"/>
  <c r="BV101"/>
  <c r="BU101"/>
  <c r="BT101"/>
  <c r="BS101"/>
  <c r="BR101"/>
  <c r="BQ101"/>
  <c r="BP101"/>
  <c r="BO101"/>
  <c r="BN101"/>
  <c r="BM101"/>
  <c r="BL101"/>
  <c r="BK101"/>
  <c r="BJ101"/>
  <c r="BI101"/>
  <c r="BH101"/>
  <c r="BG101"/>
  <c r="BF101"/>
  <c r="BE101"/>
  <c r="BD101"/>
  <c r="BC101"/>
  <c r="BB101"/>
  <c r="BA101"/>
  <c r="AZ101"/>
  <c r="AY101"/>
  <c r="AX101"/>
  <c r="AW101"/>
  <c r="AV101"/>
  <c r="AU101"/>
  <c r="AT101"/>
  <c r="AS101"/>
  <c r="AR101"/>
  <c r="AQ101"/>
  <c r="AP101"/>
  <c r="AO101"/>
  <c r="AN101"/>
  <c r="AM101"/>
  <c r="AL101"/>
  <c r="AK101"/>
  <c r="AJ101"/>
  <c r="AI101"/>
  <c r="AH101"/>
  <c r="AG101"/>
  <c r="AF101"/>
  <c r="AE101"/>
  <c r="AD101"/>
  <c r="AC101"/>
  <c r="AB101"/>
  <c r="AA101"/>
  <c r="Z101"/>
  <c r="Y101"/>
  <c r="X101"/>
  <c r="W101"/>
  <c r="V101"/>
  <c r="U101"/>
  <c r="T101"/>
  <c r="S101"/>
  <c r="R101"/>
  <c r="Q101"/>
  <c r="P101"/>
  <c r="O101"/>
  <c r="N101"/>
  <c r="M101"/>
  <c r="L101"/>
  <c r="GB100"/>
  <c r="FZ100"/>
  <c r="FY100"/>
  <c r="FX100"/>
  <c r="FW100"/>
  <c r="FV100"/>
  <c r="FU100"/>
  <c r="FT100"/>
  <c r="FS100"/>
  <c r="FR100"/>
  <c r="FQ100"/>
  <c r="FP100"/>
  <c r="FO100"/>
  <c r="FN100"/>
  <c r="FM100"/>
  <c r="FL100"/>
  <c r="FK100"/>
  <c r="FJ100"/>
  <c r="FI100"/>
  <c r="FH100"/>
  <c r="FG100"/>
  <c r="FF100"/>
  <c r="FE100"/>
  <c r="FD100"/>
  <c r="FC100"/>
  <c r="FB100"/>
  <c r="FA100"/>
  <c r="EZ100"/>
  <c r="EY100"/>
  <c r="EX100"/>
  <c r="EW100"/>
  <c r="EV100"/>
  <c r="EU100"/>
  <c r="ET100"/>
  <c r="ES100"/>
  <c r="ER100"/>
  <c r="EQ100"/>
  <c r="EP100"/>
  <c r="EO100"/>
  <c r="EI100"/>
  <c r="EH100"/>
  <c r="EG100"/>
  <c r="EF100"/>
  <c r="EE100"/>
  <c r="ED100"/>
  <c r="DY100"/>
  <c r="DX100"/>
  <c r="DW100"/>
  <c r="DV100"/>
  <c r="DU100"/>
  <c r="DT100"/>
  <c r="DS100"/>
  <c r="DR100"/>
  <c r="DQ100"/>
  <c r="DP100"/>
  <c r="DO100"/>
  <c r="DN100"/>
  <c r="DM100"/>
  <c r="DL100"/>
  <c r="DK100"/>
  <c r="DJ100"/>
  <c r="DI100"/>
  <c r="DH100"/>
  <c r="DG100"/>
  <c r="DF100"/>
  <c r="DE100"/>
  <c r="DD100"/>
  <c r="DC100"/>
  <c r="DB100"/>
  <c r="DA100"/>
  <c r="CZ100"/>
  <c r="CY100"/>
  <c r="CX100"/>
  <c r="CW100"/>
  <c r="CV100"/>
  <c r="CU100"/>
  <c r="CT100"/>
  <c r="CS100"/>
  <c r="CR100"/>
  <c r="CQ100"/>
  <c r="CP100"/>
  <c r="CO100"/>
  <c r="CN100"/>
  <c r="CM100"/>
  <c r="CL100"/>
  <c r="CK100"/>
  <c r="CJ100"/>
  <c r="CI100"/>
  <c r="CH100"/>
  <c r="CG100"/>
  <c r="CF100"/>
  <c r="CE100"/>
  <c r="CD100"/>
  <c r="CC100"/>
  <c r="CB100"/>
  <c r="CA100"/>
  <c r="BZ100"/>
  <c r="BY100"/>
  <c r="BX100"/>
  <c r="BW100"/>
  <c r="BV100"/>
  <c r="BU100"/>
  <c r="BT100"/>
  <c r="BS100"/>
  <c r="BR100"/>
  <c r="BQ100"/>
  <c r="BP100"/>
  <c r="BO100"/>
  <c r="BN100"/>
  <c r="BM100"/>
  <c r="BL100"/>
  <c r="BK100"/>
  <c r="BJ100"/>
  <c r="BI100"/>
  <c r="BH100"/>
  <c r="BG100"/>
  <c r="BF100"/>
  <c r="BE100"/>
  <c r="BD100"/>
  <c r="BC100"/>
  <c r="BB100"/>
  <c r="BA100"/>
  <c r="AZ100"/>
  <c r="AY100"/>
  <c r="AX100"/>
  <c r="AW100"/>
  <c r="AV100"/>
  <c r="AU100"/>
  <c r="AT100"/>
  <c r="AS100"/>
  <c r="AR100"/>
  <c r="AQ100"/>
  <c r="AP100"/>
  <c r="AO100"/>
  <c r="AN100"/>
  <c r="AM100"/>
  <c r="AL100"/>
  <c r="AK100"/>
  <c r="AJ100"/>
  <c r="AI100"/>
  <c r="AH100"/>
  <c r="AG100"/>
  <c r="AF100"/>
  <c r="AE100"/>
  <c r="AD100"/>
  <c r="AC100"/>
  <c r="AB100"/>
  <c r="AA100"/>
  <c r="Z100"/>
  <c r="Y100"/>
  <c r="X100"/>
  <c r="W100"/>
  <c r="V100"/>
  <c r="U100"/>
  <c r="T100"/>
  <c r="S100"/>
  <c r="R100"/>
  <c r="Q100"/>
  <c r="P100"/>
  <c r="O100"/>
  <c r="N100"/>
  <c r="M100"/>
  <c r="L100"/>
  <c r="GB99"/>
  <c r="FZ99"/>
  <c r="FY99"/>
  <c r="FX99"/>
  <c r="FW99"/>
  <c r="FV99"/>
  <c r="FU99"/>
  <c r="FT99"/>
  <c r="FS99"/>
  <c r="FR99"/>
  <c r="FQ99"/>
  <c r="FP99"/>
  <c r="FO99"/>
  <c r="FN99"/>
  <c r="FM99"/>
  <c r="FL99"/>
  <c r="FK99"/>
  <c r="FJ99"/>
  <c r="FI99"/>
  <c r="FH99"/>
  <c r="FG99"/>
  <c r="FF99"/>
  <c r="FE99"/>
  <c r="FD99"/>
  <c r="FC99"/>
  <c r="FB99"/>
  <c r="FA99"/>
  <c r="EZ99"/>
  <c r="EY99"/>
  <c r="EX99"/>
  <c r="EW99"/>
  <c r="EV99"/>
  <c r="EU99"/>
  <c r="ET99"/>
  <c r="ES99"/>
  <c r="ER99"/>
  <c r="EQ99"/>
  <c r="EP99"/>
  <c r="EO99"/>
  <c r="EI99"/>
  <c r="EH99"/>
  <c r="EG99"/>
  <c r="EF99"/>
  <c r="EE99"/>
  <c r="ED99"/>
  <c r="DY99"/>
  <c r="DX99"/>
  <c r="DW99"/>
  <c r="DV99"/>
  <c r="DU99"/>
  <c r="DT99"/>
  <c r="DS99"/>
  <c r="DR99"/>
  <c r="DQ99"/>
  <c r="DP99"/>
  <c r="DO99"/>
  <c r="DN99"/>
  <c r="DM99"/>
  <c r="DL99"/>
  <c r="DK99"/>
  <c r="DJ99"/>
  <c r="DI99"/>
  <c r="DH99"/>
  <c r="DG99"/>
  <c r="DF99"/>
  <c r="DE99"/>
  <c r="DD99"/>
  <c r="DC99"/>
  <c r="DB99"/>
  <c r="DA99"/>
  <c r="CZ99"/>
  <c r="CY99"/>
  <c r="CX99"/>
  <c r="CW99"/>
  <c r="CV99"/>
  <c r="CU99"/>
  <c r="CT99"/>
  <c r="CS99"/>
  <c r="CR99"/>
  <c r="CQ99"/>
  <c r="CP99"/>
  <c r="CO99"/>
  <c r="CN99"/>
  <c r="CM99"/>
  <c r="CL99"/>
  <c r="CK99"/>
  <c r="CJ99"/>
  <c r="CI99"/>
  <c r="CH99"/>
  <c r="CG99"/>
  <c r="CF99"/>
  <c r="CE99"/>
  <c r="CD99"/>
  <c r="CC99"/>
  <c r="CB99"/>
  <c r="CA99"/>
  <c r="BZ99"/>
  <c r="BY99"/>
  <c r="BX99"/>
  <c r="BW99"/>
  <c r="BV99"/>
  <c r="BU99"/>
  <c r="BT99"/>
  <c r="BS99"/>
  <c r="BR99"/>
  <c r="BQ99"/>
  <c r="BP99"/>
  <c r="BO99"/>
  <c r="BN99"/>
  <c r="BM99"/>
  <c r="BL99"/>
  <c r="BK99"/>
  <c r="BJ99"/>
  <c r="BI99"/>
  <c r="BH99"/>
  <c r="BG99"/>
  <c r="BF99"/>
  <c r="BE99"/>
  <c r="BD99"/>
  <c r="BC99"/>
  <c r="BB99"/>
  <c r="BA99"/>
  <c r="AZ99"/>
  <c r="AY99"/>
  <c r="AX99"/>
  <c r="AW99"/>
  <c r="AV99"/>
  <c r="AU99"/>
  <c r="AT99"/>
  <c r="AS99"/>
  <c r="AR99"/>
  <c r="AQ99"/>
  <c r="AP99"/>
  <c r="AO99"/>
  <c r="AN99"/>
  <c r="AM99"/>
  <c r="AL99"/>
  <c r="AK99"/>
  <c r="AJ99"/>
  <c r="AI99"/>
  <c r="AH99"/>
  <c r="AG99"/>
  <c r="AF99"/>
  <c r="AE99"/>
  <c r="AD99"/>
  <c r="AC99"/>
  <c r="AB99"/>
  <c r="AA99"/>
  <c r="Z99"/>
  <c r="Y99"/>
  <c r="X99"/>
  <c r="W99"/>
  <c r="V99"/>
  <c r="U99"/>
  <c r="T99"/>
  <c r="S99"/>
  <c r="R99"/>
  <c r="Q99"/>
  <c r="P99"/>
  <c r="O99"/>
  <c r="N99"/>
  <c r="M99"/>
  <c r="L99"/>
  <c r="GB98"/>
  <c r="FZ98"/>
  <c r="FY98"/>
  <c r="FX98"/>
  <c r="FW98"/>
  <c r="FV98"/>
  <c r="FU98"/>
  <c r="FT98"/>
  <c r="FS98"/>
  <c r="FR98"/>
  <c r="FQ98"/>
  <c r="FP98"/>
  <c r="FO98"/>
  <c r="FN98"/>
  <c r="FM98"/>
  <c r="FL98"/>
  <c r="FK98"/>
  <c r="FJ98"/>
  <c r="FI98"/>
  <c r="FH98"/>
  <c r="FG98"/>
  <c r="FF98"/>
  <c r="FE98"/>
  <c r="FD98"/>
  <c r="FC98"/>
  <c r="FB98"/>
  <c r="FA98"/>
  <c r="EZ98"/>
  <c r="EY98"/>
  <c r="EX98"/>
  <c r="EW98"/>
  <c r="EV98"/>
  <c r="EU98"/>
  <c r="ET98"/>
  <c r="ES98"/>
  <c r="ER98"/>
  <c r="EQ98"/>
  <c r="EP98"/>
  <c r="EO98"/>
  <c r="EI98"/>
  <c r="EH98"/>
  <c r="EG98"/>
  <c r="EF98"/>
  <c r="EE98"/>
  <c r="ED98"/>
  <c r="DY98"/>
  <c r="DX98"/>
  <c r="DW98"/>
  <c r="DV98"/>
  <c r="DU98"/>
  <c r="DT98"/>
  <c r="DS98"/>
  <c r="DR98"/>
  <c r="DQ98"/>
  <c r="DP98"/>
  <c r="DO98"/>
  <c r="DN98"/>
  <c r="DM98"/>
  <c r="DL98"/>
  <c r="DK98"/>
  <c r="DJ98"/>
  <c r="DI98"/>
  <c r="DH98"/>
  <c r="DG98"/>
  <c r="DF98"/>
  <c r="DE98"/>
  <c r="DD98"/>
  <c r="DC98"/>
  <c r="DB98"/>
  <c r="DA98"/>
  <c r="CZ98"/>
  <c r="CY98"/>
  <c r="CX98"/>
  <c r="CW98"/>
  <c r="CV98"/>
  <c r="CU98"/>
  <c r="CT98"/>
  <c r="CS98"/>
  <c r="CR98"/>
  <c r="CQ98"/>
  <c r="CP98"/>
  <c r="CO98"/>
  <c r="CN98"/>
  <c r="CM98"/>
  <c r="CL98"/>
  <c r="CK98"/>
  <c r="CJ98"/>
  <c r="CI98"/>
  <c r="CH98"/>
  <c r="CG98"/>
  <c r="CF98"/>
  <c r="CE98"/>
  <c r="CD98"/>
  <c r="CC98"/>
  <c r="CB98"/>
  <c r="CA98"/>
  <c r="BZ98"/>
  <c r="BY98"/>
  <c r="BX98"/>
  <c r="BW98"/>
  <c r="BV98"/>
  <c r="BU98"/>
  <c r="BT98"/>
  <c r="BS98"/>
  <c r="BR98"/>
  <c r="BQ98"/>
  <c r="BP98"/>
  <c r="BO98"/>
  <c r="BN98"/>
  <c r="BM98"/>
  <c r="BL98"/>
  <c r="BK98"/>
  <c r="BJ98"/>
  <c r="BI98"/>
  <c r="BH98"/>
  <c r="BG98"/>
  <c r="BF98"/>
  <c r="BE98"/>
  <c r="BD98"/>
  <c r="BC98"/>
  <c r="BB98"/>
  <c r="BA98"/>
  <c r="AZ98"/>
  <c r="AY98"/>
  <c r="AX98"/>
  <c r="AW98"/>
  <c r="AV98"/>
  <c r="AU98"/>
  <c r="AT98"/>
  <c r="AS98"/>
  <c r="AR98"/>
  <c r="AQ98"/>
  <c r="AP98"/>
  <c r="AO98"/>
  <c r="AN98"/>
  <c r="AM98"/>
  <c r="AL98"/>
  <c r="AK98"/>
  <c r="AJ98"/>
  <c r="AI98"/>
  <c r="AH98"/>
  <c r="AG98"/>
  <c r="AF98"/>
  <c r="AE98"/>
  <c r="AD98"/>
  <c r="AC98"/>
  <c r="AB98"/>
  <c r="AA98"/>
  <c r="Z98"/>
  <c r="Y98"/>
  <c r="X98"/>
  <c r="W98"/>
  <c r="V98"/>
  <c r="U98"/>
  <c r="T98"/>
  <c r="S98"/>
  <c r="R98"/>
  <c r="Q98"/>
  <c r="P98"/>
  <c r="O98"/>
  <c r="N98"/>
  <c r="M98"/>
  <c r="L98"/>
  <c r="GB97"/>
  <c r="FZ97"/>
  <c r="FY97"/>
  <c r="FX97"/>
  <c r="FW97"/>
  <c r="FV97"/>
  <c r="FU97"/>
  <c r="FT97"/>
  <c r="FS97"/>
  <c r="FR97"/>
  <c r="FQ97"/>
  <c r="FP97"/>
  <c r="FO97"/>
  <c r="FN97"/>
  <c r="FM97"/>
  <c r="FL97"/>
  <c r="FK97"/>
  <c r="FJ97"/>
  <c r="FI97"/>
  <c r="FH97"/>
  <c r="FG97"/>
  <c r="FF97"/>
  <c r="FE97"/>
  <c r="FD97"/>
  <c r="FC97"/>
  <c r="FB97"/>
  <c r="FA97"/>
  <c r="EZ97"/>
  <c r="EY97"/>
  <c r="EX97"/>
  <c r="EW97"/>
  <c r="EV97"/>
  <c r="EU97"/>
  <c r="ET97"/>
  <c r="ES97"/>
  <c r="ER97"/>
  <c r="EQ97"/>
  <c r="EP97"/>
  <c r="EO97"/>
  <c r="EI97"/>
  <c r="EH97"/>
  <c r="EG97"/>
  <c r="EF97"/>
  <c r="EE97"/>
  <c r="ED97"/>
  <c r="DY97"/>
  <c r="DX97"/>
  <c r="DW97"/>
  <c r="DV97"/>
  <c r="DU97"/>
  <c r="DT97"/>
  <c r="DS97"/>
  <c r="DR97"/>
  <c r="DQ97"/>
  <c r="DP97"/>
  <c r="DO97"/>
  <c r="DN97"/>
  <c r="DM97"/>
  <c r="DL97"/>
  <c r="DK97"/>
  <c r="DJ97"/>
  <c r="DI97"/>
  <c r="DH97"/>
  <c r="DG97"/>
  <c r="DF97"/>
  <c r="DE97"/>
  <c r="DD97"/>
  <c r="DC97"/>
  <c r="DB97"/>
  <c r="DA97"/>
  <c r="CZ97"/>
  <c r="CY97"/>
  <c r="CX97"/>
  <c r="CW97"/>
  <c r="CV97"/>
  <c r="CU97"/>
  <c r="CT97"/>
  <c r="CS97"/>
  <c r="CR97"/>
  <c r="CQ97"/>
  <c r="CP97"/>
  <c r="CO97"/>
  <c r="CN97"/>
  <c r="CM97"/>
  <c r="CL97"/>
  <c r="CK97"/>
  <c r="CJ97"/>
  <c r="CI97"/>
  <c r="CH97"/>
  <c r="CG97"/>
  <c r="CF97"/>
  <c r="CE97"/>
  <c r="CD97"/>
  <c r="CC97"/>
  <c r="CB97"/>
  <c r="CA97"/>
  <c r="BZ97"/>
  <c r="BY97"/>
  <c r="BX97"/>
  <c r="BW97"/>
  <c r="BV97"/>
  <c r="BU97"/>
  <c r="BT97"/>
  <c r="BS97"/>
  <c r="BR97"/>
  <c r="BQ97"/>
  <c r="BP97"/>
  <c r="BO97"/>
  <c r="BN97"/>
  <c r="BM97"/>
  <c r="BL97"/>
  <c r="BK97"/>
  <c r="BJ97"/>
  <c r="BI97"/>
  <c r="BH97"/>
  <c r="BG97"/>
  <c r="BF97"/>
  <c r="BE97"/>
  <c r="BD97"/>
  <c r="BC97"/>
  <c r="BB97"/>
  <c r="BA97"/>
  <c r="AZ97"/>
  <c r="AY97"/>
  <c r="AX97"/>
  <c r="AW97"/>
  <c r="AV97"/>
  <c r="AU97"/>
  <c r="AT97"/>
  <c r="AS97"/>
  <c r="AR97"/>
  <c r="AQ97"/>
  <c r="AP97"/>
  <c r="AO97"/>
  <c r="AN97"/>
  <c r="AM97"/>
  <c r="AL97"/>
  <c r="AK97"/>
  <c r="AJ97"/>
  <c r="AI97"/>
  <c r="AH97"/>
  <c r="AG97"/>
  <c r="AF97"/>
  <c r="AE97"/>
  <c r="AD97"/>
  <c r="AC97"/>
  <c r="AB97"/>
  <c r="AA97"/>
  <c r="Z97"/>
  <c r="Y97"/>
  <c r="X97"/>
  <c r="W97"/>
  <c r="V97"/>
  <c r="U97"/>
  <c r="T97"/>
  <c r="S97"/>
  <c r="R97"/>
  <c r="Q97"/>
  <c r="P97"/>
  <c r="O97"/>
  <c r="N97"/>
  <c r="M97"/>
  <c r="L97"/>
  <c r="GB96"/>
  <c r="FZ96"/>
  <c r="FY96"/>
  <c r="FX96"/>
  <c r="FW96"/>
  <c r="FV96"/>
  <c r="FU96"/>
  <c r="FT96"/>
  <c r="FS96"/>
  <c r="FR96"/>
  <c r="FQ96"/>
  <c r="FP96"/>
  <c r="FO96"/>
  <c r="FN96"/>
  <c r="FM96"/>
  <c r="FL96"/>
  <c r="FK96"/>
  <c r="FJ96"/>
  <c r="FI96"/>
  <c r="FH96"/>
  <c r="FG96"/>
  <c r="FF96"/>
  <c r="FE96"/>
  <c r="FD96"/>
  <c r="FC96"/>
  <c r="FB96"/>
  <c r="FA96"/>
  <c r="EZ96"/>
  <c r="EY96"/>
  <c r="EX96"/>
  <c r="EW96"/>
  <c r="EV96"/>
  <c r="EU96"/>
  <c r="ET96"/>
  <c r="ES96"/>
  <c r="ER96"/>
  <c r="EQ96"/>
  <c r="EP96"/>
  <c r="EO96"/>
  <c r="EI96"/>
  <c r="EH96"/>
  <c r="EG96"/>
  <c r="EF96"/>
  <c r="EE96"/>
  <c r="ED96"/>
  <c r="DY96"/>
  <c r="DX96"/>
  <c r="DW96"/>
  <c r="DV96"/>
  <c r="DU96"/>
  <c r="DT96"/>
  <c r="DS96"/>
  <c r="DR96"/>
  <c r="DQ96"/>
  <c r="DP96"/>
  <c r="DO96"/>
  <c r="DN96"/>
  <c r="DM96"/>
  <c r="DL96"/>
  <c r="DK96"/>
  <c r="DJ96"/>
  <c r="DI96"/>
  <c r="DH96"/>
  <c r="DG96"/>
  <c r="DF96"/>
  <c r="DE96"/>
  <c r="DD96"/>
  <c r="DC96"/>
  <c r="DB96"/>
  <c r="DA96"/>
  <c r="CZ96"/>
  <c r="CY96"/>
  <c r="CX96"/>
  <c r="CW96"/>
  <c r="CV96"/>
  <c r="CU96"/>
  <c r="CT96"/>
  <c r="CS96"/>
  <c r="CR96"/>
  <c r="CQ96"/>
  <c r="CP96"/>
  <c r="CO96"/>
  <c r="CN96"/>
  <c r="CM96"/>
  <c r="CL96"/>
  <c r="CK96"/>
  <c r="CJ96"/>
  <c r="CI96"/>
  <c r="CH96"/>
  <c r="CG96"/>
  <c r="CF96"/>
  <c r="CE96"/>
  <c r="CD96"/>
  <c r="CC96"/>
  <c r="CB96"/>
  <c r="CA96"/>
  <c r="BZ96"/>
  <c r="BY96"/>
  <c r="BX96"/>
  <c r="BW96"/>
  <c r="BV96"/>
  <c r="BU96"/>
  <c r="BT96"/>
  <c r="BS96"/>
  <c r="BR96"/>
  <c r="BQ96"/>
  <c r="BP96"/>
  <c r="BO96"/>
  <c r="BN96"/>
  <c r="BM96"/>
  <c r="BL96"/>
  <c r="BK96"/>
  <c r="BJ96"/>
  <c r="BI96"/>
  <c r="BH96"/>
  <c r="BG96"/>
  <c r="BF96"/>
  <c r="BE96"/>
  <c r="BD96"/>
  <c r="BC96"/>
  <c r="BB96"/>
  <c r="BA96"/>
  <c r="AZ96"/>
  <c r="AY96"/>
  <c r="AX96"/>
  <c r="AW96"/>
  <c r="AV96"/>
  <c r="AU96"/>
  <c r="AT96"/>
  <c r="AS96"/>
  <c r="AR96"/>
  <c r="AQ96"/>
  <c r="AP96"/>
  <c r="AO96"/>
  <c r="AN96"/>
  <c r="AM96"/>
  <c r="AL96"/>
  <c r="AK96"/>
  <c r="AJ96"/>
  <c r="AI96"/>
  <c r="AH96"/>
  <c r="AG96"/>
  <c r="AF96"/>
  <c r="AE96"/>
  <c r="AD96"/>
  <c r="AC96"/>
  <c r="AB96"/>
  <c r="AA96"/>
  <c r="Z96"/>
  <c r="Y96"/>
  <c r="X96"/>
  <c r="W96"/>
  <c r="V96"/>
  <c r="U96"/>
  <c r="T96"/>
  <c r="S96"/>
  <c r="R96"/>
  <c r="Q96"/>
  <c r="P96"/>
  <c r="O96"/>
  <c r="N96"/>
  <c r="M96"/>
  <c r="L96"/>
  <c r="GB95"/>
  <c r="FZ95"/>
  <c r="FY95"/>
  <c r="FX95"/>
  <c r="FW95"/>
  <c r="FV95"/>
  <c r="FU95"/>
  <c r="FT95"/>
  <c r="FS95"/>
  <c r="FR95"/>
  <c r="FQ95"/>
  <c r="FP95"/>
  <c r="FO95"/>
  <c r="FN95"/>
  <c r="FM95"/>
  <c r="FL95"/>
  <c r="FK95"/>
  <c r="FJ95"/>
  <c r="FI95"/>
  <c r="FH95"/>
  <c r="FG95"/>
  <c r="FF95"/>
  <c r="FE95"/>
  <c r="FD95"/>
  <c r="FC95"/>
  <c r="FB95"/>
  <c r="FA95"/>
  <c r="EZ95"/>
  <c r="EY95"/>
  <c r="EX95"/>
  <c r="EW95"/>
  <c r="EV95"/>
  <c r="EU95"/>
  <c r="ET95"/>
  <c r="ES95"/>
  <c r="ER95"/>
  <c r="EQ95"/>
  <c r="EP95"/>
  <c r="EO95"/>
  <c r="EI95"/>
  <c r="EH95"/>
  <c r="EG95"/>
  <c r="EF95"/>
  <c r="EE95"/>
  <c r="ED95"/>
  <c r="DY95"/>
  <c r="DX95"/>
  <c r="DW95"/>
  <c r="DV95"/>
  <c r="DU95"/>
  <c r="DT95"/>
  <c r="DS95"/>
  <c r="DR95"/>
  <c r="DQ95"/>
  <c r="DP95"/>
  <c r="DO95"/>
  <c r="DN95"/>
  <c r="DM95"/>
  <c r="DL95"/>
  <c r="DK95"/>
  <c r="DJ95"/>
  <c r="DI95"/>
  <c r="DH95"/>
  <c r="DG95"/>
  <c r="DF95"/>
  <c r="DE95"/>
  <c r="DD95"/>
  <c r="DC95"/>
  <c r="DB95"/>
  <c r="DA95"/>
  <c r="CZ95"/>
  <c r="CY95"/>
  <c r="CX95"/>
  <c r="CW95"/>
  <c r="CV95"/>
  <c r="CU95"/>
  <c r="CT95"/>
  <c r="CS95"/>
  <c r="CR95"/>
  <c r="CQ95"/>
  <c r="CP95"/>
  <c r="CO95"/>
  <c r="CN95"/>
  <c r="CM95"/>
  <c r="CL95"/>
  <c r="CK95"/>
  <c r="CJ95"/>
  <c r="CI95"/>
  <c r="CH95"/>
  <c r="CG95"/>
  <c r="CF95"/>
  <c r="CE95"/>
  <c r="CD95"/>
  <c r="CC95"/>
  <c r="CB95"/>
  <c r="CA95"/>
  <c r="BZ95"/>
  <c r="BY95"/>
  <c r="BX95"/>
  <c r="BW95"/>
  <c r="BV95"/>
  <c r="BU95"/>
  <c r="BT95"/>
  <c r="BS95"/>
  <c r="BR95"/>
  <c r="BQ95"/>
  <c r="BP95"/>
  <c r="BO95"/>
  <c r="BN95"/>
  <c r="BM95"/>
  <c r="BL95"/>
  <c r="BK95"/>
  <c r="BJ95"/>
  <c r="BI95"/>
  <c r="BH95"/>
  <c r="BG95"/>
  <c r="BF95"/>
  <c r="BE95"/>
  <c r="BD95"/>
  <c r="BC95"/>
  <c r="BB95"/>
  <c r="BA95"/>
  <c r="AZ95"/>
  <c r="AY95"/>
  <c r="AX95"/>
  <c r="AW95"/>
  <c r="AV95"/>
  <c r="AU95"/>
  <c r="AT95"/>
  <c r="AS95"/>
  <c r="AR95"/>
  <c r="AQ95"/>
  <c r="AP95"/>
  <c r="AO95"/>
  <c r="AN95"/>
  <c r="AM95"/>
  <c r="AL95"/>
  <c r="AK95"/>
  <c r="AJ95"/>
  <c r="AI95"/>
  <c r="AH95"/>
  <c r="AG95"/>
  <c r="AF95"/>
  <c r="AE95"/>
  <c r="AD95"/>
  <c r="AC95"/>
  <c r="AB95"/>
  <c r="AA95"/>
  <c r="Z95"/>
  <c r="Y95"/>
  <c r="X95"/>
  <c r="W95"/>
  <c r="V95"/>
  <c r="U95"/>
  <c r="T95"/>
  <c r="S95"/>
  <c r="R95"/>
  <c r="Q95"/>
  <c r="P95"/>
  <c r="O95"/>
  <c r="N95"/>
  <c r="M95"/>
  <c r="L95"/>
  <c r="GB94"/>
  <c r="FZ94"/>
  <c r="FY94"/>
  <c r="FX94"/>
  <c r="FW94"/>
  <c r="FV94"/>
  <c r="FU94"/>
  <c r="FT94"/>
  <c r="FS94"/>
  <c r="FR94"/>
  <c r="FQ94"/>
  <c r="FP94"/>
  <c r="FO94"/>
  <c r="FN94"/>
  <c r="FM94"/>
  <c r="FL94"/>
  <c r="FK94"/>
  <c r="FJ94"/>
  <c r="FI94"/>
  <c r="FH94"/>
  <c r="FG94"/>
  <c r="FF94"/>
  <c r="FE94"/>
  <c r="FD94"/>
  <c r="FC94"/>
  <c r="FB94"/>
  <c r="FA94"/>
  <c r="EZ94"/>
  <c r="EY94"/>
  <c r="EX94"/>
  <c r="EW94"/>
  <c r="EV94"/>
  <c r="EU94"/>
  <c r="ET94"/>
  <c r="ES94"/>
  <c r="ER94"/>
  <c r="EQ94"/>
  <c r="EP94"/>
  <c r="EO94"/>
  <c r="EI94"/>
  <c r="EH94"/>
  <c r="EG94"/>
  <c r="EF94"/>
  <c r="EE94"/>
  <c r="ED94"/>
  <c r="DY94"/>
  <c r="DX94"/>
  <c r="DW94"/>
  <c r="DV94"/>
  <c r="DU94"/>
  <c r="DT94"/>
  <c r="DS94"/>
  <c r="DR94"/>
  <c r="DQ94"/>
  <c r="DP94"/>
  <c r="DO94"/>
  <c r="DN94"/>
  <c r="DM94"/>
  <c r="DL94"/>
  <c r="DK94"/>
  <c r="DJ94"/>
  <c r="DI94"/>
  <c r="DH94"/>
  <c r="DG94"/>
  <c r="DF94"/>
  <c r="DE94"/>
  <c r="DD94"/>
  <c r="DC94"/>
  <c r="DB94"/>
  <c r="DA94"/>
  <c r="CZ94"/>
  <c r="CY94"/>
  <c r="CX94"/>
  <c r="CW94"/>
  <c r="CV94"/>
  <c r="CU94"/>
  <c r="CT94"/>
  <c r="CS94"/>
  <c r="CR94"/>
  <c r="CQ94"/>
  <c r="CP94"/>
  <c r="CO94"/>
  <c r="CN94"/>
  <c r="CM94"/>
  <c r="CL94"/>
  <c r="CK94"/>
  <c r="CJ94"/>
  <c r="CI94"/>
  <c r="CH94"/>
  <c r="CG94"/>
  <c r="CF94"/>
  <c r="CE94"/>
  <c r="CD94"/>
  <c r="CC94"/>
  <c r="CB94"/>
  <c r="CA94"/>
  <c r="BZ94"/>
  <c r="BY94"/>
  <c r="BX94"/>
  <c r="BW94"/>
  <c r="BV94"/>
  <c r="BU94"/>
  <c r="BT94"/>
  <c r="BS94"/>
  <c r="BR94"/>
  <c r="BQ94"/>
  <c r="BP94"/>
  <c r="BO94"/>
  <c r="BN94"/>
  <c r="BM94"/>
  <c r="BL94"/>
  <c r="BK94"/>
  <c r="BJ94"/>
  <c r="BI94"/>
  <c r="BH94"/>
  <c r="BG94"/>
  <c r="BF94"/>
  <c r="BE94"/>
  <c r="BD94"/>
  <c r="BC94"/>
  <c r="BB94"/>
  <c r="BA94"/>
  <c r="AZ94"/>
  <c r="AY94"/>
  <c r="AX94"/>
  <c r="AW94"/>
  <c r="AV94"/>
  <c r="AU94"/>
  <c r="AT94"/>
  <c r="AS94"/>
  <c r="AR94"/>
  <c r="AQ94"/>
  <c r="AP94"/>
  <c r="AO94"/>
  <c r="AN94"/>
  <c r="AM94"/>
  <c r="AL94"/>
  <c r="AK94"/>
  <c r="AJ94"/>
  <c r="AI94"/>
  <c r="AH94"/>
  <c r="AG94"/>
  <c r="AF94"/>
  <c r="AE94"/>
  <c r="AD94"/>
  <c r="AC94"/>
  <c r="AB94"/>
  <c r="AA94"/>
  <c r="Z94"/>
  <c r="Y94"/>
  <c r="X94"/>
  <c r="W94"/>
  <c r="V94"/>
  <c r="U94"/>
  <c r="T94"/>
  <c r="S94"/>
  <c r="R94"/>
  <c r="Q94"/>
  <c r="P94"/>
  <c r="O94"/>
  <c r="N94"/>
  <c r="M94"/>
  <c r="L94"/>
  <c r="GB93"/>
  <c r="FZ93"/>
  <c r="FY93"/>
  <c r="FX93"/>
  <c r="FW93"/>
  <c r="FV93"/>
  <c r="FU93"/>
  <c r="FT93"/>
  <c r="FS93"/>
  <c r="FR93"/>
  <c r="FQ93"/>
  <c r="FP93"/>
  <c r="FO93"/>
  <c r="FN93"/>
  <c r="FM93"/>
  <c r="FL93"/>
  <c r="FK93"/>
  <c r="FJ93"/>
  <c r="FI93"/>
  <c r="FH93"/>
  <c r="FG93"/>
  <c r="FF93"/>
  <c r="FE93"/>
  <c r="FD93"/>
  <c r="FC93"/>
  <c r="FB93"/>
  <c r="FA93"/>
  <c r="EZ93"/>
  <c r="EY93"/>
  <c r="EX93"/>
  <c r="EW93"/>
  <c r="EV93"/>
  <c r="EU93"/>
  <c r="ET93"/>
  <c r="ES93"/>
  <c r="ER93"/>
  <c r="EQ93"/>
  <c r="EP93"/>
  <c r="EO93"/>
  <c r="EI93"/>
  <c r="EH93"/>
  <c r="EG93"/>
  <c r="EF93"/>
  <c r="EE93"/>
  <c r="ED93"/>
  <c r="DY93"/>
  <c r="DX93"/>
  <c r="DW93"/>
  <c r="DV93"/>
  <c r="DU93"/>
  <c r="DT93"/>
  <c r="DS93"/>
  <c r="DR93"/>
  <c r="DQ93"/>
  <c r="DP93"/>
  <c r="DO93"/>
  <c r="DN93"/>
  <c r="DM93"/>
  <c r="DL93"/>
  <c r="DK93"/>
  <c r="DJ93"/>
  <c r="DI93"/>
  <c r="DH93"/>
  <c r="DG93"/>
  <c r="DF93"/>
  <c r="DE93"/>
  <c r="DD93"/>
  <c r="DC93"/>
  <c r="DB93"/>
  <c r="DA93"/>
  <c r="CZ93"/>
  <c r="CY93"/>
  <c r="CX93"/>
  <c r="CW93"/>
  <c r="CV93"/>
  <c r="CU93"/>
  <c r="CT93"/>
  <c r="CS93"/>
  <c r="CR93"/>
  <c r="CQ93"/>
  <c r="CP93"/>
  <c r="CO93"/>
  <c r="CN93"/>
  <c r="CM93"/>
  <c r="CL93"/>
  <c r="CK93"/>
  <c r="CJ93"/>
  <c r="CI93"/>
  <c r="CH93"/>
  <c r="CG93"/>
  <c r="CF93"/>
  <c r="CE93"/>
  <c r="CD93"/>
  <c r="CC93"/>
  <c r="CB93"/>
  <c r="CA93"/>
  <c r="BZ93"/>
  <c r="BY93"/>
  <c r="BX93"/>
  <c r="BW93"/>
  <c r="BV93"/>
  <c r="BU93"/>
  <c r="BT93"/>
  <c r="BS93"/>
  <c r="BR93"/>
  <c r="BQ93"/>
  <c r="BP93"/>
  <c r="BO93"/>
  <c r="BN93"/>
  <c r="BM93"/>
  <c r="BL93"/>
  <c r="BK93"/>
  <c r="BJ93"/>
  <c r="BI93"/>
  <c r="BH93"/>
  <c r="BG93"/>
  <c r="BF93"/>
  <c r="BE93"/>
  <c r="BD93"/>
  <c r="BC93"/>
  <c r="BB93"/>
  <c r="BA93"/>
  <c r="AZ93"/>
  <c r="AY93"/>
  <c r="AX93"/>
  <c r="AW93"/>
  <c r="AV93"/>
  <c r="AU93"/>
  <c r="AT93"/>
  <c r="AS93"/>
  <c r="AR93"/>
  <c r="AQ93"/>
  <c r="AP93"/>
  <c r="AO93"/>
  <c r="AN93"/>
  <c r="AM93"/>
  <c r="AL93"/>
  <c r="AK93"/>
  <c r="AJ93"/>
  <c r="AI93"/>
  <c r="AH93"/>
  <c r="AG93"/>
  <c r="AF93"/>
  <c r="AE93"/>
  <c r="AD93"/>
  <c r="AC93"/>
  <c r="AB93"/>
  <c r="AA93"/>
  <c r="Z93"/>
  <c r="Y93"/>
  <c r="X93"/>
  <c r="W93"/>
  <c r="V93"/>
  <c r="U93"/>
  <c r="T93"/>
  <c r="S93"/>
  <c r="R93"/>
  <c r="Q93"/>
  <c r="P93"/>
  <c r="O93"/>
  <c r="N93"/>
  <c r="M93"/>
  <c r="L93"/>
  <c r="GB92"/>
  <c r="FZ92"/>
  <c r="FY92"/>
  <c r="FX92"/>
  <c r="FW92"/>
  <c r="FV92"/>
  <c r="FU92"/>
  <c r="FT92"/>
  <c r="FS92"/>
  <c r="FR92"/>
  <c r="FQ92"/>
  <c r="FP92"/>
  <c r="FO92"/>
  <c r="FN92"/>
  <c r="FM92"/>
  <c r="FL92"/>
  <c r="FK92"/>
  <c r="FJ92"/>
  <c r="FI92"/>
  <c r="FH92"/>
  <c r="FG92"/>
  <c r="FF92"/>
  <c r="FE92"/>
  <c r="FD92"/>
  <c r="FC92"/>
  <c r="FB92"/>
  <c r="FA92"/>
  <c r="EZ92"/>
  <c r="EY92"/>
  <c r="EX92"/>
  <c r="EW92"/>
  <c r="EV92"/>
  <c r="EU92"/>
  <c r="ET92"/>
  <c r="ES92"/>
  <c r="ER92"/>
  <c r="EQ92"/>
  <c r="EP92"/>
  <c r="EO92"/>
  <c r="EI92"/>
  <c r="EH92"/>
  <c r="EG92"/>
  <c r="EF92"/>
  <c r="EE92"/>
  <c r="ED92"/>
  <c r="DY92"/>
  <c r="DX92"/>
  <c r="DW92"/>
  <c r="DV92"/>
  <c r="DU92"/>
  <c r="DT92"/>
  <c r="DS92"/>
  <c r="DR92"/>
  <c r="DQ92"/>
  <c r="DP92"/>
  <c r="DO92"/>
  <c r="DN92"/>
  <c r="DM92"/>
  <c r="DL92"/>
  <c r="DK92"/>
  <c r="DJ92"/>
  <c r="DI92"/>
  <c r="DH92"/>
  <c r="DG92"/>
  <c r="DF92"/>
  <c r="DE92"/>
  <c r="DD92"/>
  <c r="DC92"/>
  <c r="DB92"/>
  <c r="DA92"/>
  <c r="CZ92"/>
  <c r="CY92"/>
  <c r="CX92"/>
  <c r="CW92"/>
  <c r="CV92"/>
  <c r="CU92"/>
  <c r="CT92"/>
  <c r="CS92"/>
  <c r="CR92"/>
  <c r="CQ92"/>
  <c r="CP92"/>
  <c r="CO92"/>
  <c r="CN92"/>
  <c r="CM92"/>
  <c r="CL92"/>
  <c r="CK92"/>
  <c r="CJ92"/>
  <c r="CI92"/>
  <c r="CH92"/>
  <c r="CG92"/>
  <c r="CF92"/>
  <c r="CE92"/>
  <c r="CD92"/>
  <c r="CC92"/>
  <c r="CB92"/>
  <c r="CA92"/>
  <c r="BZ92"/>
  <c r="BY92"/>
  <c r="BX92"/>
  <c r="BW92"/>
  <c r="BV92"/>
  <c r="BU92"/>
  <c r="BT92"/>
  <c r="BS92"/>
  <c r="BR92"/>
  <c r="BQ92"/>
  <c r="BP92"/>
  <c r="BO92"/>
  <c r="BN92"/>
  <c r="BM92"/>
  <c r="BL92"/>
  <c r="BK92"/>
  <c r="BJ92"/>
  <c r="BI92"/>
  <c r="BH92"/>
  <c r="BG92"/>
  <c r="BF92"/>
  <c r="BE92"/>
  <c r="BD92"/>
  <c r="BC92"/>
  <c r="BB92"/>
  <c r="BA92"/>
  <c r="AZ92"/>
  <c r="AY92"/>
  <c r="AX92"/>
  <c r="AW92"/>
  <c r="AV92"/>
  <c r="AU92"/>
  <c r="AT92"/>
  <c r="AS92"/>
  <c r="AR92"/>
  <c r="AQ92"/>
  <c r="AP92"/>
  <c r="AO92"/>
  <c r="AN92"/>
  <c r="AM92"/>
  <c r="AL92"/>
  <c r="AK92"/>
  <c r="AJ92"/>
  <c r="AI92"/>
  <c r="AH92"/>
  <c r="AG92"/>
  <c r="AF92"/>
  <c r="AE92"/>
  <c r="AD92"/>
  <c r="AC92"/>
  <c r="AB92"/>
  <c r="AA92"/>
  <c r="Z92"/>
  <c r="Y92"/>
  <c r="X92"/>
  <c r="W92"/>
  <c r="V92"/>
  <c r="U92"/>
  <c r="T92"/>
  <c r="S92"/>
  <c r="R92"/>
  <c r="Q92"/>
  <c r="P92"/>
  <c r="O92"/>
  <c r="N92"/>
  <c r="M92"/>
  <c r="L92"/>
  <c r="GB91"/>
  <c r="FZ91"/>
  <c r="FY91"/>
  <c r="FX91"/>
  <c r="FW91"/>
  <c r="FV91"/>
  <c r="FU91"/>
  <c r="FT91"/>
  <c r="FS91"/>
  <c r="FR91"/>
  <c r="FQ91"/>
  <c r="FP91"/>
  <c r="FO91"/>
  <c r="FN91"/>
  <c r="FM91"/>
  <c r="FL91"/>
  <c r="FK91"/>
  <c r="FJ91"/>
  <c r="FI91"/>
  <c r="FH91"/>
  <c r="FG91"/>
  <c r="FF91"/>
  <c r="FE91"/>
  <c r="FD91"/>
  <c r="FC91"/>
  <c r="FB91"/>
  <c r="FA91"/>
  <c r="EZ91"/>
  <c r="EY91"/>
  <c r="EX91"/>
  <c r="EW91"/>
  <c r="EV91"/>
  <c r="EU91"/>
  <c r="ET91"/>
  <c r="ES91"/>
  <c r="ER91"/>
  <c r="EQ91"/>
  <c r="EP91"/>
  <c r="EO91"/>
  <c r="EI91"/>
  <c r="EH91"/>
  <c r="EG91"/>
  <c r="EF91"/>
  <c r="EE91"/>
  <c r="ED91"/>
  <c r="DY91"/>
  <c r="DX91"/>
  <c r="DW91"/>
  <c r="DV91"/>
  <c r="DU91"/>
  <c r="DT91"/>
  <c r="DS91"/>
  <c r="DR91"/>
  <c r="DQ91"/>
  <c r="DP91"/>
  <c r="DO91"/>
  <c r="DN91"/>
  <c r="DM91"/>
  <c r="DL91"/>
  <c r="DK91"/>
  <c r="DJ91"/>
  <c r="DI91"/>
  <c r="DH91"/>
  <c r="DG91"/>
  <c r="DF91"/>
  <c r="DE91"/>
  <c r="DD91"/>
  <c r="DC91"/>
  <c r="DB91"/>
  <c r="DA91"/>
  <c r="CZ91"/>
  <c r="CY91"/>
  <c r="CX91"/>
  <c r="CW91"/>
  <c r="CV91"/>
  <c r="CU91"/>
  <c r="CT91"/>
  <c r="CS91"/>
  <c r="CR91"/>
  <c r="CQ91"/>
  <c r="CP91"/>
  <c r="CO91"/>
  <c r="CN91"/>
  <c r="CM91"/>
  <c r="CL91"/>
  <c r="CK91"/>
  <c r="CJ91"/>
  <c r="CI91"/>
  <c r="CH91"/>
  <c r="CG91"/>
  <c r="CF91"/>
  <c r="CE91"/>
  <c r="CD91"/>
  <c r="CC91"/>
  <c r="CB91"/>
  <c r="CA91"/>
  <c r="BZ91"/>
  <c r="BY91"/>
  <c r="BX91"/>
  <c r="BW91"/>
  <c r="BV91"/>
  <c r="BU91"/>
  <c r="BT91"/>
  <c r="BS91"/>
  <c r="BR91"/>
  <c r="BQ91"/>
  <c r="BP91"/>
  <c r="BO91"/>
  <c r="BN91"/>
  <c r="BM91"/>
  <c r="BL91"/>
  <c r="BK91"/>
  <c r="BJ91"/>
  <c r="BI91"/>
  <c r="BH91"/>
  <c r="BG91"/>
  <c r="BF91"/>
  <c r="BE91"/>
  <c r="BD91"/>
  <c r="BC91"/>
  <c r="BB91"/>
  <c r="BA91"/>
  <c r="AZ91"/>
  <c r="AY91"/>
  <c r="AX91"/>
  <c r="AW91"/>
  <c r="AV91"/>
  <c r="AU91"/>
  <c r="AT91"/>
  <c r="AS91"/>
  <c r="AR91"/>
  <c r="AQ91"/>
  <c r="AP91"/>
  <c r="AO91"/>
  <c r="AN91"/>
  <c r="AM91"/>
  <c r="AL91"/>
  <c r="AK91"/>
  <c r="AJ91"/>
  <c r="AI91"/>
  <c r="AH91"/>
  <c r="AG91"/>
  <c r="AF91"/>
  <c r="AE91"/>
  <c r="AD91"/>
  <c r="AC91"/>
  <c r="AB91"/>
  <c r="AA91"/>
  <c r="Z91"/>
  <c r="Y91"/>
  <c r="X91"/>
  <c r="W91"/>
  <c r="V91"/>
  <c r="U91"/>
  <c r="T91"/>
  <c r="S91"/>
  <c r="R91"/>
  <c r="Q91"/>
  <c r="P91"/>
  <c r="O91"/>
  <c r="N91"/>
  <c r="M91"/>
  <c r="L91"/>
  <c r="GB90"/>
  <c r="FZ90"/>
  <c r="FY90"/>
  <c r="FX90"/>
  <c r="FW90"/>
  <c r="FV90"/>
  <c r="FU90"/>
  <c r="FT90"/>
  <c r="FS90"/>
  <c r="FR90"/>
  <c r="FQ90"/>
  <c r="FP90"/>
  <c r="FO90"/>
  <c r="FN90"/>
  <c r="FM90"/>
  <c r="FL90"/>
  <c r="FK90"/>
  <c r="FJ90"/>
  <c r="FI90"/>
  <c r="FH90"/>
  <c r="FG90"/>
  <c r="FF90"/>
  <c r="FE90"/>
  <c r="FD90"/>
  <c r="FC90"/>
  <c r="FB90"/>
  <c r="FA90"/>
  <c r="EZ90"/>
  <c r="EY90"/>
  <c r="EX90"/>
  <c r="EW90"/>
  <c r="EV90"/>
  <c r="EU90"/>
  <c r="ET90"/>
  <c r="ES90"/>
  <c r="ER90"/>
  <c r="EQ90"/>
  <c r="EP90"/>
  <c r="EO90"/>
  <c r="EI90"/>
  <c r="EH90"/>
  <c r="EG90"/>
  <c r="EF90"/>
  <c r="EE90"/>
  <c r="ED90"/>
  <c r="DY90"/>
  <c r="DX90"/>
  <c r="DW90"/>
  <c r="DV90"/>
  <c r="DU90"/>
  <c r="DT90"/>
  <c r="DS90"/>
  <c r="DR90"/>
  <c r="DQ90"/>
  <c r="DP90"/>
  <c r="DO90"/>
  <c r="DN90"/>
  <c r="DM90"/>
  <c r="DL90"/>
  <c r="DK90"/>
  <c r="DJ90"/>
  <c r="DI90"/>
  <c r="DH90"/>
  <c r="DG90"/>
  <c r="DF90"/>
  <c r="DE90"/>
  <c r="DD90"/>
  <c r="DC90"/>
  <c r="DB90"/>
  <c r="DA90"/>
  <c r="CZ90"/>
  <c r="CY90"/>
  <c r="CX90"/>
  <c r="CW90"/>
  <c r="CV90"/>
  <c r="CU90"/>
  <c r="CT90"/>
  <c r="CS90"/>
  <c r="CR90"/>
  <c r="CQ90"/>
  <c r="CP90"/>
  <c r="CO90"/>
  <c r="CN90"/>
  <c r="CM90"/>
  <c r="CL90"/>
  <c r="CK90"/>
  <c r="CJ90"/>
  <c r="CI90"/>
  <c r="CH90"/>
  <c r="CG90"/>
  <c r="CF90"/>
  <c r="CE90"/>
  <c r="CD90"/>
  <c r="CC90"/>
  <c r="CB90"/>
  <c r="CA90"/>
  <c r="BZ90"/>
  <c r="BY90"/>
  <c r="BX90"/>
  <c r="BW90"/>
  <c r="BV90"/>
  <c r="BU90"/>
  <c r="BT90"/>
  <c r="BS90"/>
  <c r="BR90"/>
  <c r="BQ90"/>
  <c r="BP90"/>
  <c r="BO90"/>
  <c r="BN90"/>
  <c r="BM90"/>
  <c r="BL90"/>
  <c r="BK90"/>
  <c r="BJ90"/>
  <c r="BI90"/>
  <c r="BH90"/>
  <c r="BG90"/>
  <c r="BF90"/>
  <c r="BE90"/>
  <c r="BD90"/>
  <c r="BC90"/>
  <c r="BB90"/>
  <c r="BA90"/>
  <c r="AZ90"/>
  <c r="AY90"/>
  <c r="AX90"/>
  <c r="AW90"/>
  <c r="AV90"/>
  <c r="AU90"/>
  <c r="AT90"/>
  <c r="AS90"/>
  <c r="AR90"/>
  <c r="AQ90"/>
  <c r="AP90"/>
  <c r="AO90"/>
  <c r="AN90"/>
  <c r="AM90"/>
  <c r="AL90"/>
  <c r="AK90"/>
  <c r="AJ90"/>
  <c r="AI90"/>
  <c r="AH90"/>
  <c r="AG90"/>
  <c r="AF90"/>
  <c r="AE90"/>
  <c r="AD90"/>
  <c r="AC90"/>
  <c r="AB90"/>
  <c r="AA90"/>
  <c r="Z90"/>
  <c r="Y90"/>
  <c r="X90"/>
  <c r="W90"/>
  <c r="V90"/>
  <c r="U90"/>
  <c r="T90"/>
  <c r="S90"/>
  <c r="R90"/>
  <c r="Q90"/>
  <c r="P90"/>
  <c r="O90"/>
  <c r="N90"/>
  <c r="M90"/>
  <c r="L90"/>
  <c r="GB89"/>
  <c r="FZ89"/>
  <c r="FY89"/>
  <c r="FX89"/>
  <c r="FW89"/>
  <c r="FV89"/>
  <c r="FU89"/>
  <c r="FT89"/>
  <c r="FS89"/>
  <c r="FR89"/>
  <c r="FQ89"/>
  <c r="FP89"/>
  <c r="FO89"/>
  <c r="FN89"/>
  <c r="FM89"/>
  <c r="FL89"/>
  <c r="FK89"/>
  <c r="FJ89"/>
  <c r="FI89"/>
  <c r="FH89"/>
  <c r="FG89"/>
  <c r="FF89"/>
  <c r="FE89"/>
  <c r="FD89"/>
  <c r="FC89"/>
  <c r="FB89"/>
  <c r="FA89"/>
  <c r="EZ89"/>
  <c r="EY89"/>
  <c r="EX89"/>
  <c r="EW89"/>
  <c r="EV89"/>
  <c r="EU89"/>
  <c r="ET89"/>
  <c r="ES89"/>
  <c r="ER89"/>
  <c r="EQ89"/>
  <c r="EP89"/>
  <c r="EO89"/>
  <c r="EI89"/>
  <c r="EH89"/>
  <c r="EG89"/>
  <c r="EF89"/>
  <c r="EE89"/>
  <c r="ED89"/>
  <c r="DY89"/>
  <c r="DX89"/>
  <c r="DW89"/>
  <c r="DV89"/>
  <c r="DU89"/>
  <c r="DT89"/>
  <c r="DS89"/>
  <c r="DR89"/>
  <c r="DQ89"/>
  <c r="DP89"/>
  <c r="DO89"/>
  <c r="DN89"/>
  <c r="DM89"/>
  <c r="DL89"/>
  <c r="DK89"/>
  <c r="DJ89"/>
  <c r="DI89"/>
  <c r="DH89"/>
  <c r="DG89"/>
  <c r="DF89"/>
  <c r="DE89"/>
  <c r="DD89"/>
  <c r="DC89"/>
  <c r="DB89"/>
  <c r="DA89"/>
  <c r="CZ89"/>
  <c r="CY89"/>
  <c r="CX89"/>
  <c r="CW89"/>
  <c r="CV89"/>
  <c r="CU89"/>
  <c r="CT89"/>
  <c r="CS89"/>
  <c r="CR89"/>
  <c r="CQ89"/>
  <c r="CP89"/>
  <c r="CO89"/>
  <c r="CN89"/>
  <c r="CM89"/>
  <c r="CL89"/>
  <c r="CK89"/>
  <c r="CJ89"/>
  <c r="CI89"/>
  <c r="CH89"/>
  <c r="CG89"/>
  <c r="CF89"/>
  <c r="CE89"/>
  <c r="CD89"/>
  <c r="CC89"/>
  <c r="CB89"/>
  <c r="CA89"/>
  <c r="BZ89"/>
  <c r="BY89"/>
  <c r="BX89"/>
  <c r="BW89"/>
  <c r="BV89"/>
  <c r="BU89"/>
  <c r="BT89"/>
  <c r="BS89"/>
  <c r="BR89"/>
  <c r="BQ89"/>
  <c r="BP89"/>
  <c r="BO89"/>
  <c r="BN89"/>
  <c r="BM89"/>
  <c r="BL89"/>
  <c r="BK89"/>
  <c r="BJ89"/>
  <c r="BI89"/>
  <c r="BH89"/>
  <c r="BG89"/>
  <c r="BF89"/>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GB88"/>
  <c r="FZ88"/>
  <c r="FY88"/>
  <c r="FX88"/>
  <c r="FW88"/>
  <c r="FV88"/>
  <c r="FU88"/>
  <c r="FT88"/>
  <c r="FS88"/>
  <c r="FR88"/>
  <c r="FQ88"/>
  <c r="FP88"/>
  <c r="FO88"/>
  <c r="FN88"/>
  <c r="FM88"/>
  <c r="FL88"/>
  <c r="FK88"/>
  <c r="FJ88"/>
  <c r="FI88"/>
  <c r="FH88"/>
  <c r="FG88"/>
  <c r="FF88"/>
  <c r="FE88"/>
  <c r="FD88"/>
  <c r="FC88"/>
  <c r="FB88"/>
  <c r="FA88"/>
  <c r="EZ88"/>
  <c r="EY88"/>
  <c r="EX88"/>
  <c r="EW88"/>
  <c r="EV88"/>
  <c r="EU88"/>
  <c r="ET88"/>
  <c r="ES88"/>
  <c r="ER88"/>
  <c r="EQ88"/>
  <c r="EP88"/>
  <c r="EO88"/>
  <c r="EI88"/>
  <c r="EH88"/>
  <c r="EG88"/>
  <c r="EF88"/>
  <c r="EE88"/>
  <c r="ED88"/>
  <c r="DY88"/>
  <c r="DX88"/>
  <c r="DW88"/>
  <c r="DV88"/>
  <c r="DU88"/>
  <c r="DT88"/>
  <c r="DS88"/>
  <c r="DR88"/>
  <c r="DQ88"/>
  <c r="DP88"/>
  <c r="DO88"/>
  <c r="DN88"/>
  <c r="DM88"/>
  <c r="DL88"/>
  <c r="DK88"/>
  <c r="DJ88"/>
  <c r="DI88"/>
  <c r="DH88"/>
  <c r="DG88"/>
  <c r="DF88"/>
  <c r="DE88"/>
  <c r="DD88"/>
  <c r="DC88"/>
  <c r="DB88"/>
  <c r="DA88"/>
  <c r="CZ88"/>
  <c r="CY88"/>
  <c r="CX88"/>
  <c r="CW88"/>
  <c r="CV88"/>
  <c r="CU88"/>
  <c r="CT88"/>
  <c r="CS88"/>
  <c r="CR88"/>
  <c r="CQ88"/>
  <c r="CP88"/>
  <c r="CO88"/>
  <c r="CN88"/>
  <c r="CM88"/>
  <c r="CL88"/>
  <c r="CK88"/>
  <c r="CJ88"/>
  <c r="CI88"/>
  <c r="CH88"/>
  <c r="CG88"/>
  <c r="CF88"/>
  <c r="CE88"/>
  <c r="CD88"/>
  <c r="CC88"/>
  <c r="CB88"/>
  <c r="CA88"/>
  <c r="BZ88"/>
  <c r="BY88"/>
  <c r="BX88"/>
  <c r="BW88"/>
  <c r="BV88"/>
  <c r="BU88"/>
  <c r="BT88"/>
  <c r="BS88"/>
  <c r="BR88"/>
  <c r="BQ88"/>
  <c r="BP88"/>
  <c r="BO88"/>
  <c r="BN88"/>
  <c r="BM88"/>
  <c r="BL88"/>
  <c r="BK88"/>
  <c r="BJ88"/>
  <c r="BI88"/>
  <c r="BH88"/>
  <c r="BG88"/>
  <c r="BF88"/>
  <c r="BE88"/>
  <c r="BD88"/>
  <c r="BC88"/>
  <c r="BB88"/>
  <c r="BA88"/>
  <c r="AZ88"/>
  <c r="AY88"/>
  <c r="AX88"/>
  <c r="AW88"/>
  <c r="AV88"/>
  <c r="AU88"/>
  <c r="AT88"/>
  <c r="AS88"/>
  <c r="AR88"/>
  <c r="AQ88"/>
  <c r="AP88"/>
  <c r="AO88"/>
  <c r="AN88"/>
  <c r="AM88"/>
  <c r="AL88"/>
  <c r="AK88"/>
  <c r="AJ88"/>
  <c r="AI88"/>
  <c r="AH88"/>
  <c r="AG88"/>
  <c r="AF88"/>
  <c r="AE88"/>
  <c r="AD88"/>
  <c r="AC88"/>
  <c r="AB88"/>
  <c r="AA88"/>
  <c r="Z88"/>
  <c r="Y88"/>
  <c r="X88"/>
  <c r="W88"/>
  <c r="V88"/>
  <c r="U88"/>
  <c r="T88"/>
  <c r="S88"/>
  <c r="R88"/>
  <c r="Q88"/>
  <c r="P88"/>
  <c r="O88"/>
  <c r="N88"/>
  <c r="M88"/>
  <c r="L88"/>
  <c r="GB87"/>
  <c r="FZ87"/>
  <c r="FY87"/>
  <c r="FX87"/>
  <c r="FW87"/>
  <c r="FV87"/>
  <c r="FU87"/>
  <c r="FT87"/>
  <c r="FS87"/>
  <c r="FR87"/>
  <c r="FQ87"/>
  <c r="FP87"/>
  <c r="FO87"/>
  <c r="FN87"/>
  <c r="FM87"/>
  <c r="FL87"/>
  <c r="FK87"/>
  <c r="FJ87"/>
  <c r="FI87"/>
  <c r="FH87"/>
  <c r="FG87"/>
  <c r="FF87"/>
  <c r="FE87"/>
  <c r="FD87"/>
  <c r="FC87"/>
  <c r="FB87"/>
  <c r="FA87"/>
  <c r="EZ87"/>
  <c r="EY87"/>
  <c r="EX87"/>
  <c r="EW87"/>
  <c r="EV87"/>
  <c r="EU87"/>
  <c r="ET87"/>
  <c r="ES87"/>
  <c r="ER87"/>
  <c r="EQ87"/>
  <c r="EP87"/>
  <c r="EO87"/>
  <c r="EI87"/>
  <c r="EH87"/>
  <c r="EG87"/>
  <c r="EF87"/>
  <c r="EE87"/>
  <c r="ED87"/>
  <c r="DY87"/>
  <c r="DX87"/>
  <c r="DW87"/>
  <c r="DV87"/>
  <c r="DU87"/>
  <c r="DT87"/>
  <c r="DS87"/>
  <c r="DR87"/>
  <c r="DQ87"/>
  <c r="DP87"/>
  <c r="DO87"/>
  <c r="DN87"/>
  <c r="DM87"/>
  <c r="DL87"/>
  <c r="DK87"/>
  <c r="DJ87"/>
  <c r="DI87"/>
  <c r="DH87"/>
  <c r="DG87"/>
  <c r="DF87"/>
  <c r="DE87"/>
  <c r="DD87"/>
  <c r="DC87"/>
  <c r="DB87"/>
  <c r="DA87"/>
  <c r="CZ87"/>
  <c r="CY87"/>
  <c r="CX87"/>
  <c r="CW87"/>
  <c r="CV87"/>
  <c r="CU87"/>
  <c r="CT87"/>
  <c r="CS87"/>
  <c r="CR87"/>
  <c r="CQ87"/>
  <c r="CP87"/>
  <c r="CO87"/>
  <c r="CN87"/>
  <c r="CM87"/>
  <c r="CL87"/>
  <c r="CK87"/>
  <c r="CJ87"/>
  <c r="CI87"/>
  <c r="CH87"/>
  <c r="CG87"/>
  <c r="CF87"/>
  <c r="CE87"/>
  <c r="CD87"/>
  <c r="CC87"/>
  <c r="CB87"/>
  <c r="CA87"/>
  <c r="BZ87"/>
  <c r="BY87"/>
  <c r="BX87"/>
  <c r="BW87"/>
  <c r="BV87"/>
  <c r="BU87"/>
  <c r="BT87"/>
  <c r="BS87"/>
  <c r="BR87"/>
  <c r="BQ87"/>
  <c r="BP87"/>
  <c r="BO87"/>
  <c r="BN87"/>
  <c r="BM87"/>
  <c r="BL87"/>
  <c r="BK87"/>
  <c r="BJ87"/>
  <c r="BI87"/>
  <c r="BH87"/>
  <c r="BG87"/>
  <c r="BF87"/>
  <c r="BE87"/>
  <c r="BD87"/>
  <c r="BC87"/>
  <c r="BB87"/>
  <c r="BA87"/>
  <c r="AZ87"/>
  <c r="AY87"/>
  <c r="AX87"/>
  <c r="AW87"/>
  <c r="AV87"/>
  <c r="AU87"/>
  <c r="AT87"/>
  <c r="AS87"/>
  <c r="AR87"/>
  <c r="AQ87"/>
  <c r="AP87"/>
  <c r="AO87"/>
  <c r="AN87"/>
  <c r="AM87"/>
  <c r="AL87"/>
  <c r="AK87"/>
  <c r="AJ87"/>
  <c r="AI87"/>
  <c r="AH87"/>
  <c r="AG87"/>
  <c r="AF87"/>
  <c r="AE87"/>
  <c r="AD87"/>
  <c r="AC87"/>
  <c r="AB87"/>
  <c r="AA87"/>
  <c r="Z87"/>
  <c r="Y87"/>
  <c r="X87"/>
  <c r="W87"/>
  <c r="V87"/>
  <c r="U87"/>
  <c r="T87"/>
  <c r="S87"/>
  <c r="R87"/>
  <c r="Q87"/>
  <c r="P87"/>
  <c r="O87"/>
  <c r="N87"/>
  <c r="M87"/>
  <c r="L87"/>
  <c r="GB86"/>
  <c r="FZ86"/>
  <c r="FY86"/>
  <c r="FX86"/>
  <c r="FW86"/>
  <c r="FV86"/>
  <c r="FU86"/>
  <c r="FT86"/>
  <c r="FS86"/>
  <c r="FR86"/>
  <c r="FQ86"/>
  <c r="FP86"/>
  <c r="FO86"/>
  <c r="FN86"/>
  <c r="FM86"/>
  <c r="FL86"/>
  <c r="FK86"/>
  <c r="FJ86"/>
  <c r="FI86"/>
  <c r="FH86"/>
  <c r="FG86"/>
  <c r="FF86"/>
  <c r="FE86"/>
  <c r="FD86"/>
  <c r="FC86"/>
  <c r="FB86"/>
  <c r="FA86"/>
  <c r="EZ86"/>
  <c r="EY86"/>
  <c r="EX86"/>
  <c r="EW86"/>
  <c r="EV86"/>
  <c r="EU86"/>
  <c r="ET86"/>
  <c r="ES86"/>
  <c r="ER86"/>
  <c r="EQ86"/>
  <c r="EP86"/>
  <c r="EO86"/>
  <c r="EI86"/>
  <c r="EH86"/>
  <c r="EG86"/>
  <c r="EF86"/>
  <c r="EE86"/>
  <c r="ED86"/>
  <c r="DY86"/>
  <c r="DX86"/>
  <c r="DW86"/>
  <c r="DV86"/>
  <c r="DU86"/>
  <c r="DT86"/>
  <c r="DS86"/>
  <c r="DR86"/>
  <c r="DQ86"/>
  <c r="DP86"/>
  <c r="DO86"/>
  <c r="DN86"/>
  <c r="DM86"/>
  <c r="DL86"/>
  <c r="DK86"/>
  <c r="DJ86"/>
  <c r="DI86"/>
  <c r="DH86"/>
  <c r="DG86"/>
  <c r="DF86"/>
  <c r="DE86"/>
  <c r="DD86"/>
  <c r="DC86"/>
  <c r="DB86"/>
  <c r="DA86"/>
  <c r="CZ86"/>
  <c r="CY86"/>
  <c r="CX86"/>
  <c r="CW86"/>
  <c r="CV86"/>
  <c r="CU86"/>
  <c r="CT86"/>
  <c r="CS86"/>
  <c r="CR86"/>
  <c r="CQ86"/>
  <c r="CP86"/>
  <c r="CO86"/>
  <c r="CN86"/>
  <c r="CM86"/>
  <c r="CL86"/>
  <c r="CK86"/>
  <c r="CJ86"/>
  <c r="CI86"/>
  <c r="CH86"/>
  <c r="CG86"/>
  <c r="CF86"/>
  <c r="CE86"/>
  <c r="CD86"/>
  <c r="CC86"/>
  <c r="CB86"/>
  <c r="CA86"/>
  <c r="BZ86"/>
  <c r="BY86"/>
  <c r="BX86"/>
  <c r="BW86"/>
  <c r="BV86"/>
  <c r="BU86"/>
  <c r="BT86"/>
  <c r="BS86"/>
  <c r="BR86"/>
  <c r="BQ86"/>
  <c r="BP86"/>
  <c r="BO86"/>
  <c r="BN86"/>
  <c r="BM86"/>
  <c r="BL86"/>
  <c r="BK86"/>
  <c r="BJ86"/>
  <c r="BI86"/>
  <c r="BH86"/>
  <c r="BG86"/>
  <c r="BF86"/>
  <c r="BE86"/>
  <c r="BD86"/>
  <c r="BC86"/>
  <c r="BB86"/>
  <c r="BA86"/>
  <c r="AZ86"/>
  <c r="AY86"/>
  <c r="AX86"/>
  <c r="AW86"/>
  <c r="AV86"/>
  <c r="AU86"/>
  <c r="AT86"/>
  <c r="AS86"/>
  <c r="AR86"/>
  <c r="AQ86"/>
  <c r="AP86"/>
  <c r="AO86"/>
  <c r="AN86"/>
  <c r="AM86"/>
  <c r="AL86"/>
  <c r="AK86"/>
  <c r="AJ86"/>
  <c r="AI86"/>
  <c r="AH86"/>
  <c r="AG86"/>
  <c r="AF86"/>
  <c r="AE86"/>
  <c r="AD86"/>
  <c r="AC86"/>
  <c r="AB86"/>
  <c r="AA86"/>
  <c r="Z86"/>
  <c r="Y86"/>
  <c r="X86"/>
  <c r="W86"/>
  <c r="V86"/>
  <c r="U86"/>
  <c r="T86"/>
  <c r="S86"/>
  <c r="R86"/>
  <c r="Q86"/>
  <c r="P86"/>
  <c r="O86"/>
  <c r="N86"/>
  <c r="M86"/>
  <c r="L86"/>
  <c r="GB85"/>
  <c r="FZ85"/>
  <c r="FY85"/>
  <c r="FX85"/>
  <c r="FW85"/>
  <c r="FV85"/>
  <c r="FU85"/>
  <c r="FT85"/>
  <c r="FS85"/>
  <c r="FR85"/>
  <c r="FQ85"/>
  <c r="FP85"/>
  <c r="FO85"/>
  <c r="FN85"/>
  <c r="FM85"/>
  <c r="FL85"/>
  <c r="FK85"/>
  <c r="FJ85"/>
  <c r="FI85"/>
  <c r="FH85"/>
  <c r="FG85"/>
  <c r="FF85"/>
  <c r="FE85"/>
  <c r="FD85"/>
  <c r="FC85"/>
  <c r="FB85"/>
  <c r="FA85"/>
  <c r="EZ85"/>
  <c r="EY85"/>
  <c r="EX85"/>
  <c r="EW85"/>
  <c r="EV85"/>
  <c r="EU85"/>
  <c r="ET85"/>
  <c r="ES85"/>
  <c r="ER85"/>
  <c r="EQ85"/>
  <c r="EP85"/>
  <c r="EO85"/>
  <c r="EI85"/>
  <c r="EH85"/>
  <c r="EG85"/>
  <c r="EF85"/>
  <c r="EE85"/>
  <c r="ED85"/>
  <c r="DY85"/>
  <c r="DX85"/>
  <c r="DW85"/>
  <c r="DV85"/>
  <c r="DU85"/>
  <c r="DT85"/>
  <c r="DS85"/>
  <c r="DR85"/>
  <c r="DQ85"/>
  <c r="DP85"/>
  <c r="DO85"/>
  <c r="DN85"/>
  <c r="DM85"/>
  <c r="DL85"/>
  <c r="DK85"/>
  <c r="DJ85"/>
  <c r="DI85"/>
  <c r="DH85"/>
  <c r="DG85"/>
  <c r="DF85"/>
  <c r="DE85"/>
  <c r="DD85"/>
  <c r="DC85"/>
  <c r="DB85"/>
  <c r="DA85"/>
  <c r="CZ85"/>
  <c r="CY85"/>
  <c r="CX85"/>
  <c r="CW85"/>
  <c r="CV85"/>
  <c r="CU85"/>
  <c r="CT85"/>
  <c r="CS85"/>
  <c r="CR85"/>
  <c r="CQ85"/>
  <c r="CP85"/>
  <c r="CO85"/>
  <c r="CN85"/>
  <c r="CM85"/>
  <c r="CL85"/>
  <c r="CK85"/>
  <c r="CJ85"/>
  <c r="CI85"/>
  <c r="CH85"/>
  <c r="CG85"/>
  <c r="CF85"/>
  <c r="CE85"/>
  <c r="CD85"/>
  <c r="CC85"/>
  <c r="CB85"/>
  <c r="CA85"/>
  <c r="BZ85"/>
  <c r="BY85"/>
  <c r="BX85"/>
  <c r="BW85"/>
  <c r="BV85"/>
  <c r="BU85"/>
  <c r="BT85"/>
  <c r="BS85"/>
  <c r="BR85"/>
  <c r="BQ85"/>
  <c r="BP85"/>
  <c r="BO85"/>
  <c r="BN85"/>
  <c r="BM85"/>
  <c r="BL85"/>
  <c r="BK85"/>
  <c r="BJ85"/>
  <c r="BI85"/>
  <c r="BH85"/>
  <c r="BG85"/>
  <c r="BF85"/>
  <c r="BE85"/>
  <c r="BD85"/>
  <c r="BC85"/>
  <c r="BB85"/>
  <c r="BA85"/>
  <c r="AZ85"/>
  <c r="AY85"/>
  <c r="AX85"/>
  <c r="AW85"/>
  <c r="AV85"/>
  <c r="AU85"/>
  <c r="AT85"/>
  <c r="AS85"/>
  <c r="AR85"/>
  <c r="AQ85"/>
  <c r="AP85"/>
  <c r="AO85"/>
  <c r="AN85"/>
  <c r="AM85"/>
  <c r="AL85"/>
  <c r="AK85"/>
  <c r="AJ85"/>
  <c r="AI85"/>
  <c r="AH85"/>
  <c r="AG85"/>
  <c r="AF85"/>
  <c r="AE85"/>
  <c r="AD85"/>
  <c r="AC85"/>
  <c r="AB85"/>
  <c r="AA85"/>
  <c r="Z85"/>
  <c r="Y85"/>
  <c r="X85"/>
  <c r="W85"/>
  <c r="V85"/>
  <c r="U85"/>
  <c r="T85"/>
  <c r="S85"/>
  <c r="R85"/>
  <c r="Q85"/>
  <c r="P85"/>
  <c r="O85"/>
  <c r="N85"/>
  <c r="M85"/>
  <c r="L85"/>
  <c r="GB84"/>
  <c r="FZ84"/>
  <c r="FY84"/>
  <c r="FX84"/>
  <c r="FW84"/>
  <c r="FV84"/>
  <c r="FU84"/>
  <c r="FT84"/>
  <c r="FS84"/>
  <c r="FR84"/>
  <c r="FQ84"/>
  <c r="FP84"/>
  <c r="FO84"/>
  <c r="FN84"/>
  <c r="FM84"/>
  <c r="FL84"/>
  <c r="FK84"/>
  <c r="FJ84"/>
  <c r="FI84"/>
  <c r="FH84"/>
  <c r="FG84"/>
  <c r="FF84"/>
  <c r="FE84"/>
  <c r="FD84"/>
  <c r="FC84"/>
  <c r="FB84"/>
  <c r="FA84"/>
  <c r="EZ84"/>
  <c r="EY84"/>
  <c r="EX84"/>
  <c r="EW84"/>
  <c r="EV84"/>
  <c r="EU84"/>
  <c r="ET84"/>
  <c r="ES84"/>
  <c r="ER84"/>
  <c r="EQ84"/>
  <c r="EP84"/>
  <c r="EO84"/>
  <c r="EI84"/>
  <c r="EH84"/>
  <c r="EG84"/>
  <c r="EF84"/>
  <c r="EE84"/>
  <c r="ED84"/>
  <c r="DY84"/>
  <c r="DX84"/>
  <c r="DW84"/>
  <c r="DV84"/>
  <c r="DU84"/>
  <c r="DT84"/>
  <c r="DS84"/>
  <c r="DR84"/>
  <c r="DQ84"/>
  <c r="DP84"/>
  <c r="DO84"/>
  <c r="DN84"/>
  <c r="DM84"/>
  <c r="DL84"/>
  <c r="DK84"/>
  <c r="DJ84"/>
  <c r="DI84"/>
  <c r="DH84"/>
  <c r="DG84"/>
  <c r="DF84"/>
  <c r="DE84"/>
  <c r="DD84"/>
  <c r="DC84"/>
  <c r="DB84"/>
  <c r="DA84"/>
  <c r="CZ84"/>
  <c r="CY84"/>
  <c r="CX84"/>
  <c r="CW84"/>
  <c r="CV84"/>
  <c r="CU84"/>
  <c r="CT84"/>
  <c r="CS84"/>
  <c r="CR84"/>
  <c r="CQ84"/>
  <c r="CP84"/>
  <c r="CO84"/>
  <c r="CN84"/>
  <c r="CM84"/>
  <c r="CL84"/>
  <c r="CK84"/>
  <c r="CJ84"/>
  <c r="CI84"/>
  <c r="CH84"/>
  <c r="CG84"/>
  <c r="CF84"/>
  <c r="CE84"/>
  <c r="CD84"/>
  <c r="CC84"/>
  <c r="CB84"/>
  <c r="CA84"/>
  <c r="BZ84"/>
  <c r="BY84"/>
  <c r="BX84"/>
  <c r="BW84"/>
  <c r="BV84"/>
  <c r="BU84"/>
  <c r="BT84"/>
  <c r="BS84"/>
  <c r="BR84"/>
  <c r="BQ84"/>
  <c r="BP84"/>
  <c r="BO84"/>
  <c r="BN84"/>
  <c r="BM84"/>
  <c r="BL84"/>
  <c r="BK84"/>
  <c r="BJ84"/>
  <c r="BI84"/>
  <c r="BH84"/>
  <c r="BG84"/>
  <c r="BF84"/>
  <c r="BE84"/>
  <c r="BD84"/>
  <c r="BC84"/>
  <c r="BB84"/>
  <c r="BA84"/>
  <c r="AZ84"/>
  <c r="AY84"/>
  <c r="AX84"/>
  <c r="AW84"/>
  <c r="AV84"/>
  <c r="AU84"/>
  <c r="AT84"/>
  <c r="AS84"/>
  <c r="AR84"/>
  <c r="AQ84"/>
  <c r="AP84"/>
  <c r="AO84"/>
  <c r="AN84"/>
  <c r="AM84"/>
  <c r="AL84"/>
  <c r="AK84"/>
  <c r="AJ84"/>
  <c r="AI84"/>
  <c r="AH84"/>
  <c r="AG84"/>
  <c r="AF84"/>
  <c r="AE84"/>
  <c r="AD84"/>
  <c r="AC84"/>
  <c r="AB84"/>
  <c r="AA84"/>
  <c r="Z84"/>
  <c r="Y84"/>
  <c r="X84"/>
  <c r="W84"/>
  <c r="V84"/>
  <c r="U84"/>
  <c r="T84"/>
  <c r="S84"/>
  <c r="R84"/>
  <c r="Q84"/>
  <c r="P84"/>
  <c r="O84"/>
  <c r="N84"/>
  <c r="M84"/>
  <c r="L84"/>
  <c r="GB83"/>
  <c r="FZ83"/>
  <c r="FY83"/>
  <c r="FX83"/>
  <c r="FW83"/>
  <c r="FV83"/>
  <c r="FU83"/>
  <c r="FT83"/>
  <c r="FS83"/>
  <c r="FR83"/>
  <c r="FQ83"/>
  <c r="FP83"/>
  <c r="FO83"/>
  <c r="FN83"/>
  <c r="FM83"/>
  <c r="FL83"/>
  <c r="FK83"/>
  <c r="FJ83"/>
  <c r="FI83"/>
  <c r="FH83"/>
  <c r="FG83"/>
  <c r="FF83"/>
  <c r="FE83"/>
  <c r="FD83"/>
  <c r="FC83"/>
  <c r="FB83"/>
  <c r="FA83"/>
  <c r="EZ83"/>
  <c r="EY83"/>
  <c r="EX83"/>
  <c r="EW83"/>
  <c r="EV83"/>
  <c r="EU83"/>
  <c r="ET83"/>
  <c r="ES83"/>
  <c r="ER83"/>
  <c r="EQ83"/>
  <c r="EP83"/>
  <c r="EO83"/>
  <c r="EI83"/>
  <c r="EH83"/>
  <c r="EG83"/>
  <c r="EF83"/>
  <c r="EE83"/>
  <c r="ED83"/>
  <c r="DY83"/>
  <c r="DX83"/>
  <c r="DW83"/>
  <c r="DV83"/>
  <c r="DU83"/>
  <c r="DT83"/>
  <c r="DS83"/>
  <c r="DR83"/>
  <c r="DQ83"/>
  <c r="DP83"/>
  <c r="DO83"/>
  <c r="DN83"/>
  <c r="DM83"/>
  <c r="DL83"/>
  <c r="DK83"/>
  <c r="DJ83"/>
  <c r="DI83"/>
  <c r="DH83"/>
  <c r="DG83"/>
  <c r="DF83"/>
  <c r="DE83"/>
  <c r="DD83"/>
  <c r="DC83"/>
  <c r="DB83"/>
  <c r="DA83"/>
  <c r="CZ83"/>
  <c r="CY83"/>
  <c r="CX83"/>
  <c r="CW83"/>
  <c r="CV83"/>
  <c r="CU83"/>
  <c r="CT83"/>
  <c r="CS83"/>
  <c r="CR83"/>
  <c r="CQ83"/>
  <c r="CP83"/>
  <c r="CO83"/>
  <c r="CN83"/>
  <c r="CM83"/>
  <c r="CL83"/>
  <c r="CK83"/>
  <c r="CJ83"/>
  <c r="CI83"/>
  <c r="CH83"/>
  <c r="CG83"/>
  <c r="CF83"/>
  <c r="CE83"/>
  <c r="CD83"/>
  <c r="CC83"/>
  <c r="CB83"/>
  <c r="CA83"/>
  <c r="BZ83"/>
  <c r="BY83"/>
  <c r="BX83"/>
  <c r="BW83"/>
  <c r="BV83"/>
  <c r="BU83"/>
  <c r="BT83"/>
  <c r="BS83"/>
  <c r="BR83"/>
  <c r="BQ83"/>
  <c r="BP83"/>
  <c r="BO83"/>
  <c r="BN83"/>
  <c r="BM83"/>
  <c r="BL83"/>
  <c r="BK83"/>
  <c r="BJ83"/>
  <c r="BI83"/>
  <c r="BH83"/>
  <c r="BG83"/>
  <c r="BF83"/>
  <c r="BE83"/>
  <c r="BD83"/>
  <c r="BC83"/>
  <c r="BB83"/>
  <c r="BA83"/>
  <c r="AZ83"/>
  <c r="AY83"/>
  <c r="AX83"/>
  <c r="AW83"/>
  <c r="AV83"/>
  <c r="AU83"/>
  <c r="AT83"/>
  <c r="AS83"/>
  <c r="AR83"/>
  <c r="AQ83"/>
  <c r="AP83"/>
  <c r="AO83"/>
  <c r="AN83"/>
  <c r="AM83"/>
  <c r="AL83"/>
  <c r="AK83"/>
  <c r="AJ83"/>
  <c r="AI83"/>
  <c r="AH83"/>
  <c r="AG83"/>
  <c r="AF83"/>
  <c r="AE83"/>
  <c r="AD83"/>
  <c r="AC83"/>
  <c r="AB83"/>
  <c r="AA83"/>
  <c r="Z83"/>
  <c r="Y83"/>
  <c r="X83"/>
  <c r="W83"/>
  <c r="V83"/>
  <c r="U83"/>
  <c r="T83"/>
  <c r="S83"/>
  <c r="R83"/>
  <c r="Q83"/>
  <c r="P83"/>
  <c r="O83"/>
  <c r="N83"/>
  <c r="M83"/>
  <c r="L83"/>
  <c r="GB82"/>
  <c r="FZ82"/>
  <c r="FY82"/>
  <c r="FX82"/>
  <c r="FW82"/>
  <c r="FV82"/>
  <c r="FU82"/>
  <c r="FT82"/>
  <c r="FS82"/>
  <c r="FR82"/>
  <c r="FQ82"/>
  <c r="FP82"/>
  <c r="FO82"/>
  <c r="FN82"/>
  <c r="FM82"/>
  <c r="FL82"/>
  <c r="FK82"/>
  <c r="FJ82"/>
  <c r="FI82"/>
  <c r="FH82"/>
  <c r="FG82"/>
  <c r="FF82"/>
  <c r="FE82"/>
  <c r="FD82"/>
  <c r="FC82"/>
  <c r="FB82"/>
  <c r="FA82"/>
  <c r="EZ82"/>
  <c r="EY82"/>
  <c r="EX82"/>
  <c r="EW82"/>
  <c r="EV82"/>
  <c r="EU82"/>
  <c r="ET82"/>
  <c r="ES82"/>
  <c r="ER82"/>
  <c r="EQ82"/>
  <c r="EP82"/>
  <c r="EO82"/>
  <c r="EI82"/>
  <c r="EH82"/>
  <c r="EG82"/>
  <c r="EF82"/>
  <c r="EE82"/>
  <c r="ED82"/>
  <c r="DY82"/>
  <c r="DX82"/>
  <c r="DW82"/>
  <c r="DV82"/>
  <c r="DU82"/>
  <c r="DT82"/>
  <c r="DS82"/>
  <c r="DR82"/>
  <c r="DQ82"/>
  <c r="DP82"/>
  <c r="DO82"/>
  <c r="DN82"/>
  <c r="DM82"/>
  <c r="DL82"/>
  <c r="DK82"/>
  <c r="DJ82"/>
  <c r="DI82"/>
  <c r="DH82"/>
  <c r="DG82"/>
  <c r="DF82"/>
  <c r="DE82"/>
  <c r="DD82"/>
  <c r="DC82"/>
  <c r="DB82"/>
  <c r="DA82"/>
  <c r="CZ82"/>
  <c r="CY82"/>
  <c r="CX82"/>
  <c r="CW82"/>
  <c r="CV82"/>
  <c r="CU82"/>
  <c r="CT82"/>
  <c r="CS82"/>
  <c r="CR82"/>
  <c r="CQ82"/>
  <c r="CP82"/>
  <c r="CO82"/>
  <c r="CN82"/>
  <c r="CM82"/>
  <c r="CL82"/>
  <c r="CK82"/>
  <c r="CJ82"/>
  <c r="CI82"/>
  <c r="CH82"/>
  <c r="CG82"/>
  <c r="CF82"/>
  <c r="CE82"/>
  <c r="CD82"/>
  <c r="CC82"/>
  <c r="CB82"/>
  <c r="CA82"/>
  <c r="BZ82"/>
  <c r="BY82"/>
  <c r="BX82"/>
  <c r="BW82"/>
  <c r="BV82"/>
  <c r="BU82"/>
  <c r="BT82"/>
  <c r="BS82"/>
  <c r="BR82"/>
  <c r="BQ82"/>
  <c r="BP82"/>
  <c r="BO82"/>
  <c r="BN82"/>
  <c r="BM82"/>
  <c r="BL82"/>
  <c r="BK82"/>
  <c r="BJ82"/>
  <c r="BI82"/>
  <c r="BH82"/>
  <c r="BG82"/>
  <c r="BF82"/>
  <c r="BE82"/>
  <c r="BD82"/>
  <c r="BC82"/>
  <c r="BB82"/>
  <c r="BA82"/>
  <c r="AZ82"/>
  <c r="AY82"/>
  <c r="AX82"/>
  <c r="AW82"/>
  <c r="AV82"/>
  <c r="AU82"/>
  <c r="AT82"/>
  <c r="AS82"/>
  <c r="AR82"/>
  <c r="AQ82"/>
  <c r="AP82"/>
  <c r="AO82"/>
  <c r="AN82"/>
  <c r="AM82"/>
  <c r="AL82"/>
  <c r="AK82"/>
  <c r="AJ82"/>
  <c r="AI82"/>
  <c r="AH82"/>
  <c r="AG82"/>
  <c r="AF82"/>
  <c r="AE82"/>
  <c r="AD82"/>
  <c r="AC82"/>
  <c r="AB82"/>
  <c r="AA82"/>
  <c r="Z82"/>
  <c r="Y82"/>
  <c r="X82"/>
  <c r="W82"/>
  <c r="V82"/>
  <c r="U82"/>
  <c r="T82"/>
  <c r="S82"/>
  <c r="R82"/>
  <c r="Q82"/>
  <c r="P82"/>
  <c r="O82"/>
  <c r="N82"/>
  <c r="M82"/>
  <c r="L82"/>
  <c r="GB81"/>
  <c r="FZ81"/>
  <c r="FY81"/>
  <c r="FX81"/>
  <c r="FW81"/>
  <c r="FV81"/>
  <c r="FU81"/>
  <c r="FT81"/>
  <c r="FS81"/>
  <c r="FR81"/>
  <c r="FQ81"/>
  <c r="FP81"/>
  <c r="FO81"/>
  <c r="FN81"/>
  <c r="FM81"/>
  <c r="FL81"/>
  <c r="FK81"/>
  <c r="FJ81"/>
  <c r="FI81"/>
  <c r="FH81"/>
  <c r="FG81"/>
  <c r="FF81"/>
  <c r="FE81"/>
  <c r="FD81"/>
  <c r="FC81"/>
  <c r="FB81"/>
  <c r="FA81"/>
  <c r="EZ81"/>
  <c r="EY81"/>
  <c r="EX81"/>
  <c r="EW81"/>
  <c r="EV81"/>
  <c r="EU81"/>
  <c r="ET81"/>
  <c r="ES81"/>
  <c r="ER81"/>
  <c r="EQ81"/>
  <c r="EP81"/>
  <c r="EO81"/>
  <c r="EI81"/>
  <c r="EH81"/>
  <c r="EG81"/>
  <c r="EF81"/>
  <c r="EE81"/>
  <c r="ED81"/>
  <c r="DY81"/>
  <c r="DX81"/>
  <c r="DW81"/>
  <c r="DV81"/>
  <c r="DU81"/>
  <c r="DT81"/>
  <c r="DS81"/>
  <c r="DR81"/>
  <c r="DQ81"/>
  <c r="DP81"/>
  <c r="DO81"/>
  <c r="DN81"/>
  <c r="DM81"/>
  <c r="DL81"/>
  <c r="DK81"/>
  <c r="DJ81"/>
  <c r="DI81"/>
  <c r="DH81"/>
  <c r="DG81"/>
  <c r="DF81"/>
  <c r="DE81"/>
  <c r="DD81"/>
  <c r="DC81"/>
  <c r="DB81"/>
  <c r="DA81"/>
  <c r="CZ81"/>
  <c r="CY81"/>
  <c r="CX81"/>
  <c r="CW81"/>
  <c r="CV81"/>
  <c r="CU81"/>
  <c r="CT81"/>
  <c r="CS81"/>
  <c r="CR81"/>
  <c r="CQ81"/>
  <c r="CP81"/>
  <c r="CO81"/>
  <c r="CN81"/>
  <c r="CM81"/>
  <c r="CL81"/>
  <c r="CK81"/>
  <c r="CJ81"/>
  <c r="CI81"/>
  <c r="CH81"/>
  <c r="CG81"/>
  <c r="CF81"/>
  <c r="CE81"/>
  <c r="CD81"/>
  <c r="CC81"/>
  <c r="CB81"/>
  <c r="CA81"/>
  <c r="BZ81"/>
  <c r="BY81"/>
  <c r="BX81"/>
  <c r="BW81"/>
  <c r="BV81"/>
  <c r="BU81"/>
  <c r="BT81"/>
  <c r="BS81"/>
  <c r="BR81"/>
  <c r="BQ81"/>
  <c r="BP81"/>
  <c r="BO81"/>
  <c r="BN81"/>
  <c r="BM81"/>
  <c r="BL81"/>
  <c r="BK81"/>
  <c r="BJ81"/>
  <c r="BI81"/>
  <c r="BH81"/>
  <c r="BG81"/>
  <c r="BF81"/>
  <c r="BE81"/>
  <c r="BD81"/>
  <c r="BC81"/>
  <c r="BB81"/>
  <c r="BA81"/>
  <c r="AZ81"/>
  <c r="AY81"/>
  <c r="AX81"/>
  <c r="AW81"/>
  <c r="AV81"/>
  <c r="AU81"/>
  <c r="AT81"/>
  <c r="AS81"/>
  <c r="AR81"/>
  <c r="AQ81"/>
  <c r="AP81"/>
  <c r="AO81"/>
  <c r="AN81"/>
  <c r="AM81"/>
  <c r="AL81"/>
  <c r="AK81"/>
  <c r="AJ81"/>
  <c r="AI81"/>
  <c r="AH81"/>
  <c r="AG81"/>
  <c r="AF81"/>
  <c r="AE81"/>
  <c r="AD81"/>
  <c r="AC81"/>
  <c r="AB81"/>
  <c r="AA81"/>
  <c r="Z81"/>
  <c r="Y81"/>
  <c r="X81"/>
  <c r="W81"/>
  <c r="V81"/>
  <c r="U81"/>
  <c r="T81"/>
  <c r="S81"/>
  <c r="R81"/>
  <c r="Q81"/>
  <c r="P81"/>
  <c r="O81"/>
  <c r="N81"/>
  <c r="M81"/>
  <c r="L81"/>
  <c r="GB80"/>
  <c r="FZ80"/>
  <c r="FY80"/>
  <c r="FX80"/>
  <c r="FW80"/>
  <c r="FV80"/>
  <c r="FU80"/>
  <c r="FT80"/>
  <c r="FS80"/>
  <c r="FR80"/>
  <c r="FQ80"/>
  <c r="FP80"/>
  <c r="FO80"/>
  <c r="FN80"/>
  <c r="FM80"/>
  <c r="FL80"/>
  <c r="FK80"/>
  <c r="FJ80"/>
  <c r="FI80"/>
  <c r="FH80"/>
  <c r="FG80"/>
  <c r="FF80"/>
  <c r="FE80"/>
  <c r="FD80"/>
  <c r="FC80"/>
  <c r="FB80"/>
  <c r="FA80"/>
  <c r="EZ80"/>
  <c r="EY80"/>
  <c r="EX80"/>
  <c r="EW80"/>
  <c r="EV80"/>
  <c r="EU80"/>
  <c r="ET80"/>
  <c r="ES80"/>
  <c r="ER80"/>
  <c r="EQ80"/>
  <c r="EP80"/>
  <c r="EO80"/>
  <c r="EI80"/>
  <c r="EH80"/>
  <c r="EG80"/>
  <c r="EF80"/>
  <c r="EE80"/>
  <c r="ED80"/>
  <c r="DY80"/>
  <c r="DX80"/>
  <c r="DW80"/>
  <c r="DV80"/>
  <c r="DU80"/>
  <c r="DT80"/>
  <c r="DS80"/>
  <c r="DR80"/>
  <c r="DQ80"/>
  <c r="DP80"/>
  <c r="DO80"/>
  <c r="DN80"/>
  <c r="DM80"/>
  <c r="DL80"/>
  <c r="DK80"/>
  <c r="DJ80"/>
  <c r="DI80"/>
  <c r="DH80"/>
  <c r="DG80"/>
  <c r="DF80"/>
  <c r="DE80"/>
  <c r="DD80"/>
  <c r="DC80"/>
  <c r="DB80"/>
  <c r="DA80"/>
  <c r="CZ80"/>
  <c r="CY80"/>
  <c r="CX80"/>
  <c r="CW80"/>
  <c r="CV80"/>
  <c r="CU80"/>
  <c r="CT80"/>
  <c r="CS80"/>
  <c r="CR80"/>
  <c r="CQ80"/>
  <c r="CP80"/>
  <c r="CO80"/>
  <c r="CN80"/>
  <c r="CM80"/>
  <c r="CL80"/>
  <c r="CK80"/>
  <c r="CJ80"/>
  <c r="CI80"/>
  <c r="CH80"/>
  <c r="CG80"/>
  <c r="CF80"/>
  <c r="CE80"/>
  <c r="CD80"/>
  <c r="CC80"/>
  <c r="CB80"/>
  <c r="CA80"/>
  <c r="BZ80"/>
  <c r="BY80"/>
  <c r="BX80"/>
  <c r="BW80"/>
  <c r="BV80"/>
  <c r="BU80"/>
  <c r="BT80"/>
  <c r="BS80"/>
  <c r="BR80"/>
  <c r="BQ80"/>
  <c r="BP80"/>
  <c r="BO80"/>
  <c r="BN80"/>
  <c r="BM80"/>
  <c r="BL80"/>
  <c r="BK80"/>
  <c r="BJ80"/>
  <c r="BI80"/>
  <c r="BH80"/>
  <c r="BG80"/>
  <c r="BF80"/>
  <c r="BE80"/>
  <c r="BD80"/>
  <c r="BC80"/>
  <c r="BB80"/>
  <c r="BA80"/>
  <c r="AZ80"/>
  <c r="AY80"/>
  <c r="AX80"/>
  <c r="AW80"/>
  <c r="AV80"/>
  <c r="AU80"/>
  <c r="AT80"/>
  <c r="AS80"/>
  <c r="AR80"/>
  <c r="AQ80"/>
  <c r="AP80"/>
  <c r="AO80"/>
  <c r="AN80"/>
  <c r="AM80"/>
  <c r="AL80"/>
  <c r="AK80"/>
  <c r="AJ80"/>
  <c r="AI80"/>
  <c r="AH80"/>
  <c r="AG80"/>
  <c r="AF80"/>
  <c r="AE80"/>
  <c r="AD80"/>
  <c r="AC80"/>
  <c r="AB80"/>
  <c r="AA80"/>
  <c r="Z80"/>
  <c r="Y80"/>
  <c r="X80"/>
  <c r="W80"/>
  <c r="V80"/>
  <c r="U80"/>
  <c r="T80"/>
  <c r="S80"/>
  <c r="R80"/>
  <c r="Q80"/>
  <c r="P80"/>
  <c r="O80"/>
  <c r="N80"/>
  <c r="M80"/>
  <c r="L80"/>
  <c r="GB79"/>
  <c r="FZ79"/>
  <c r="FY79"/>
  <c r="FX79"/>
  <c r="FW79"/>
  <c r="FV79"/>
  <c r="FU79"/>
  <c r="FT79"/>
  <c r="FS79"/>
  <c r="FR79"/>
  <c r="FQ79"/>
  <c r="FP79"/>
  <c r="FO79"/>
  <c r="FN79"/>
  <c r="FM79"/>
  <c r="FL79"/>
  <c r="FK79"/>
  <c r="FJ79"/>
  <c r="FI79"/>
  <c r="FH79"/>
  <c r="FG79"/>
  <c r="FF79"/>
  <c r="FE79"/>
  <c r="FD79"/>
  <c r="FC79"/>
  <c r="FB79"/>
  <c r="FA79"/>
  <c r="EZ79"/>
  <c r="EY79"/>
  <c r="EX79"/>
  <c r="EW79"/>
  <c r="EV79"/>
  <c r="EU79"/>
  <c r="ET79"/>
  <c r="ES79"/>
  <c r="ER79"/>
  <c r="EQ79"/>
  <c r="EP79"/>
  <c r="EO79"/>
  <c r="EI79"/>
  <c r="EH79"/>
  <c r="EG79"/>
  <c r="EF79"/>
  <c r="EE79"/>
  <c r="ED79"/>
  <c r="DY79"/>
  <c r="DX79"/>
  <c r="DW79"/>
  <c r="DV79"/>
  <c r="DU79"/>
  <c r="DT79"/>
  <c r="DS79"/>
  <c r="DR79"/>
  <c r="DQ79"/>
  <c r="DP79"/>
  <c r="DO79"/>
  <c r="DN79"/>
  <c r="DM79"/>
  <c r="DL79"/>
  <c r="DK79"/>
  <c r="DJ79"/>
  <c r="DI79"/>
  <c r="DH79"/>
  <c r="DG79"/>
  <c r="DF79"/>
  <c r="DE79"/>
  <c r="DD79"/>
  <c r="DC79"/>
  <c r="DB79"/>
  <c r="DA79"/>
  <c r="CZ79"/>
  <c r="CY79"/>
  <c r="CX79"/>
  <c r="CW79"/>
  <c r="CV79"/>
  <c r="CU79"/>
  <c r="CT79"/>
  <c r="CS79"/>
  <c r="CR79"/>
  <c r="CQ79"/>
  <c r="CP79"/>
  <c r="CO79"/>
  <c r="CN79"/>
  <c r="CM79"/>
  <c r="CL79"/>
  <c r="CK79"/>
  <c r="CJ79"/>
  <c r="CI79"/>
  <c r="CH79"/>
  <c r="CG79"/>
  <c r="CF79"/>
  <c r="CE79"/>
  <c r="CD79"/>
  <c r="CC79"/>
  <c r="CB79"/>
  <c r="CA79"/>
  <c r="BZ79"/>
  <c r="BY79"/>
  <c r="BX79"/>
  <c r="BW79"/>
  <c r="BV79"/>
  <c r="BU79"/>
  <c r="BT79"/>
  <c r="BS79"/>
  <c r="BR79"/>
  <c r="BQ79"/>
  <c r="BP79"/>
  <c r="BO79"/>
  <c r="BN79"/>
  <c r="BM79"/>
  <c r="BL79"/>
  <c r="BK79"/>
  <c r="BJ79"/>
  <c r="BI79"/>
  <c r="BH79"/>
  <c r="BG79"/>
  <c r="BF79"/>
  <c r="BE79"/>
  <c r="BD79"/>
  <c r="BC79"/>
  <c r="BB79"/>
  <c r="BA79"/>
  <c r="AZ79"/>
  <c r="AY79"/>
  <c r="AX79"/>
  <c r="AW79"/>
  <c r="AV79"/>
  <c r="AU79"/>
  <c r="AT79"/>
  <c r="AS79"/>
  <c r="AR79"/>
  <c r="AQ79"/>
  <c r="AP79"/>
  <c r="AO79"/>
  <c r="AN79"/>
  <c r="AM79"/>
  <c r="AL79"/>
  <c r="AK79"/>
  <c r="AJ79"/>
  <c r="AI79"/>
  <c r="AH79"/>
  <c r="AG79"/>
  <c r="AF79"/>
  <c r="AE79"/>
  <c r="AD79"/>
  <c r="AC79"/>
  <c r="AB79"/>
  <c r="AA79"/>
  <c r="Z79"/>
  <c r="Y79"/>
  <c r="X79"/>
  <c r="W79"/>
  <c r="V79"/>
  <c r="U79"/>
  <c r="T79"/>
  <c r="S79"/>
  <c r="R79"/>
  <c r="Q79"/>
  <c r="P79"/>
  <c r="O79"/>
  <c r="N79"/>
  <c r="M79"/>
  <c r="L79"/>
  <c r="GB78"/>
  <c r="FZ78"/>
  <c r="FY78"/>
  <c r="FX78"/>
  <c r="FW78"/>
  <c r="FV78"/>
  <c r="FU78"/>
  <c r="FT78"/>
  <c r="FS78"/>
  <c r="FR78"/>
  <c r="FQ78"/>
  <c r="FP78"/>
  <c r="FO78"/>
  <c r="FN78"/>
  <c r="FM78"/>
  <c r="FL78"/>
  <c r="FK78"/>
  <c r="FJ78"/>
  <c r="FI78"/>
  <c r="FH78"/>
  <c r="FG78"/>
  <c r="FF78"/>
  <c r="FE78"/>
  <c r="FD78"/>
  <c r="FC78"/>
  <c r="FB78"/>
  <c r="FA78"/>
  <c r="EZ78"/>
  <c r="EY78"/>
  <c r="EX78"/>
  <c r="EW78"/>
  <c r="EV78"/>
  <c r="EU78"/>
  <c r="ET78"/>
  <c r="ES78"/>
  <c r="ER78"/>
  <c r="EQ78"/>
  <c r="EP78"/>
  <c r="EO78"/>
  <c r="EI78"/>
  <c r="EH78"/>
  <c r="EG78"/>
  <c r="EF78"/>
  <c r="EE78"/>
  <c r="ED78"/>
  <c r="DY78"/>
  <c r="DX78"/>
  <c r="DW78"/>
  <c r="DV78"/>
  <c r="DU78"/>
  <c r="DT78"/>
  <c r="DS78"/>
  <c r="DR78"/>
  <c r="DQ78"/>
  <c r="DP78"/>
  <c r="DO78"/>
  <c r="DN78"/>
  <c r="DM78"/>
  <c r="DL78"/>
  <c r="DK78"/>
  <c r="DJ78"/>
  <c r="DI78"/>
  <c r="DH78"/>
  <c r="DG78"/>
  <c r="DF78"/>
  <c r="DE78"/>
  <c r="DD78"/>
  <c r="DC78"/>
  <c r="DB78"/>
  <c r="DA78"/>
  <c r="CZ78"/>
  <c r="CY78"/>
  <c r="CX78"/>
  <c r="CW78"/>
  <c r="CV78"/>
  <c r="CU78"/>
  <c r="CT78"/>
  <c r="CS78"/>
  <c r="CR78"/>
  <c r="CQ78"/>
  <c r="CP78"/>
  <c r="CO78"/>
  <c r="CN78"/>
  <c r="CM78"/>
  <c r="CL78"/>
  <c r="CK78"/>
  <c r="CJ78"/>
  <c r="CI78"/>
  <c r="CH78"/>
  <c r="CG78"/>
  <c r="CF78"/>
  <c r="CE78"/>
  <c r="CD78"/>
  <c r="CC78"/>
  <c r="CB78"/>
  <c r="CA78"/>
  <c r="BZ78"/>
  <c r="BY78"/>
  <c r="BX78"/>
  <c r="BW78"/>
  <c r="BV78"/>
  <c r="BU78"/>
  <c r="BT78"/>
  <c r="BS78"/>
  <c r="BR78"/>
  <c r="BQ78"/>
  <c r="BP78"/>
  <c r="BO78"/>
  <c r="BN78"/>
  <c r="BM78"/>
  <c r="BL78"/>
  <c r="BK78"/>
  <c r="BJ78"/>
  <c r="BI78"/>
  <c r="BH78"/>
  <c r="BG78"/>
  <c r="BF78"/>
  <c r="BE78"/>
  <c r="BD78"/>
  <c r="BC78"/>
  <c r="BB78"/>
  <c r="BA78"/>
  <c r="AZ78"/>
  <c r="AY78"/>
  <c r="AX78"/>
  <c r="AW78"/>
  <c r="AV78"/>
  <c r="AU78"/>
  <c r="AT78"/>
  <c r="AS78"/>
  <c r="AR78"/>
  <c r="AQ78"/>
  <c r="AP78"/>
  <c r="AO78"/>
  <c r="AN78"/>
  <c r="AM78"/>
  <c r="AL78"/>
  <c r="AK78"/>
  <c r="AJ78"/>
  <c r="AI78"/>
  <c r="AH78"/>
  <c r="AG78"/>
  <c r="AF78"/>
  <c r="AE78"/>
  <c r="AD78"/>
  <c r="AC78"/>
  <c r="AB78"/>
  <c r="AA78"/>
  <c r="Z78"/>
  <c r="Y78"/>
  <c r="X78"/>
  <c r="W78"/>
  <c r="V78"/>
  <c r="U78"/>
  <c r="T78"/>
  <c r="S78"/>
  <c r="R78"/>
  <c r="Q78"/>
  <c r="P78"/>
  <c r="O78"/>
  <c r="N78"/>
  <c r="M78"/>
  <c r="L78"/>
  <c r="GB77"/>
  <c r="FZ77"/>
  <c r="FY77"/>
  <c r="FX77"/>
  <c r="FW77"/>
  <c r="FV77"/>
  <c r="FU77"/>
  <c r="FT77"/>
  <c r="FS77"/>
  <c r="FR77"/>
  <c r="FQ77"/>
  <c r="FP77"/>
  <c r="FO77"/>
  <c r="FN77"/>
  <c r="FM77"/>
  <c r="FL77"/>
  <c r="FK77"/>
  <c r="FJ77"/>
  <c r="FI77"/>
  <c r="FH77"/>
  <c r="FG77"/>
  <c r="FF77"/>
  <c r="FE77"/>
  <c r="FD77"/>
  <c r="FC77"/>
  <c r="FB77"/>
  <c r="FA77"/>
  <c r="EZ77"/>
  <c r="EY77"/>
  <c r="EX77"/>
  <c r="EW77"/>
  <c r="EV77"/>
  <c r="EU77"/>
  <c r="ET77"/>
  <c r="ES77"/>
  <c r="ER77"/>
  <c r="EQ77"/>
  <c r="EP77"/>
  <c r="EO77"/>
  <c r="EI77"/>
  <c r="EH77"/>
  <c r="EG77"/>
  <c r="EF77"/>
  <c r="EE77"/>
  <c r="ED77"/>
  <c r="DY77"/>
  <c r="DX77"/>
  <c r="DW77"/>
  <c r="DV77"/>
  <c r="DU77"/>
  <c r="DT77"/>
  <c r="DS77"/>
  <c r="DR77"/>
  <c r="DQ77"/>
  <c r="DP77"/>
  <c r="DO77"/>
  <c r="DN77"/>
  <c r="DM77"/>
  <c r="DL77"/>
  <c r="DK77"/>
  <c r="DJ77"/>
  <c r="DI77"/>
  <c r="DH77"/>
  <c r="DG77"/>
  <c r="DF77"/>
  <c r="DE77"/>
  <c r="DD77"/>
  <c r="DC77"/>
  <c r="DB77"/>
  <c r="DA77"/>
  <c r="CZ77"/>
  <c r="CY77"/>
  <c r="CX77"/>
  <c r="CW77"/>
  <c r="CV77"/>
  <c r="CU77"/>
  <c r="CT77"/>
  <c r="CS77"/>
  <c r="CR77"/>
  <c r="CQ77"/>
  <c r="CP77"/>
  <c r="CO77"/>
  <c r="CN77"/>
  <c r="CM77"/>
  <c r="CL77"/>
  <c r="CK77"/>
  <c r="CJ77"/>
  <c r="CI77"/>
  <c r="CH77"/>
  <c r="CG77"/>
  <c r="CF77"/>
  <c r="CE77"/>
  <c r="CD77"/>
  <c r="CC77"/>
  <c r="CB77"/>
  <c r="CA77"/>
  <c r="BZ77"/>
  <c r="BY77"/>
  <c r="BX77"/>
  <c r="BW77"/>
  <c r="BV77"/>
  <c r="BU77"/>
  <c r="BT77"/>
  <c r="BS77"/>
  <c r="BR77"/>
  <c r="BQ77"/>
  <c r="BP77"/>
  <c r="BO77"/>
  <c r="BN77"/>
  <c r="BM77"/>
  <c r="BL77"/>
  <c r="BK77"/>
  <c r="BJ77"/>
  <c r="BI77"/>
  <c r="BH77"/>
  <c r="BG77"/>
  <c r="BF77"/>
  <c r="BE77"/>
  <c r="BD77"/>
  <c r="BC77"/>
  <c r="BB77"/>
  <c r="BA77"/>
  <c r="AZ77"/>
  <c r="AY77"/>
  <c r="AX77"/>
  <c r="AW77"/>
  <c r="AV77"/>
  <c r="AU77"/>
  <c r="AT77"/>
  <c r="AS77"/>
  <c r="AR77"/>
  <c r="AQ77"/>
  <c r="AP77"/>
  <c r="AO77"/>
  <c r="AN77"/>
  <c r="AM77"/>
  <c r="AL77"/>
  <c r="AK77"/>
  <c r="AJ77"/>
  <c r="AI77"/>
  <c r="AH77"/>
  <c r="AG77"/>
  <c r="AF77"/>
  <c r="AE77"/>
  <c r="AD77"/>
  <c r="AC77"/>
  <c r="AB77"/>
  <c r="AA77"/>
  <c r="Z77"/>
  <c r="Y77"/>
  <c r="X77"/>
  <c r="W77"/>
  <c r="V77"/>
  <c r="U77"/>
  <c r="T77"/>
  <c r="S77"/>
  <c r="R77"/>
  <c r="Q77"/>
  <c r="P77"/>
  <c r="O77"/>
  <c r="N77"/>
  <c r="M77"/>
  <c r="L77"/>
  <c r="GB76"/>
  <c r="FZ76"/>
  <c r="FY76"/>
  <c r="FX76"/>
  <c r="FW76"/>
  <c r="FV76"/>
  <c r="FU76"/>
  <c r="FT76"/>
  <c r="FS76"/>
  <c r="FR76"/>
  <c r="FQ76"/>
  <c r="FP76"/>
  <c r="FO76"/>
  <c r="FN76"/>
  <c r="FM76"/>
  <c r="FL76"/>
  <c r="FK76"/>
  <c r="FJ76"/>
  <c r="FI76"/>
  <c r="FH76"/>
  <c r="FG76"/>
  <c r="FF76"/>
  <c r="FE76"/>
  <c r="FD76"/>
  <c r="FC76"/>
  <c r="FB76"/>
  <c r="FA76"/>
  <c r="EZ76"/>
  <c r="EY76"/>
  <c r="EX76"/>
  <c r="EW76"/>
  <c r="EV76"/>
  <c r="EU76"/>
  <c r="ET76"/>
  <c r="ES76"/>
  <c r="ER76"/>
  <c r="EQ76"/>
  <c r="EP76"/>
  <c r="EO76"/>
  <c r="EI76"/>
  <c r="EH76"/>
  <c r="EG76"/>
  <c r="EF76"/>
  <c r="EE76"/>
  <c r="ED76"/>
  <c r="DY76"/>
  <c r="DX76"/>
  <c r="DW76"/>
  <c r="DV76"/>
  <c r="DU76"/>
  <c r="DT76"/>
  <c r="DS76"/>
  <c r="DR76"/>
  <c r="DQ76"/>
  <c r="DP76"/>
  <c r="DO76"/>
  <c r="DN76"/>
  <c r="DM76"/>
  <c r="DL76"/>
  <c r="DK76"/>
  <c r="DJ76"/>
  <c r="DI76"/>
  <c r="DH76"/>
  <c r="DG76"/>
  <c r="DF76"/>
  <c r="DE76"/>
  <c r="DD76"/>
  <c r="DC76"/>
  <c r="DB76"/>
  <c r="DA76"/>
  <c r="CZ76"/>
  <c r="CY76"/>
  <c r="CX76"/>
  <c r="CW76"/>
  <c r="CV76"/>
  <c r="CU76"/>
  <c r="CT76"/>
  <c r="CS76"/>
  <c r="CR76"/>
  <c r="CQ76"/>
  <c r="CP76"/>
  <c r="CO76"/>
  <c r="CN76"/>
  <c r="CM76"/>
  <c r="CL76"/>
  <c r="CK76"/>
  <c r="CJ76"/>
  <c r="CI76"/>
  <c r="CH76"/>
  <c r="CG76"/>
  <c r="CF76"/>
  <c r="CE76"/>
  <c r="CD76"/>
  <c r="CC76"/>
  <c r="CB76"/>
  <c r="CA76"/>
  <c r="BZ76"/>
  <c r="BY76"/>
  <c r="BX76"/>
  <c r="BW76"/>
  <c r="BV76"/>
  <c r="BU76"/>
  <c r="BT76"/>
  <c r="BS76"/>
  <c r="BR76"/>
  <c r="BQ76"/>
  <c r="BP76"/>
  <c r="BO76"/>
  <c r="BN76"/>
  <c r="BM76"/>
  <c r="BL76"/>
  <c r="BK76"/>
  <c r="BJ76"/>
  <c r="BI76"/>
  <c r="BH76"/>
  <c r="BG76"/>
  <c r="BF76"/>
  <c r="BE76"/>
  <c r="BD76"/>
  <c r="BC76"/>
  <c r="BB76"/>
  <c r="BA76"/>
  <c r="AZ76"/>
  <c r="AY76"/>
  <c r="AX76"/>
  <c r="AW76"/>
  <c r="AV76"/>
  <c r="AU76"/>
  <c r="AT76"/>
  <c r="AS76"/>
  <c r="AR76"/>
  <c r="AQ76"/>
  <c r="AP76"/>
  <c r="AO76"/>
  <c r="AN76"/>
  <c r="AM76"/>
  <c r="AL76"/>
  <c r="AK76"/>
  <c r="AJ76"/>
  <c r="AI76"/>
  <c r="AH76"/>
  <c r="AG76"/>
  <c r="AF76"/>
  <c r="AE76"/>
  <c r="AD76"/>
  <c r="AC76"/>
  <c r="AB76"/>
  <c r="AA76"/>
  <c r="Z76"/>
  <c r="Y76"/>
  <c r="X76"/>
  <c r="W76"/>
  <c r="V76"/>
  <c r="U76"/>
  <c r="T76"/>
  <c r="S76"/>
  <c r="R76"/>
  <c r="Q76"/>
  <c r="P76"/>
  <c r="O76"/>
  <c r="N76"/>
  <c r="M76"/>
  <c r="L76"/>
  <c r="GB75"/>
  <c r="FZ75"/>
  <c r="FY75"/>
  <c r="FX75"/>
  <c r="FW75"/>
  <c r="FV75"/>
  <c r="FU75"/>
  <c r="FT75"/>
  <c r="FS75"/>
  <c r="FR75"/>
  <c r="FQ75"/>
  <c r="FP75"/>
  <c r="FO75"/>
  <c r="FN75"/>
  <c r="FM75"/>
  <c r="FL75"/>
  <c r="FK75"/>
  <c r="FJ75"/>
  <c r="FI75"/>
  <c r="FH75"/>
  <c r="FG75"/>
  <c r="FF75"/>
  <c r="FE75"/>
  <c r="FD75"/>
  <c r="FC75"/>
  <c r="FB75"/>
  <c r="FA75"/>
  <c r="EZ75"/>
  <c r="EY75"/>
  <c r="EX75"/>
  <c r="EW75"/>
  <c r="EV75"/>
  <c r="EU75"/>
  <c r="ET75"/>
  <c r="ES75"/>
  <c r="ER75"/>
  <c r="EQ75"/>
  <c r="EP75"/>
  <c r="EO75"/>
  <c r="EI75"/>
  <c r="EH75"/>
  <c r="EG75"/>
  <c r="EF75"/>
  <c r="EE75"/>
  <c r="ED75"/>
  <c r="DY75"/>
  <c r="DX75"/>
  <c r="DW75"/>
  <c r="DV75"/>
  <c r="DU75"/>
  <c r="DT75"/>
  <c r="DS75"/>
  <c r="DR75"/>
  <c r="DQ75"/>
  <c r="DP75"/>
  <c r="DO75"/>
  <c r="DN75"/>
  <c r="DM75"/>
  <c r="DL75"/>
  <c r="DK75"/>
  <c r="DJ75"/>
  <c r="DI75"/>
  <c r="DH75"/>
  <c r="DG75"/>
  <c r="DF75"/>
  <c r="DE75"/>
  <c r="DD75"/>
  <c r="DC75"/>
  <c r="DB75"/>
  <c r="DA75"/>
  <c r="CZ75"/>
  <c r="CY75"/>
  <c r="CX75"/>
  <c r="CW75"/>
  <c r="CV75"/>
  <c r="CU75"/>
  <c r="CT75"/>
  <c r="CS75"/>
  <c r="CR75"/>
  <c r="CQ75"/>
  <c r="CP75"/>
  <c r="CO75"/>
  <c r="CN75"/>
  <c r="CM75"/>
  <c r="CL75"/>
  <c r="CK75"/>
  <c r="CJ75"/>
  <c r="CI75"/>
  <c r="CH75"/>
  <c r="CG75"/>
  <c r="CF75"/>
  <c r="CE75"/>
  <c r="CD75"/>
  <c r="CC75"/>
  <c r="CB75"/>
  <c r="CA75"/>
  <c r="BZ75"/>
  <c r="BY75"/>
  <c r="BX75"/>
  <c r="BW75"/>
  <c r="BV75"/>
  <c r="BU75"/>
  <c r="BT75"/>
  <c r="BS75"/>
  <c r="BR75"/>
  <c r="BQ75"/>
  <c r="BP75"/>
  <c r="BO75"/>
  <c r="BN75"/>
  <c r="BM75"/>
  <c r="BL75"/>
  <c r="BK75"/>
  <c r="BJ75"/>
  <c r="BI75"/>
  <c r="BH75"/>
  <c r="BG75"/>
  <c r="BF75"/>
  <c r="BE75"/>
  <c r="BD75"/>
  <c r="BC75"/>
  <c r="BB75"/>
  <c r="BA75"/>
  <c r="AZ75"/>
  <c r="AY75"/>
  <c r="AX75"/>
  <c r="AW75"/>
  <c r="AV75"/>
  <c r="AU75"/>
  <c r="AT75"/>
  <c r="AS75"/>
  <c r="AR75"/>
  <c r="AQ75"/>
  <c r="AP75"/>
  <c r="AO75"/>
  <c r="AN75"/>
  <c r="AM75"/>
  <c r="AL75"/>
  <c r="AK75"/>
  <c r="AJ75"/>
  <c r="AI75"/>
  <c r="AH75"/>
  <c r="AG75"/>
  <c r="AF75"/>
  <c r="AE75"/>
  <c r="AD75"/>
  <c r="AC75"/>
  <c r="AB75"/>
  <c r="AA75"/>
  <c r="Z75"/>
  <c r="Y75"/>
  <c r="X75"/>
  <c r="W75"/>
  <c r="V75"/>
  <c r="U75"/>
  <c r="T75"/>
  <c r="S75"/>
  <c r="R75"/>
  <c r="Q75"/>
  <c r="P75"/>
  <c r="O75"/>
  <c r="N75"/>
  <c r="M75"/>
  <c r="L75"/>
  <c r="GB74"/>
  <c r="FZ74"/>
  <c r="FY74"/>
  <c r="FX74"/>
  <c r="FW74"/>
  <c r="FV74"/>
  <c r="FU74"/>
  <c r="FT74"/>
  <c r="FS74"/>
  <c r="FR74"/>
  <c r="FQ74"/>
  <c r="FP74"/>
  <c r="FO74"/>
  <c r="FN74"/>
  <c r="FM74"/>
  <c r="FL74"/>
  <c r="FK74"/>
  <c r="FJ74"/>
  <c r="FI74"/>
  <c r="FH74"/>
  <c r="FG74"/>
  <c r="FF74"/>
  <c r="FE74"/>
  <c r="FD74"/>
  <c r="FC74"/>
  <c r="FB74"/>
  <c r="FA74"/>
  <c r="EZ74"/>
  <c r="EY74"/>
  <c r="EX74"/>
  <c r="EW74"/>
  <c r="EV74"/>
  <c r="EU74"/>
  <c r="ET74"/>
  <c r="ES74"/>
  <c r="ER74"/>
  <c r="EQ74"/>
  <c r="EP74"/>
  <c r="EO74"/>
  <c r="EI74"/>
  <c r="EH74"/>
  <c r="EG74"/>
  <c r="EF74"/>
  <c r="EE74"/>
  <c r="ED74"/>
  <c r="DY74"/>
  <c r="DX74"/>
  <c r="DW74"/>
  <c r="DV74"/>
  <c r="DU74"/>
  <c r="DT74"/>
  <c r="DS74"/>
  <c r="DR74"/>
  <c r="DQ74"/>
  <c r="DP74"/>
  <c r="DO74"/>
  <c r="DN74"/>
  <c r="DM74"/>
  <c r="DL74"/>
  <c r="DK74"/>
  <c r="DJ74"/>
  <c r="DI74"/>
  <c r="DH74"/>
  <c r="DG74"/>
  <c r="DF74"/>
  <c r="DE74"/>
  <c r="DD74"/>
  <c r="DC74"/>
  <c r="DB74"/>
  <c r="DA74"/>
  <c r="CZ74"/>
  <c r="CY74"/>
  <c r="CX74"/>
  <c r="CW74"/>
  <c r="CV74"/>
  <c r="CU74"/>
  <c r="CT74"/>
  <c r="CS74"/>
  <c r="CR74"/>
  <c r="CQ74"/>
  <c r="CP74"/>
  <c r="CO74"/>
  <c r="CN74"/>
  <c r="CM74"/>
  <c r="CL74"/>
  <c r="CK74"/>
  <c r="CJ74"/>
  <c r="CI74"/>
  <c r="CH74"/>
  <c r="CG74"/>
  <c r="CF74"/>
  <c r="CE74"/>
  <c r="CD74"/>
  <c r="CC74"/>
  <c r="CB74"/>
  <c r="CA74"/>
  <c r="BZ74"/>
  <c r="BY74"/>
  <c r="BX74"/>
  <c r="BW74"/>
  <c r="BV74"/>
  <c r="BU74"/>
  <c r="BT74"/>
  <c r="BS74"/>
  <c r="BR74"/>
  <c r="BQ74"/>
  <c r="BP74"/>
  <c r="BO74"/>
  <c r="BN74"/>
  <c r="BM74"/>
  <c r="BL74"/>
  <c r="BK74"/>
  <c r="BJ74"/>
  <c r="BI74"/>
  <c r="BH74"/>
  <c r="BG74"/>
  <c r="BF74"/>
  <c r="BE74"/>
  <c r="BD74"/>
  <c r="BC74"/>
  <c r="BB74"/>
  <c r="BA74"/>
  <c r="AZ74"/>
  <c r="AY74"/>
  <c r="AX74"/>
  <c r="AW74"/>
  <c r="AV74"/>
  <c r="AU74"/>
  <c r="AT74"/>
  <c r="AS74"/>
  <c r="AR74"/>
  <c r="AQ74"/>
  <c r="AP74"/>
  <c r="AO74"/>
  <c r="AN74"/>
  <c r="AM74"/>
  <c r="AL74"/>
  <c r="AK74"/>
  <c r="AJ74"/>
  <c r="AI74"/>
  <c r="AH74"/>
  <c r="AG74"/>
  <c r="AF74"/>
  <c r="AE74"/>
  <c r="AD74"/>
  <c r="AC74"/>
  <c r="AB74"/>
  <c r="AA74"/>
  <c r="Z74"/>
  <c r="Y74"/>
  <c r="X74"/>
  <c r="W74"/>
  <c r="V74"/>
  <c r="U74"/>
  <c r="T74"/>
  <c r="S74"/>
  <c r="R74"/>
  <c r="Q74"/>
  <c r="P74"/>
  <c r="O74"/>
  <c r="N74"/>
  <c r="M74"/>
  <c r="L74"/>
  <c r="GB73"/>
  <c r="FZ73"/>
  <c r="FY73"/>
  <c r="FX73"/>
  <c r="FW73"/>
  <c r="FV73"/>
  <c r="FU73"/>
  <c r="FT73"/>
  <c r="FS73"/>
  <c r="FR73"/>
  <c r="FQ73"/>
  <c r="FP73"/>
  <c r="FO73"/>
  <c r="FN73"/>
  <c r="FM73"/>
  <c r="FL73"/>
  <c r="FK73"/>
  <c r="FJ73"/>
  <c r="FI73"/>
  <c r="FH73"/>
  <c r="FG73"/>
  <c r="FF73"/>
  <c r="FE73"/>
  <c r="FD73"/>
  <c r="FC73"/>
  <c r="FB73"/>
  <c r="FA73"/>
  <c r="EZ73"/>
  <c r="EY73"/>
  <c r="EX73"/>
  <c r="EW73"/>
  <c r="EV73"/>
  <c r="EU73"/>
  <c r="ET73"/>
  <c r="ES73"/>
  <c r="ER73"/>
  <c r="EQ73"/>
  <c r="EP73"/>
  <c r="EO73"/>
  <c r="EI73"/>
  <c r="EH73"/>
  <c r="EG73"/>
  <c r="EF73"/>
  <c r="EE73"/>
  <c r="ED73"/>
  <c r="DY73"/>
  <c r="DX73"/>
  <c r="DW73"/>
  <c r="DV73"/>
  <c r="DU73"/>
  <c r="DT73"/>
  <c r="DS73"/>
  <c r="DR73"/>
  <c r="DQ73"/>
  <c r="DP73"/>
  <c r="DO73"/>
  <c r="DN73"/>
  <c r="DM73"/>
  <c r="DL73"/>
  <c r="DK73"/>
  <c r="DJ73"/>
  <c r="DI73"/>
  <c r="DH73"/>
  <c r="DG73"/>
  <c r="DF73"/>
  <c r="DE73"/>
  <c r="DD73"/>
  <c r="DC73"/>
  <c r="DB73"/>
  <c r="DA73"/>
  <c r="CZ73"/>
  <c r="CY73"/>
  <c r="CX73"/>
  <c r="CW73"/>
  <c r="CV73"/>
  <c r="CU73"/>
  <c r="CT73"/>
  <c r="CS73"/>
  <c r="CR73"/>
  <c r="CQ73"/>
  <c r="CP73"/>
  <c r="CO73"/>
  <c r="CN73"/>
  <c r="CM73"/>
  <c r="CL73"/>
  <c r="CK73"/>
  <c r="CJ73"/>
  <c r="CI73"/>
  <c r="CH73"/>
  <c r="CG73"/>
  <c r="CF73"/>
  <c r="CE73"/>
  <c r="CD73"/>
  <c r="CC73"/>
  <c r="CB73"/>
  <c r="CA73"/>
  <c r="BZ73"/>
  <c r="BY73"/>
  <c r="BX73"/>
  <c r="BW73"/>
  <c r="BV73"/>
  <c r="BU73"/>
  <c r="BT73"/>
  <c r="BS73"/>
  <c r="BR73"/>
  <c r="BQ73"/>
  <c r="BP73"/>
  <c r="BO73"/>
  <c r="BN73"/>
  <c r="BM73"/>
  <c r="BL73"/>
  <c r="BK73"/>
  <c r="BJ73"/>
  <c r="BI73"/>
  <c r="BH73"/>
  <c r="BG73"/>
  <c r="BF73"/>
  <c r="BE73"/>
  <c r="BD73"/>
  <c r="BC73"/>
  <c r="BB73"/>
  <c r="BA73"/>
  <c r="AZ73"/>
  <c r="AY73"/>
  <c r="AX73"/>
  <c r="AW73"/>
  <c r="AV73"/>
  <c r="AU73"/>
  <c r="AT73"/>
  <c r="AS73"/>
  <c r="AR73"/>
  <c r="AQ73"/>
  <c r="AP73"/>
  <c r="AO73"/>
  <c r="AN73"/>
  <c r="AM73"/>
  <c r="AL73"/>
  <c r="AK73"/>
  <c r="AJ73"/>
  <c r="AI73"/>
  <c r="AH73"/>
  <c r="AG73"/>
  <c r="AF73"/>
  <c r="AE73"/>
  <c r="AD73"/>
  <c r="AC73"/>
  <c r="AB73"/>
  <c r="AA73"/>
  <c r="Z73"/>
  <c r="Y73"/>
  <c r="X73"/>
  <c r="W73"/>
  <c r="V73"/>
  <c r="U73"/>
  <c r="T73"/>
  <c r="S73"/>
  <c r="R73"/>
  <c r="Q73"/>
  <c r="P73"/>
  <c r="O73"/>
  <c r="N73"/>
  <c r="M73"/>
  <c r="L73"/>
  <c r="GB72"/>
  <c r="FZ72"/>
  <c r="FY72"/>
  <c r="FX72"/>
  <c r="FW72"/>
  <c r="FV72"/>
  <c r="FU72"/>
  <c r="FT72"/>
  <c r="FS72"/>
  <c r="FR72"/>
  <c r="FQ72"/>
  <c r="FP72"/>
  <c r="FO72"/>
  <c r="FN72"/>
  <c r="FM72"/>
  <c r="FL72"/>
  <c r="FK72"/>
  <c r="FJ72"/>
  <c r="FI72"/>
  <c r="FH72"/>
  <c r="FG72"/>
  <c r="FF72"/>
  <c r="FE72"/>
  <c r="FD72"/>
  <c r="FC72"/>
  <c r="FB72"/>
  <c r="FA72"/>
  <c r="EZ72"/>
  <c r="EY72"/>
  <c r="EX72"/>
  <c r="EW72"/>
  <c r="EV72"/>
  <c r="EU72"/>
  <c r="ET72"/>
  <c r="ES72"/>
  <c r="ER72"/>
  <c r="EQ72"/>
  <c r="EP72"/>
  <c r="EO72"/>
  <c r="EI72"/>
  <c r="EH72"/>
  <c r="EG72"/>
  <c r="EF72"/>
  <c r="EE72"/>
  <c r="ED72"/>
  <c r="DY72"/>
  <c r="DX72"/>
  <c r="DW72"/>
  <c r="DV72"/>
  <c r="DU72"/>
  <c r="DT72"/>
  <c r="DS72"/>
  <c r="DR72"/>
  <c r="DQ72"/>
  <c r="DP72"/>
  <c r="DO72"/>
  <c r="DN72"/>
  <c r="DM72"/>
  <c r="DL72"/>
  <c r="DK72"/>
  <c r="DJ72"/>
  <c r="DI72"/>
  <c r="DH72"/>
  <c r="DG72"/>
  <c r="DF72"/>
  <c r="DE72"/>
  <c r="DD72"/>
  <c r="DC72"/>
  <c r="DB72"/>
  <c r="DA72"/>
  <c r="CZ72"/>
  <c r="CY72"/>
  <c r="CX72"/>
  <c r="CW72"/>
  <c r="CV72"/>
  <c r="CU72"/>
  <c r="CT72"/>
  <c r="CS72"/>
  <c r="CR72"/>
  <c r="CQ72"/>
  <c r="CP72"/>
  <c r="CO72"/>
  <c r="CN72"/>
  <c r="CM72"/>
  <c r="CL72"/>
  <c r="CK72"/>
  <c r="CJ72"/>
  <c r="CI72"/>
  <c r="CH72"/>
  <c r="CG72"/>
  <c r="CF72"/>
  <c r="CE72"/>
  <c r="CD72"/>
  <c r="CC72"/>
  <c r="CB72"/>
  <c r="CA72"/>
  <c r="BZ72"/>
  <c r="BY72"/>
  <c r="BX72"/>
  <c r="BW72"/>
  <c r="BV72"/>
  <c r="BU72"/>
  <c r="BT72"/>
  <c r="BS72"/>
  <c r="BR72"/>
  <c r="BQ72"/>
  <c r="BP72"/>
  <c r="BO72"/>
  <c r="BN72"/>
  <c r="BM72"/>
  <c r="BL72"/>
  <c r="BK72"/>
  <c r="BJ72"/>
  <c r="BI72"/>
  <c r="BH72"/>
  <c r="BG72"/>
  <c r="BF72"/>
  <c r="BE72"/>
  <c r="BD72"/>
  <c r="BC72"/>
  <c r="BB72"/>
  <c r="BA72"/>
  <c r="AZ72"/>
  <c r="AY72"/>
  <c r="AX72"/>
  <c r="AW72"/>
  <c r="AV72"/>
  <c r="AU72"/>
  <c r="AT72"/>
  <c r="AS72"/>
  <c r="AR72"/>
  <c r="AQ72"/>
  <c r="AP72"/>
  <c r="AO72"/>
  <c r="AN72"/>
  <c r="AM72"/>
  <c r="AL72"/>
  <c r="AK72"/>
  <c r="AJ72"/>
  <c r="AI72"/>
  <c r="AH72"/>
  <c r="AG72"/>
  <c r="AF72"/>
  <c r="AE72"/>
  <c r="AD72"/>
  <c r="AC72"/>
  <c r="AB72"/>
  <c r="AA72"/>
  <c r="Z72"/>
  <c r="Y72"/>
  <c r="X72"/>
  <c r="W72"/>
  <c r="V72"/>
  <c r="U72"/>
  <c r="T72"/>
  <c r="S72"/>
  <c r="R72"/>
  <c r="Q72"/>
  <c r="P72"/>
  <c r="O72"/>
  <c r="N72"/>
  <c r="M72"/>
  <c r="L72"/>
  <c r="GB71"/>
  <c r="FZ71"/>
  <c r="FY71"/>
  <c r="FX71"/>
  <c r="FW71"/>
  <c r="FV71"/>
  <c r="FU71"/>
  <c r="FT71"/>
  <c r="FS71"/>
  <c r="FR71"/>
  <c r="FQ71"/>
  <c r="FP71"/>
  <c r="FO71"/>
  <c r="FN71"/>
  <c r="FM71"/>
  <c r="FL71"/>
  <c r="FK71"/>
  <c r="FJ71"/>
  <c r="FI71"/>
  <c r="FH71"/>
  <c r="FG71"/>
  <c r="FF71"/>
  <c r="FE71"/>
  <c r="FD71"/>
  <c r="FC71"/>
  <c r="FB71"/>
  <c r="FA71"/>
  <c r="EZ71"/>
  <c r="EY71"/>
  <c r="EX71"/>
  <c r="EW71"/>
  <c r="EV71"/>
  <c r="EU71"/>
  <c r="ET71"/>
  <c r="ES71"/>
  <c r="ER71"/>
  <c r="EQ71"/>
  <c r="EP71"/>
  <c r="EO71"/>
  <c r="EI71"/>
  <c r="EH71"/>
  <c r="EG71"/>
  <c r="EF71"/>
  <c r="EE71"/>
  <c r="ED71"/>
  <c r="DY71"/>
  <c r="DX71"/>
  <c r="DW71"/>
  <c r="DV71"/>
  <c r="DU71"/>
  <c r="DT71"/>
  <c r="DS71"/>
  <c r="DR71"/>
  <c r="DQ71"/>
  <c r="DP71"/>
  <c r="DO71"/>
  <c r="DN71"/>
  <c r="DM71"/>
  <c r="DL71"/>
  <c r="DK71"/>
  <c r="DJ71"/>
  <c r="DI71"/>
  <c r="DH71"/>
  <c r="DG71"/>
  <c r="DF71"/>
  <c r="DE71"/>
  <c r="DD71"/>
  <c r="DC71"/>
  <c r="DB71"/>
  <c r="DA71"/>
  <c r="CZ71"/>
  <c r="CY71"/>
  <c r="CX71"/>
  <c r="CW71"/>
  <c r="CV71"/>
  <c r="CU71"/>
  <c r="CT71"/>
  <c r="CS71"/>
  <c r="CR71"/>
  <c r="CQ71"/>
  <c r="CP71"/>
  <c r="CO71"/>
  <c r="CN71"/>
  <c r="CM71"/>
  <c r="CL71"/>
  <c r="CK71"/>
  <c r="CJ71"/>
  <c r="CI71"/>
  <c r="CH71"/>
  <c r="CG71"/>
  <c r="CF71"/>
  <c r="CE71"/>
  <c r="CD71"/>
  <c r="CC71"/>
  <c r="CB71"/>
  <c r="CA71"/>
  <c r="BZ71"/>
  <c r="BY71"/>
  <c r="BX71"/>
  <c r="BW71"/>
  <c r="BV71"/>
  <c r="BU71"/>
  <c r="BT71"/>
  <c r="BS71"/>
  <c r="BR71"/>
  <c r="BQ71"/>
  <c r="BP71"/>
  <c r="BO71"/>
  <c r="BN71"/>
  <c r="BM71"/>
  <c r="BL71"/>
  <c r="BK71"/>
  <c r="BJ71"/>
  <c r="BI71"/>
  <c r="BH71"/>
  <c r="BG71"/>
  <c r="BF71"/>
  <c r="BE71"/>
  <c r="BD71"/>
  <c r="BC71"/>
  <c r="BB71"/>
  <c r="BA71"/>
  <c r="AZ71"/>
  <c r="AY71"/>
  <c r="AX71"/>
  <c r="AW71"/>
  <c r="AV71"/>
  <c r="AU71"/>
  <c r="AT71"/>
  <c r="AS71"/>
  <c r="AR71"/>
  <c r="AQ71"/>
  <c r="AP71"/>
  <c r="AO71"/>
  <c r="AN71"/>
  <c r="AM71"/>
  <c r="AL71"/>
  <c r="AK71"/>
  <c r="AJ71"/>
  <c r="AI71"/>
  <c r="AH71"/>
  <c r="AG71"/>
  <c r="AF71"/>
  <c r="AE71"/>
  <c r="AD71"/>
  <c r="AC71"/>
  <c r="AB71"/>
  <c r="AA71"/>
  <c r="Z71"/>
  <c r="Y71"/>
  <c r="X71"/>
  <c r="W71"/>
  <c r="V71"/>
  <c r="U71"/>
  <c r="T71"/>
  <c r="S71"/>
  <c r="R71"/>
  <c r="Q71"/>
  <c r="P71"/>
  <c r="O71"/>
  <c r="N71"/>
  <c r="M71"/>
  <c r="L71"/>
  <c r="GB70"/>
  <c r="FZ70"/>
  <c r="FY70"/>
  <c r="FX70"/>
  <c r="FW70"/>
  <c r="FV70"/>
  <c r="FU70"/>
  <c r="FT70"/>
  <c r="FS70"/>
  <c r="FR70"/>
  <c r="FQ70"/>
  <c r="FP70"/>
  <c r="FO70"/>
  <c r="FN70"/>
  <c r="FM70"/>
  <c r="FL70"/>
  <c r="FK70"/>
  <c r="FJ70"/>
  <c r="FI70"/>
  <c r="FH70"/>
  <c r="FG70"/>
  <c r="FF70"/>
  <c r="FE70"/>
  <c r="FD70"/>
  <c r="FC70"/>
  <c r="FB70"/>
  <c r="FA70"/>
  <c r="EZ70"/>
  <c r="EY70"/>
  <c r="EX70"/>
  <c r="EW70"/>
  <c r="EV70"/>
  <c r="EU70"/>
  <c r="ET70"/>
  <c r="ES70"/>
  <c r="ER70"/>
  <c r="EQ70"/>
  <c r="EP70"/>
  <c r="EO70"/>
  <c r="EI70"/>
  <c r="EH70"/>
  <c r="EG70"/>
  <c r="EF70"/>
  <c r="EE70"/>
  <c r="ED70"/>
  <c r="DY70"/>
  <c r="DX70"/>
  <c r="DW70"/>
  <c r="DV70"/>
  <c r="DU70"/>
  <c r="DT70"/>
  <c r="DS70"/>
  <c r="DR70"/>
  <c r="DQ70"/>
  <c r="DP70"/>
  <c r="DO70"/>
  <c r="DN70"/>
  <c r="DM70"/>
  <c r="DL70"/>
  <c r="DK70"/>
  <c r="DJ70"/>
  <c r="DI70"/>
  <c r="DH70"/>
  <c r="DG70"/>
  <c r="DF70"/>
  <c r="DE70"/>
  <c r="DD70"/>
  <c r="DC70"/>
  <c r="DB70"/>
  <c r="DA70"/>
  <c r="CZ70"/>
  <c r="CY70"/>
  <c r="CX70"/>
  <c r="CW70"/>
  <c r="CV70"/>
  <c r="CU70"/>
  <c r="CT70"/>
  <c r="CS70"/>
  <c r="CR70"/>
  <c r="CQ70"/>
  <c r="CP70"/>
  <c r="CO70"/>
  <c r="CN70"/>
  <c r="CM70"/>
  <c r="CL70"/>
  <c r="CK70"/>
  <c r="CJ70"/>
  <c r="CI70"/>
  <c r="CH70"/>
  <c r="CG70"/>
  <c r="CF70"/>
  <c r="CE70"/>
  <c r="CD70"/>
  <c r="CC70"/>
  <c r="CB70"/>
  <c r="CA70"/>
  <c r="BZ70"/>
  <c r="BY70"/>
  <c r="BX70"/>
  <c r="BW70"/>
  <c r="BV70"/>
  <c r="BU70"/>
  <c r="BT70"/>
  <c r="BS70"/>
  <c r="BR70"/>
  <c r="BQ70"/>
  <c r="BP70"/>
  <c r="BO70"/>
  <c r="BN70"/>
  <c r="BM70"/>
  <c r="BL70"/>
  <c r="BK70"/>
  <c r="BJ70"/>
  <c r="BI70"/>
  <c r="BH70"/>
  <c r="BG70"/>
  <c r="BF70"/>
  <c r="BE70"/>
  <c r="BD70"/>
  <c r="BC70"/>
  <c r="BB70"/>
  <c r="BA70"/>
  <c r="AZ70"/>
  <c r="AY70"/>
  <c r="AX70"/>
  <c r="AW70"/>
  <c r="AV70"/>
  <c r="AU70"/>
  <c r="AT70"/>
  <c r="AS70"/>
  <c r="AR70"/>
  <c r="AQ70"/>
  <c r="AP70"/>
  <c r="AO70"/>
  <c r="AN70"/>
  <c r="AM70"/>
  <c r="AL70"/>
  <c r="AK70"/>
  <c r="AJ70"/>
  <c r="AI70"/>
  <c r="AH70"/>
  <c r="AG70"/>
  <c r="AF70"/>
  <c r="AE70"/>
  <c r="AD70"/>
  <c r="AC70"/>
  <c r="AB70"/>
  <c r="AA70"/>
  <c r="Z70"/>
  <c r="Y70"/>
  <c r="X70"/>
  <c r="W70"/>
  <c r="V70"/>
  <c r="U70"/>
  <c r="T70"/>
  <c r="S70"/>
  <c r="R70"/>
  <c r="Q70"/>
  <c r="P70"/>
  <c r="O70"/>
  <c r="N70"/>
  <c r="M70"/>
  <c r="L70"/>
  <c r="GB69"/>
  <c r="FZ69"/>
  <c r="FY69"/>
  <c r="FX69"/>
  <c r="FW69"/>
  <c r="FV69"/>
  <c r="FU69"/>
  <c r="FT69"/>
  <c r="FS69"/>
  <c r="FR69"/>
  <c r="FQ69"/>
  <c r="FP69"/>
  <c r="FO69"/>
  <c r="FN69"/>
  <c r="FM69"/>
  <c r="FL69"/>
  <c r="FK69"/>
  <c r="FJ69"/>
  <c r="FI69"/>
  <c r="FH69"/>
  <c r="FG69"/>
  <c r="FF69"/>
  <c r="FE69"/>
  <c r="FD69"/>
  <c r="FC69"/>
  <c r="FB69"/>
  <c r="FA69"/>
  <c r="EZ69"/>
  <c r="EY69"/>
  <c r="EX69"/>
  <c r="EW69"/>
  <c r="EV69"/>
  <c r="EU69"/>
  <c r="ET69"/>
  <c r="ES69"/>
  <c r="ER69"/>
  <c r="EQ69"/>
  <c r="EP69"/>
  <c r="EO69"/>
  <c r="EI69"/>
  <c r="EH69"/>
  <c r="EG69"/>
  <c r="EF69"/>
  <c r="EE69"/>
  <c r="ED69"/>
  <c r="DY69"/>
  <c r="DX69"/>
  <c r="DW69"/>
  <c r="DV69"/>
  <c r="DU69"/>
  <c r="DT69"/>
  <c r="DS69"/>
  <c r="DR69"/>
  <c r="DQ69"/>
  <c r="DP69"/>
  <c r="DO69"/>
  <c r="DN69"/>
  <c r="DM69"/>
  <c r="DL69"/>
  <c r="DK69"/>
  <c r="DJ69"/>
  <c r="DI69"/>
  <c r="DH69"/>
  <c r="DG69"/>
  <c r="DF69"/>
  <c r="DE69"/>
  <c r="DD69"/>
  <c r="DC69"/>
  <c r="DB69"/>
  <c r="DA69"/>
  <c r="CZ69"/>
  <c r="CY69"/>
  <c r="CX69"/>
  <c r="CW69"/>
  <c r="CV69"/>
  <c r="CU69"/>
  <c r="CT69"/>
  <c r="CS69"/>
  <c r="CR69"/>
  <c r="CQ69"/>
  <c r="CP69"/>
  <c r="CO69"/>
  <c r="CN69"/>
  <c r="CM69"/>
  <c r="CL69"/>
  <c r="CK69"/>
  <c r="CJ69"/>
  <c r="CI69"/>
  <c r="CH69"/>
  <c r="CG69"/>
  <c r="CF69"/>
  <c r="CE69"/>
  <c r="CD69"/>
  <c r="CC69"/>
  <c r="CB69"/>
  <c r="CA69"/>
  <c r="BZ69"/>
  <c r="BY69"/>
  <c r="BX69"/>
  <c r="BW69"/>
  <c r="BV69"/>
  <c r="BU69"/>
  <c r="BT69"/>
  <c r="BS69"/>
  <c r="BR69"/>
  <c r="BQ69"/>
  <c r="BP69"/>
  <c r="BO69"/>
  <c r="BN69"/>
  <c r="BM69"/>
  <c r="BL69"/>
  <c r="BK69"/>
  <c r="BJ69"/>
  <c r="BI69"/>
  <c r="BH69"/>
  <c r="BG69"/>
  <c r="BF69"/>
  <c r="BE69"/>
  <c r="BD69"/>
  <c r="BC69"/>
  <c r="BB69"/>
  <c r="BA69"/>
  <c r="AZ69"/>
  <c r="AY69"/>
  <c r="AX69"/>
  <c r="AW69"/>
  <c r="AV69"/>
  <c r="AU69"/>
  <c r="AT69"/>
  <c r="AS69"/>
  <c r="AR69"/>
  <c r="AQ69"/>
  <c r="AP69"/>
  <c r="AO69"/>
  <c r="AN69"/>
  <c r="AM69"/>
  <c r="AL69"/>
  <c r="AK69"/>
  <c r="AJ69"/>
  <c r="AI69"/>
  <c r="AH69"/>
  <c r="AG69"/>
  <c r="AF69"/>
  <c r="AE69"/>
  <c r="AD69"/>
  <c r="AC69"/>
  <c r="AB69"/>
  <c r="AA69"/>
  <c r="Z69"/>
  <c r="Y69"/>
  <c r="X69"/>
  <c r="W69"/>
  <c r="V69"/>
  <c r="U69"/>
  <c r="T69"/>
  <c r="S69"/>
  <c r="R69"/>
  <c r="Q69"/>
  <c r="P69"/>
  <c r="O69"/>
  <c r="N69"/>
  <c r="M69"/>
  <c r="L69"/>
  <c r="GB68"/>
  <c r="FZ68"/>
  <c r="FY68"/>
  <c r="FX68"/>
  <c r="FW68"/>
  <c r="FV68"/>
  <c r="FU68"/>
  <c r="FT68"/>
  <c r="FS68"/>
  <c r="FR68"/>
  <c r="FQ68"/>
  <c r="FP68"/>
  <c r="FO68"/>
  <c r="FN68"/>
  <c r="FM68"/>
  <c r="FL68"/>
  <c r="FK68"/>
  <c r="FJ68"/>
  <c r="FI68"/>
  <c r="FH68"/>
  <c r="FG68"/>
  <c r="FF68"/>
  <c r="FE68"/>
  <c r="FD68"/>
  <c r="FC68"/>
  <c r="FB68"/>
  <c r="FA68"/>
  <c r="EZ68"/>
  <c r="EY68"/>
  <c r="EX68"/>
  <c r="EW68"/>
  <c r="EV68"/>
  <c r="EU68"/>
  <c r="ET68"/>
  <c r="ES68"/>
  <c r="ER68"/>
  <c r="EQ68"/>
  <c r="EP68"/>
  <c r="EO68"/>
  <c r="EI68"/>
  <c r="EH68"/>
  <c r="EG68"/>
  <c r="EF68"/>
  <c r="EE68"/>
  <c r="ED68"/>
  <c r="DY68"/>
  <c r="DX68"/>
  <c r="DW68"/>
  <c r="DV68"/>
  <c r="DU68"/>
  <c r="DT68"/>
  <c r="DS68"/>
  <c r="DR68"/>
  <c r="DQ68"/>
  <c r="DP68"/>
  <c r="DO68"/>
  <c r="DN68"/>
  <c r="DM68"/>
  <c r="DL68"/>
  <c r="DK68"/>
  <c r="DJ68"/>
  <c r="DI68"/>
  <c r="DH68"/>
  <c r="DG68"/>
  <c r="DF68"/>
  <c r="DE68"/>
  <c r="DD68"/>
  <c r="DC68"/>
  <c r="DB68"/>
  <c r="DA68"/>
  <c r="CZ68"/>
  <c r="CY68"/>
  <c r="CX68"/>
  <c r="CW68"/>
  <c r="CV68"/>
  <c r="CU68"/>
  <c r="CT68"/>
  <c r="CS68"/>
  <c r="CR68"/>
  <c r="CQ68"/>
  <c r="CP68"/>
  <c r="CO68"/>
  <c r="CN68"/>
  <c r="CM68"/>
  <c r="CL68"/>
  <c r="CK68"/>
  <c r="CJ68"/>
  <c r="CI68"/>
  <c r="CH68"/>
  <c r="CG68"/>
  <c r="CF68"/>
  <c r="CE68"/>
  <c r="CD68"/>
  <c r="CC68"/>
  <c r="CB68"/>
  <c r="CA68"/>
  <c r="BZ68"/>
  <c r="BY68"/>
  <c r="BX68"/>
  <c r="BW68"/>
  <c r="BV68"/>
  <c r="BU68"/>
  <c r="BT68"/>
  <c r="BS68"/>
  <c r="BR68"/>
  <c r="BQ68"/>
  <c r="BP68"/>
  <c r="BO68"/>
  <c r="BN68"/>
  <c r="BM68"/>
  <c r="BL68"/>
  <c r="BK68"/>
  <c r="BJ68"/>
  <c r="BI68"/>
  <c r="BH68"/>
  <c r="BG68"/>
  <c r="BF68"/>
  <c r="BE68"/>
  <c r="BD68"/>
  <c r="BC68"/>
  <c r="BB68"/>
  <c r="BA68"/>
  <c r="AZ68"/>
  <c r="AY68"/>
  <c r="AX68"/>
  <c r="AW68"/>
  <c r="AV68"/>
  <c r="AU68"/>
  <c r="AT68"/>
  <c r="AS68"/>
  <c r="AR68"/>
  <c r="AQ68"/>
  <c r="AP68"/>
  <c r="AO68"/>
  <c r="AN68"/>
  <c r="AM68"/>
  <c r="AL68"/>
  <c r="AK68"/>
  <c r="AJ68"/>
  <c r="AI68"/>
  <c r="AH68"/>
  <c r="AG68"/>
  <c r="AF68"/>
  <c r="AE68"/>
  <c r="AD68"/>
  <c r="AC68"/>
  <c r="AB68"/>
  <c r="AA68"/>
  <c r="Z68"/>
  <c r="Y68"/>
  <c r="X68"/>
  <c r="W68"/>
  <c r="V68"/>
  <c r="U68"/>
  <c r="T68"/>
  <c r="S68"/>
  <c r="R68"/>
  <c r="Q68"/>
  <c r="P68"/>
  <c r="O68"/>
  <c r="N68"/>
  <c r="M68"/>
  <c r="L68"/>
  <c r="GB67"/>
  <c r="FZ67"/>
  <c r="FY67"/>
  <c r="FX67"/>
  <c r="FW67"/>
  <c r="FV67"/>
  <c r="FU67"/>
  <c r="FT67"/>
  <c r="FS67"/>
  <c r="FR67"/>
  <c r="FQ67"/>
  <c r="FP67"/>
  <c r="FO67"/>
  <c r="FN67"/>
  <c r="FM67"/>
  <c r="FL67"/>
  <c r="FK67"/>
  <c r="FJ67"/>
  <c r="FI67"/>
  <c r="FH67"/>
  <c r="FG67"/>
  <c r="FF67"/>
  <c r="FE67"/>
  <c r="FD67"/>
  <c r="FC67"/>
  <c r="FB67"/>
  <c r="FA67"/>
  <c r="EZ67"/>
  <c r="EY67"/>
  <c r="EX67"/>
  <c r="EW67"/>
  <c r="EV67"/>
  <c r="EU67"/>
  <c r="ET67"/>
  <c r="ES67"/>
  <c r="ER67"/>
  <c r="EQ67"/>
  <c r="EP67"/>
  <c r="EO67"/>
  <c r="EI67"/>
  <c r="EH67"/>
  <c r="EG67"/>
  <c r="EF67"/>
  <c r="EE67"/>
  <c r="ED67"/>
  <c r="DY67"/>
  <c r="DX67"/>
  <c r="DW67"/>
  <c r="DV67"/>
  <c r="DU67"/>
  <c r="DT67"/>
  <c r="DS67"/>
  <c r="DR67"/>
  <c r="DQ67"/>
  <c r="DP67"/>
  <c r="DO67"/>
  <c r="DN67"/>
  <c r="DM67"/>
  <c r="DL67"/>
  <c r="DK67"/>
  <c r="DJ67"/>
  <c r="DI67"/>
  <c r="DH67"/>
  <c r="DG67"/>
  <c r="DF67"/>
  <c r="DE67"/>
  <c r="DD67"/>
  <c r="DC67"/>
  <c r="DB67"/>
  <c r="DA67"/>
  <c r="CZ67"/>
  <c r="CY67"/>
  <c r="CX67"/>
  <c r="CW67"/>
  <c r="CV67"/>
  <c r="CU67"/>
  <c r="CT67"/>
  <c r="CS67"/>
  <c r="CR67"/>
  <c r="CQ67"/>
  <c r="CP67"/>
  <c r="CO67"/>
  <c r="CN67"/>
  <c r="CM67"/>
  <c r="CL67"/>
  <c r="CK67"/>
  <c r="CJ67"/>
  <c r="CI67"/>
  <c r="CH67"/>
  <c r="CG67"/>
  <c r="CF67"/>
  <c r="CE67"/>
  <c r="CD67"/>
  <c r="CC67"/>
  <c r="CB67"/>
  <c r="CA67"/>
  <c r="BZ67"/>
  <c r="BY67"/>
  <c r="BX67"/>
  <c r="BW67"/>
  <c r="BV67"/>
  <c r="BU67"/>
  <c r="BT67"/>
  <c r="BS67"/>
  <c r="BR67"/>
  <c r="BQ67"/>
  <c r="BP67"/>
  <c r="BO67"/>
  <c r="BN67"/>
  <c r="BM67"/>
  <c r="BL67"/>
  <c r="BK67"/>
  <c r="BJ67"/>
  <c r="BI67"/>
  <c r="BH67"/>
  <c r="BG67"/>
  <c r="BF67"/>
  <c r="BE67"/>
  <c r="BD67"/>
  <c r="BC67"/>
  <c r="BB67"/>
  <c r="BA67"/>
  <c r="AZ67"/>
  <c r="AY67"/>
  <c r="AX67"/>
  <c r="AW67"/>
  <c r="AV67"/>
  <c r="AU67"/>
  <c r="AT67"/>
  <c r="AS67"/>
  <c r="AR67"/>
  <c r="AQ67"/>
  <c r="AP67"/>
  <c r="AO67"/>
  <c r="AN67"/>
  <c r="AM67"/>
  <c r="AL67"/>
  <c r="AK67"/>
  <c r="AJ67"/>
  <c r="AI67"/>
  <c r="AH67"/>
  <c r="AG67"/>
  <c r="AF67"/>
  <c r="AE67"/>
  <c r="AD67"/>
  <c r="AC67"/>
  <c r="AB67"/>
  <c r="AA67"/>
  <c r="Z67"/>
  <c r="Y67"/>
  <c r="X67"/>
  <c r="W67"/>
  <c r="V67"/>
  <c r="U67"/>
  <c r="T67"/>
  <c r="S67"/>
  <c r="R67"/>
  <c r="Q67"/>
  <c r="P67"/>
  <c r="O67"/>
  <c r="N67"/>
  <c r="M67"/>
  <c r="L67"/>
  <c r="GB66"/>
  <c r="FZ66"/>
  <c r="FY66"/>
  <c r="FX66"/>
  <c r="FW66"/>
  <c r="FV66"/>
  <c r="FU66"/>
  <c r="FT66"/>
  <c r="FS66"/>
  <c r="FR66"/>
  <c r="FQ66"/>
  <c r="FP66"/>
  <c r="FO66"/>
  <c r="FN66"/>
  <c r="FM66"/>
  <c r="FL66"/>
  <c r="FK66"/>
  <c r="FJ66"/>
  <c r="FI66"/>
  <c r="FH66"/>
  <c r="FG66"/>
  <c r="FF66"/>
  <c r="FE66"/>
  <c r="FD66"/>
  <c r="FC66"/>
  <c r="FB66"/>
  <c r="FA66"/>
  <c r="EZ66"/>
  <c r="EY66"/>
  <c r="EX66"/>
  <c r="EW66"/>
  <c r="EV66"/>
  <c r="EU66"/>
  <c r="ET66"/>
  <c r="ES66"/>
  <c r="ER66"/>
  <c r="EQ66"/>
  <c r="EP66"/>
  <c r="EO66"/>
  <c r="EI66"/>
  <c r="EH66"/>
  <c r="EG66"/>
  <c r="EF66"/>
  <c r="EE66"/>
  <c r="ED66"/>
  <c r="DY66"/>
  <c r="DX66"/>
  <c r="DW66"/>
  <c r="DV66"/>
  <c r="DU66"/>
  <c r="DT66"/>
  <c r="DS66"/>
  <c r="DR66"/>
  <c r="DQ66"/>
  <c r="DP66"/>
  <c r="DO66"/>
  <c r="DN66"/>
  <c r="DM66"/>
  <c r="DL66"/>
  <c r="DK66"/>
  <c r="DJ66"/>
  <c r="DI66"/>
  <c r="DH66"/>
  <c r="DG66"/>
  <c r="DF66"/>
  <c r="DE66"/>
  <c r="DD66"/>
  <c r="DC66"/>
  <c r="DB66"/>
  <c r="DA66"/>
  <c r="CZ66"/>
  <c r="CY66"/>
  <c r="CX66"/>
  <c r="CW66"/>
  <c r="CV66"/>
  <c r="CU66"/>
  <c r="CT66"/>
  <c r="CS66"/>
  <c r="CR66"/>
  <c r="CQ66"/>
  <c r="CP66"/>
  <c r="CO66"/>
  <c r="CN66"/>
  <c r="CM66"/>
  <c r="CL66"/>
  <c r="CK66"/>
  <c r="CJ66"/>
  <c r="CI66"/>
  <c r="CH66"/>
  <c r="CG66"/>
  <c r="CF66"/>
  <c r="CE66"/>
  <c r="CD66"/>
  <c r="CC66"/>
  <c r="CB66"/>
  <c r="CA66"/>
  <c r="BZ66"/>
  <c r="BY66"/>
  <c r="BX66"/>
  <c r="BW66"/>
  <c r="BV66"/>
  <c r="BU66"/>
  <c r="BT66"/>
  <c r="BS66"/>
  <c r="BR66"/>
  <c r="BQ66"/>
  <c r="BP66"/>
  <c r="BO66"/>
  <c r="BN66"/>
  <c r="BM66"/>
  <c r="BL66"/>
  <c r="BK66"/>
  <c r="BJ66"/>
  <c r="BI66"/>
  <c r="BH66"/>
  <c r="BG66"/>
  <c r="BF66"/>
  <c r="BE66"/>
  <c r="BD66"/>
  <c r="BC66"/>
  <c r="BB66"/>
  <c r="BA66"/>
  <c r="AZ66"/>
  <c r="AY66"/>
  <c r="AX66"/>
  <c r="AW66"/>
  <c r="AV66"/>
  <c r="AU66"/>
  <c r="AT66"/>
  <c r="AS66"/>
  <c r="AR66"/>
  <c r="AQ66"/>
  <c r="AP66"/>
  <c r="AO66"/>
  <c r="AN66"/>
  <c r="AM66"/>
  <c r="AL66"/>
  <c r="AK66"/>
  <c r="AJ66"/>
  <c r="AI66"/>
  <c r="AH66"/>
  <c r="AG66"/>
  <c r="AF66"/>
  <c r="AE66"/>
  <c r="AD66"/>
  <c r="AC66"/>
  <c r="AB66"/>
  <c r="AA66"/>
  <c r="Z66"/>
  <c r="Y66"/>
  <c r="X66"/>
  <c r="W66"/>
  <c r="V66"/>
  <c r="U66"/>
  <c r="T66"/>
  <c r="S66"/>
  <c r="R66"/>
  <c r="Q66"/>
  <c r="P66"/>
  <c r="O66"/>
  <c r="N66"/>
  <c r="M66"/>
  <c r="L66"/>
  <c r="GB65"/>
  <c r="FZ65"/>
  <c r="FY65"/>
  <c r="FX65"/>
  <c r="FW65"/>
  <c r="FV65"/>
  <c r="FU65"/>
  <c r="FT65"/>
  <c r="FS65"/>
  <c r="FR65"/>
  <c r="FQ65"/>
  <c r="FP65"/>
  <c r="FO65"/>
  <c r="FN65"/>
  <c r="FM65"/>
  <c r="FL65"/>
  <c r="FK65"/>
  <c r="FJ65"/>
  <c r="FI65"/>
  <c r="FH65"/>
  <c r="FG65"/>
  <c r="FF65"/>
  <c r="FE65"/>
  <c r="FD65"/>
  <c r="FC65"/>
  <c r="FB65"/>
  <c r="FA65"/>
  <c r="EZ65"/>
  <c r="EY65"/>
  <c r="EX65"/>
  <c r="EW65"/>
  <c r="EV65"/>
  <c r="EU65"/>
  <c r="ET65"/>
  <c r="ES65"/>
  <c r="ER65"/>
  <c r="EQ65"/>
  <c r="EP65"/>
  <c r="EO65"/>
  <c r="EI65"/>
  <c r="EH65"/>
  <c r="EG65"/>
  <c r="EF65"/>
  <c r="EE65"/>
  <c r="ED65"/>
  <c r="DY65"/>
  <c r="DX65"/>
  <c r="DW65"/>
  <c r="DV65"/>
  <c r="DU65"/>
  <c r="DT65"/>
  <c r="DS65"/>
  <c r="DR65"/>
  <c r="DQ65"/>
  <c r="DP65"/>
  <c r="DO65"/>
  <c r="DN65"/>
  <c r="DM65"/>
  <c r="DL65"/>
  <c r="DK65"/>
  <c r="DJ65"/>
  <c r="DI65"/>
  <c r="DH65"/>
  <c r="DG65"/>
  <c r="DF65"/>
  <c r="DE65"/>
  <c r="DD65"/>
  <c r="DC65"/>
  <c r="DB65"/>
  <c r="DA65"/>
  <c r="CZ65"/>
  <c r="CY65"/>
  <c r="CX65"/>
  <c r="CW65"/>
  <c r="CV65"/>
  <c r="CU65"/>
  <c r="CT65"/>
  <c r="CS65"/>
  <c r="CR65"/>
  <c r="CQ65"/>
  <c r="CP65"/>
  <c r="CO65"/>
  <c r="CN65"/>
  <c r="CM65"/>
  <c r="CL65"/>
  <c r="CK65"/>
  <c r="CJ65"/>
  <c r="CI65"/>
  <c r="CH65"/>
  <c r="CG65"/>
  <c r="CF65"/>
  <c r="CE65"/>
  <c r="CD65"/>
  <c r="CC65"/>
  <c r="CB65"/>
  <c r="CA65"/>
  <c r="BZ65"/>
  <c r="BY65"/>
  <c r="BX65"/>
  <c r="BW65"/>
  <c r="BV65"/>
  <c r="BU65"/>
  <c r="BT65"/>
  <c r="BS65"/>
  <c r="BR65"/>
  <c r="BQ65"/>
  <c r="BP65"/>
  <c r="BO65"/>
  <c r="BN65"/>
  <c r="BM65"/>
  <c r="BL65"/>
  <c r="BK65"/>
  <c r="BJ65"/>
  <c r="BI65"/>
  <c r="BH65"/>
  <c r="BG65"/>
  <c r="BF65"/>
  <c r="BE65"/>
  <c r="BD65"/>
  <c r="BC65"/>
  <c r="BB65"/>
  <c r="BA65"/>
  <c r="AZ65"/>
  <c r="AY65"/>
  <c r="AX65"/>
  <c r="AW65"/>
  <c r="AV65"/>
  <c r="AU65"/>
  <c r="AT65"/>
  <c r="AS65"/>
  <c r="AR65"/>
  <c r="AQ65"/>
  <c r="AP65"/>
  <c r="AO65"/>
  <c r="AN65"/>
  <c r="AM65"/>
  <c r="AL65"/>
  <c r="AK65"/>
  <c r="AJ65"/>
  <c r="AI65"/>
  <c r="AH65"/>
  <c r="AG65"/>
  <c r="AF65"/>
  <c r="AE65"/>
  <c r="AD65"/>
  <c r="AC65"/>
  <c r="AB65"/>
  <c r="AA65"/>
  <c r="Z65"/>
  <c r="Y65"/>
  <c r="X65"/>
  <c r="W65"/>
  <c r="V65"/>
  <c r="U65"/>
  <c r="T65"/>
  <c r="S65"/>
  <c r="R65"/>
  <c r="Q65"/>
  <c r="P65"/>
  <c r="O65"/>
  <c r="N65"/>
  <c r="M65"/>
  <c r="L65"/>
  <c r="GB64"/>
  <c r="FZ64"/>
  <c r="FY64"/>
  <c r="FX64"/>
  <c r="FW64"/>
  <c r="FV64"/>
  <c r="FU64"/>
  <c r="FT64"/>
  <c r="FS64"/>
  <c r="FR64"/>
  <c r="FQ64"/>
  <c r="FP64"/>
  <c r="FO64"/>
  <c r="FN64"/>
  <c r="FM64"/>
  <c r="FL64"/>
  <c r="FK64"/>
  <c r="FJ64"/>
  <c r="FI64"/>
  <c r="FH64"/>
  <c r="FG64"/>
  <c r="FF64"/>
  <c r="FE64"/>
  <c r="FD64"/>
  <c r="FC64"/>
  <c r="FB64"/>
  <c r="FA64"/>
  <c r="EZ64"/>
  <c r="EY64"/>
  <c r="EX64"/>
  <c r="EW64"/>
  <c r="EV64"/>
  <c r="EU64"/>
  <c r="ET64"/>
  <c r="ES64"/>
  <c r="ER64"/>
  <c r="EQ64"/>
  <c r="EP64"/>
  <c r="EO64"/>
  <c r="EI64"/>
  <c r="EH64"/>
  <c r="EG64"/>
  <c r="EF64"/>
  <c r="EE64"/>
  <c r="ED64"/>
  <c r="DY64"/>
  <c r="DX64"/>
  <c r="DW64"/>
  <c r="DV64"/>
  <c r="DU64"/>
  <c r="DT64"/>
  <c r="DS64"/>
  <c r="DR64"/>
  <c r="DQ64"/>
  <c r="DP64"/>
  <c r="DO64"/>
  <c r="DN64"/>
  <c r="DM64"/>
  <c r="DL64"/>
  <c r="DK64"/>
  <c r="DJ64"/>
  <c r="DI64"/>
  <c r="DH64"/>
  <c r="DG64"/>
  <c r="DF64"/>
  <c r="DE64"/>
  <c r="DD64"/>
  <c r="DC64"/>
  <c r="DB64"/>
  <c r="DA64"/>
  <c r="CZ64"/>
  <c r="CY64"/>
  <c r="CX64"/>
  <c r="CW64"/>
  <c r="CV64"/>
  <c r="CU64"/>
  <c r="CT64"/>
  <c r="CS64"/>
  <c r="CR64"/>
  <c r="CQ64"/>
  <c r="CP64"/>
  <c r="CO64"/>
  <c r="CN64"/>
  <c r="CM64"/>
  <c r="CL64"/>
  <c r="CK64"/>
  <c r="CJ64"/>
  <c r="CI64"/>
  <c r="CH64"/>
  <c r="CG64"/>
  <c r="CF64"/>
  <c r="CE64"/>
  <c r="CD64"/>
  <c r="CC64"/>
  <c r="CB64"/>
  <c r="CA64"/>
  <c r="BZ64"/>
  <c r="BY64"/>
  <c r="BX64"/>
  <c r="BW64"/>
  <c r="BV64"/>
  <c r="BU64"/>
  <c r="BT64"/>
  <c r="BS64"/>
  <c r="BR64"/>
  <c r="BQ64"/>
  <c r="BP64"/>
  <c r="BO64"/>
  <c r="BN64"/>
  <c r="BM64"/>
  <c r="BL64"/>
  <c r="BK64"/>
  <c r="BJ64"/>
  <c r="BI64"/>
  <c r="BH64"/>
  <c r="BG64"/>
  <c r="BF64"/>
  <c r="BE64"/>
  <c r="BD64"/>
  <c r="BC64"/>
  <c r="BB64"/>
  <c r="BA64"/>
  <c r="AZ64"/>
  <c r="AY64"/>
  <c r="AX64"/>
  <c r="AW64"/>
  <c r="AV64"/>
  <c r="AU64"/>
  <c r="AT64"/>
  <c r="AS64"/>
  <c r="AR64"/>
  <c r="AQ64"/>
  <c r="AP64"/>
  <c r="AO64"/>
  <c r="AN64"/>
  <c r="AM64"/>
  <c r="AL64"/>
  <c r="AK64"/>
  <c r="AJ64"/>
  <c r="AI64"/>
  <c r="AH64"/>
  <c r="AG64"/>
  <c r="AF64"/>
  <c r="AE64"/>
  <c r="AD64"/>
  <c r="AC64"/>
  <c r="AB64"/>
  <c r="AA64"/>
  <c r="Z64"/>
  <c r="Y64"/>
  <c r="X64"/>
  <c r="W64"/>
  <c r="V64"/>
  <c r="U64"/>
  <c r="T64"/>
  <c r="S64"/>
  <c r="R64"/>
  <c r="Q64"/>
  <c r="P64"/>
  <c r="O64"/>
  <c r="N64"/>
  <c r="M64"/>
  <c r="L64"/>
  <c r="GB63"/>
  <c r="FZ63"/>
  <c r="FY63"/>
  <c r="FX63"/>
  <c r="FW63"/>
  <c r="FV63"/>
  <c r="FU63"/>
  <c r="FT63"/>
  <c r="FS63"/>
  <c r="FR63"/>
  <c r="FQ63"/>
  <c r="FP63"/>
  <c r="FO63"/>
  <c r="FN63"/>
  <c r="FM63"/>
  <c r="FL63"/>
  <c r="FK63"/>
  <c r="FJ63"/>
  <c r="FI63"/>
  <c r="FH63"/>
  <c r="FG63"/>
  <c r="FF63"/>
  <c r="FE63"/>
  <c r="FD63"/>
  <c r="FC63"/>
  <c r="FB63"/>
  <c r="FA63"/>
  <c r="EZ63"/>
  <c r="EY63"/>
  <c r="EX63"/>
  <c r="EW63"/>
  <c r="EV63"/>
  <c r="EU63"/>
  <c r="ET63"/>
  <c r="ES63"/>
  <c r="ER63"/>
  <c r="EQ63"/>
  <c r="EP63"/>
  <c r="EO63"/>
  <c r="EI63"/>
  <c r="EH63"/>
  <c r="EG63"/>
  <c r="EF63"/>
  <c r="EE63"/>
  <c r="ED63"/>
  <c r="DY63"/>
  <c r="DX63"/>
  <c r="DW63"/>
  <c r="DV63"/>
  <c r="DU63"/>
  <c r="DT63"/>
  <c r="DS63"/>
  <c r="DR63"/>
  <c r="DQ63"/>
  <c r="DP63"/>
  <c r="DO63"/>
  <c r="DN63"/>
  <c r="DM63"/>
  <c r="DL63"/>
  <c r="DK63"/>
  <c r="DJ63"/>
  <c r="DI63"/>
  <c r="DH63"/>
  <c r="DG63"/>
  <c r="DF63"/>
  <c r="DE63"/>
  <c r="DD63"/>
  <c r="DC63"/>
  <c r="DB63"/>
  <c r="DA63"/>
  <c r="CZ63"/>
  <c r="CY63"/>
  <c r="CX63"/>
  <c r="CW63"/>
  <c r="CV63"/>
  <c r="CU63"/>
  <c r="CT63"/>
  <c r="CS63"/>
  <c r="CR63"/>
  <c r="CQ63"/>
  <c r="CP63"/>
  <c r="CO63"/>
  <c r="CN63"/>
  <c r="CM63"/>
  <c r="CL63"/>
  <c r="CK63"/>
  <c r="CJ63"/>
  <c r="CI63"/>
  <c r="CH63"/>
  <c r="CG63"/>
  <c r="CF63"/>
  <c r="CE63"/>
  <c r="CD63"/>
  <c r="CC63"/>
  <c r="CB63"/>
  <c r="CA63"/>
  <c r="BZ63"/>
  <c r="BY63"/>
  <c r="BX63"/>
  <c r="BW63"/>
  <c r="BV63"/>
  <c r="BU63"/>
  <c r="BT63"/>
  <c r="BS63"/>
  <c r="BR63"/>
  <c r="BQ63"/>
  <c r="BP63"/>
  <c r="BO63"/>
  <c r="BN63"/>
  <c r="BM63"/>
  <c r="BL63"/>
  <c r="BK63"/>
  <c r="BJ63"/>
  <c r="BI63"/>
  <c r="BH63"/>
  <c r="BG63"/>
  <c r="BF63"/>
  <c r="BE63"/>
  <c r="BD63"/>
  <c r="BC63"/>
  <c r="BB63"/>
  <c r="BA63"/>
  <c r="AZ63"/>
  <c r="AY63"/>
  <c r="AX63"/>
  <c r="AW63"/>
  <c r="AV63"/>
  <c r="AU63"/>
  <c r="AT63"/>
  <c r="AS63"/>
  <c r="AR63"/>
  <c r="AQ63"/>
  <c r="AP63"/>
  <c r="AO63"/>
  <c r="AN63"/>
  <c r="AM63"/>
  <c r="AL63"/>
  <c r="AK63"/>
  <c r="AJ63"/>
  <c r="AI63"/>
  <c r="AH63"/>
  <c r="AG63"/>
  <c r="AF63"/>
  <c r="AE63"/>
  <c r="AD63"/>
  <c r="AC63"/>
  <c r="AB63"/>
  <c r="AA63"/>
  <c r="Z63"/>
  <c r="Y63"/>
  <c r="X63"/>
  <c r="W63"/>
  <c r="V63"/>
  <c r="U63"/>
  <c r="T63"/>
  <c r="S63"/>
  <c r="R63"/>
  <c r="Q63"/>
  <c r="P63"/>
  <c r="O63"/>
  <c r="N63"/>
  <c r="M63"/>
  <c r="L63"/>
  <c r="GB62"/>
  <c r="FZ62"/>
  <c r="FY62"/>
  <c r="FX62"/>
  <c r="FW62"/>
  <c r="FV62"/>
  <c r="FU62"/>
  <c r="FT62"/>
  <c r="FS62"/>
  <c r="FR62"/>
  <c r="FQ62"/>
  <c r="FP62"/>
  <c r="FO62"/>
  <c r="FN62"/>
  <c r="FM62"/>
  <c r="FL62"/>
  <c r="FK62"/>
  <c r="FJ62"/>
  <c r="FI62"/>
  <c r="FH62"/>
  <c r="FG62"/>
  <c r="FF62"/>
  <c r="FE62"/>
  <c r="FD62"/>
  <c r="FC62"/>
  <c r="FB62"/>
  <c r="FA62"/>
  <c r="EZ62"/>
  <c r="EY62"/>
  <c r="EX62"/>
  <c r="EW62"/>
  <c r="EV62"/>
  <c r="EU62"/>
  <c r="ET62"/>
  <c r="ES62"/>
  <c r="ER62"/>
  <c r="EQ62"/>
  <c r="EP62"/>
  <c r="EO62"/>
  <c r="EI62"/>
  <c r="EH62"/>
  <c r="EG62"/>
  <c r="EF62"/>
  <c r="EE62"/>
  <c r="ED62"/>
  <c r="DY62"/>
  <c r="DX62"/>
  <c r="DW62"/>
  <c r="DV62"/>
  <c r="DU62"/>
  <c r="DT62"/>
  <c r="DS62"/>
  <c r="DR62"/>
  <c r="DQ62"/>
  <c r="DP62"/>
  <c r="DO62"/>
  <c r="DN62"/>
  <c r="DM62"/>
  <c r="DL62"/>
  <c r="DK62"/>
  <c r="DJ62"/>
  <c r="DI62"/>
  <c r="DH62"/>
  <c r="DG62"/>
  <c r="DF62"/>
  <c r="DE62"/>
  <c r="DD62"/>
  <c r="DC62"/>
  <c r="DB62"/>
  <c r="DA62"/>
  <c r="CZ62"/>
  <c r="CY62"/>
  <c r="CX62"/>
  <c r="CW62"/>
  <c r="CV62"/>
  <c r="CU62"/>
  <c r="CT62"/>
  <c r="CS62"/>
  <c r="CR62"/>
  <c r="CQ62"/>
  <c r="CP62"/>
  <c r="CO62"/>
  <c r="CN62"/>
  <c r="CM62"/>
  <c r="CL62"/>
  <c r="CK62"/>
  <c r="CJ62"/>
  <c r="CI62"/>
  <c r="CH62"/>
  <c r="CG62"/>
  <c r="CF62"/>
  <c r="CE62"/>
  <c r="CD62"/>
  <c r="CC62"/>
  <c r="CB62"/>
  <c r="CA62"/>
  <c r="BZ62"/>
  <c r="BY62"/>
  <c r="BX62"/>
  <c r="BW62"/>
  <c r="BV62"/>
  <c r="BU62"/>
  <c r="BT62"/>
  <c r="BS62"/>
  <c r="BR62"/>
  <c r="BQ62"/>
  <c r="BP62"/>
  <c r="BO62"/>
  <c r="BN62"/>
  <c r="BM62"/>
  <c r="BL62"/>
  <c r="BK62"/>
  <c r="BJ62"/>
  <c r="BI62"/>
  <c r="BH62"/>
  <c r="BG62"/>
  <c r="BF62"/>
  <c r="BE62"/>
  <c r="BD62"/>
  <c r="BC62"/>
  <c r="BB62"/>
  <c r="BA62"/>
  <c r="AZ62"/>
  <c r="AY62"/>
  <c r="AX62"/>
  <c r="AW62"/>
  <c r="AV62"/>
  <c r="AU62"/>
  <c r="AT62"/>
  <c r="AS62"/>
  <c r="AR62"/>
  <c r="AQ62"/>
  <c r="AP62"/>
  <c r="AO62"/>
  <c r="AN62"/>
  <c r="AM62"/>
  <c r="AL62"/>
  <c r="AK62"/>
  <c r="AJ62"/>
  <c r="AI62"/>
  <c r="AH62"/>
  <c r="AG62"/>
  <c r="AF62"/>
  <c r="AE62"/>
  <c r="AD62"/>
  <c r="AC62"/>
  <c r="AB62"/>
  <c r="AA62"/>
  <c r="Z62"/>
  <c r="Y62"/>
  <c r="X62"/>
  <c r="W62"/>
  <c r="V62"/>
  <c r="U62"/>
  <c r="T62"/>
  <c r="S62"/>
  <c r="R62"/>
  <c r="Q62"/>
  <c r="P62"/>
  <c r="O62"/>
  <c r="N62"/>
  <c r="M62"/>
  <c r="L62"/>
  <c r="GB61"/>
  <c r="FZ61"/>
  <c r="FY61"/>
  <c r="FX61"/>
  <c r="FW61"/>
  <c r="FV61"/>
  <c r="FU61"/>
  <c r="FT61"/>
  <c r="FS61"/>
  <c r="FR61"/>
  <c r="FQ61"/>
  <c r="FP61"/>
  <c r="FO61"/>
  <c r="FN61"/>
  <c r="FM61"/>
  <c r="FL61"/>
  <c r="FK61"/>
  <c r="FJ61"/>
  <c r="FI61"/>
  <c r="FH61"/>
  <c r="FG61"/>
  <c r="FF61"/>
  <c r="FE61"/>
  <c r="FD61"/>
  <c r="FC61"/>
  <c r="FB61"/>
  <c r="FA61"/>
  <c r="EZ61"/>
  <c r="EY61"/>
  <c r="EX61"/>
  <c r="EW61"/>
  <c r="EV61"/>
  <c r="EU61"/>
  <c r="ET61"/>
  <c r="ES61"/>
  <c r="ER61"/>
  <c r="EQ61"/>
  <c r="EP61"/>
  <c r="EO61"/>
  <c r="EI61"/>
  <c r="EH61"/>
  <c r="EG61"/>
  <c r="EF61"/>
  <c r="EE61"/>
  <c r="ED61"/>
  <c r="DY61"/>
  <c r="DX61"/>
  <c r="DW61"/>
  <c r="DV61"/>
  <c r="DU61"/>
  <c r="DT61"/>
  <c r="DS61"/>
  <c r="DR61"/>
  <c r="DQ61"/>
  <c r="DP61"/>
  <c r="DO61"/>
  <c r="DN61"/>
  <c r="DM61"/>
  <c r="DL61"/>
  <c r="DK61"/>
  <c r="DJ61"/>
  <c r="DI61"/>
  <c r="DH61"/>
  <c r="DG61"/>
  <c r="DF61"/>
  <c r="DE61"/>
  <c r="DD61"/>
  <c r="DC61"/>
  <c r="DB61"/>
  <c r="DA61"/>
  <c r="CZ61"/>
  <c r="CY61"/>
  <c r="CX61"/>
  <c r="CW61"/>
  <c r="CV61"/>
  <c r="CU61"/>
  <c r="CT61"/>
  <c r="CS61"/>
  <c r="CR61"/>
  <c r="CQ61"/>
  <c r="CP61"/>
  <c r="CO61"/>
  <c r="CN61"/>
  <c r="CM61"/>
  <c r="CL61"/>
  <c r="CK61"/>
  <c r="CJ61"/>
  <c r="CI61"/>
  <c r="CH61"/>
  <c r="CG61"/>
  <c r="CF61"/>
  <c r="CE61"/>
  <c r="CD61"/>
  <c r="CC61"/>
  <c r="CB61"/>
  <c r="CA61"/>
  <c r="BZ61"/>
  <c r="BY61"/>
  <c r="BX61"/>
  <c r="BW61"/>
  <c r="BV61"/>
  <c r="BU61"/>
  <c r="BT61"/>
  <c r="BS61"/>
  <c r="BR61"/>
  <c r="BQ61"/>
  <c r="BP61"/>
  <c r="BO61"/>
  <c r="BN61"/>
  <c r="BM61"/>
  <c r="BL61"/>
  <c r="BK61"/>
  <c r="BJ61"/>
  <c r="BI61"/>
  <c r="BH61"/>
  <c r="BG61"/>
  <c r="BF61"/>
  <c r="BE61"/>
  <c r="BD61"/>
  <c r="BC61"/>
  <c r="BB61"/>
  <c r="BA61"/>
  <c r="AZ61"/>
  <c r="AY61"/>
  <c r="AX61"/>
  <c r="AW61"/>
  <c r="AV61"/>
  <c r="AU61"/>
  <c r="AT61"/>
  <c r="AS61"/>
  <c r="AR61"/>
  <c r="AQ61"/>
  <c r="AP61"/>
  <c r="AO61"/>
  <c r="AN61"/>
  <c r="AM61"/>
  <c r="AL61"/>
  <c r="AK61"/>
  <c r="AJ61"/>
  <c r="AI61"/>
  <c r="AH61"/>
  <c r="AG61"/>
  <c r="AF61"/>
  <c r="AE61"/>
  <c r="AD61"/>
  <c r="AC61"/>
  <c r="AB61"/>
  <c r="AA61"/>
  <c r="Z61"/>
  <c r="Y61"/>
  <c r="X61"/>
  <c r="W61"/>
  <c r="V61"/>
  <c r="U61"/>
  <c r="T61"/>
  <c r="S61"/>
  <c r="R61"/>
  <c r="Q61"/>
  <c r="P61"/>
  <c r="O61"/>
  <c r="N61"/>
  <c r="M61"/>
  <c r="L61"/>
  <c r="GB60"/>
  <c r="FZ60"/>
  <c r="FY60"/>
  <c r="FX60"/>
  <c r="FW60"/>
  <c r="FV60"/>
  <c r="FU60"/>
  <c r="FT60"/>
  <c r="FS60"/>
  <c r="FR60"/>
  <c r="FQ60"/>
  <c r="FP60"/>
  <c r="FO60"/>
  <c r="FN60"/>
  <c r="FM60"/>
  <c r="FL60"/>
  <c r="FK60"/>
  <c r="FJ60"/>
  <c r="FI60"/>
  <c r="FH60"/>
  <c r="FG60"/>
  <c r="FF60"/>
  <c r="FE60"/>
  <c r="FD60"/>
  <c r="FC60"/>
  <c r="FB60"/>
  <c r="FA60"/>
  <c r="EZ60"/>
  <c r="EY60"/>
  <c r="EX60"/>
  <c r="EW60"/>
  <c r="EV60"/>
  <c r="EU60"/>
  <c r="ET60"/>
  <c r="ES60"/>
  <c r="ER60"/>
  <c r="EQ60"/>
  <c r="EP60"/>
  <c r="EO60"/>
  <c r="EI60"/>
  <c r="EH60"/>
  <c r="EG60"/>
  <c r="EF60"/>
  <c r="EE60"/>
  <c r="ED60"/>
  <c r="DY60"/>
  <c r="DX60"/>
  <c r="DW60"/>
  <c r="DV60"/>
  <c r="DU60"/>
  <c r="DT60"/>
  <c r="DS60"/>
  <c r="DR60"/>
  <c r="DQ60"/>
  <c r="DP60"/>
  <c r="DO60"/>
  <c r="DN60"/>
  <c r="DM60"/>
  <c r="DL60"/>
  <c r="DK60"/>
  <c r="DJ60"/>
  <c r="DI60"/>
  <c r="DH60"/>
  <c r="DG60"/>
  <c r="DF60"/>
  <c r="DE60"/>
  <c r="DD60"/>
  <c r="DC60"/>
  <c r="DB60"/>
  <c r="DA60"/>
  <c r="CZ60"/>
  <c r="CY60"/>
  <c r="CX60"/>
  <c r="CW60"/>
  <c r="CV60"/>
  <c r="CU60"/>
  <c r="CT60"/>
  <c r="CS60"/>
  <c r="CR60"/>
  <c r="CQ60"/>
  <c r="CP60"/>
  <c r="CO60"/>
  <c r="CN60"/>
  <c r="CM60"/>
  <c r="CL60"/>
  <c r="CK60"/>
  <c r="CJ60"/>
  <c r="CI60"/>
  <c r="CH60"/>
  <c r="CG60"/>
  <c r="CF60"/>
  <c r="CE60"/>
  <c r="CD60"/>
  <c r="CC60"/>
  <c r="CB60"/>
  <c r="CA60"/>
  <c r="BZ60"/>
  <c r="BY60"/>
  <c r="BX60"/>
  <c r="BW60"/>
  <c r="BV60"/>
  <c r="BU60"/>
  <c r="BT60"/>
  <c r="BS60"/>
  <c r="BR60"/>
  <c r="BQ60"/>
  <c r="BP60"/>
  <c r="BO60"/>
  <c r="BN60"/>
  <c r="BM60"/>
  <c r="BL60"/>
  <c r="BK60"/>
  <c r="BJ60"/>
  <c r="BI60"/>
  <c r="BH60"/>
  <c r="BG60"/>
  <c r="BF60"/>
  <c r="BE60"/>
  <c r="BD60"/>
  <c r="BC60"/>
  <c r="BB60"/>
  <c r="BA60"/>
  <c r="AZ60"/>
  <c r="AY60"/>
  <c r="AX60"/>
  <c r="AW60"/>
  <c r="AV60"/>
  <c r="AU60"/>
  <c r="AT60"/>
  <c r="AS60"/>
  <c r="AR60"/>
  <c r="AQ60"/>
  <c r="AP60"/>
  <c r="AO60"/>
  <c r="AN60"/>
  <c r="AM60"/>
  <c r="AL60"/>
  <c r="AK60"/>
  <c r="AJ60"/>
  <c r="AI60"/>
  <c r="AH60"/>
  <c r="AG60"/>
  <c r="AF60"/>
  <c r="AE60"/>
  <c r="AD60"/>
  <c r="AC60"/>
  <c r="AB60"/>
  <c r="AA60"/>
  <c r="Z60"/>
  <c r="Y60"/>
  <c r="X60"/>
  <c r="W60"/>
  <c r="V60"/>
  <c r="U60"/>
  <c r="T60"/>
  <c r="S60"/>
  <c r="R60"/>
  <c r="Q60"/>
  <c r="P60"/>
  <c r="O60"/>
  <c r="N60"/>
  <c r="M60"/>
  <c r="L60"/>
  <c r="GB59"/>
  <c r="FZ59"/>
  <c r="FY59"/>
  <c r="FX59"/>
  <c r="FW59"/>
  <c r="FV59"/>
  <c r="FU59"/>
  <c r="FT59"/>
  <c r="FS59"/>
  <c r="FR59"/>
  <c r="FQ59"/>
  <c r="FP59"/>
  <c r="FO59"/>
  <c r="FN59"/>
  <c r="FM59"/>
  <c r="FL59"/>
  <c r="FK59"/>
  <c r="FJ59"/>
  <c r="FI59"/>
  <c r="FH59"/>
  <c r="FG59"/>
  <c r="FF59"/>
  <c r="FE59"/>
  <c r="FD59"/>
  <c r="FC59"/>
  <c r="FB59"/>
  <c r="FA59"/>
  <c r="EZ59"/>
  <c r="EY59"/>
  <c r="EX59"/>
  <c r="EW59"/>
  <c r="EV59"/>
  <c r="EU59"/>
  <c r="ET59"/>
  <c r="ES59"/>
  <c r="ER59"/>
  <c r="EQ59"/>
  <c r="EP59"/>
  <c r="EO59"/>
  <c r="EI59"/>
  <c r="EH59"/>
  <c r="EG59"/>
  <c r="EF59"/>
  <c r="EE59"/>
  <c r="ED59"/>
  <c r="DY59"/>
  <c r="DX59"/>
  <c r="DW59"/>
  <c r="DV59"/>
  <c r="DU59"/>
  <c r="DT59"/>
  <c r="DS59"/>
  <c r="DR59"/>
  <c r="DQ59"/>
  <c r="DP59"/>
  <c r="DO59"/>
  <c r="DN59"/>
  <c r="DM59"/>
  <c r="DL59"/>
  <c r="DK59"/>
  <c r="DJ59"/>
  <c r="DI59"/>
  <c r="DH59"/>
  <c r="DG59"/>
  <c r="DF59"/>
  <c r="DE59"/>
  <c r="DD59"/>
  <c r="DC59"/>
  <c r="DB59"/>
  <c r="DA59"/>
  <c r="CZ59"/>
  <c r="CY59"/>
  <c r="CX59"/>
  <c r="CW59"/>
  <c r="CV59"/>
  <c r="CU59"/>
  <c r="CT59"/>
  <c r="CS59"/>
  <c r="CR59"/>
  <c r="CQ59"/>
  <c r="CP59"/>
  <c r="CO59"/>
  <c r="CN59"/>
  <c r="CM59"/>
  <c r="CL59"/>
  <c r="CK59"/>
  <c r="CJ59"/>
  <c r="CI59"/>
  <c r="CH59"/>
  <c r="CG59"/>
  <c r="CF59"/>
  <c r="CE59"/>
  <c r="CD59"/>
  <c r="CC59"/>
  <c r="CB59"/>
  <c r="CA59"/>
  <c r="BZ59"/>
  <c r="BY59"/>
  <c r="BX59"/>
  <c r="BW59"/>
  <c r="BV59"/>
  <c r="BU59"/>
  <c r="BT59"/>
  <c r="BS59"/>
  <c r="BR59"/>
  <c r="BQ59"/>
  <c r="BP59"/>
  <c r="BO59"/>
  <c r="BN59"/>
  <c r="BM59"/>
  <c r="BL59"/>
  <c r="BK59"/>
  <c r="BJ59"/>
  <c r="BI59"/>
  <c r="BH59"/>
  <c r="BG59"/>
  <c r="BF59"/>
  <c r="BE59"/>
  <c r="BD59"/>
  <c r="BC59"/>
  <c r="BB59"/>
  <c r="BA59"/>
  <c r="AZ59"/>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O59"/>
  <c r="N59"/>
  <c r="M59"/>
  <c r="L59"/>
  <c r="GB58"/>
  <c r="FZ58"/>
  <c r="FY58"/>
  <c r="FX58"/>
  <c r="FW58"/>
  <c r="FV58"/>
  <c r="FU58"/>
  <c r="FT58"/>
  <c r="FS58"/>
  <c r="FR58"/>
  <c r="FQ58"/>
  <c r="FP58"/>
  <c r="FO58"/>
  <c r="FN58"/>
  <c r="FM58"/>
  <c r="FL58"/>
  <c r="FK58"/>
  <c r="FJ58"/>
  <c r="FI58"/>
  <c r="FH58"/>
  <c r="FG58"/>
  <c r="FF58"/>
  <c r="FE58"/>
  <c r="FD58"/>
  <c r="FC58"/>
  <c r="FB58"/>
  <c r="FA58"/>
  <c r="EZ58"/>
  <c r="EY58"/>
  <c r="EX58"/>
  <c r="EW58"/>
  <c r="EV58"/>
  <c r="EU58"/>
  <c r="ET58"/>
  <c r="ES58"/>
  <c r="ER58"/>
  <c r="EQ58"/>
  <c r="EP58"/>
  <c r="EO58"/>
  <c r="EI58"/>
  <c r="EH58"/>
  <c r="EG58"/>
  <c r="EF58"/>
  <c r="EE58"/>
  <c r="ED58"/>
  <c r="DY58"/>
  <c r="DX58"/>
  <c r="DW58"/>
  <c r="DV58"/>
  <c r="DU58"/>
  <c r="DT58"/>
  <c r="DS58"/>
  <c r="DR58"/>
  <c r="DQ58"/>
  <c r="DP58"/>
  <c r="DO58"/>
  <c r="DN58"/>
  <c r="DM58"/>
  <c r="DL58"/>
  <c r="DK58"/>
  <c r="DJ58"/>
  <c r="DI58"/>
  <c r="DH58"/>
  <c r="DG58"/>
  <c r="DF58"/>
  <c r="DE58"/>
  <c r="DD58"/>
  <c r="DC58"/>
  <c r="DB58"/>
  <c r="DA58"/>
  <c r="CZ58"/>
  <c r="CY58"/>
  <c r="CX58"/>
  <c r="CW58"/>
  <c r="CV58"/>
  <c r="CU58"/>
  <c r="CT58"/>
  <c r="CS58"/>
  <c r="CR58"/>
  <c r="CQ58"/>
  <c r="CP58"/>
  <c r="CO58"/>
  <c r="CN58"/>
  <c r="CM58"/>
  <c r="CL58"/>
  <c r="CK58"/>
  <c r="CJ58"/>
  <c r="CI58"/>
  <c r="CH58"/>
  <c r="CG58"/>
  <c r="CF58"/>
  <c r="CE58"/>
  <c r="CD58"/>
  <c r="CC58"/>
  <c r="CB58"/>
  <c r="CA58"/>
  <c r="BZ58"/>
  <c r="BY58"/>
  <c r="BX58"/>
  <c r="BW58"/>
  <c r="BV58"/>
  <c r="BU58"/>
  <c r="BT58"/>
  <c r="BS58"/>
  <c r="BR58"/>
  <c r="BQ58"/>
  <c r="BP58"/>
  <c r="BO58"/>
  <c r="BN58"/>
  <c r="BM58"/>
  <c r="BL58"/>
  <c r="BK58"/>
  <c r="BJ58"/>
  <c r="BI58"/>
  <c r="BH58"/>
  <c r="BG58"/>
  <c r="BF58"/>
  <c r="BE58"/>
  <c r="BD58"/>
  <c r="BC58"/>
  <c r="BB58"/>
  <c r="BA58"/>
  <c r="AZ58"/>
  <c r="AY58"/>
  <c r="AX58"/>
  <c r="AW58"/>
  <c r="AV58"/>
  <c r="AU58"/>
  <c r="AT58"/>
  <c r="AS58"/>
  <c r="AR58"/>
  <c r="AQ58"/>
  <c r="AP58"/>
  <c r="AO58"/>
  <c r="AN58"/>
  <c r="AM58"/>
  <c r="AL58"/>
  <c r="AK58"/>
  <c r="AJ58"/>
  <c r="AI58"/>
  <c r="AH58"/>
  <c r="AG58"/>
  <c r="AF58"/>
  <c r="AE58"/>
  <c r="AD58"/>
  <c r="AC58"/>
  <c r="AB58"/>
  <c r="AA58"/>
  <c r="Z58"/>
  <c r="Y58"/>
  <c r="X58"/>
  <c r="W58"/>
  <c r="V58"/>
  <c r="U58"/>
  <c r="T58"/>
  <c r="S58"/>
  <c r="R58"/>
  <c r="Q58"/>
  <c r="P58"/>
  <c r="O58"/>
  <c r="N58"/>
  <c r="M58"/>
  <c r="L58"/>
  <c r="GB57"/>
  <c r="FZ57"/>
  <c r="FY57"/>
  <c r="FX57"/>
  <c r="FW57"/>
  <c r="FV57"/>
  <c r="FU57"/>
  <c r="FT57"/>
  <c r="FS57"/>
  <c r="FR57"/>
  <c r="FQ57"/>
  <c r="FP57"/>
  <c r="FO57"/>
  <c r="FN57"/>
  <c r="FM57"/>
  <c r="FL57"/>
  <c r="FK57"/>
  <c r="FJ57"/>
  <c r="FI57"/>
  <c r="FH57"/>
  <c r="FG57"/>
  <c r="FF57"/>
  <c r="FE57"/>
  <c r="FD57"/>
  <c r="FC57"/>
  <c r="FB57"/>
  <c r="FA57"/>
  <c r="EZ57"/>
  <c r="EY57"/>
  <c r="EX57"/>
  <c r="EW57"/>
  <c r="EV57"/>
  <c r="EU57"/>
  <c r="ET57"/>
  <c r="ES57"/>
  <c r="ER57"/>
  <c r="EQ57"/>
  <c r="EP57"/>
  <c r="EO57"/>
  <c r="EI57"/>
  <c r="EH57"/>
  <c r="EG57"/>
  <c r="EF57"/>
  <c r="EE57"/>
  <c r="ED57"/>
  <c r="DY57"/>
  <c r="DX57"/>
  <c r="DW57"/>
  <c r="DV57"/>
  <c r="DU57"/>
  <c r="DT57"/>
  <c r="DS57"/>
  <c r="DR57"/>
  <c r="DQ57"/>
  <c r="DP57"/>
  <c r="DO57"/>
  <c r="DN57"/>
  <c r="DM57"/>
  <c r="DL57"/>
  <c r="DK57"/>
  <c r="DJ57"/>
  <c r="DI57"/>
  <c r="DH57"/>
  <c r="DG57"/>
  <c r="DF57"/>
  <c r="DE57"/>
  <c r="DD57"/>
  <c r="DC57"/>
  <c r="DB57"/>
  <c r="DA57"/>
  <c r="CZ57"/>
  <c r="CY57"/>
  <c r="CX57"/>
  <c r="CW57"/>
  <c r="CV57"/>
  <c r="CU57"/>
  <c r="CT57"/>
  <c r="CS57"/>
  <c r="CR57"/>
  <c r="CQ57"/>
  <c r="CP57"/>
  <c r="CO57"/>
  <c r="CN57"/>
  <c r="CM57"/>
  <c r="CL57"/>
  <c r="CK57"/>
  <c r="CJ57"/>
  <c r="CI57"/>
  <c r="CH57"/>
  <c r="CG57"/>
  <c r="CF57"/>
  <c r="CE57"/>
  <c r="CD57"/>
  <c r="CC57"/>
  <c r="CB57"/>
  <c r="CA57"/>
  <c r="BZ57"/>
  <c r="BY57"/>
  <c r="BX57"/>
  <c r="BW57"/>
  <c r="BV57"/>
  <c r="BU57"/>
  <c r="BT57"/>
  <c r="BS57"/>
  <c r="BR57"/>
  <c r="BQ57"/>
  <c r="BP57"/>
  <c r="BO57"/>
  <c r="BN57"/>
  <c r="BM57"/>
  <c r="BL57"/>
  <c r="BK57"/>
  <c r="BJ57"/>
  <c r="BI57"/>
  <c r="BH57"/>
  <c r="BG57"/>
  <c r="BF57"/>
  <c r="BE57"/>
  <c r="BD57"/>
  <c r="BC57"/>
  <c r="BB57"/>
  <c r="BA57"/>
  <c r="AZ57"/>
  <c r="AY57"/>
  <c r="AX57"/>
  <c r="AW57"/>
  <c r="AV57"/>
  <c r="AU57"/>
  <c r="AT57"/>
  <c r="AS57"/>
  <c r="AR57"/>
  <c r="AQ57"/>
  <c r="AP57"/>
  <c r="AO57"/>
  <c r="AN57"/>
  <c r="AM57"/>
  <c r="AL57"/>
  <c r="AK57"/>
  <c r="AJ57"/>
  <c r="AI57"/>
  <c r="AH57"/>
  <c r="AG57"/>
  <c r="AF57"/>
  <c r="AE57"/>
  <c r="AD57"/>
  <c r="AC57"/>
  <c r="AB57"/>
  <c r="AA57"/>
  <c r="Z57"/>
  <c r="Y57"/>
  <c r="X57"/>
  <c r="W57"/>
  <c r="V57"/>
  <c r="U57"/>
  <c r="T57"/>
  <c r="S57"/>
  <c r="R57"/>
  <c r="Q57"/>
  <c r="P57"/>
  <c r="O57"/>
  <c r="N57"/>
  <c r="M57"/>
  <c r="L57"/>
  <c r="GB56"/>
  <c r="FZ56"/>
  <c r="FY56"/>
  <c r="FX56"/>
  <c r="FW56"/>
  <c r="FV56"/>
  <c r="FU56"/>
  <c r="FT56"/>
  <c r="FS56"/>
  <c r="FR56"/>
  <c r="FQ56"/>
  <c r="FP56"/>
  <c r="FO56"/>
  <c r="FN56"/>
  <c r="FM56"/>
  <c r="FL56"/>
  <c r="FK56"/>
  <c r="FJ56"/>
  <c r="FI56"/>
  <c r="FH56"/>
  <c r="FG56"/>
  <c r="FF56"/>
  <c r="FE56"/>
  <c r="FD56"/>
  <c r="FC56"/>
  <c r="FB56"/>
  <c r="FA56"/>
  <c r="EZ56"/>
  <c r="EY56"/>
  <c r="EX56"/>
  <c r="EW56"/>
  <c r="EV56"/>
  <c r="EU56"/>
  <c r="ET56"/>
  <c r="ES56"/>
  <c r="ER56"/>
  <c r="EQ56"/>
  <c r="EP56"/>
  <c r="EO56"/>
  <c r="EI56"/>
  <c r="EH56"/>
  <c r="EG56"/>
  <c r="EF56"/>
  <c r="EE56"/>
  <c r="ED56"/>
  <c r="DY56"/>
  <c r="DX56"/>
  <c r="DW56"/>
  <c r="DV56"/>
  <c r="DU56"/>
  <c r="DT56"/>
  <c r="DS56"/>
  <c r="DR56"/>
  <c r="DQ56"/>
  <c r="DP56"/>
  <c r="DO56"/>
  <c r="DN56"/>
  <c r="DM56"/>
  <c r="DL56"/>
  <c r="DK56"/>
  <c r="DJ56"/>
  <c r="DI56"/>
  <c r="DH56"/>
  <c r="DG56"/>
  <c r="DF56"/>
  <c r="DE56"/>
  <c r="DD56"/>
  <c r="DC56"/>
  <c r="DB56"/>
  <c r="DA56"/>
  <c r="CZ56"/>
  <c r="CY56"/>
  <c r="CX56"/>
  <c r="CW56"/>
  <c r="CV56"/>
  <c r="CU56"/>
  <c r="CT56"/>
  <c r="CS56"/>
  <c r="CR56"/>
  <c r="CQ56"/>
  <c r="CP56"/>
  <c r="CO56"/>
  <c r="CN56"/>
  <c r="CM56"/>
  <c r="CL56"/>
  <c r="CK56"/>
  <c r="CJ56"/>
  <c r="CI56"/>
  <c r="CH56"/>
  <c r="CG56"/>
  <c r="CF56"/>
  <c r="CE56"/>
  <c r="CD56"/>
  <c r="CC56"/>
  <c r="CB56"/>
  <c r="CA56"/>
  <c r="BZ56"/>
  <c r="BY56"/>
  <c r="BX56"/>
  <c r="BW56"/>
  <c r="BV56"/>
  <c r="BU56"/>
  <c r="BT56"/>
  <c r="BS56"/>
  <c r="BR56"/>
  <c r="BQ56"/>
  <c r="BP56"/>
  <c r="BO56"/>
  <c r="BN56"/>
  <c r="BM56"/>
  <c r="BL56"/>
  <c r="BK56"/>
  <c r="BJ56"/>
  <c r="BI56"/>
  <c r="BH56"/>
  <c r="BG56"/>
  <c r="BF56"/>
  <c r="BE56"/>
  <c r="BD56"/>
  <c r="BC56"/>
  <c r="BB56"/>
  <c r="BA56"/>
  <c r="AZ56"/>
  <c r="AY56"/>
  <c r="AX56"/>
  <c r="AW56"/>
  <c r="AV56"/>
  <c r="AU56"/>
  <c r="AT56"/>
  <c r="AS56"/>
  <c r="AR56"/>
  <c r="AQ56"/>
  <c r="AP56"/>
  <c r="AO56"/>
  <c r="AN56"/>
  <c r="AM56"/>
  <c r="AL56"/>
  <c r="AK56"/>
  <c r="AJ56"/>
  <c r="AI56"/>
  <c r="AH56"/>
  <c r="AG56"/>
  <c r="AF56"/>
  <c r="AE56"/>
  <c r="AD56"/>
  <c r="AC56"/>
  <c r="AB56"/>
  <c r="AA56"/>
  <c r="Z56"/>
  <c r="Y56"/>
  <c r="X56"/>
  <c r="W56"/>
  <c r="V56"/>
  <c r="U56"/>
  <c r="T56"/>
  <c r="S56"/>
  <c r="R56"/>
  <c r="Q56"/>
  <c r="P56"/>
  <c r="O56"/>
  <c r="N56"/>
  <c r="M56"/>
  <c r="L56"/>
  <c r="GB55"/>
  <c r="FZ55"/>
  <c r="FY55"/>
  <c r="FX55"/>
  <c r="FW55"/>
  <c r="FV55"/>
  <c r="FU55"/>
  <c r="FT55"/>
  <c r="FS55"/>
  <c r="FR55"/>
  <c r="FQ55"/>
  <c r="FP55"/>
  <c r="FO55"/>
  <c r="FN55"/>
  <c r="FM55"/>
  <c r="FL55"/>
  <c r="FK55"/>
  <c r="FJ55"/>
  <c r="FI55"/>
  <c r="FH55"/>
  <c r="FG55"/>
  <c r="FF55"/>
  <c r="FE55"/>
  <c r="FD55"/>
  <c r="FC55"/>
  <c r="FB55"/>
  <c r="FA55"/>
  <c r="EZ55"/>
  <c r="EY55"/>
  <c r="EX55"/>
  <c r="EW55"/>
  <c r="EV55"/>
  <c r="EU55"/>
  <c r="ET55"/>
  <c r="ES55"/>
  <c r="ER55"/>
  <c r="EQ55"/>
  <c r="EP55"/>
  <c r="EO55"/>
  <c r="EI55"/>
  <c r="EH55"/>
  <c r="EG55"/>
  <c r="EF55"/>
  <c r="EE55"/>
  <c r="ED55"/>
  <c r="DY55"/>
  <c r="DX55"/>
  <c r="DW55"/>
  <c r="DV55"/>
  <c r="DU55"/>
  <c r="DT55"/>
  <c r="DS55"/>
  <c r="DR55"/>
  <c r="DQ55"/>
  <c r="DP55"/>
  <c r="DO55"/>
  <c r="DN55"/>
  <c r="DM55"/>
  <c r="DL55"/>
  <c r="DK55"/>
  <c r="DJ55"/>
  <c r="DI55"/>
  <c r="DH55"/>
  <c r="DG55"/>
  <c r="DF55"/>
  <c r="DE55"/>
  <c r="DD55"/>
  <c r="DC55"/>
  <c r="DB55"/>
  <c r="DA55"/>
  <c r="CZ55"/>
  <c r="CY55"/>
  <c r="CX55"/>
  <c r="CW55"/>
  <c r="CV55"/>
  <c r="CU55"/>
  <c r="CT55"/>
  <c r="CS55"/>
  <c r="CR55"/>
  <c r="CQ55"/>
  <c r="CP55"/>
  <c r="CO55"/>
  <c r="CN55"/>
  <c r="CM55"/>
  <c r="CL55"/>
  <c r="CK55"/>
  <c r="CJ55"/>
  <c r="CI55"/>
  <c r="CH55"/>
  <c r="CG55"/>
  <c r="CF55"/>
  <c r="CE55"/>
  <c r="CD55"/>
  <c r="CC55"/>
  <c r="CB55"/>
  <c r="CA55"/>
  <c r="BZ55"/>
  <c r="BY55"/>
  <c r="BX55"/>
  <c r="BW55"/>
  <c r="BV55"/>
  <c r="BU55"/>
  <c r="BT55"/>
  <c r="BS55"/>
  <c r="BR55"/>
  <c r="BQ55"/>
  <c r="BP55"/>
  <c r="BO55"/>
  <c r="BN55"/>
  <c r="BM55"/>
  <c r="BL55"/>
  <c r="BK55"/>
  <c r="BJ55"/>
  <c r="BI55"/>
  <c r="BH55"/>
  <c r="BG55"/>
  <c r="BF55"/>
  <c r="BE55"/>
  <c r="BD55"/>
  <c r="BC55"/>
  <c r="BB55"/>
  <c r="BA55"/>
  <c r="AZ55"/>
  <c r="AY55"/>
  <c r="AX55"/>
  <c r="AW55"/>
  <c r="AV55"/>
  <c r="AU55"/>
  <c r="AT55"/>
  <c r="AS55"/>
  <c r="AR55"/>
  <c r="AQ55"/>
  <c r="AP55"/>
  <c r="AO55"/>
  <c r="AN55"/>
  <c r="AM55"/>
  <c r="AL55"/>
  <c r="AK55"/>
  <c r="AJ55"/>
  <c r="AI55"/>
  <c r="AH55"/>
  <c r="AG55"/>
  <c r="AF55"/>
  <c r="AE55"/>
  <c r="AD55"/>
  <c r="AC55"/>
  <c r="AB55"/>
  <c r="AA55"/>
  <c r="Z55"/>
  <c r="Y55"/>
  <c r="X55"/>
  <c r="W55"/>
  <c r="V55"/>
  <c r="U55"/>
  <c r="T55"/>
  <c r="S55"/>
  <c r="R55"/>
  <c r="Q55"/>
  <c r="P55"/>
  <c r="O55"/>
  <c r="N55"/>
  <c r="M55"/>
  <c r="L55"/>
  <c r="GB54"/>
  <c r="FZ54"/>
  <c r="FY54"/>
  <c r="FX54"/>
  <c r="FW54"/>
  <c r="FV54"/>
  <c r="FU54"/>
  <c r="FT54"/>
  <c r="FS54"/>
  <c r="FR54"/>
  <c r="FQ54"/>
  <c r="FP54"/>
  <c r="FO54"/>
  <c r="FN54"/>
  <c r="FM54"/>
  <c r="FL54"/>
  <c r="FK54"/>
  <c r="FJ54"/>
  <c r="FI54"/>
  <c r="FH54"/>
  <c r="FG54"/>
  <c r="FF54"/>
  <c r="FE54"/>
  <c r="FD54"/>
  <c r="FC54"/>
  <c r="FB54"/>
  <c r="FA54"/>
  <c r="EZ54"/>
  <c r="EY54"/>
  <c r="EX54"/>
  <c r="EW54"/>
  <c r="EV54"/>
  <c r="EU54"/>
  <c r="ET54"/>
  <c r="ES54"/>
  <c r="ER54"/>
  <c r="EQ54"/>
  <c r="EP54"/>
  <c r="EO54"/>
  <c r="EI54"/>
  <c r="EH54"/>
  <c r="EG54"/>
  <c r="EF54"/>
  <c r="EE54"/>
  <c r="ED54"/>
  <c r="DY54"/>
  <c r="DX54"/>
  <c r="DW54"/>
  <c r="DV54"/>
  <c r="DU54"/>
  <c r="DT54"/>
  <c r="DS54"/>
  <c r="DR54"/>
  <c r="DQ54"/>
  <c r="DP54"/>
  <c r="DO54"/>
  <c r="DN54"/>
  <c r="DM54"/>
  <c r="DL54"/>
  <c r="DK54"/>
  <c r="DJ54"/>
  <c r="DI54"/>
  <c r="DH54"/>
  <c r="DG54"/>
  <c r="DF54"/>
  <c r="DE54"/>
  <c r="DD54"/>
  <c r="DC54"/>
  <c r="DB54"/>
  <c r="DA54"/>
  <c r="CZ54"/>
  <c r="CY54"/>
  <c r="CX54"/>
  <c r="CW54"/>
  <c r="CV54"/>
  <c r="CU54"/>
  <c r="CT54"/>
  <c r="CS54"/>
  <c r="CR54"/>
  <c r="CQ54"/>
  <c r="CP54"/>
  <c r="CO54"/>
  <c r="CN54"/>
  <c r="CM54"/>
  <c r="CL54"/>
  <c r="CK54"/>
  <c r="CJ54"/>
  <c r="CI54"/>
  <c r="CH54"/>
  <c r="CG54"/>
  <c r="CF54"/>
  <c r="CE54"/>
  <c r="CD54"/>
  <c r="CC54"/>
  <c r="CB54"/>
  <c r="CA54"/>
  <c r="BZ54"/>
  <c r="BY54"/>
  <c r="BX54"/>
  <c r="BW54"/>
  <c r="BV54"/>
  <c r="BU54"/>
  <c r="BT54"/>
  <c r="BS54"/>
  <c r="BR54"/>
  <c r="BQ54"/>
  <c r="BP54"/>
  <c r="BO54"/>
  <c r="BN54"/>
  <c r="BM54"/>
  <c r="BL54"/>
  <c r="BK54"/>
  <c r="BJ54"/>
  <c r="BI54"/>
  <c r="BH54"/>
  <c r="BG54"/>
  <c r="BF54"/>
  <c r="BE54"/>
  <c r="BD54"/>
  <c r="BC54"/>
  <c r="BB54"/>
  <c r="BA54"/>
  <c r="AZ54"/>
  <c r="AY54"/>
  <c r="AX54"/>
  <c r="AW54"/>
  <c r="AV54"/>
  <c r="AU54"/>
  <c r="AT54"/>
  <c r="AS54"/>
  <c r="AR54"/>
  <c r="AQ54"/>
  <c r="AP54"/>
  <c r="AO54"/>
  <c r="AN54"/>
  <c r="AM54"/>
  <c r="AL54"/>
  <c r="AK54"/>
  <c r="AJ54"/>
  <c r="AI54"/>
  <c r="AH54"/>
  <c r="AG54"/>
  <c r="AF54"/>
  <c r="AE54"/>
  <c r="AD54"/>
  <c r="AC54"/>
  <c r="AB54"/>
  <c r="AA54"/>
  <c r="Z54"/>
  <c r="Y54"/>
  <c r="X54"/>
  <c r="W54"/>
  <c r="V54"/>
  <c r="U54"/>
  <c r="T54"/>
  <c r="S54"/>
  <c r="R54"/>
  <c r="Q54"/>
  <c r="P54"/>
  <c r="O54"/>
  <c r="N54"/>
  <c r="M54"/>
  <c r="L54"/>
  <c r="GB53"/>
  <c r="FZ53"/>
  <c r="FY53"/>
  <c r="FX53"/>
  <c r="FW53"/>
  <c r="FV53"/>
  <c r="FU53"/>
  <c r="FT53"/>
  <c r="FS53"/>
  <c r="FR53"/>
  <c r="FQ53"/>
  <c r="FP53"/>
  <c r="FO53"/>
  <c r="FN53"/>
  <c r="FM53"/>
  <c r="FL53"/>
  <c r="FK53"/>
  <c r="FJ53"/>
  <c r="FI53"/>
  <c r="FH53"/>
  <c r="FG53"/>
  <c r="FF53"/>
  <c r="FE53"/>
  <c r="FD53"/>
  <c r="FC53"/>
  <c r="FB53"/>
  <c r="FA53"/>
  <c r="EZ53"/>
  <c r="EY53"/>
  <c r="EX53"/>
  <c r="EW53"/>
  <c r="EV53"/>
  <c r="EU53"/>
  <c r="ET53"/>
  <c r="ES53"/>
  <c r="ER53"/>
  <c r="EQ53"/>
  <c r="EP53"/>
  <c r="EO53"/>
  <c r="EI53"/>
  <c r="EH53"/>
  <c r="EG53"/>
  <c r="EF53"/>
  <c r="EE53"/>
  <c r="ED53"/>
  <c r="DY53"/>
  <c r="DX53"/>
  <c r="DW53"/>
  <c r="DV53"/>
  <c r="DU53"/>
  <c r="DT53"/>
  <c r="DS53"/>
  <c r="DR53"/>
  <c r="DQ53"/>
  <c r="DP53"/>
  <c r="DO53"/>
  <c r="DN53"/>
  <c r="DM53"/>
  <c r="DL53"/>
  <c r="DK53"/>
  <c r="DJ53"/>
  <c r="DI53"/>
  <c r="DH53"/>
  <c r="DG53"/>
  <c r="DF53"/>
  <c r="DE53"/>
  <c r="DD53"/>
  <c r="DC53"/>
  <c r="DB53"/>
  <c r="DA53"/>
  <c r="CZ53"/>
  <c r="CY53"/>
  <c r="CX53"/>
  <c r="CW53"/>
  <c r="CV53"/>
  <c r="CU53"/>
  <c r="CT53"/>
  <c r="CS53"/>
  <c r="CR53"/>
  <c r="CQ53"/>
  <c r="CP53"/>
  <c r="CO53"/>
  <c r="CN53"/>
  <c r="CM53"/>
  <c r="CL53"/>
  <c r="CK53"/>
  <c r="CJ53"/>
  <c r="CI53"/>
  <c r="CH53"/>
  <c r="CG53"/>
  <c r="CF53"/>
  <c r="CE53"/>
  <c r="CD53"/>
  <c r="CC53"/>
  <c r="CB53"/>
  <c r="CA53"/>
  <c r="BZ53"/>
  <c r="BY53"/>
  <c r="BX53"/>
  <c r="BW53"/>
  <c r="BV53"/>
  <c r="BU53"/>
  <c r="BT53"/>
  <c r="BS53"/>
  <c r="BR53"/>
  <c r="BQ53"/>
  <c r="BP53"/>
  <c r="BO53"/>
  <c r="BN53"/>
  <c r="BM53"/>
  <c r="BL53"/>
  <c r="BK53"/>
  <c r="BJ53"/>
  <c r="BI53"/>
  <c r="BH53"/>
  <c r="BG53"/>
  <c r="BF53"/>
  <c r="BE53"/>
  <c r="BD53"/>
  <c r="BC53"/>
  <c r="BB53"/>
  <c r="BA53"/>
  <c r="AZ53"/>
  <c r="AY53"/>
  <c r="AX53"/>
  <c r="AW53"/>
  <c r="AV53"/>
  <c r="AU53"/>
  <c r="AT53"/>
  <c r="AS53"/>
  <c r="AR53"/>
  <c r="AQ53"/>
  <c r="AP53"/>
  <c r="AO53"/>
  <c r="AN53"/>
  <c r="AM53"/>
  <c r="AL53"/>
  <c r="AK53"/>
  <c r="AJ53"/>
  <c r="AI53"/>
  <c r="AH53"/>
  <c r="AG53"/>
  <c r="AF53"/>
  <c r="AE53"/>
  <c r="AD53"/>
  <c r="AC53"/>
  <c r="AB53"/>
  <c r="AA53"/>
  <c r="Z53"/>
  <c r="Y53"/>
  <c r="X53"/>
  <c r="W53"/>
  <c r="V53"/>
  <c r="U53"/>
  <c r="T53"/>
  <c r="S53"/>
  <c r="R53"/>
  <c r="Q53"/>
  <c r="P53"/>
  <c r="O53"/>
  <c r="N53"/>
  <c r="M53"/>
  <c r="L53"/>
  <c r="GB52"/>
  <c r="FZ52"/>
  <c r="FY52"/>
  <c r="FX52"/>
  <c r="FW52"/>
  <c r="FV52"/>
  <c r="FU52"/>
  <c r="FT52"/>
  <c r="FS52"/>
  <c r="FR52"/>
  <c r="FQ52"/>
  <c r="FP52"/>
  <c r="FO52"/>
  <c r="FN52"/>
  <c r="FM52"/>
  <c r="FL52"/>
  <c r="FK52"/>
  <c r="FJ52"/>
  <c r="FI52"/>
  <c r="FH52"/>
  <c r="FG52"/>
  <c r="FF52"/>
  <c r="FE52"/>
  <c r="FD52"/>
  <c r="FC52"/>
  <c r="FB52"/>
  <c r="FA52"/>
  <c r="EZ52"/>
  <c r="EY52"/>
  <c r="EX52"/>
  <c r="EW52"/>
  <c r="EV52"/>
  <c r="EU52"/>
  <c r="ET52"/>
  <c r="ES52"/>
  <c r="ER52"/>
  <c r="EQ52"/>
  <c r="EP52"/>
  <c r="EO52"/>
  <c r="EI52"/>
  <c r="EH52"/>
  <c r="EG52"/>
  <c r="EF52"/>
  <c r="EE52"/>
  <c r="ED52"/>
  <c r="DY52"/>
  <c r="DX52"/>
  <c r="DW52"/>
  <c r="DV52"/>
  <c r="DU52"/>
  <c r="DT52"/>
  <c r="DS52"/>
  <c r="DR52"/>
  <c r="DQ52"/>
  <c r="DP52"/>
  <c r="DO52"/>
  <c r="DN52"/>
  <c r="DM52"/>
  <c r="DL52"/>
  <c r="DK52"/>
  <c r="DJ52"/>
  <c r="DI52"/>
  <c r="DH52"/>
  <c r="DG52"/>
  <c r="DF52"/>
  <c r="DE52"/>
  <c r="DD52"/>
  <c r="DC52"/>
  <c r="DB52"/>
  <c r="DA52"/>
  <c r="CZ52"/>
  <c r="CY52"/>
  <c r="CX52"/>
  <c r="CW52"/>
  <c r="CV52"/>
  <c r="CU52"/>
  <c r="CT52"/>
  <c r="CS52"/>
  <c r="CR52"/>
  <c r="CQ52"/>
  <c r="CP52"/>
  <c r="CO52"/>
  <c r="CN52"/>
  <c r="CM52"/>
  <c r="CL52"/>
  <c r="CK52"/>
  <c r="CJ52"/>
  <c r="CI52"/>
  <c r="CH52"/>
  <c r="CG52"/>
  <c r="CF52"/>
  <c r="CE52"/>
  <c r="CD52"/>
  <c r="CC52"/>
  <c r="CB52"/>
  <c r="CA52"/>
  <c r="BZ52"/>
  <c r="BY52"/>
  <c r="BX52"/>
  <c r="BW52"/>
  <c r="BV52"/>
  <c r="BU52"/>
  <c r="BT52"/>
  <c r="BS52"/>
  <c r="BR52"/>
  <c r="BQ52"/>
  <c r="BP52"/>
  <c r="BO52"/>
  <c r="BN52"/>
  <c r="BM52"/>
  <c r="BL52"/>
  <c r="BK52"/>
  <c r="BJ52"/>
  <c r="BI52"/>
  <c r="BH52"/>
  <c r="BG52"/>
  <c r="BF52"/>
  <c r="BE52"/>
  <c r="BD52"/>
  <c r="BC52"/>
  <c r="BB52"/>
  <c r="BA52"/>
  <c r="AZ52"/>
  <c r="AY52"/>
  <c r="AX52"/>
  <c r="AW52"/>
  <c r="AV52"/>
  <c r="AU52"/>
  <c r="AT52"/>
  <c r="AS52"/>
  <c r="AR52"/>
  <c r="AQ52"/>
  <c r="AP52"/>
  <c r="AO52"/>
  <c r="AN52"/>
  <c r="AM52"/>
  <c r="AL52"/>
  <c r="AK52"/>
  <c r="AJ52"/>
  <c r="AI52"/>
  <c r="AH52"/>
  <c r="AG52"/>
  <c r="AF52"/>
  <c r="AE52"/>
  <c r="AD52"/>
  <c r="AC52"/>
  <c r="AB52"/>
  <c r="AA52"/>
  <c r="Z52"/>
  <c r="Y52"/>
  <c r="X52"/>
  <c r="W52"/>
  <c r="V52"/>
  <c r="U52"/>
  <c r="T52"/>
  <c r="S52"/>
  <c r="R52"/>
  <c r="Q52"/>
  <c r="P52"/>
  <c r="O52"/>
  <c r="N52"/>
  <c r="M52"/>
  <c r="L52"/>
  <c r="GB51"/>
  <c r="FZ51"/>
  <c r="FY51"/>
  <c r="FX51"/>
  <c r="FW51"/>
  <c r="FV51"/>
  <c r="FU51"/>
  <c r="FT51"/>
  <c r="FS51"/>
  <c r="FR51"/>
  <c r="FQ51"/>
  <c r="FP51"/>
  <c r="FO51"/>
  <c r="FN51"/>
  <c r="FM51"/>
  <c r="FL51"/>
  <c r="FK51"/>
  <c r="FJ51"/>
  <c r="FI51"/>
  <c r="FH51"/>
  <c r="FG51"/>
  <c r="FF51"/>
  <c r="FE51"/>
  <c r="FD51"/>
  <c r="FC51"/>
  <c r="FB51"/>
  <c r="FA51"/>
  <c r="EZ51"/>
  <c r="EY51"/>
  <c r="EX51"/>
  <c r="EW51"/>
  <c r="EV51"/>
  <c r="EU51"/>
  <c r="ET51"/>
  <c r="ES51"/>
  <c r="ER51"/>
  <c r="EQ51"/>
  <c r="EP51"/>
  <c r="EO51"/>
  <c r="EI51"/>
  <c r="EH51"/>
  <c r="EG51"/>
  <c r="EF51"/>
  <c r="EE51"/>
  <c r="ED51"/>
  <c r="DY51"/>
  <c r="DX51"/>
  <c r="DW51"/>
  <c r="DV51"/>
  <c r="DU51"/>
  <c r="DT51"/>
  <c r="DS51"/>
  <c r="DR51"/>
  <c r="DQ51"/>
  <c r="DP51"/>
  <c r="DO51"/>
  <c r="DN51"/>
  <c r="DM51"/>
  <c r="DL51"/>
  <c r="DK51"/>
  <c r="DJ51"/>
  <c r="DI51"/>
  <c r="DH51"/>
  <c r="DG51"/>
  <c r="DF51"/>
  <c r="DE51"/>
  <c r="DD51"/>
  <c r="DC51"/>
  <c r="DB51"/>
  <c r="DA51"/>
  <c r="CZ51"/>
  <c r="CY51"/>
  <c r="CX51"/>
  <c r="CW51"/>
  <c r="CV51"/>
  <c r="CU51"/>
  <c r="CT51"/>
  <c r="CS51"/>
  <c r="CR51"/>
  <c r="CQ51"/>
  <c r="CP51"/>
  <c r="CO51"/>
  <c r="CN51"/>
  <c r="CM51"/>
  <c r="CL51"/>
  <c r="CK51"/>
  <c r="CJ51"/>
  <c r="CI51"/>
  <c r="CH51"/>
  <c r="CG51"/>
  <c r="CF51"/>
  <c r="CE51"/>
  <c r="CD51"/>
  <c r="CC51"/>
  <c r="CB51"/>
  <c r="CA51"/>
  <c r="BZ51"/>
  <c r="BY51"/>
  <c r="BX51"/>
  <c r="BW51"/>
  <c r="BV51"/>
  <c r="BU51"/>
  <c r="BT51"/>
  <c r="BS51"/>
  <c r="BR51"/>
  <c r="BQ51"/>
  <c r="BP51"/>
  <c r="BO51"/>
  <c r="BN51"/>
  <c r="BM51"/>
  <c r="BL51"/>
  <c r="BK51"/>
  <c r="BJ51"/>
  <c r="BI51"/>
  <c r="BH51"/>
  <c r="BG51"/>
  <c r="BF51"/>
  <c r="BE51"/>
  <c r="BD51"/>
  <c r="BC51"/>
  <c r="BB51"/>
  <c r="BA51"/>
  <c r="AZ51"/>
  <c r="AY51"/>
  <c r="AX51"/>
  <c r="AW51"/>
  <c r="AV51"/>
  <c r="AU51"/>
  <c r="AT51"/>
  <c r="AS51"/>
  <c r="AR51"/>
  <c r="AQ51"/>
  <c r="AP51"/>
  <c r="AO51"/>
  <c r="AN51"/>
  <c r="AM51"/>
  <c r="AL51"/>
  <c r="AK51"/>
  <c r="AJ51"/>
  <c r="AI51"/>
  <c r="AH51"/>
  <c r="AG51"/>
  <c r="AF51"/>
  <c r="AE51"/>
  <c r="AD51"/>
  <c r="AC51"/>
  <c r="AB51"/>
  <c r="AA51"/>
  <c r="Z51"/>
  <c r="Y51"/>
  <c r="X51"/>
  <c r="W51"/>
  <c r="V51"/>
  <c r="U51"/>
  <c r="T51"/>
  <c r="S51"/>
  <c r="R51"/>
  <c r="Q51"/>
  <c r="P51"/>
  <c r="O51"/>
  <c r="N51"/>
  <c r="M51"/>
  <c r="L51"/>
  <c r="GB50"/>
  <c r="FZ50"/>
  <c r="FY50"/>
  <c r="FX50"/>
  <c r="FW50"/>
  <c r="FV50"/>
  <c r="FU50"/>
  <c r="FT50"/>
  <c r="FS50"/>
  <c r="FR50"/>
  <c r="FQ50"/>
  <c r="FP50"/>
  <c r="FO50"/>
  <c r="FN50"/>
  <c r="FM50"/>
  <c r="FL50"/>
  <c r="FK50"/>
  <c r="FJ50"/>
  <c r="FI50"/>
  <c r="FH50"/>
  <c r="FG50"/>
  <c r="FF50"/>
  <c r="FE50"/>
  <c r="FD50"/>
  <c r="FC50"/>
  <c r="FB50"/>
  <c r="FA50"/>
  <c r="EZ50"/>
  <c r="EY50"/>
  <c r="EX50"/>
  <c r="EW50"/>
  <c r="EV50"/>
  <c r="EU50"/>
  <c r="ET50"/>
  <c r="ES50"/>
  <c r="ER50"/>
  <c r="EQ50"/>
  <c r="EP50"/>
  <c r="EO50"/>
  <c r="EI50"/>
  <c r="EH50"/>
  <c r="EG50"/>
  <c r="EF50"/>
  <c r="EE50"/>
  <c r="ED50"/>
  <c r="DY50"/>
  <c r="DX50"/>
  <c r="DW50"/>
  <c r="DV50"/>
  <c r="DU50"/>
  <c r="DT50"/>
  <c r="DS50"/>
  <c r="DR50"/>
  <c r="DQ50"/>
  <c r="DP50"/>
  <c r="DO50"/>
  <c r="DN50"/>
  <c r="DM50"/>
  <c r="DL50"/>
  <c r="DK50"/>
  <c r="DJ50"/>
  <c r="DI50"/>
  <c r="DH50"/>
  <c r="DG50"/>
  <c r="DF50"/>
  <c r="DE50"/>
  <c r="DD50"/>
  <c r="DC50"/>
  <c r="DB50"/>
  <c r="DA50"/>
  <c r="CZ50"/>
  <c r="CY50"/>
  <c r="CX50"/>
  <c r="CW50"/>
  <c r="CV50"/>
  <c r="CU50"/>
  <c r="CT50"/>
  <c r="CS50"/>
  <c r="CR50"/>
  <c r="CQ50"/>
  <c r="CP50"/>
  <c r="CO50"/>
  <c r="CN50"/>
  <c r="CM50"/>
  <c r="CL50"/>
  <c r="CK50"/>
  <c r="CJ50"/>
  <c r="CI50"/>
  <c r="CH50"/>
  <c r="CG50"/>
  <c r="CF50"/>
  <c r="CE50"/>
  <c r="CD50"/>
  <c r="CC50"/>
  <c r="CB50"/>
  <c r="CA50"/>
  <c r="BZ50"/>
  <c r="BY50"/>
  <c r="BX50"/>
  <c r="BW50"/>
  <c r="BV50"/>
  <c r="BU50"/>
  <c r="BT50"/>
  <c r="BS50"/>
  <c r="BR50"/>
  <c r="BQ50"/>
  <c r="BP50"/>
  <c r="BO50"/>
  <c r="BN50"/>
  <c r="BM50"/>
  <c r="BL50"/>
  <c r="BK50"/>
  <c r="BJ50"/>
  <c r="BI50"/>
  <c r="BH50"/>
  <c r="BG50"/>
  <c r="BF50"/>
  <c r="BE50"/>
  <c r="BD50"/>
  <c r="BC50"/>
  <c r="BB50"/>
  <c r="BA50"/>
  <c r="AZ50"/>
  <c r="AY50"/>
  <c r="AX50"/>
  <c r="AW50"/>
  <c r="AV50"/>
  <c r="AU50"/>
  <c r="AT50"/>
  <c r="AS50"/>
  <c r="AR50"/>
  <c r="AQ50"/>
  <c r="AP50"/>
  <c r="AO50"/>
  <c r="AN50"/>
  <c r="AM50"/>
  <c r="AL50"/>
  <c r="AK50"/>
  <c r="AJ50"/>
  <c r="AI50"/>
  <c r="AH50"/>
  <c r="AG50"/>
  <c r="AF50"/>
  <c r="AE50"/>
  <c r="AD50"/>
  <c r="AC50"/>
  <c r="AB50"/>
  <c r="AA50"/>
  <c r="Z50"/>
  <c r="Y50"/>
  <c r="X50"/>
  <c r="W50"/>
  <c r="V50"/>
  <c r="U50"/>
  <c r="T50"/>
  <c r="S50"/>
  <c r="R50"/>
  <c r="Q50"/>
  <c r="P50"/>
  <c r="O50"/>
  <c r="N50"/>
  <c r="M50"/>
  <c r="L50"/>
  <c r="GB49"/>
  <c r="FZ49"/>
  <c r="FY49"/>
  <c r="FX49"/>
  <c r="FW49"/>
  <c r="FV49"/>
  <c r="FU49"/>
  <c r="FT49"/>
  <c r="FS49"/>
  <c r="FR49"/>
  <c r="FQ49"/>
  <c r="FP49"/>
  <c r="FO49"/>
  <c r="FN49"/>
  <c r="FM49"/>
  <c r="FL49"/>
  <c r="FK49"/>
  <c r="FJ49"/>
  <c r="FI49"/>
  <c r="FH49"/>
  <c r="FG49"/>
  <c r="FF49"/>
  <c r="FE49"/>
  <c r="FD49"/>
  <c r="FC49"/>
  <c r="FB49"/>
  <c r="FA49"/>
  <c r="EZ49"/>
  <c r="EY49"/>
  <c r="EX49"/>
  <c r="EW49"/>
  <c r="EV49"/>
  <c r="EU49"/>
  <c r="ET49"/>
  <c r="ES49"/>
  <c r="ER49"/>
  <c r="EQ49"/>
  <c r="EP49"/>
  <c r="EO49"/>
  <c r="EI49"/>
  <c r="EH49"/>
  <c r="EG49"/>
  <c r="EF49"/>
  <c r="EE49"/>
  <c r="ED49"/>
  <c r="DY49"/>
  <c r="DX49"/>
  <c r="DW49"/>
  <c r="DV49"/>
  <c r="DU49"/>
  <c r="DT49"/>
  <c r="DS49"/>
  <c r="DR49"/>
  <c r="DQ49"/>
  <c r="DP49"/>
  <c r="DO49"/>
  <c r="DN49"/>
  <c r="DM49"/>
  <c r="DL49"/>
  <c r="DK49"/>
  <c r="DJ49"/>
  <c r="DI49"/>
  <c r="DH49"/>
  <c r="DG49"/>
  <c r="DF49"/>
  <c r="DE49"/>
  <c r="DD49"/>
  <c r="DC49"/>
  <c r="DB49"/>
  <c r="DA49"/>
  <c r="CZ49"/>
  <c r="CY49"/>
  <c r="CX49"/>
  <c r="CW49"/>
  <c r="CV49"/>
  <c r="CU49"/>
  <c r="CT49"/>
  <c r="CS49"/>
  <c r="CR49"/>
  <c r="CQ49"/>
  <c r="CP49"/>
  <c r="CO49"/>
  <c r="CN49"/>
  <c r="CM49"/>
  <c r="CL49"/>
  <c r="CK49"/>
  <c r="CJ49"/>
  <c r="CI49"/>
  <c r="CH49"/>
  <c r="CG49"/>
  <c r="CF49"/>
  <c r="CE49"/>
  <c r="CD49"/>
  <c r="CC49"/>
  <c r="CB49"/>
  <c r="CA49"/>
  <c r="BZ49"/>
  <c r="BY49"/>
  <c r="BX49"/>
  <c r="BW49"/>
  <c r="BV49"/>
  <c r="BU49"/>
  <c r="BT49"/>
  <c r="BS49"/>
  <c r="BR49"/>
  <c r="BQ49"/>
  <c r="BP49"/>
  <c r="BO49"/>
  <c r="BN49"/>
  <c r="BM49"/>
  <c r="BL49"/>
  <c r="BK49"/>
  <c r="BJ49"/>
  <c r="BI49"/>
  <c r="BH49"/>
  <c r="BG49"/>
  <c r="BF49"/>
  <c r="BE49"/>
  <c r="BD49"/>
  <c r="BC49"/>
  <c r="BB49"/>
  <c r="BA49"/>
  <c r="AZ49"/>
  <c r="AY49"/>
  <c r="AX49"/>
  <c r="AW49"/>
  <c r="AV49"/>
  <c r="AU49"/>
  <c r="AT49"/>
  <c r="AS49"/>
  <c r="AR49"/>
  <c r="AQ49"/>
  <c r="AP49"/>
  <c r="AO49"/>
  <c r="AN49"/>
  <c r="AM49"/>
  <c r="AL49"/>
  <c r="AK49"/>
  <c r="AJ49"/>
  <c r="AI49"/>
  <c r="AH49"/>
  <c r="AG49"/>
  <c r="AF49"/>
  <c r="AE49"/>
  <c r="AD49"/>
  <c r="AC49"/>
  <c r="AB49"/>
  <c r="AA49"/>
  <c r="Z49"/>
  <c r="Y49"/>
  <c r="X49"/>
  <c r="W49"/>
  <c r="V49"/>
  <c r="U49"/>
  <c r="T49"/>
  <c r="S49"/>
  <c r="R49"/>
  <c r="Q49"/>
  <c r="P49"/>
  <c r="O49"/>
  <c r="N49"/>
  <c r="M49"/>
  <c r="L49"/>
  <c r="GB48"/>
  <c r="FZ48"/>
  <c r="FY48"/>
  <c r="FX48"/>
  <c r="FW48"/>
  <c r="FV48"/>
  <c r="FU48"/>
  <c r="FT48"/>
  <c r="FS48"/>
  <c r="FR48"/>
  <c r="FQ48"/>
  <c r="FP48"/>
  <c r="FO48"/>
  <c r="FN48"/>
  <c r="FM48"/>
  <c r="FL48"/>
  <c r="FK48"/>
  <c r="FJ48"/>
  <c r="FI48"/>
  <c r="FH48"/>
  <c r="FG48"/>
  <c r="FF48"/>
  <c r="FE48"/>
  <c r="FD48"/>
  <c r="FC48"/>
  <c r="FB48"/>
  <c r="FA48"/>
  <c r="EZ48"/>
  <c r="EY48"/>
  <c r="EX48"/>
  <c r="EW48"/>
  <c r="EV48"/>
  <c r="EU48"/>
  <c r="ET48"/>
  <c r="ES48"/>
  <c r="ER48"/>
  <c r="EQ48"/>
  <c r="EP48"/>
  <c r="EO48"/>
  <c r="EI48"/>
  <c r="EH48"/>
  <c r="EG48"/>
  <c r="EF48"/>
  <c r="EE48"/>
  <c r="ED48"/>
  <c r="DY48"/>
  <c r="DX48"/>
  <c r="DW48"/>
  <c r="DV48"/>
  <c r="DU48"/>
  <c r="DT48"/>
  <c r="DS48"/>
  <c r="DR48"/>
  <c r="DQ48"/>
  <c r="DP48"/>
  <c r="DO48"/>
  <c r="DN48"/>
  <c r="DM48"/>
  <c r="DL48"/>
  <c r="DK48"/>
  <c r="DJ48"/>
  <c r="DI48"/>
  <c r="DH48"/>
  <c r="DG48"/>
  <c r="DF48"/>
  <c r="DE48"/>
  <c r="DD48"/>
  <c r="DC48"/>
  <c r="DB48"/>
  <c r="DA48"/>
  <c r="CZ48"/>
  <c r="CY48"/>
  <c r="CX48"/>
  <c r="CW48"/>
  <c r="CV48"/>
  <c r="CU48"/>
  <c r="CT48"/>
  <c r="CS48"/>
  <c r="CR48"/>
  <c r="CQ48"/>
  <c r="CP48"/>
  <c r="CO48"/>
  <c r="CN48"/>
  <c r="CM48"/>
  <c r="CL48"/>
  <c r="CK48"/>
  <c r="CJ48"/>
  <c r="CI48"/>
  <c r="CH48"/>
  <c r="CG48"/>
  <c r="CF48"/>
  <c r="CE48"/>
  <c r="CD48"/>
  <c r="CC48"/>
  <c r="CB48"/>
  <c r="CA48"/>
  <c r="BZ48"/>
  <c r="BY48"/>
  <c r="BX48"/>
  <c r="BW48"/>
  <c r="BV48"/>
  <c r="BU48"/>
  <c r="BT48"/>
  <c r="BS48"/>
  <c r="BR48"/>
  <c r="BQ48"/>
  <c r="BP48"/>
  <c r="BO48"/>
  <c r="BN48"/>
  <c r="BM48"/>
  <c r="BL48"/>
  <c r="BK48"/>
  <c r="BJ48"/>
  <c r="BI48"/>
  <c r="BH48"/>
  <c r="BG48"/>
  <c r="BF48"/>
  <c r="BE48"/>
  <c r="BD48"/>
  <c r="BC48"/>
  <c r="BB48"/>
  <c r="BA48"/>
  <c r="AZ48"/>
  <c r="AY48"/>
  <c r="AX48"/>
  <c r="AW48"/>
  <c r="AV48"/>
  <c r="AU48"/>
  <c r="AT48"/>
  <c r="AS48"/>
  <c r="AR48"/>
  <c r="AQ48"/>
  <c r="AP48"/>
  <c r="AO48"/>
  <c r="AN48"/>
  <c r="AM48"/>
  <c r="AL48"/>
  <c r="AK48"/>
  <c r="AJ48"/>
  <c r="AI48"/>
  <c r="AH48"/>
  <c r="AG48"/>
  <c r="AF48"/>
  <c r="AE48"/>
  <c r="AD48"/>
  <c r="AC48"/>
  <c r="AB48"/>
  <c r="AA48"/>
  <c r="Z48"/>
  <c r="Y48"/>
  <c r="X48"/>
  <c r="W48"/>
  <c r="V48"/>
  <c r="U48"/>
  <c r="T48"/>
  <c r="S48"/>
  <c r="R48"/>
  <c r="Q48"/>
  <c r="P48"/>
  <c r="O48"/>
  <c r="N48"/>
  <c r="M48"/>
  <c r="L48"/>
  <c r="FV47"/>
  <c r="FU47"/>
  <c r="FT47"/>
  <c r="FS47"/>
  <c r="FR47"/>
  <c r="FQ47"/>
  <c r="FP47"/>
  <c r="FO47"/>
  <c r="FN47"/>
  <c r="FM47"/>
  <c r="FL47"/>
  <c r="FK47"/>
  <c r="FJ47"/>
  <c r="FI47"/>
  <c r="FH47"/>
  <c r="FG47"/>
  <c r="FF47"/>
  <c r="FE47"/>
  <c r="FD47"/>
  <c r="FC47"/>
  <c r="FB47"/>
  <c r="FA47"/>
  <c r="EZ47"/>
  <c r="EY47"/>
  <c r="EX47"/>
  <c r="EW47"/>
  <c r="EV47"/>
  <c r="EU47"/>
  <c r="ET47"/>
  <c r="ES47"/>
  <c r="ER47"/>
  <c r="EQ47"/>
  <c r="EP47"/>
  <c r="EO47"/>
  <c r="EI47"/>
  <c r="EH47"/>
  <c r="EG47"/>
  <c r="EF47"/>
  <c r="EE47"/>
  <c r="ED47"/>
  <c r="DY47"/>
  <c r="DX47"/>
  <c r="DW47"/>
  <c r="DV47"/>
  <c r="DU47"/>
  <c r="DT47"/>
  <c r="DS47"/>
  <c r="DR47"/>
  <c r="DQ47"/>
  <c r="DP47"/>
  <c r="DO47"/>
  <c r="DN47"/>
  <c r="DM47"/>
  <c r="DL47"/>
  <c r="DK47"/>
  <c r="DJ47"/>
  <c r="DI47"/>
  <c r="DH47"/>
  <c r="DG47"/>
  <c r="DF47"/>
  <c r="DE47"/>
  <c r="DD47"/>
  <c r="DC47"/>
  <c r="DB47"/>
  <c r="DA47"/>
  <c r="CZ47"/>
  <c r="CY47"/>
  <c r="CX47"/>
  <c r="CW47"/>
  <c r="CV47"/>
  <c r="CU47"/>
  <c r="CT47"/>
  <c r="CS47"/>
  <c r="CR47"/>
  <c r="CQ47"/>
  <c r="CP47"/>
  <c r="CO47"/>
  <c r="CN47"/>
  <c r="CM47"/>
  <c r="CL47"/>
  <c r="CK47"/>
  <c r="CJ47"/>
  <c r="CI47"/>
  <c r="CH47"/>
  <c r="CG47"/>
  <c r="CF47"/>
  <c r="CE47"/>
  <c r="CD47"/>
  <c r="CC47"/>
  <c r="CB47"/>
  <c r="CA47"/>
  <c r="BZ47"/>
  <c r="BY47"/>
  <c r="BX47"/>
  <c r="BW47"/>
  <c r="BV47"/>
  <c r="BU47"/>
  <c r="BT47"/>
  <c r="BS47"/>
  <c r="BR47"/>
  <c r="BQ47"/>
  <c r="BP47"/>
  <c r="BO47"/>
  <c r="BN47"/>
  <c r="BM47"/>
  <c r="BL47"/>
  <c r="BK47"/>
  <c r="BJ47"/>
  <c r="BI47"/>
  <c r="BH47"/>
  <c r="BG47"/>
  <c r="BF47"/>
  <c r="BE47"/>
  <c r="BD47"/>
  <c r="BC47"/>
  <c r="BB47"/>
  <c r="BA47"/>
  <c r="AX47"/>
  <c r="AU47"/>
  <c r="AS47"/>
  <c r="AR47"/>
  <c r="AQ47"/>
  <c r="AP47"/>
  <c r="AO47"/>
  <c r="AN47"/>
  <c r="AM47"/>
  <c r="AL47"/>
  <c r="AK47"/>
  <c r="AJ47"/>
  <c r="AI47"/>
  <c r="AH47"/>
  <c r="AG47"/>
  <c r="AF47"/>
  <c r="AE47"/>
  <c r="AD47"/>
  <c r="AC47"/>
  <c r="AB47"/>
  <c r="AA47"/>
  <c r="Z47"/>
  <c r="Y47"/>
  <c r="X47"/>
  <c r="W47"/>
  <c r="V47"/>
  <c r="U47"/>
  <c r="T47"/>
  <c r="S47"/>
  <c r="R47"/>
  <c r="Q47"/>
  <c r="P47"/>
  <c r="O47"/>
  <c r="N47"/>
  <c r="M47"/>
  <c r="L47"/>
  <c r="FV46"/>
  <c r="FU46"/>
  <c r="FT46"/>
  <c r="FS46"/>
  <c r="FR46"/>
  <c r="FQ46"/>
  <c r="FP46"/>
  <c r="FO46"/>
  <c r="FN46"/>
  <c r="FM46"/>
  <c r="FL46"/>
  <c r="FK46"/>
  <c r="FJ46"/>
  <c r="FI46"/>
  <c r="FH46"/>
  <c r="FG46"/>
  <c r="FF46"/>
  <c r="FE46"/>
  <c r="FD46"/>
  <c r="FC46"/>
  <c r="FB46"/>
  <c r="FA46"/>
  <c r="EZ46"/>
  <c r="EY46"/>
  <c r="EX46"/>
  <c r="EW46"/>
  <c r="EV46"/>
  <c r="EU46"/>
  <c r="ET46"/>
  <c r="ES46"/>
  <c r="ER46"/>
  <c r="EQ46"/>
  <c r="EP46"/>
  <c r="EO46"/>
  <c r="EI46"/>
  <c r="EH46"/>
  <c r="EG46"/>
  <c r="EF46"/>
  <c r="EE46"/>
  <c r="ED46"/>
  <c r="DY46"/>
  <c r="DX46"/>
  <c r="DW46"/>
  <c r="DV46"/>
  <c r="DU46"/>
  <c r="DT46"/>
  <c r="DS46"/>
  <c r="DR46"/>
  <c r="DQ46"/>
  <c r="DP46"/>
  <c r="DO46"/>
  <c r="DN46"/>
  <c r="DM46"/>
  <c r="DL46"/>
  <c r="DK46"/>
  <c r="DJ46"/>
  <c r="DI46"/>
  <c r="DH46"/>
  <c r="DG46"/>
  <c r="DF46"/>
  <c r="DE46"/>
  <c r="DD46"/>
  <c r="DC46"/>
  <c r="DB46"/>
  <c r="DA46"/>
  <c r="CZ46"/>
  <c r="CY46"/>
  <c r="CX46"/>
  <c r="CW46"/>
  <c r="CV46"/>
  <c r="CU46"/>
  <c r="CT46"/>
  <c r="CS46"/>
  <c r="CR46"/>
  <c r="CQ46"/>
  <c r="CP46"/>
  <c r="CO46"/>
  <c r="CN46"/>
  <c r="CM46"/>
  <c r="CL46"/>
  <c r="CK46"/>
  <c r="CJ46"/>
  <c r="CI46"/>
  <c r="CH46"/>
  <c r="CG46"/>
  <c r="CF46"/>
  <c r="CE46"/>
  <c r="CD46"/>
  <c r="CC46"/>
  <c r="CB46"/>
  <c r="CA46"/>
  <c r="BZ46"/>
  <c r="BY46"/>
  <c r="BX46"/>
  <c r="BW46"/>
  <c r="BV46"/>
  <c r="BU46"/>
  <c r="BT46"/>
  <c r="BS46"/>
  <c r="BR46"/>
  <c r="BQ46"/>
  <c r="BP46"/>
  <c r="BO46"/>
  <c r="BN46"/>
  <c r="BM46"/>
  <c r="BL46"/>
  <c r="BK46"/>
  <c r="BJ46"/>
  <c r="BI46"/>
  <c r="BH46"/>
  <c r="BG46"/>
  <c r="BF46"/>
  <c r="BE46"/>
  <c r="BD46"/>
  <c r="BC46"/>
  <c r="BB46"/>
  <c r="BA46"/>
  <c r="AX46"/>
  <c r="AU46"/>
  <c r="AS46"/>
  <c r="AR46"/>
  <c r="AQ46"/>
  <c r="AP46"/>
  <c r="AO46"/>
  <c r="AN46"/>
  <c r="AM46"/>
  <c r="AL46"/>
  <c r="AK46"/>
  <c r="AJ46"/>
  <c r="AI46"/>
  <c r="AH46"/>
  <c r="AG46"/>
  <c r="AF46"/>
  <c r="AE46"/>
  <c r="AD46"/>
  <c r="AC46"/>
  <c r="AB46"/>
  <c r="AA46"/>
  <c r="Z46"/>
  <c r="Y46"/>
  <c r="X46"/>
  <c r="W46"/>
  <c r="V46"/>
  <c r="U46"/>
  <c r="T46"/>
  <c r="S46"/>
  <c r="R46"/>
  <c r="Q46"/>
  <c r="P46"/>
  <c r="O46"/>
  <c r="N46"/>
  <c r="M46"/>
  <c r="L46"/>
  <c r="FV45"/>
  <c r="FU45"/>
  <c r="FT45"/>
  <c r="FS45"/>
  <c r="FR45"/>
  <c r="FQ45"/>
  <c r="FP45"/>
  <c r="FO45"/>
  <c r="FN45"/>
  <c r="FM45"/>
  <c r="FL45"/>
  <c r="FK45"/>
  <c r="FJ45"/>
  <c r="FI45"/>
  <c r="FH45"/>
  <c r="FG45"/>
  <c r="FF45"/>
  <c r="FE45"/>
  <c r="FD45"/>
  <c r="FC45"/>
  <c r="FB45"/>
  <c r="FA45"/>
  <c r="EZ45"/>
  <c r="EY45"/>
  <c r="EX45"/>
  <c r="EW45"/>
  <c r="EV45"/>
  <c r="EU45"/>
  <c r="ET45"/>
  <c r="ES45"/>
  <c r="ER45"/>
  <c r="EQ45"/>
  <c r="EP45"/>
  <c r="EO45"/>
  <c r="EI45"/>
  <c r="EH45"/>
  <c r="EG45"/>
  <c r="EF45"/>
  <c r="EE45"/>
  <c r="ED45"/>
  <c r="DY45"/>
  <c r="DX45"/>
  <c r="DW45"/>
  <c r="DV45"/>
  <c r="DU45"/>
  <c r="DT45"/>
  <c r="DS45"/>
  <c r="DR45"/>
  <c r="DQ45"/>
  <c r="DP45"/>
  <c r="DO45"/>
  <c r="DN45"/>
  <c r="DM45"/>
  <c r="DL45"/>
  <c r="DK45"/>
  <c r="DJ45"/>
  <c r="DI45"/>
  <c r="DH45"/>
  <c r="DG45"/>
  <c r="DF45"/>
  <c r="DE45"/>
  <c r="DD45"/>
  <c r="DC45"/>
  <c r="DB45"/>
  <c r="DA45"/>
  <c r="CZ45"/>
  <c r="CY45"/>
  <c r="CX45"/>
  <c r="CW45"/>
  <c r="CV45"/>
  <c r="CU45"/>
  <c r="CT45"/>
  <c r="CS45"/>
  <c r="CR45"/>
  <c r="CQ45"/>
  <c r="CP45"/>
  <c r="CO45"/>
  <c r="CN45"/>
  <c r="CM45"/>
  <c r="CL45"/>
  <c r="CK45"/>
  <c r="CJ45"/>
  <c r="CI45"/>
  <c r="CH45"/>
  <c r="CG45"/>
  <c r="CF45"/>
  <c r="CE45"/>
  <c r="CD45"/>
  <c r="CC45"/>
  <c r="CB45"/>
  <c r="CA45"/>
  <c r="BZ45"/>
  <c r="BY45"/>
  <c r="BX45"/>
  <c r="BW45"/>
  <c r="BV45"/>
  <c r="BU45"/>
  <c r="BT45"/>
  <c r="BS45"/>
  <c r="BR45"/>
  <c r="BQ45"/>
  <c r="BP45"/>
  <c r="BO45"/>
  <c r="BN45"/>
  <c r="BM45"/>
  <c r="BL45"/>
  <c r="BK45"/>
  <c r="BJ45"/>
  <c r="BI45"/>
  <c r="BH45"/>
  <c r="BG45"/>
  <c r="BF45"/>
  <c r="BE45"/>
  <c r="BD45"/>
  <c r="BC45"/>
  <c r="BB45"/>
  <c r="BA45"/>
  <c r="AX45"/>
  <c r="AU45"/>
  <c r="AS45"/>
  <c r="AR45"/>
  <c r="AQ45"/>
  <c r="AP45"/>
  <c r="AO45"/>
  <c r="AN45"/>
  <c r="AM45"/>
  <c r="AL45"/>
  <c r="AK45"/>
  <c r="AJ45"/>
  <c r="AI45"/>
  <c r="AH45"/>
  <c r="AG45"/>
  <c r="AF45"/>
  <c r="AE45"/>
  <c r="AD45"/>
  <c r="AC45"/>
  <c r="AB45"/>
  <c r="AA45"/>
  <c r="Z45"/>
  <c r="Y45"/>
  <c r="X45"/>
  <c r="W45"/>
  <c r="V45"/>
  <c r="U45"/>
  <c r="T45"/>
  <c r="S45"/>
  <c r="R45"/>
  <c r="Q45"/>
  <c r="P45"/>
  <c r="O45"/>
  <c r="N45"/>
  <c r="M45"/>
  <c r="L45"/>
  <c r="FV44"/>
  <c r="FU44"/>
  <c r="FT44"/>
  <c r="FS44"/>
  <c r="FR44"/>
  <c r="FQ44"/>
  <c r="FP44"/>
  <c r="FO44"/>
  <c r="FN44"/>
  <c r="FM44"/>
  <c r="FL44"/>
  <c r="FK44"/>
  <c r="FJ44"/>
  <c r="FI44"/>
  <c r="FH44"/>
  <c r="FG44"/>
  <c r="FF44"/>
  <c r="FE44"/>
  <c r="FD44"/>
  <c r="FC44"/>
  <c r="FB44"/>
  <c r="FA44"/>
  <c r="EZ44"/>
  <c r="EY44"/>
  <c r="EX44"/>
  <c r="EW44"/>
  <c r="EV44"/>
  <c r="EU44"/>
  <c r="ET44"/>
  <c r="ES44"/>
  <c r="ER44"/>
  <c r="EQ44"/>
  <c r="EP44"/>
  <c r="EO44"/>
  <c r="EI44"/>
  <c r="EH44"/>
  <c r="EG44"/>
  <c r="EF44"/>
  <c r="EE44"/>
  <c r="ED44"/>
  <c r="DY44"/>
  <c r="DX44"/>
  <c r="DW44"/>
  <c r="DV44"/>
  <c r="DU44"/>
  <c r="DT44"/>
  <c r="DS44"/>
  <c r="DR44"/>
  <c r="DQ44"/>
  <c r="DP44"/>
  <c r="DO44"/>
  <c r="DN44"/>
  <c r="DM44"/>
  <c r="DL44"/>
  <c r="DK44"/>
  <c r="DJ44"/>
  <c r="DI44"/>
  <c r="DH44"/>
  <c r="DG44"/>
  <c r="DF44"/>
  <c r="DE44"/>
  <c r="DD44"/>
  <c r="DC44"/>
  <c r="DB44"/>
  <c r="DA44"/>
  <c r="CZ44"/>
  <c r="CY44"/>
  <c r="CX44"/>
  <c r="CW44"/>
  <c r="CV44"/>
  <c r="CU44"/>
  <c r="CT44"/>
  <c r="CS44"/>
  <c r="CR44"/>
  <c r="CQ44"/>
  <c r="CP44"/>
  <c r="CO44"/>
  <c r="CN44"/>
  <c r="CM44"/>
  <c r="CL44"/>
  <c r="CK44"/>
  <c r="CJ44"/>
  <c r="CI44"/>
  <c r="CH44"/>
  <c r="CG44"/>
  <c r="CF44"/>
  <c r="CE44"/>
  <c r="CD44"/>
  <c r="CC44"/>
  <c r="CB44"/>
  <c r="CA44"/>
  <c r="BZ44"/>
  <c r="BY44"/>
  <c r="BX44"/>
  <c r="BW44"/>
  <c r="BV44"/>
  <c r="BU44"/>
  <c r="BT44"/>
  <c r="BS44"/>
  <c r="BR44"/>
  <c r="BQ44"/>
  <c r="BP44"/>
  <c r="BO44"/>
  <c r="BN44"/>
  <c r="BM44"/>
  <c r="BL44"/>
  <c r="BK44"/>
  <c r="BJ44"/>
  <c r="BI44"/>
  <c r="BH44"/>
  <c r="BG44"/>
  <c r="BF44"/>
  <c r="BE44"/>
  <c r="BD44"/>
  <c r="BC44"/>
  <c r="BB44"/>
  <c r="BA44"/>
  <c r="AX44"/>
  <c r="AU44"/>
  <c r="AS44"/>
  <c r="AR44"/>
  <c r="AQ44"/>
  <c r="AP44"/>
  <c r="AO44"/>
  <c r="AN44"/>
  <c r="AM44"/>
  <c r="AL44"/>
  <c r="AK44"/>
  <c r="AJ44"/>
  <c r="AI44"/>
  <c r="AH44"/>
  <c r="AG44"/>
  <c r="AF44"/>
  <c r="AE44"/>
  <c r="AD44"/>
  <c r="AC44"/>
  <c r="AB44"/>
  <c r="AA44"/>
  <c r="Z44"/>
  <c r="Y44"/>
  <c r="X44"/>
  <c r="W44"/>
  <c r="V44"/>
  <c r="U44"/>
  <c r="T44"/>
  <c r="S44"/>
  <c r="R44"/>
  <c r="Q44"/>
  <c r="P44"/>
  <c r="O44"/>
  <c r="N44"/>
  <c r="M44"/>
  <c r="L44"/>
  <c r="FV43"/>
  <c r="FU43"/>
  <c r="FT43"/>
  <c r="FS43"/>
  <c r="FR43"/>
  <c r="FQ43"/>
  <c r="FP43"/>
  <c r="FO43"/>
  <c r="FN43"/>
  <c r="FM43"/>
  <c r="FL43"/>
  <c r="FK43"/>
  <c r="FJ43"/>
  <c r="FI43"/>
  <c r="FH43"/>
  <c r="FG43"/>
  <c r="FF43"/>
  <c r="FE43"/>
  <c r="FD43"/>
  <c r="FC43"/>
  <c r="FB43"/>
  <c r="FA43"/>
  <c r="EZ43"/>
  <c r="EY43"/>
  <c r="EX43"/>
  <c r="EW43"/>
  <c r="EV43"/>
  <c r="EU43"/>
  <c r="ET43"/>
  <c r="ES43"/>
  <c r="ER43"/>
  <c r="EQ43"/>
  <c r="EP43"/>
  <c r="EO43"/>
  <c r="EI43"/>
  <c r="EH43"/>
  <c r="EG43"/>
  <c r="EF43"/>
  <c r="EE43"/>
  <c r="ED43"/>
  <c r="DY43"/>
  <c r="DX43"/>
  <c r="DW43"/>
  <c r="DV43"/>
  <c r="DU43"/>
  <c r="DT43"/>
  <c r="DS43"/>
  <c r="DR43"/>
  <c r="DQ43"/>
  <c r="DP43"/>
  <c r="DO43"/>
  <c r="DN43"/>
  <c r="DM43"/>
  <c r="DL43"/>
  <c r="DK43"/>
  <c r="DJ43"/>
  <c r="DI43"/>
  <c r="DH43"/>
  <c r="DG43"/>
  <c r="DF43"/>
  <c r="DE43"/>
  <c r="DD43"/>
  <c r="DC43"/>
  <c r="DB43"/>
  <c r="DA43"/>
  <c r="CZ43"/>
  <c r="CY43"/>
  <c r="CX43"/>
  <c r="CW43"/>
  <c r="CV43"/>
  <c r="CU43"/>
  <c r="CT43"/>
  <c r="CS43"/>
  <c r="CR43"/>
  <c r="CQ43"/>
  <c r="CP43"/>
  <c r="CO43"/>
  <c r="CN43"/>
  <c r="CM43"/>
  <c r="CL43"/>
  <c r="CK43"/>
  <c r="CJ43"/>
  <c r="CI43"/>
  <c r="CH43"/>
  <c r="CG43"/>
  <c r="CF43"/>
  <c r="CE43"/>
  <c r="CD43"/>
  <c r="CC43"/>
  <c r="CB43"/>
  <c r="CA43"/>
  <c r="BZ43"/>
  <c r="BY43"/>
  <c r="BX43"/>
  <c r="BW43"/>
  <c r="BV43"/>
  <c r="BU43"/>
  <c r="BT43"/>
  <c r="BS43"/>
  <c r="BR43"/>
  <c r="BQ43"/>
  <c r="BP43"/>
  <c r="BO43"/>
  <c r="BN43"/>
  <c r="BM43"/>
  <c r="BL43"/>
  <c r="BK43"/>
  <c r="BJ43"/>
  <c r="BI43"/>
  <c r="BH43"/>
  <c r="BG43"/>
  <c r="BF43"/>
  <c r="BE43"/>
  <c r="BD43"/>
  <c r="BC43"/>
  <c r="BB43"/>
  <c r="BA43"/>
  <c r="AX43"/>
  <c r="AU43"/>
  <c r="AS43"/>
  <c r="AR43"/>
  <c r="AQ43"/>
  <c r="AP43"/>
  <c r="AO43"/>
  <c r="AN43"/>
  <c r="AM43"/>
  <c r="AL43"/>
  <c r="AK43"/>
  <c r="AJ43"/>
  <c r="AI43"/>
  <c r="AH43"/>
  <c r="AG43"/>
  <c r="AF43"/>
  <c r="AE43"/>
  <c r="AD43"/>
  <c r="AC43"/>
  <c r="AB43"/>
  <c r="AA43"/>
  <c r="Z43"/>
  <c r="Y43"/>
  <c r="X43"/>
  <c r="W43"/>
  <c r="V43"/>
  <c r="U43"/>
  <c r="T43"/>
  <c r="S43"/>
  <c r="R43"/>
  <c r="Q43"/>
  <c r="P43"/>
  <c r="O43"/>
  <c r="N43"/>
  <c r="M43"/>
  <c r="L43"/>
  <c r="FV42"/>
  <c r="FU42"/>
  <c r="FT42"/>
  <c r="FS42"/>
  <c r="FR42"/>
  <c r="FQ42"/>
  <c r="FP42"/>
  <c r="FO42"/>
  <c r="FN42"/>
  <c r="FM42"/>
  <c r="FL42"/>
  <c r="FK42"/>
  <c r="FJ42"/>
  <c r="FI42"/>
  <c r="FH42"/>
  <c r="FG42"/>
  <c r="FF42"/>
  <c r="FE42"/>
  <c r="FD42"/>
  <c r="FC42"/>
  <c r="FB42"/>
  <c r="FA42"/>
  <c r="EZ42"/>
  <c r="EY42"/>
  <c r="EX42"/>
  <c r="EW42"/>
  <c r="EV42"/>
  <c r="EU42"/>
  <c r="ET42"/>
  <c r="ES42"/>
  <c r="ER42"/>
  <c r="EQ42"/>
  <c r="EP42"/>
  <c r="EO42"/>
  <c r="EI42"/>
  <c r="EH42"/>
  <c r="EG42"/>
  <c r="EF42"/>
  <c r="EE42"/>
  <c r="ED42"/>
  <c r="DY42"/>
  <c r="DX42"/>
  <c r="DW42"/>
  <c r="DV42"/>
  <c r="DU42"/>
  <c r="DT42"/>
  <c r="DS42"/>
  <c r="DR42"/>
  <c r="DQ42"/>
  <c r="DP42"/>
  <c r="DO42"/>
  <c r="DN42"/>
  <c r="DM42"/>
  <c r="DL42"/>
  <c r="DK42"/>
  <c r="DJ42"/>
  <c r="DI42"/>
  <c r="DH42"/>
  <c r="DG42"/>
  <c r="DF42"/>
  <c r="DE42"/>
  <c r="DD42"/>
  <c r="DC42"/>
  <c r="DB42"/>
  <c r="DA42"/>
  <c r="CZ42"/>
  <c r="CY42"/>
  <c r="CX42"/>
  <c r="CW42"/>
  <c r="CV42"/>
  <c r="CU42"/>
  <c r="CT42"/>
  <c r="CS42"/>
  <c r="CR42"/>
  <c r="CQ42"/>
  <c r="CP42"/>
  <c r="CO42"/>
  <c r="CN42"/>
  <c r="CM42"/>
  <c r="CL42"/>
  <c r="CK42"/>
  <c r="CJ42"/>
  <c r="CI42"/>
  <c r="CH42"/>
  <c r="CG42"/>
  <c r="CF42"/>
  <c r="CE42"/>
  <c r="CD42"/>
  <c r="CC42"/>
  <c r="CB42"/>
  <c r="CA42"/>
  <c r="BZ42"/>
  <c r="BY42"/>
  <c r="BX42"/>
  <c r="BW42"/>
  <c r="BV42"/>
  <c r="BU42"/>
  <c r="BT42"/>
  <c r="BS42"/>
  <c r="BR42"/>
  <c r="BQ42"/>
  <c r="BP42"/>
  <c r="BO42"/>
  <c r="BN42"/>
  <c r="BM42"/>
  <c r="BL42"/>
  <c r="BK42"/>
  <c r="BJ42"/>
  <c r="BI42"/>
  <c r="BH42"/>
  <c r="BG42"/>
  <c r="BF42"/>
  <c r="BE42"/>
  <c r="BD42"/>
  <c r="BC42"/>
  <c r="BB42"/>
  <c r="BA42"/>
  <c r="AX42"/>
  <c r="AU42"/>
  <c r="AS42"/>
  <c r="AR42"/>
  <c r="AQ42"/>
  <c r="AP42"/>
  <c r="AO42"/>
  <c r="AN42"/>
  <c r="AM42"/>
  <c r="AL42"/>
  <c r="AK42"/>
  <c r="AJ42"/>
  <c r="AI42"/>
  <c r="AH42"/>
  <c r="AG42"/>
  <c r="AF42"/>
  <c r="AE42"/>
  <c r="AD42"/>
  <c r="AC42"/>
  <c r="AB42"/>
  <c r="AA42"/>
  <c r="Z42"/>
  <c r="Y42"/>
  <c r="X42"/>
  <c r="W42"/>
  <c r="V42"/>
  <c r="U42"/>
  <c r="T42"/>
  <c r="S42"/>
  <c r="R42"/>
  <c r="Q42"/>
  <c r="P42"/>
  <c r="O42"/>
  <c r="N42"/>
  <c r="M42"/>
  <c r="L42"/>
  <c r="FV41"/>
  <c r="FU41"/>
  <c r="FT41"/>
  <c r="FS41"/>
  <c r="FR41"/>
  <c r="FQ41"/>
  <c r="FP41"/>
  <c r="FO41"/>
  <c r="FN41"/>
  <c r="FM41"/>
  <c r="FL41"/>
  <c r="FK41"/>
  <c r="FJ41"/>
  <c r="FI41"/>
  <c r="FH41"/>
  <c r="FG41"/>
  <c r="FF41"/>
  <c r="FE41"/>
  <c r="FD41"/>
  <c r="FC41"/>
  <c r="FB41"/>
  <c r="FA41"/>
  <c r="EZ41"/>
  <c r="EY41"/>
  <c r="EX41"/>
  <c r="EW41"/>
  <c r="EV41"/>
  <c r="EU41"/>
  <c r="ET41"/>
  <c r="ES41"/>
  <c r="ER41"/>
  <c r="EQ41"/>
  <c r="EP41"/>
  <c r="EO41"/>
  <c r="EI41"/>
  <c r="EH41"/>
  <c r="EG41"/>
  <c r="EF41"/>
  <c r="EE41"/>
  <c r="ED41"/>
  <c r="DY41"/>
  <c r="DX41"/>
  <c r="DW41"/>
  <c r="DV41"/>
  <c r="DU41"/>
  <c r="DT41"/>
  <c r="DS41"/>
  <c r="DR41"/>
  <c r="DQ41"/>
  <c r="DP41"/>
  <c r="DO41"/>
  <c r="DN41"/>
  <c r="DM41"/>
  <c r="DL41"/>
  <c r="DK41"/>
  <c r="DJ41"/>
  <c r="DI41"/>
  <c r="DH41"/>
  <c r="DG41"/>
  <c r="DF41"/>
  <c r="DE41"/>
  <c r="DD41"/>
  <c r="DC41"/>
  <c r="DB41"/>
  <c r="DA41"/>
  <c r="CZ41"/>
  <c r="CY41"/>
  <c r="CX41"/>
  <c r="CW41"/>
  <c r="CV41"/>
  <c r="CU41"/>
  <c r="CT41"/>
  <c r="CS41"/>
  <c r="CR41"/>
  <c r="CQ41"/>
  <c r="CP41"/>
  <c r="CO41"/>
  <c r="CN41"/>
  <c r="CM41"/>
  <c r="CL41"/>
  <c r="CK41"/>
  <c r="CJ41"/>
  <c r="CI41"/>
  <c r="CH41"/>
  <c r="CG41"/>
  <c r="CF41"/>
  <c r="CE41"/>
  <c r="CD41"/>
  <c r="CC41"/>
  <c r="CB41"/>
  <c r="CA41"/>
  <c r="BZ41"/>
  <c r="BY41"/>
  <c r="BX41"/>
  <c r="BW41"/>
  <c r="BV41"/>
  <c r="BU41"/>
  <c r="BT41"/>
  <c r="BS41"/>
  <c r="BR41"/>
  <c r="BQ41"/>
  <c r="BP41"/>
  <c r="BO41"/>
  <c r="BN41"/>
  <c r="BM41"/>
  <c r="BL41"/>
  <c r="BK41"/>
  <c r="BJ41"/>
  <c r="BI41"/>
  <c r="BH41"/>
  <c r="BG41"/>
  <c r="BF41"/>
  <c r="BE41"/>
  <c r="BD41"/>
  <c r="BC41"/>
  <c r="BB41"/>
  <c r="BA41"/>
  <c r="AX41"/>
  <c r="AU41"/>
  <c r="AS41"/>
  <c r="AR41"/>
  <c r="AQ41"/>
  <c r="AP41"/>
  <c r="AO41"/>
  <c r="AN41"/>
  <c r="AM41"/>
  <c r="AL41"/>
  <c r="AK41"/>
  <c r="AJ41"/>
  <c r="AI41"/>
  <c r="AH41"/>
  <c r="AG41"/>
  <c r="AF41"/>
  <c r="AE41"/>
  <c r="AD41"/>
  <c r="AC41"/>
  <c r="AB41"/>
  <c r="AA41"/>
  <c r="Z41"/>
  <c r="Y41"/>
  <c r="X41"/>
  <c r="W41"/>
  <c r="V41"/>
  <c r="U41"/>
  <c r="T41"/>
  <c r="S41"/>
  <c r="R41"/>
  <c r="Q41"/>
  <c r="P41"/>
  <c r="O41"/>
  <c r="N41"/>
  <c r="M41"/>
  <c r="L41"/>
  <c r="FV40"/>
  <c r="FU40"/>
  <c r="FT40"/>
  <c r="FS40"/>
  <c r="FR40"/>
  <c r="FQ40"/>
  <c r="FP40"/>
  <c r="FO40"/>
  <c r="FN40"/>
  <c r="FM40"/>
  <c r="FL40"/>
  <c r="FK40"/>
  <c r="FJ40"/>
  <c r="FI40"/>
  <c r="FH40"/>
  <c r="FG40"/>
  <c r="FF40"/>
  <c r="FE40"/>
  <c r="FD40"/>
  <c r="FC40"/>
  <c r="FB40"/>
  <c r="FA40"/>
  <c r="EZ40"/>
  <c r="EY40"/>
  <c r="EX40"/>
  <c r="EW40"/>
  <c r="EV40"/>
  <c r="EU40"/>
  <c r="ET40"/>
  <c r="ES40"/>
  <c r="ER40"/>
  <c r="EQ40"/>
  <c r="EP40"/>
  <c r="EO40"/>
  <c r="EI40"/>
  <c r="EH40"/>
  <c r="EG40"/>
  <c r="EF40"/>
  <c r="EE40"/>
  <c r="ED40"/>
  <c r="DY40"/>
  <c r="DX40"/>
  <c r="DW40"/>
  <c r="DV40"/>
  <c r="DU40"/>
  <c r="DS40"/>
  <c r="DR40"/>
  <c r="DQ40"/>
  <c r="DP40"/>
  <c r="DO40"/>
  <c r="DN40"/>
  <c r="DM40"/>
  <c r="DL40"/>
  <c r="DK40"/>
  <c r="DJ40"/>
  <c r="DI40"/>
  <c r="DH40"/>
  <c r="DG40"/>
  <c r="DF40"/>
  <c r="DE40"/>
  <c r="DB40"/>
  <c r="CY40"/>
  <c r="CW40"/>
  <c r="CV40"/>
  <c r="CU40"/>
  <c r="CT40"/>
  <c r="CS40"/>
  <c r="CR40"/>
  <c r="CQ40"/>
  <c r="CN40"/>
  <c r="CK40"/>
  <c r="CI40"/>
  <c r="CH40"/>
  <c r="CG40"/>
  <c r="CF40"/>
  <c r="CE40"/>
  <c r="CD40"/>
  <c r="CC40"/>
  <c r="CB40"/>
  <c r="CA40"/>
  <c r="BZ40"/>
  <c r="BY40"/>
  <c r="BX40"/>
  <c r="BW40"/>
  <c r="BV40"/>
  <c r="BU40"/>
  <c r="BT40"/>
  <c r="BS40"/>
  <c r="BR40"/>
  <c r="BQ40"/>
  <c r="BP40"/>
  <c r="BO40"/>
  <c r="BN40"/>
  <c r="BM40"/>
  <c r="BL40"/>
  <c r="BK40"/>
  <c r="BJ40"/>
  <c r="BI40"/>
  <c r="BH40"/>
  <c r="BG40"/>
  <c r="BF40"/>
  <c r="BE40"/>
  <c r="BD40"/>
  <c r="BC40"/>
  <c r="BB40"/>
  <c r="BA40"/>
  <c r="AX40"/>
  <c r="AU40"/>
  <c r="AS40"/>
  <c r="AR40"/>
  <c r="AQ40"/>
  <c r="AP40"/>
  <c r="AO40"/>
  <c r="AN40"/>
  <c r="AM40"/>
  <c r="AL40"/>
  <c r="AK40"/>
  <c r="AJ40"/>
  <c r="AI40"/>
  <c r="AH40"/>
  <c r="AG40"/>
  <c r="AF40"/>
  <c r="AE40"/>
  <c r="AD40"/>
  <c r="AC40"/>
  <c r="AB40"/>
  <c r="AA40"/>
  <c r="Z40"/>
  <c r="Y40"/>
  <c r="X40"/>
  <c r="W40"/>
  <c r="V40"/>
  <c r="U40"/>
  <c r="T40"/>
  <c r="S40"/>
  <c r="R40"/>
  <c r="Q40"/>
  <c r="P40"/>
  <c r="O40"/>
  <c r="N40"/>
  <c r="M40"/>
  <c r="L40"/>
  <c r="FV39"/>
  <c r="FU39"/>
  <c r="FT39"/>
  <c r="FS39"/>
  <c r="FR39"/>
  <c r="FQ39"/>
  <c r="FP39"/>
  <c r="FO39"/>
  <c r="FN39"/>
  <c r="FM39"/>
  <c r="FL39"/>
  <c r="FK39"/>
  <c r="FJ39"/>
  <c r="FI39"/>
  <c r="FH39"/>
  <c r="FG39"/>
  <c r="FF39"/>
  <c r="FE39"/>
  <c r="FD39"/>
  <c r="FC39"/>
  <c r="FB39"/>
  <c r="FA39"/>
  <c r="EZ39"/>
  <c r="EY39"/>
  <c r="EX39"/>
  <c r="EW39"/>
  <c r="EV39"/>
  <c r="EU39"/>
  <c r="ET39"/>
  <c r="ES39"/>
  <c r="ER39"/>
  <c r="EQ39"/>
  <c r="EP39"/>
  <c r="EO39"/>
  <c r="EI39"/>
  <c r="EH39"/>
  <c r="EG39"/>
  <c r="EF39"/>
  <c r="EE39"/>
  <c r="ED39"/>
  <c r="DY39"/>
  <c r="DX39"/>
  <c r="DW39"/>
  <c r="DV39"/>
  <c r="DU39"/>
  <c r="DS39"/>
  <c r="DR39"/>
  <c r="DQ39"/>
  <c r="DP39"/>
  <c r="DO39"/>
  <c r="DN39"/>
  <c r="DM39"/>
  <c r="DL39"/>
  <c r="DK39"/>
  <c r="DJ39"/>
  <c r="DI39"/>
  <c r="DH39"/>
  <c r="DG39"/>
  <c r="DF39"/>
  <c r="DE39"/>
  <c r="DB39"/>
  <c r="CY39"/>
  <c r="CW39"/>
  <c r="CV39"/>
  <c r="CU39"/>
  <c r="CT39"/>
  <c r="CS39"/>
  <c r="CR39"/>
  <c r="CQ39"/>
  <c r="CN39"/>
  <c r="CK39"/>
  <c r="CI39"/>
  <c r="CH39"/>
  <c r="CG39"/>
  <c r="CF39"/>
  <c r="CE39"/>
  <c r="CD39"/>
  <c r="CC39"/>
  <c r="CB39"/>
  <c r="CA39"/>
  <c r="BZ39"/>
  <c r="BY39"/>
  <c r="BX39"/>
  <c r="BW39"/>
  <c r="BV39"/>
  <c r="BU39"/>
  <c r="BT39"/>
  <c r="BS39"/>
  <c r="BR39"/>
  <c r="BQ39"/>
  <c r="BP39"/>
  <c r="BO39"/>
  <c r="BN39"/>
  <c r="BM39"/>
  <c r="BL39"/>
  <c r="BK39"/>
  <c r="BJ39"/>
  <c r="BI39"/>
  <c r="BH39"/>
  <c r="BG39"/>
  <c r="BF39"/>
  <c r="BE39"/>
  <c r="BD39"/>
  <c r="BC39"/>
  <c r="BB39"/>
  <c r="BA39"/>
  <c r="AX39"/>
  <c r="AU39"/>
  <c r="AS39"/>
  <c r="AR39"/>
  <c r="AQ39"/>
  <c r="AP39"/>
  <c r="AO39"/>
  <c r="AN39"/>
  <c r="AM39"/>
  <c r="AL39"/>
  <c r="AK39"/>
  <c r="AJ39"/>
  <c r="AI39"/>
  <c r="AH39"/>
  <c r="AG39"/>
  <c r="AF39"/>
  <c r="AE39"/>
  <c r="AD39"/>
  <c r="AC39"/>
  <c r="AB39"/>
  <c r="AA39"/>
  <c r="Z39"/>
  <c r="Y39"/>
  <c r="X39"/>
  <c r="W39"/>
  <c r="V39"/>
  <c r="U39"/>
  <c r="T39"/>
  <c r="S39"/>
  <c r="R39"/>
  <c r="Q39"/>
  <c r="P39"/>
  <c r="O39"/>
  <c r="N39"/>
  <c r="M39"/>
  <c r="L39"/>
  <c r="FV38"/>
  <c r="FU38"/>
  <c r="FT38"/>
  <c r="FS38"/>
  <c r="FR38"/>
  <c r="FQ38"/>
  <c r="FP38"/>
  <c r="FO38"/>
  <c r="FN38"/>
  <c r="FM38"/>
  <c r="FG38"/>
  <c r="FE38"/>
  <c r="FC38"/>
  <c r="FB38"/>
  <c r="FA38"/>
  <c r="EZ38"/>
  <c r="EY38"/>
  <c r="EX38"/>
  <c r="EW38"/>
  <c r="EV38"/>
  <c r="EU38"/>
  <c r="ET38"/>
  <c r="ES38"/>
  <c r="ER38"/>
  <c r="EQ38"/>
  <c r="EP38"/>
  <c r="EO38"/>
  <c r="EI38"/>
  <c r="EH38"/>
  <c r="EG38"/>
  <c r="EF38"/>
  <c r="EE38"/>
  <c r="ED38"/>
  <c r="DY38"/>
  <c r="DX38"/>
  <c r="DW38"/>
  <c r="DV38"/>
  <c r="DU38"/>
  <c r="DS38"/>
  <c r="DR38"/>
  <c r="DQ38"/>
  <c r="DP38"/>
  <c r="DO38"/>
  <c r="DN38"/>
  <c r="DM38"/>
  <c r="DL38"/>
  <c r="DK38"/>
  <c r="DJ38"/>
  <c r="DI38"/>
  <c r="DH38"/>
  <c r="DG38"/>
  <c r="DF38"/>
  <c r="DE38"/>
  <c r="DB38"/>
  <c r="CY38"/>
  <c r="CW38"/>
  <c r="CV38"/>
  <c r="CU38"/>
  <c r="CT38"/>
  <c r="CS38"/>
  <c r="CR38"/>
  <c r="CQ38"/>
  <c r="CN38"/>
  <c r="CK38"/>
  <c r="CI38"/>
  <c r="CH38"/>
  <c r="CG38"/>
  <c r="CF38"/>
  <c r="CE38"/>
  <c r="CD38"/>
  <c r="CC38"/>
  <c r="CB38"/>
  <c r="CA38"/>
  <c r="BZ38"/>
  <c r="BY38"/>
  <c r="BX38"/>
  <c r="BW38"/>
  <c r="BV38"/>
  <c r="BU38"/>
  <c r="BT38"/>
  <c r="BS38"/>
  <c r="BR38"/>
  <c r="BQ38"/>
  <c r="BP38"/>
  <c r="BO38"/>
  <c r="BN38"/>
  <c r="BM38"/>
  <c r="BL38"/>
  <c r="BK38"/>
  <c r="BJ38"/>
  <c r="BI38"/>
  <c r="BH38"/>
  <c r="BG38"/>
  <c r="BF38"/>
  <c r="BE38"/>
  <c r="BD38"/>
  <c r="BC38"/>
  <c r="BB38"/>
  <c r="BA38"/>
  <c r="AX38"/>
  <c r="AU38"/>
  <c r="AS38"/>
  <c r="AR38"/>
  <c r="AQ38"/>
  <c r="AP38"/>
  <c r="AO38"/>
  <c r="AN38"/>
  <c r="AM38"/>
  <c r="AL38"/>
  <c r="AK38"/>
  <c r="AJ38"/>
  <c r="AI38"/>
  <c r="AH38"/>
  <c r="AG38"/>
  <c r="AF38"/>
  <c r="AE38"/>
  <c r="AD38"/>
  <c r="AC38"/>
  <c r="AB38"/>
  <c r="AA38"/>
  <c r="Z38"/>
  <c r="Y38"/>
  <c r="X38"/>
  <c r="W38"/>
  <c r="V38"/>
  <c r="U38"/>
  <c r="T38"/>
  <c r="S38"/>
  <c r="R38"/>
  <c r="Q38"/>
  <c r="P38"/>
  <c r="O38"/>
  <c r="N38"/>
  <c r="M38"/>
  <c r="L38"/>
  <c r="FV37"/>
  <c r="FU37"/>
  <c r="FT37"/>
  <c r="FS37"/>
  <c r="FR37"/>
  <c r="FQ37"/>
  <c r="FP37"/>
  <c r="FO37"/>
  <c r="FN37"/>
  <c r="FM37"/>
  <c r="FG37"/>
  <c r="FE37"/>
  <c r="FC37"/>
  <c r="FB37"/>
  <c r="FA37"/>
  <c r="EZ37"/>
  <c r="EY37"/>
  <c r="EX37"/>
  <c r="EW37"/>
  <c r="EV37"/>
  <c r="EU37"/>
  <c r="ET37"/>
  <c r="ES37"/>
  <c r="ER37"/>
  <c r="EQ37"/>
  <c r="EP37"/>
  <c r="EO37"/>
  <c r="EI37"/>
  <c r="EH37"/>
  <c r="EG37"/>
  <c r="EF37"/>
  <c r="EE37"/>
  <c r="ED37"/>
  <c r="DY37"/>
  <c r="DX37"/>
  <c r="DW37"/>
  <c r="DV37"/>
  <c r="DU37"/>
  <c r="DS37"/>
  <c r="DR37"/>
  <c r="DQ37"/>
  <c r="DP37"/>
  <c r="DO37"/>
  <c r="DN37"/>
  <c r="DM37"/>
  <c r="DL37"/>
  <c r="DK37"/>
  <c r="DJ37"/>
  <c r="DI37"/>
  <c r="DH37"/>
  <c r="DG37"/>
  <c r="DF37"/>
  <c r="DE37"/>
  <c r="DB37"/>
  <c r="CY37"/>
  <c r="CW37"/>
  <c r="CV37"/>
  <c r="CU37"/>
  <c r="CT37"/>
  <c r="CS37"/>
  <c r="CR37"/>
  <c r="CQ37"/>
  <c r="CN37"/>
  <c r="CK37"/>
  <c r="CI37"/>
  <c r="CH37"/>
  <c r="CG37"/>
  <c r="CF37"/>
  <c r="CE37"/>
  <c r="CD37"/>
  <c r="CC37"/>
  <c r="CB37"/>
  <c r="CA37"/>
  <c r="BZ37"/>
  <c r="BY37"/>
  <c r="BX37"/>
  <c r="BW37"/>
  <c r="BV37"/>
  <c r="BU37"/>
  <c r="BT37"/>
  <c r="BS37"/>
  <c r="BR37"/>
  <c r="BQ37"/>
  <c r="BP37"/>
  <c r="BO37"/>
  <c r="BL37"/>
  <c r="BI37"/>
  <c r="BG37"/>
  <c r="BF37"/>
  <c r="BE37"/>
  <c r="BD37"/>
  <c r="BC37"/>
  <c r="BB37"/>
  <c r="BA37"/>
  <c r="AX37"/>
  <c r="AU37"/>
  <c r="AS37"/>
  <c r="AR37"/>
  <c r="AQ37"/>
  <c r="AP37"/>
  <c r="AO37"/>
  <c r="AN37"/>
  <c r="AM37"/>
  <c r="AL37"/>
  <c r="AK37"/>
  <c r="AJ37"/>
  <c r="AI37"/>
  <c r="AH37"/>
  <c r="AG37"/>
  <c r="AF37"/>
  <c r="AE37"/>
  <c r="AD37"/>
  <c r="AC37"/>
  <c r="AB37"/>
  <c r="AA37"/>
  <c r="Z37"/>
  <c r="Y37"/>
  <c r="X37"/>
  <c r="W37"/>
  <c r="V37"/>
  <c r="U37"/>
  <c r="T37"/>
  <c r="S37"/>
  <c r="R37"/>
  <c r="Q37"/>
  <c r="P37"/>
  <c r="O37"/>
  <c r="N37"/>
  <c r="M37"/>
  <c r="L37"/>
  <c r="FV36"/>
  <c r="FU36"/>
  <c r="FT36"/>
  <c r="FS36"/>
  <c r="FR36"/>
  <c r="FQ36"/>
  <c r="FP36"/>
  <c r="FO36"/>
  <c r="FN36"/>
  <c r="FM36"/>
  <c r="FG36"/>
  <c r="FE36"/>
  <c r="FC36"/>
  <c r="FB36"/>
  <c r="FA36"/>
  <c r="EZ36"/>
  <c r="EY36"/>
  <c r="EX36"/>
  <c r="EW36"/>
  <c r="EV36"/>
  <c r="EU36"/>
  <c r="ET36"/>
  <c r="ES36"/>
  <c r="ER36"/>
  <c r="EQ36"/>
  <c r="EP36"/>
  <c r="EO36"/>
  <c r="EI36"/>
  <c r="EH36"/>
  <c r="EG36"/>
  <c r="EF36"/>
  <c r="EE36"/>
  <c r="ED36"/>
  <c r="DY36"/>
  <c r="DX36"/>
  <c r="DW36"/>
  <c r="DV36"/>
  <c r="DU36"/>
  <c r="DS36"/>
  <c r="DR36"/>
  <c r="DQ36"/>
  <c r="DP36"/>
  <c r="DO36"/>
  <c r="DN36"/>
  <c r="DM36"/>
  <c r="DL36"/>
  <c r="DK36"/>
  <c r="DJ36"/>
  <c r="DI36"/>
  <c r="DH36"/>
  <c r="DG36"/>
  <c r="DF36"/>
  <c r="DE36"/>
  <c r="DB36"/>
  <c r="CY36"/>
  <c r="CW36"/>
  <c r="CV36"/>
  <c r="CU36"/>
  <c r="CT36"/>
  <c r="CS36"/>
  <c r="CR36"/>
  <c r="CQ36"/>
  <c r="CN36"/>
  <c r="CK36"/>
  <c r="CI36"/>
  <c r="CH36"/>
  <c r="CG36"/>
  <c r="CF36"/>
  <c r="CE36"/>
  <c r="CD36"/>
  <c r="CC36"/>
  <c r="CB36"/>
  <c r="CA36"/>
  <c r="BZ36"/>
  <c r="BY36"/>
  <c r="BX36"/>
  <c r="BW36"/>
  <c r="BV36"/>
  <c r="BU36"/>
  <c r="BT36"/>
  <c r="BS36"/>
  <c r="BR36"/>
  <c r="BQ36"/>
  <c r="BP36"/>
  <c r="BO36"/>
  <c r="BL36"/>
  <c r="BI36"/>
  <c r="BG36"/>
  <c r="BF36"/>
  <c r="BE36"/>
  <c r="BD36"/>
  <c r="BC36"/>
  <c r="BB36"/>
  <c r="BA36"/>
  <c r="AX36"/>
  <c r="AU36"/>
  <c r="AS36"/>
  <c r="AR36"/>
  <c r="AQ36"/>
  <c r="AP36"/>
  <c r="AO36"/>
  <c r="AN36"/>
  <c r="AM36"/>
  <c r="AL36"/>
  <c r="AK36"/>
  <c r="AJ36"/>
  <c r="AI36"/>
  <c r="AH36"/>
  <c r="AG36"/>
  <c r="AF36"/>
  <c r="AE36"/>
  <c r="AD36"/>
  <c r="AC36"/>
  <c r="AB36"/>
  <c r="AA36"/>
  <c r="Z36"/>
  <c r="Y36"/>
  <c r="X36"/>
  <c r="W36"/>
  <c r="V36"/>
  <c r="U36"/>
  <c r="T36"/>
  <c r="S36"/>
  <c r="R36"/>
  <c r="Q36"/>
  <c r="P36"/>
  <c r="O36"/>
  <c r="N36"/>
  <c r="M36"/>
  <c r="L36"/>
  <c r="FV35"/>
  <c r="FU35"/>
  <c r="FT35"/>
  <c r="FS35"/>
  <c r="FR35"/>
  <c r="FQ35"/>
  <c r="FP35"/>
  <c r="FO35"/>
  <c r="FN35"/>
  <c r="FM35"/>
  <c r="FG35"/>
  <c r="FE35"/>
  <c r="FC35"/>
  <c r="FB35"/>
  <c r="FA35"/>
  <c r="EZ35"/>
  <c r="EY35"/>
  <c r="EX35"/>
  <c r="EW35"/>
  <c r="EV35"/>
  <c r="EU35"/>
  <c r="ET35"/>
  <c r="ES35"/>
  <c r="ER35"/>
  <c r="EQ35"/>
  <c r="EP35"/>
  <c r="EO35"/>
  <c r="EI35"/>
  <c r="EH35"/>
  <c r="EG35"/>
  <c r="EE35"/>
  <c r="ED35"/>
  <c r="DY35"/>
  <c r="DX35"/>
  <c r="DV35"/>
  <c r="DU35"/>
  <c r="DS35"/>
  <c r="DR35"/>
  <c r="DQ35"/>
  <c r="DP35"/>
  <c r="DO35"/>
  <c r="DN35"/>
  <c r="DM35"/>
  <c r="DL35"/>
  <c r="DK35"/>
  <c r="DJ35"/>
  <c r="DI35"/>
  <c r="DH35"/>
  <c r="DG35"/>
  <c r="DF35"/>
  <c r="DE35"/>
  <c r="DB35"/>
  <c r="CY35"/>
  <c r="CW35"/>
  <c r="CV35"/>
  <c r="CU35"/>
  <c r="CT35"/>
  <c r="CS35"/>
  <c r="CR35"/>
  <c r="CQ35"/>
  <c r="CN35"/>
  <c r="CK35"/>
  <c r="CI35"/>
  <c r="CH35"/>
  <c r="CG35"/>
  <c r="CF35"/>
  <c r="CE35"/>
  <c r="CD35"/>
  <c r="CC35"/>
  <c r="CB35"/>
  <c r="CA35"/>
  <c r="BZ35"/>
  <c r="BY35"/>
  <c r="BX35"/>
  <c r="BW35"/>
  <c r="BV35"/>
  <c r="BU35"/>
  <c r="BT35"/>
  <c r="BS35"/>
  <c r="BR35"/>
  <c r="BQ35"/>
  <c r="BP35"/>
  <c r="BO35"/>
  <c r="BL35"/>
  <c r="BI35"/>
  <c r="BG35"/>
  <c r="BF35"/>
  <c r="BE35"/>
  <c r="BD35"/>
  <c r="BC35"/>
  <c r="BB35"/>
  <c r="BA35"/>
  <c r="AX35"/>
  <c r="AU35"/>
  <c r="AS35"/>
  <c r="AR35"/>
  <c r="AQ35"/>
  <c r="AP35"/>
  <c r="AO35"/>
  <c r="AN35"/>
  <c r="AM35"/>
  <c r="AJ35"/>
  <c r="AG35"/>
  <c r="AE35"/>
  <c r="AD35"/>
  <c r="AC35"/>
  <c r="AB35"/>
  <c r="AA35"/>
  <c r="Z35"/>
  <c r="Y35"/>
  <c r="X35"/>
  <c r="W35"/>
  <c r="V35"/>
  <c r="U35"/>
  <c r="T35"/>
  <c r="S35"/>
  <c r="R35"/>
  <c r="Q35"/>
  <c r="P35"/>
  <c r="O35"/>
  <c r="N35"/>
  <c r="M35"/>
  <c r="L35"/>
  <c r="FV34"/>
  <c r="FU34"/>
  <c r="FT34"/>
  <c r="FS34"/>
  <c r="FR34"/>
  <c r="FQ34"/>
  <c r="FP34"/>
  <c r="FO34"/>
  <c r="FN34"/>
  <c r="FM34"/>
  <c r="FG34"/>
  <c r="FE34"/>
  <c r="FC34"/>
  <c r="FB34"/>
  <c r="FA34"/>
  <c r="EZ34"/>
  <c r="EY34"/>
  <c r="EX34"/>
  <c r="EW34"/>
  <c r="EV34"/>
  <c r="EU34"/>
  <c r="ET34"/>
  <c r="ES34"/>
  <c r="ER34"/>
  <c r="EQ34"/>
  <c r="EP34"/>
  <c r="EO34"/>
  <c r="EI34"/>
  <c r="EH34"/>
  <c r="EG34"/>
  <c r="EE34"/>
  <c r="ED34"/>
  <c r="DY34"/>
  <c r="DX34"/>
  <c r="DV34"/>
  <c r="DU34"/>
  <c r="DS34"/>
  <c r="DR34"/>
  <c r="DQ34"/>
  <c r="DP34"/>
  <c r="DO34"/>
  <c r="DN34"/>
  <c r="DM34"/>
  <c r="DL34"/>
  <c r="DK34"/>
  <c r="DJ34"/>
  <c r="DI34"/>
  <c r="DH34"/>
  <c r="DG34"/>
  <c r="DF34"/>
  <c r="DE34"/>
  <c r="DB34"/>
  <c r="CY34"/>
  <c r="CW34"/>
  <c r="CV34"/>
  <c r="CU34"/>
  <c r="CT34"/>
  <c r="CS34"/>
  <c r="CR34"/>
  <c r="CQ34"/>
  <c r="CN34"/>
  <c r="CK34"/>
  <c r="CI34"/>
  <c r="CH34"/>
  <c r="CG34"/>
  <c r="CF34"/>
  <c r="CE34"/>
  <c r="CD34"/>
  <c r="CC34"/>
  <c r="CB34"/>
  <c r="CA34"/>
  <c r="BZ34"/>
  <c r="BY34"/>
  <c r="BX34"/>
  <c r="BW34"/>
  <c r="BV34"/>
  <c r="BU34"/>
  <c r="BT34"/>
  <c r="BS34"/>
  <c r="BR34"/>
  <c r="BQ34"/>
  <c r="BP34"/>
  <c r="BO34"/>
  <c r="BL34"/>
  <c r="BI34"/>
  <c r="BG34"/>
  <c r="BF34"/>
  <c r="BE34"/>
  <c r="BD34"/>
  <c r="BC34"/>
  <c r="BB34"/>
  <c r="BA34"/>
  <c r="AX34"/>
  <c r="AU34"/>
  <c r="AS34"/>
  <c r="AR34"/>
  <c r="AQ34"/>
  <c r="AP34"/>
  <c r="AO34"/>
  <c r="AN34"/>
  <c r="AM34"/>
  <c r="AJ34"/>
  <c r="AG34"/>
  <c r="AE34"/>
  <c r="AD34"/>
  <c r="AC34"/>
  <c r="AB34"/>
  <c r="AA34"/>
  <c r="Z34"/>
  <c r="Y34"/>
  <c r="V34"/>
  <c r="S34"/>
  <c r="Q34"/>
  <c r="P34"/>
  <c r="O34"/>
  <c r="N34"/>
  <c r="M34"/>
  <c r="L34"/>
  <c r="FV33"/>
  <c r="FU33"/>
  <c r="FT33"/>
  <c r="FS33"/>
  <c r="FR33"/>
  <c r="FQ33"/>
  <c r="FP33"/>
  <c r="FO33"/>
  <c r="FN33"/>
  <c r="FM33"/>
  <c r="FG33"/>
  <c r="FE33"/>
  <c r="FC33"/>
  <c r="FB33"/>
  <c r="FA33"/>
  <c r="EZ33"/>
  <c r="EY33"/>
  <c r="EX33"/>
  <c r="EW33"/>
  <c r="EV33"/>
  <c r="EU33"/>
  <c r="ET33"/>
  <c r="ES33"/>
  <c r="ER33"/>
  <c r="EQ33"/>
  <c r="EP33"/>
  <c r="EO33"/>
  <c r="EI33"/>
  <c r="EH33"/>
  <c r="EG33"/>
  <c r="EE33"/>
  <c r="ED33"/>
  <c r="DY33"/>
  <c r="DX33"/>
  <c r="DV33"/>
  <c r="DU33"/>
  <c r="DS33"/>
  <c r="DR33"/>
  <c r="DN33"/>
  <c r="DM33"/>
  <c r="DL33"/>
  <c r="DJ33"/>
  <c r="DI33"/>
  <c r="DG33"/>
  <c r="DF33"/>
  <c r="DE33"/>
  <c r="CY33"/>
  <c r="CW33"/>
  <c r="CU33"/>
  <c r="CT33"/>
  <c r="CS33"/>
  <c r="CR33"/>
  <c r="CQ33"/>
  <c r="CK33"/>
  <c r="CI33"/>
  <c r="CF33"/>
  <c r="CE33"/>
  <c r="CD33"/>
  <c r="CC33"/>
  <c r="BU33"/>
  <c r="BQ33"/>
  <c r="BP33"/>
  <c r="BO33"/>
  <c r="BI33"/>
  <c r="BG33"/>
  <c r="BD33"/>
  <c r="BC33"/>
  <c r="BB33"/>
  <c r="BA33"/>
  <c r="AU33"/>
  <c r="AS33"/>
  <c r="AP33"/>
  <c r="AO33"/>
  <c r="AN33"/>
  <c r="AM33"/>
  <c r="AG33"/>
  <c r="AE33"/>
  <c r="AB33"/>
  <c r="AA33"/>
  <c r="Z33"/>
  <c r="Y33"/>
  <c r="S33"/>
  <c r="Q33"/>
  <c r="N33"/>
  <c r="M33"/>
  <c r="L33"/>
  <c r="FV32"/>
  <c r="FU32"/>
  <c r="FT32"/>
  <c r="FS32"/>
  <c r="FR32"/>
  <c r="FQ32"/>
  <c r="FP32"/>
  <c r="FO32"/>
  <c r="FN32"/>
  <c r="FM32"/>
  <c r="FG32"/>
  <c r="FE32"/>
  <c r="FC32"/>
  <c r="FB32"/>
  <c r="FA32"/>
  <c r="EZ32"/>
  <c r="EY32"/>
  <c r="EX32"/>
  <c r="EW32"/>
  <c r="EV32"/>
  <c r="EU32"/>
  <c r="ET32"/>
  <c r="ES32"/>
  <c r="ER32"/>
  <c r="EQ32"/>
  <c r="EP32"/>
  <c r="EO32"/>
  <c r="EI32"/>
  <c r="EH32"/>
  <c r="EG32"/>
  <c r="EE32"/>
  <c r="ED32"/>
  <c r="DY32"/>
  <c r="DX32"/>
  <c r="DV32"/>
  <c r="DU32"/>
  <c r="DS32"/>
  <c r="DR32"/>
  <c r="DN32"/>
  <c r="DM32"/>
  <c r="DL32"/>
  <c r="DJ32"/>
  <c r="DI32"/>
  <c r="DG32"/>
  <c r="DF32"/>
  <c r="DE32"/>
  <c r="DB32"/>
  <c r="CY32"/>
  <c r="CW32"/>
  <c r="CT32"/>
  <c r="CS32"/>
  <c r="CR32"/>
  <c r="CQ32"/>
  <c r="CK32"/>
  <c r="CI32"/>
  <c r="CF32"/>
  <c r="CE32"/>
  <c r="CD32"/>
  <c r="CC32"/>
  <c r="BU32"/>
  <c r="BQ32"/>
  <c r="BP32"/>
  <c r="BO32"/>
  <c r="BI32"/>
  <c r="BG32"/>
  <c r="BD32"/>
  <c r="BC32"/>
  <c r="BB32"/>
  <c r="BA32"/>
  <c r="AU32"/>
  <c r="AS32"/>
  <c r="AP32"/>
  <c r="AO32"/>
  <c r="AN32"/>
  <c r="AM32"/>
  <c r="AG32"/>
  <c r="AE32"/>
  <c r="AB32"/>
  <c r="AA32"/>
  <c r="Z32"/>
  <c r="Y32"/>
  <c r="S32"/>
  <c r="Q32"/>
  <c r="N32"/>
  <c r="M32"/>
  <c r="L32"/>
  <c r="FV31"/>
  <c r="FU31"/>
  <c r="FT31"/>
  <c r="FS31"/>
  <c r="FR31"/>
  <c r="FQ31"/>
  <c r="FP31"/>
  <c r="FO31"/>
  <c r="FN31"/>
  <c r="FM31"/>
  <c r="FG31"/>
  <c r="FE31"/>
  <c r="FC31"/>
  <c r="FB31"/>
  <c r="FA31"/>
  <c r="EZ31"/>
  <c r="EY31"/>
  <c r="EX31"/>
  <c r="EW31"/>
  <c r="EV31"/>
  <c r="EU31"/>
  <c r="ET31"/>
  <c r="ES31"/>
  <c r="ER31"/>
  <c r="EQ31"/>
  <c r="EP31"/>
  <c r="EO31"/>
  <c r="EI31"/>
  <c r="EH31"/>
  <c r="EG31"/>
  <c r="EE31"/>
  <c r="ED31"/>
  <c r="DY31"/>
  <c r="DX31"/>
  <c r="DV31"/>
  <c r="DU31"/>
  <c r="DS31"/>
  <c r="DR31"/>
  <c r="DN31"/>
  <c r="DM31"/>
  <c r="DL31"/>
  <c r="DJ31"/>
  <c r="DI31"/>
  <c r="DG31"/>
  <c r="DF31"/>
  <c r="DE31"/>
  <c r="CY31"/>
  <c r="CW31"/>
  <c r="CT31"/>
  <c r="CS31"/>
  <c r="CR31"/>
  <c r="CQ31"/>
  <c r="CK31"/>
  <c r="CI31"/>
  <c r="CF31"/>
  <c r="CE31"/>
  <c r="CD31"/>
  <c r="CC31"/>
  <c r="BU31"/>
  <c r="BQ31"/>
  <c r="BP31"/>
  <c r="BO31"/>
  <c r="BI31"/>
  <c r="BG31"/>
  <c r="BE31"/>
  <c r="BD31"/>
  <c r="BC31"/>
  <c r="BB31"/>
  <c r="BA31"/>
  <c r="AU31"/>
  <c r="AS31"/>
  <c r="AP31"/>
  <c r="AO31"/>
  <c r="AN31"/>
  <c r="AM31"/>
  <c r="AG31"/>
  <c r="AE31"/>
  <c r="AB31"/>
  <c r="AA31"/>
  <c r="Z31"/>
  <c r="Y31"/>
  <c r="S31"/>
  <c r="Q31"/>
  <c r="N31"/>
  <c r="M31"/>
  <c r="L31"/>
  <c r="FV30"/>
  <c r="FU30"/>
  <c r="FT30"/>
  <c r="FS30"/>
  <c r="FR30"/>
  <c r="FQ30"/>
  <c r="FP30"/>
  <c r="FO30"/>
  <c r="FN30"/>
  <c r="FM30"/>
  <c r="FG30"/>
  <c r="FE30"/>
  <c r="FC30"/>
  <c r="FB30"/>
  <c r="FA30"/>
  <c r="EZ30"/>
  <c r="EY30"/>
  <c r="EX30"/>
  <c r="EW30"/>
  <c r="EV30"/>
  <c r="EU30"/>
  <c r="ET30"/>
  <c r="ES30"/>
  <c r="ER30"/>
  <c r="EQ30"/>
  <c r="EP30"/>
  <c r="EO30"/>
  <c r="EI30"/>
  <c r="EH30"/>
  <c r="EG30"/>
  <c r="EE30"/>
  <c r="ED30"/>
  <c r="DY30"/>
  <c r="DX30"/>
  <c r="DV30"/>
  <c r="DU30"/>
  <c r="DS30"/>
  <c r="DR30"/>
  <c r="DN30"/>
  <c r="DM30"/>
  <c r="DL30"/>
  <c r="DJ30"/>
  <c r="DI30"/>
  <c r="DG30"/>
  <c r="DF30"/>
  <c r="DE30"/>
  <c r="CY30"/>
  <c r="CW30"/>
  <c r="CT30"/>
  <c r="CS30"/>
  <c r="CR30"/>
  <c r="CQ30"/>
  <c r="CN30"/>
  <c r="CK30"/>
  <c r="CI30"/>
  <c r="CF30"/>
  <c r="CE30"/>
  <c r="CD30"/>
  <c r="CC30"/>
  <c r="BU30"/>
  <c r="BQ30"/>
  <c r="BP30"/>
  <c r="BO30"/>
  <c r="BI30"/>
  <c r="BG30"/>
  <c r="BD30"/>
  <c r="BC30"/>
  <c r="BB30"/>
  <c r="BA30"/>
  <c r="AU30"/>
  <c r="AS30"/>
  <c r="AP30"/>
  <c r="AO30"/>
  <c r="AN30"/>
  <c r="AM30"/>
  <c r="AJ30"/>
  <c r="AG30"/>
  <c r="AE30"/>
  <c r="AB30"/>
  <c r="AA30"/>
  <c r="Z30"/>
  <c r="Y30"/>
  <c r="S30"/>
  <c r="Q30"/>
  <c r="N30"/>
  <c r="M30"/>
  <c r="L30"/>
  <c r="FV29"/>
  <c r="FU29"/>
  <c r="FT29"/>
  <c r="FS29"/>
  <c r="FR29"/>
  <c r="FQ29"/>
  <c r="FP29"/>
  <c r="FO29"/>
  <c r="FN29"/>
  <c r="FM29"/>
  <c r="FG29"/>
  <c r="FE29"/>
  <c r="FC29"/>
  <c r="FB29"/>
  <c r="FA29"/>
  <c r="EZ29"/>
  <c r="EY29"/>
  <c r="EX29"/>
  <c r="EW29"/>
  <c r="EV29"/>
  <c r="EU29"/>
  <c r="ET29"/>
  <c r="ES29"/>
  <c r="ER29"/>
  <c r="EQ29"/>
  <c r="EP29"/>
  <c r="EO29"/>
  <c r="EI29"/>
  <c r="EH29"/>
  <c r="EG29"/>
  <c r="EE29"/>
  <c r="ED29"/>
  <c r="DY29"/>
  <c r="DX29"/>
  <c r="DV29"/>
  <c r="DU29"/>
  <c r="DS29"/>
  <c r="DR29"/>
  <c r="DN29"/>
  <c r="DM29"/>
  <c r="DL29"/>
  <c r="DJ29"/>
  <c r="DI29"/>
  <c r="DG29"/>
  <c r="DF29"/>
  <c r="DE29"/>
  <c r="CY29"/>
  <c r="CW29"/>
  <c r="CT29"/>
  <c r="CS29"/>
  <c r="CR29"/>
  <c r="CQ29"/>
  <c r="CK29"/>
  <c r="CI29"/>
  <c r="CF29"/>
  <c r="CE29"/>
  <c r="CD29"/>
  <c r="CC29"/>
  <c r="BU29"/>
  <c r="BQ29"/>
  <c r="BP29"/>
  <c r="BO29"/>
  <c r="BI29"/>
  <c r="BG29"/>
  <c r="BD29"/>
  <c r="BC29"/>
  <c r="BB29"/>
  <c r="BA29"/>
  <c r="AU29"/>
  <c r="AS29"/>
  <c r="AP29"/>
  <c r="AO29"/>
  <c r="AN29"/>
  <c r="AM29"/>
  <c r="AG29"/>
  <c r="AE29"/>
  <c r="AB29"/>
  <c r="AA29"/>
  <c r="Z29"/>
  <c r="Y29"/>
  <c r="S29"/>
  <c r="Q29"/>
  <c r="N29"/>
  <c r="M29"/>
  <c r="L29"/>
  <c r="FV28"/>
  <c r="FU28"/>
  <c r="FT28"/>
  <c r="FS28"/>
  <c r="FR28"/>
  <c r="FQ28"/>
  <c r="FP28"/>
  <c r="FO28"/>
  <c r="FN28"/>
  <c r="FM28"/>
  <c r="FG28"/>
  <c r="FE28"/>
  <c r="FC28"/>
  <c r="FB28"/>
  <c r="FA28"/>
  <c r="EZ28"/>
  <c r="EY28"/>
  <c r="EX28"/>
  <c r="EW28"/>
  <c r="EV28"/>
  <c r="EU28"/>
  <c r="ET28"/>
  <c r="ES28"/>
  <c r="ER28"/>
  <c r="EQ28"/>
  <c r="EP28"/>
  <c r="EO28"/>
  <c r="EI28"/>
  <c r="EH28"/>
  <c r="EG28"/>
  <c r="EE28"/>
  <c r="ED28"/>
  <c r="DY28"/>
  <c r="DX28"/>
  <c r="DV28"/>
  <c r="DU28"/>
  <c r="DS28"/>
  <c r="DR28"/>
  <c r="DN28"/>
  <c r="DM28"/>
  <c r="DL28"/>
  <c r="DJ28"/>
  <c r="DI28"/>
  <c r="DG28"/>
  <c r="DF28"/>
  <c r="DE28"/>
  <c r="CY28"/>
  <c r="CW28"/>
  <c r="CT28"/>
  <c r="CS28"/>
  <c r="CR28"/>
  <c r="CQ28"/>
  <c r="CK28"/>
  <c r="CI28"/>
  <c r="CF28"/>
  <c r="CE28"/>
  <c r="CD28"/>
  <c r="CC28"/>
  <c r="BU28"/>
  <c r="BQ28"/>
  <c r="BP28"/>
  <c r="BO28"/>
  <c r="BI28"/>
  <c r="BG28"/>
  <c r="BD28"/>
  <c r="BC28"/>
  <c r="BB28"/>
  <c r="BA28"/>
  <c r="AU28"/>
  <c r="AS28"/>
  <c r="AP28"/>
  <c r="AO28"/>
  <c r="AN28"/>
  <c r="AM28"/>
  <c r="AG28"/>
  <c r="AE28"/>
  <c r="AB28"/>
  <c r="AA28"/>
  <c r="Z28"/>
  <c r="Y28"/>
  <c r="S28"/>
  <c r="Q28"/>
  <c r="N28"/>
  <c r="M28"/>
  <c r="L28"/>
  <c r="FV27"/>
  <c r="FU27"/>
  <c r="FT27"/>
  <c r="FS27"/>
  <c r="FR27"/>
  <c r="FQ27"/>
  <c r="FP27"/>
  <c r="FO27"/>
  <c r="FN27"/>
  <c r="FM27"/>
  <c r="FG27"/>
  <c r="FE27"/>
  <c r="FC27"/>
  <c r="FB27"/>
  <c r="FA27"/>
  <c r="EZ27"/>
  <c r="EY27"/>
  <c r="EX27"/>
  <c r="EW27"/>
  <c r="EV27"/>
  <c r="EU27"/>
  <c r="ET27"/>
  <c r="ES27"/>
  <c r="ER27"/>
  <c r="EQ27"/>
  <c r="EP27"/>
  <c r="EO27"/>
  <c r="EI27"/>
  <c r="EH27"/>
  <c r="EG27"/>
  <c r="EE27"/>
  <c r="ED27"/>
  <c r="DY27"/>
  <c r="DX27"/>
  <c r="DV27"/>
  <c r="DU27"/>
  <c r="DS27"/>
  <c r="DR27"/>
  <c r="DN27"/>
  <c r="DM27"/>
  <c r="DL27"/>
  <c r="DJ27"/>
  <c r="DI27"/>
  <c r="DG27"/>
  <c r="DF27"/>
  <c r="DE27"/>
  <c r="CY27"/>
  <c r="CW27"/>
  <c r="CT27"/>
  <c r="CS27"/>
  <c r="CR27"/>
  <c r="CQ27"/>
  <c r="CK27"/>
  <c r="CI27"/>
  <c r="CF27"/>
  <c r="CE27"/>
  <c r="CD27"/>
  <c r="CC27"/>
  <c r="BU27"/>
  <c r="BQ27"/>
  <c r="BP27"/>
  <c r="BO27"/>
  <c r="BI27"/>
  <c r="BG27"/>
  <c r="BD27"/>
  <c r="BC27"/>
  <c r="BB27"/>
  <c r="BA27"/>
  <c r="AU27"/>
  <c r="AS27"/>
  <c r="AP27"/>
  <c r="AO27"/>
  <c r="AN27"/>
  <c r="AM27"/>
  <c r="AG27"/>
  <c r="AE27"/>
  <c r="AB27"/>
  <c r="AA27"/>
  <c r="Z27"/>
  <c r="Y27"/>
  <c r="S27"/>
  <c r="Q27"/>
  <c r="N27"/>
  <c r="M27"/>
  <c r="L27"/>
  <c r="FV26"/>
  <c r="FU26"/>
  <c r="FT26"/>
  <c r="FS26"/>
  <c r="FR26"/>
  <c r="FQ26"/>
  <c r="FP26"/>
  <c r="FO26"/>
  <c r="FN26"/>
  <c r="FM26"/>
  <c r="FG26"/>
  <c r="FE26"/>
  <c r="FC26"/>
  <c r="FB26"/>
  <c r="FA26"/>
  <c r="EZ26"/>
  <c r="EY26"/>
  <c r="EX26"/>
  <c r="EW26"/>
  <c r="EV26"/>
  <c r="EU26"/>
  <c r="ET26"/>
  <c r="ES26"/>
  <c r="ER26"/>
  <c r="EQ26"/>
  <c r="EP26"/>
  <c r="EO26"/>
  <c r="EI26"/>
  <c r="EH26"/>
  <c r="EG26"/>
  <c r="EE26"/>
  <c r="ED26"/>
  <c r="DY26"/>
  <c r="DX26"/>
  <c r="DV26"/>
  <c r="DU26"/>
  <c r="DS26"/>
  <c r="DR26"/>
  <c r="DN26"/>
  <c r="DM26"/>
  <c r="DL26"/>
  <c r="DJ26"/>
  <c r="DI26"/>
  <c r="DG26"/>
  <c r="DF26"/>
  <c r="DE26"/>
  <c r="CY26"/>
  <c r="CW26"/>
  <c r="CT26"/>
  <c r="CS26"/>
  <c r="CR26"/>
  <c r="CQ26"/>
  <c r="CK26"/>
  <c r="CI26"/>
  <c r="CF26"/>
  <c r="CE26"/>
  <c r="CD26"/>
  <c r="CC26"/>
  <c r="BU26"/>
  <c r="BQ26"/>
  <c r="BP26"/>
  <c r="BO26"/>
  <c r="BI26"/>
  <c r="BG26"/>
  <c r="BD26"/>
  <c r="BC26"/>
  <c r="BB26"/>
  <c r="BA26"/>
  <c r="AU26"/>
  <c r="AS26"/>
  <c r="AP26"/>
  <c r="AO26"/>
  <c r="AN26"/>
  <c r="AM26"/>
  <c r="AG26"/>
  <c r="AE26"/>
  <c r="AB26"/>
  <c r="AA26"/>
  <c r="Z26"/>
  <c r="Y26"/>
  <c r="S26"/>
  <c r="Q26"/>
  <c r="N26"/>
  <c r="M26"/>
  <c r="L26"/>
  <c r="FV25"/>
  <c r="FU25"/>
  <c r="FT25"/>
  <c r="FS25"/>
  <c r="FR25"/>
  <c r="FQ25"/>
  <c r="FP25"/>
  <c r="FO25"/>
  <c r="FN25"/>
  <c r="FM25"/>
  <c r="FG25"/>
  <c r="FE25"/>
  <c r="FC25"/>
  <c r="FB25"/>
  <c r="FA25"/>
  <c r="EZ25"/>
  <c r="EY25"/>
  <c r="EX25"/>
  <c r="EW25"/>
  <c r="EV25"/>
  <c r="EU25"/>
  <c r="ET25"/>
  <c r="ES25"/>
  <c r="ER25"/>
  <c r="EQ25"/>
  <c r="EP25"/>
  <c r="EO25"/>
  <c r="EI25"/>
  <c r="EH25"/>
  <c r="EG25"/>
  <c r="EE25"/>
  <c r="ED25"/>
  <c r="DY25"/>
  <c r="DX25"/>
  <c r="DV25"/>
  <c r="DU25"/>
  <c r="DS25"/>
  <c r="DR25"/>
  <c r="DN25"/>
  <c r="DM25"/>
  <c r="DL25"/>
  <c r="DJ25"/>
  <c r="DI25"/>
  <c r="DG25"/>
  <c r="DF25"/>
  <c r="DE25"/>
  <c r="CY25"/>
  <c r="CW25"/>
  <c r="CU25"/>
  <c r="CT25"/>
  <c r="CS25"/>
  <c r="CR25"/>
  <c r="CQ25"/>
  <c r="CK25"/>
  <c r="CI25"/>
  <c r="CF25"/>
  <c r="CE25"/>
  <c r="CD25"/>
  <c r="CC25"/>
  <c r="BU25"/>
  <c r="BQ25"/>
  <c r="BP25"/>
  <c r="BO25"/>
  <c r="BI25"/>
  <c r="BG25"/>
  <c r="BD25"/>
  <c r="BC25"/>
  <c r="BB25"/>
  <c r="BA25"/>
  <c r="AU25"/>
  <c r="AS25"/>
  <c r="AP25"/>
  <c r="AO25"/>
  <c r="AN25"/>
  <c r="AM25"/>
  <c r="AG25"/>
  <c r="AE25"/>
  <c r="AB25"/>
  <c r="AA25"/>
  <c r="Z25"/>
  <c r="Y25"/>
  <c r="S25"/>
  <c r="Q25"/>
  <c r="N25"/>
  <c r="M25"/>
  <c r="L25"/>
  <c r="FV24"/>
  <c r="FU24"/>
  <c r="FT24"/>
  <c r="FS24"/>
  <c r="FR24"/>
  <c r="FQ24"/>
  <c r="FP24"/>
  <c r="FO24"/>
  <c r="FN24"/>
  <c r="FM24"/>
  <c r="FG24"/>
  <c r="FE24"/>
  <c r="FC24"/>
  <c r="FB24"/>
  <c r="FA24"/>
  <c r="EZ24"/>
  <c r="EY24"/>
  <c r="EX24"/>
  <c r="EW24"/>
  <c r="EV24"/>
  <c r="EU24"/>
  <c r="ET24"/>
  <c r="ES24"/>
  <c r="ER24"/>
  <c r="EQ24"/>
  <c r="EP24"/>
  <c r="EO24"/>
  <c r="EI24"/>
  <c r="EH24"/>
  <c r="EG24"/>
  <c r="EE24"/>
  <c r="ED24"/>
  <c r="DY24"/>
  <c r="DX24"/>
  <c r="DV24"/>
  <c r="DU24"/>
  <c r="DS24"/>
  <c r="DR24"/>
  <c r="DN24"/>
  <c r="DM24"/>
  <c r="DL24"/>
  <c r="DJ24"/>
  <c r="DI24"/>
  <c r="DG24"/>
  <c r="DF24"/>
  <c r="DE24"/>
  <c r="DB24"/>
  <c r="CY24"/>
  <c r="CW24"/>
  <c r="CT24"/>
  <c r="CS24"/>
  <c r="CR24"/>
  <c r="CQ24"/>
  <c r="CK24"/>
  <c r="CI24"/>
  <c r="CF24"/>
  <c r="CE24"/>
  <c r="CD24"/>
  <c r="CC24"/>
  <c r="BU24"/>
  <c r="BQ24"/>
  <c r="BP24"/>
  <c r="BO24"/>
  <c r="BI24"/>
  <c r="BG24"/>
  <c r="BD24"/>
  <c r="BC24"/>
  <c r="BB24"/>
  <c r="BA24"/>
  <c r="AU24"/>
  <c r="AS24"/>
  <c r="AP24"/>
  <c r="AO24"/>
  <c r="AN24"/>
  <c r="AM24"/>
  <c r="AG24"/>
  <c r="AE24"/>
  <c r="AB24"/>
  <c r="AA24"/>
  <c r="Z24"/>
  <c r="Y24"/>
  <c r="S24"/>
  <c r="Q24"/>
  <c r="N24"/>
  <c r="M24"/>
  <c r="L24"/>
  <c r="FV23"/>
  <c r="FU23"/>
  <c r="FT23"/>
  <c r="FS23"/>
  <c r="FR23"/>
  <c r="FQ23"/>
  <c r="FP23"/>
  <c r="FO23"/>
  <c r="FN23"/>
  <c r="FM23"/>
  <c r="FG23"/>
  <c r="FE23"/>
  <c r="FC23"/>
  <c r="FB23"/>
  <c r="FA23"/>
  <c r="EZ23"/>
  <c r="EY23"/>
  <c r="EX23"/>
  <c r="EW23"/>
  <c r="EV23"/>
  <c r="EU23"/>
  <c r="ET23"/>
  <c r="ES23"/>
  <c r="ER23"/>
  <c r="EQ23"/>
  <c r="EP23"/>
  <c r="EO23"/>
  <c r="EI23"/>
  <c r="EH23"/>
  <c r="EG23"/>
  <c r="EE23"/>
  <c r="ED23"/>
  <c r="DY23"/>
  <c r="DX23"/>
  <c r="DV23"/>
  <c r="DU23"/>
  <c r="DS23"/>
  <c r="DR23"/>
  <c r="DN23"/>
  <c r="DM23"/>
  <c r="DL23"/>
  <c r="DJ23"/>
  <c r="DI23"/>
  <c r="DG23"/>
  <c r="DF23"/>
  <c r="DE23"/>
  <c r="CY23"/>
  <c r="CW23"/>
  <c r="CT23"/>
  <c r="CS23"/>
  <c r="CR23"/>
  <c r="CQ23"/>
  <c r="CK23"/>
  <c r="CI23"/>
  <c r="CF23"/>
  <c r="CE23"/>
  <c r="CD23"/>
  <c r="CC23"/>
  <c r="BU23"/>
  <c r="BQ23"/>
  <c r="BP23"/>
  <c r="BO23"/>
  <c r="BI23"/>
  <c r="BG23"/>
  <c r="BE23"/>
  <c r="BD23"/>
  <c r="BC23"/>
  <c r="BB23"/>
  <c r="BA23"/>
  <c r="AU23"/>
  <c r="AS23"/>
  <c r="AP23"/>
  <c r="AO23"/>
  <c r="AN23"/>
  <c r="AM23"/>
  <c r="AG23"/>
  <c r="AE23"/>
  <c r="AB23"/>
  <c r="AA23"/>
  <c r="Z23"/>
  <c r="Y23"/>
  <c r="S23"/>
  <c r="Q23"/>
  <c r="N23"/>
  <c r="M23"/>
  <c r="L23"/>
  <c r="FV22"/>
  <c r="FU22"/>
  <c r="FT22"/>
  <c r="FS22"/>
  <c r="FR22"/>
  <c r="FQ22"/>
  <c r="FP22"/>
  <c r="FO22"/>
  <c r="FN22"/>
  <c r="FM22"/>
  <c r="FG22"/>
  <c r="FE22"/>
  <c r="FC22"/>
  <c r="FB22"/>
  <c r="FA22"/>
  <c r="EZ22"/>
  <c r="EY22"/>
  <c r="EX22"/>
  <c r="EW22"/>
  <c r="EV22"/>
  <c r="EU22"/>
  <c r="ET22"/>
  <c r="ES22"/>
  <c r="ER22"/>
  <c r="EQ22"/>
  <c r="EP22"/>
  <c r="EO22"/>
  <c r="EI22"/>
  <c r="EH22"/>
  <c r="EG22"/>
  <c r="EE22"/>
  <c r="ED22"/>
  <c r="DY22"/>
  <c r="DX22"/>
  <c r="DV22"/>
  <c r="DU22"/>
  <c r="DS22"/>
  <c r="DR22"/>
  <c r="DN22"/>
  <c r="DM22"/>
  <c r="DL22"/>
  <c r="DJ22"/>
  <c r="DI22"/>
  <c r="DG22"/>
  <c r="DF22"/>
  <c r="DE22"/>
  <c r="CY22"/>
  <c r="CW22"/>
  <c r="CT22"/>
  <c r="CS22"/>
  <c r="CR22"/>
  <c r="CQ22"/>
  <c r="CN22"/>
  <c r="CK22"/>
  <c r="CI22"/>
  <c r="CF22"/>
  <c r="CE22"/>
  <c r="CD22"/>
  <c r="CC22"/>
  <c r="BU22"/>
  <c r="BQ22"/>
  <c r="BP22"/>
  <c r="BO22"/>
  <c r="BI22"/>
  <c r="BG22"/>
  <c r="BD22"/>
  <c r="BC22"/>
  <c r="BB22"/>
  <c r="BA22"/>
  <c r="AU22"/>
  <c r="AS22"/>
  <c r="AP22"/>
  <c r="AO22"/>
  <c r="AN22"/>
  <c r="AM22"/>
  <c r="AJ22"/>
  <c r="AG22"/>
  <c r="AE22"/>
  <c r="AB22"/>
  <c r="AA22"/>
  <c r="Z22"/>
  <c r="Y22"/>
  <c r="S22"/>
  <c r="Q22"/>
  <c r="N22"/>
  <c r="M22"/>
  <c r="L22"/>
  <c r="FV21"/>
  <c r="FU21"/>
  <c r="FT21"/>
  <c r="FS21"/>
  <c r="FR21"/>
  <c r="FQ21"/>
  <c r="FP21"/>
  <c r="FO21"/>
  <c r="FN21"/>
  <c r="FM21"/>
  <c r="FG21"/>
  <c r="FE21"/>
  <c r="FC21"/>
  <c r="FB21"/>
  <c r="FA21"/>
  <c r="EZ21"/>
  <c r="EY21"/>
  <c r="EX21"/>
  <c r="EW21"/>
  <c r="EV21"/>
  <c r="EU21"/>
  <c r="ET21"/>
  <c r="ES21"/>
  <c r="ER21"/>
  <c r="EQ21"/>
  <c r="EP21"/>
  <c r="EO21"/>
  <c r="EI21"/>
  <c r="EH21"/>
  <c r="EG21"/>
  <c r="EE21"/>
  <c r="ED21"/>
  <c r="DY21"/>
  <c r="DX21"/>
  <c r="DV21"/>
  <c r="DU21"/>
  <c r="DS21"/>
  <c r="DR21"/>
  <c r="DN21"/>
  <c r="DM21"/>
  <c r="DL21"/>
  <c r="DJ21"/>
  <c r="DI21"/>
  <c r="DG21"/>
  <c r="DF21"/>
  <c r="DE21"/>
  <c r="CY21"/>
  <c r="CW21"/>
  <c r="CT21"/>
  <c r="CS21"/>
  <c r="CR21"/>
  <c r="CQ21"/>
  <c r="CK21"/>
  <c r="CI21"/>
  <c r="CF21"/>
  <c r="CE21"/>
  <c r="CD21"/>
  <c r="CC21"/>
  <c r="BU21"/>
  <c r="BQ21"/>
  <c r="BP21"/>
  <c r="BO21"/>
  <c r="BI21"/>
  <c r="BG21"/>
  <c r="BD21"/>
  <c r="BC21"/>
  <c r="BB21"/>
  <c r="BA21"/>
  <c r="AU21"/>
  <c r="AS21"/>
  <c r="AP21"/>
  <c r="AO21"/>
  <c r="AN21"/>
  <c r="AM21"/>
  <c r="AG21"/>
  <c r="AE21"/>
  <c r="AB21"/>
  <c r="AA21"/>
  <c r="Z21"/>
  <c r="Y21"/>
  <c r="S21"/>
  <c r="Q21"/>
  <c r="N21"/>
  <c r="M21"/>
  <c r="L21"/>
  <c r="FV20"/>
  <c r="FU20"/>
  <c r="FT20"/>
  <c r="FS20"/>
  <c r="FR20"/>
  <c r="FQ20"/>
  <c r="FP20"/>
  <c r="FO20"/>
  <c r="FN20"/>
  <c r="FM20"/>
  <c r="FG20"/>
  <c r="FE20"/>
  <c r="FC20"/>
  <c r="FB20"/>
  <c r="FA20"/>
  <c r="EZ20"/>
  <c r="EY20"/>
  <c r="EX20"/>
  <c r="EW20"/>
  <c r="EV20"/>
  <c r="EU20"/>
  <c r="ET20"/>
  <c r="ES20"/>
  <c r="ER20"/>
  <c r="EQ20"/>
  <c r="EP20"/>
  <c r="EO20"/>
  <c r="EI20"/>
  <c r="EH20"/>
  <c r="EG20"/>
  <c r="EE20"/>
  <c r="ED20"/>
  <c r="DY20"/>
  <c r="DX20"/>
  <c r="DV20"/>
  <c r="DU20"/>
  <c r="DS20"/>
  <c r="DR20"/>
  <c r="DN20"/>
  <c r="DM20"/>
  <c r="DL20"/>
  <c r="DJ20"/>
  <c r="DI20"/>
  <c r="DG20"/>
  <c r="DF20"/>
  <c r="DE20"/>
  <c r="CY20"/>
  <c r="CW20"/>
  <c r="CT20"/>
  <c r="CS20"/>
  <c r="CR20"/>
  <c r="CQ20"/>
  <c r="CK20"/>
  <c r="CI20"/>
  <c r="CF20"/>
  <c r="CE20"/>
  <c r="CD20"/>
  <c r="CC20"/>
  <c r="BU20"/>
  <c r="BQ20"/>
  <c r="BP20"/>
  <c r="BO20"/>
  <c r="BI20"/>
  <c r="BG20"/>
  <c r="BD20"/>
  <c r="BC20"/>
  <c r="BB20"/>
  <c r="BA20"/>
  <c r="AU20"/>
  <c r="AS20"/>
  <c r="AP20"/>
  <c r="AO20"/>
  <c r="AN20"/>
  <c r="AM20"/>
  <c r="AG20"/>
  <c r="AE20"/>
  <c r="AB20"/>
  <c r="AA20"/>
  <c r="Z20"/>
  <c r="Y20"/>
  <c r="S20"/>
  <c r="Q20"/>
  <c r="N20"/>
  <c r="M20"/>
  <c r="L20"/>
  <c r="FV19"/>
  <c r="FU19"/>
  <c r="FT19"/>
  <c r="FS19"/>
  <c r="FR19"/>
  <c r="FQ19"/>
  <c r="FP19"/>
  <c r="FO19"/>
  <c r="FN19"/>
  <c r="FM19"/>
  <c r="FG19"/>
  <c r="FE19"/>
  <c r="FC19"/>
  <c r="FB19"/>
  <c r="FA19"/>
  <c r="EZ19"/>
  <c r="EY19"/>
  <c r="EX19"/>
  <c r="EW19"/>
  <c r="EV19"/>
  <c r="EU19"/>
  <c r="ET19"/>
  <c r="ES19"/>
  <c r="ER19"/>
  <c r="EQ19"/>
  <c r="EP19"/>
  <c r="EO19"/>
  <c r="EI19"/>
  <c r="EH19"/>
  <c r="EG19"/>
  <c r="EE19"/>
  <c r="ED19"/>
  <c r="DY19"/>
  <c r="DX19"/>
  <c r="DV19"/>
  <c r="DU19"/>
  <c r="DS19"/>
  <c r="DR19"/>
  <c r="DN19"/>
  <c r="DM19"/>
  <c r="DL19"/>
  <c r="DJ19"/>
  <c r="DI19"/>
  <c r="DG19"/>
  <c r="DF19"/>
  <c r="DE19"/>
  <c r="CY19"/>
  <c r="CW19"/>
  <c r="CT19"/>
  <c r="CS19"/>
  <c r="CR19"/>
  <c r="CQ19"/>
  <c r="CK19"/>
  <c r="CI19"/>
  <c r="CF19"/>
  <c r="CE19"/>
  <c r="CD19"/>
  <c r="CC19"/>
  <c r="BU19"/>
  <c r="BQ19"/>
  <c r="BP19"/>
  <c r="BO19"/>
  <c r="BI19"/>
  <c r="BG19"/>
  <c r="BD19"/>
  <c r="BC19"/>
  <c r="BB19"/>
  <c r="BA19"/>
  <c r="AU19"/>
  <c r="AS19"/>
  <c r="AP19"/>
  <c r="AO19"/>
  <c r="AN19"/>
  <c r="AM19"/>
  <c r="AG19"/>
  <c r="AE19"/>
  <c r="AB19"/>
  <c r="AA19"/>
  <c r="Z19"/>
  <c r="Y19"/>
  <c r="S19"/>
  <c r="Q19"/>
  <c r="N19"/>
  <c r="M19"/>
  <c r="L19"/>
  <c r="FU18"/>
  <c r="FT18"/>
  <c r="FS18"/>
  <c r="FR18"/>
  <c r="FQ18"/>
  <c r="FP18"/>
  <c r="FO18"/>
  <c r="FN18"/>
  <c r="FM18"/>
  <c r="FG18"/>
  <c r="FE18"/>
  <c r="FC18"/>
  <c r="FB18"/>
  <c r="FA18"/>
  <c r="EZ18"/>
  <c r="EY18"/>
  <c r="EX18"/>
  <c r="EW18"/>
  <c r="EV18"/>
  <c r="EU18"/>
  <c r="ET18"/>
  <c r="ES18"/>
  <c r="ER18"/>
  <c r="EQ18"/>
  <c r="EP18"/>
  <c r="EO18"/>
  <c r="EI18"/>
  <c r="EH18"/>
  <c r="EG18"/>
  <c r="EE18"/>
  <c r="ED18"/>
  <c r="DY18"/>
  <c r="DX18"/>
  <c r="DV18"/>
  <c r="DU18"/>
  <c r="DS18"/>
  <c r="DR18"/>
  <c r="DN18"/>
  <c r="DM18"/>
  <c r="DL18"/>
  <c r="DJ18"/>
  <c r="DI18"/>
  <c r="DG18"/>
  <c r="DF18"/>
  <c r="DE18"/>
  <c r="CY18"/>
  <c r="CW18"/>
  <c r="CT18"/>
  <c r="CS18"/>
  <c r="CR18"/>
  <c r="CQ18"/>
  <c r="CK18"/>
  <c r="CI18"/>
  <c r="CF18"/>
  <c r="CE18"/>
  <c r="CD18"/>
  <c r="CC18"/>
  <c r="BU18"/>
  <c r="BQ18"/>
  <c r="BP18"/>
  <c r="BO18"/>
  <c r="BI18"/>
  <c r="BG18"/>
  <c r="BD18"/>
  <c r="BC18"/>
  <c r="BB18"/>
  <c r="BA18"/>
  <c r="AU18"/>
  <c r="AS18"/>
  <c r="AP18"/>
  <c r="AO18"/>
  <c r="AN18"/>
  <c r="AM18"/>
  <c r="AG18"/>
  <c r="AE18"/>
  <c r="AB18"/>
  <c r="AA18"/>
  <c r="Z18"/>
  <c r="Y18"/>
  <c r="S18"/>
  <c r="Q18"/>
  <c r="N18"/>
  <c r="M18"/>
  <c r="L18"/>
  <c r="FU17"/>
  <c r="FT17"/>
  <c r="FS17"/>
  <c r="FR17"/>
  <c r="FQ17"/>
  <c r="FP17"/>
  <c r="FO17"/>
  <c r="FN17"/>
  <c r="FM17"/>
  <c r="FG17"/>
  <c r="FE17"/>
  <c r="FC17"/>
  <c r="FB17"/>
  <c r="FA17"/>
  <c r="EZ17"/>
  <c r="EY17"/>
  <c r="EX17"/>
  <c r="EW17"/>
  <c r="EV17"/>
  <c r="EU17"/>
  <c r="ET17"/>
  <c r="ES17"/>
  <c r="ER17"/>
  <c r="EQ17"/>
  <c r="EP17"/>
  <c r="EO17"/>
  <c r="EI17"/>
  <c r="EH17"/>
  <c r="EG17"/>
  <c r="EE17"/>
  <c r="ED17"/>
  <c r="DY17"/>
  <c r="DX17"/>
  <c r="DV17"/>
  <c r="DU17"/>
  <c r="DS17"/>
  <c r="DR17"/>
  <c r="DN17"/>
  <c r="DM17"/>
  <c r="DL17"/>
  <c r="DJ17"/>
  <c r="DI17"/>
  <c r="DG17"/>
  <c r="DF17"/>
  <c r="DE17"/>
  <c r="DB17"/>
  <c r="CY17"/>
  <c r="CW17"/>
  <c r="CU17"/>
  <c r="CT17"/>
  <c r="CS17"/>
  <c r="CR17"/>
  <c r="CQ17"/>
  <c r="CK17"/>
  <c r="CI17"/>
  <c r="CF17"/>
  <c r="CE17"/>
  <c r="CD17"/>
  <c r="CC17"/>
  <c r="BU17"/>
  <c r="BQ17"/>
  <c r="BP17"/>
  <c r="BO17"/>
  <c r="BI17"/>
  <c r="BG17"/>
  <c r="BD17"/>
  <c r="BC17"/>
  <c r="BB17"/>
  <c r="BA17"/>
  <c r="AX17"/>
  <c r="AU17"/>
  <c r="AS17"/>
  <c r="AQ17"/>
  <c r="AP17"/>
  <c r="AO17"/>
  <c r="AN17"/>
  <c r="AM17"/>
  <c r="AG17"/>
  <c r="AE17"/>
  <c r="AB17"/>
  <c r="AA17"/>
  <c r="Z17"/>
  <c r="Y17"/>
  <c r="S17"/>
  <c r="Q17"/>
  <c r="N17"/>
  <c r="M17"/>
  <c r="L17"/>
  <c r="FU16"/>
  <c r="FT16"/>
  <c r="FS16"/>
  <c r="FR16"/>
  <c r="FQ16"/>
  <c r="FP16"/>
  <c r="FO16"/>
  <c r="FN16"/>
  <c r="FM16"/>
  <c r="FG16"/>
  <c r="FE16"/>
  <c r="FC16"/>
  <c r="FB16"/>
  <c r="FA16"/>
  <c r="EZ16"/>
  <c r="EY16"/>
  <c r="EX16"/>
  <c r="EW16"/>
  <c r="EV16"/>
  <c r="EU16"/>
  <c r="ET16"/>
  <c r="ES16"/>
  <c r="ER16"/>
  <c r="EQ16"/>
  <c r="EP16"/>
  <c r="EO16"/>
  <c r="EI16"/>
  <c r="EH16"/>
  <c r="EG16"/>
  <c r="EE16"/>
  <c r="ED16"/>
  <c r="DY16"/>
  <c r="DX16"/>
  <c r="DV16"/>
  <c r="DU16"/>
  <c r="DS16"/>
  <c r="DR16"/>
  <c r="DN16"/>
  <c r="DM16"/>
  <c r="DL16"/>
  <c r="DJ16"/>
  <c r="DI16"/>
  <c r="DG16"/>
  <c r="DF16"/>
  <c r="DE16"/>
  <c r="CY16"/>
  <c r="CW16"/>
  <c r="CT16"/>
  <c r="CS16"/>
  <c r="CR16"/>
  <c r="CQ16"/>
  <c r="CK16"/>
  <c r="CI16"/>
  <c r="CF16"/>
  <c r="CE16"/>
  <c r="CD16"/>
  <c r="CC16"/>
  <c r="BU16"/>
  <c r="BQ16"/>
  <c r="BP16"/>
  <c r="BO16"/>
  <c r="BI16"/>
  <c r="BG16"/>
  <c r="BD16"/>
  <c r="BC16"/>
  <c r="BB16"/>
  <c r="BA16"/>
  <c r="AU16"/>
  <c r="AS16"/>
  <c r="AP16"/>
  <c r="AO16"/>
  <c r="AN16"/>
  <c r="AM16"/>
  <c r="AG16"/>
  <c r="AE16"/>
  <c r="AB16"/>
  <c r="AA16"/>
  <c r="Z16"/>
  <c r="Y16"/>
  <c r="S16"/>
  <c r="Q16"/>
  <c r="N16"/>
  <c r="M16"/>
  <c r="L16"/>
  <c r="FU15"/>
  <c r="FT15"/>
  <c r="FS15"/>
  <c r="FR15"/>
  <c r="FQ15"/>
  <c r="FP15"/>
  <c r="FO15"/>
  <c r="FN15"/>
  <c r="FM15"/>
  <c r="FG15"/>
  <c r="FE15"/>
  <c r="FC15"/>
  <c r="FB15"/>
  <c r="FA15"/>
  <c r="EZ15"/>
  <c r="EY15"/>
  <c r="EX15"/>
  <c r="EW15"/>
  <c r="EV15"/>
  <c r="EU15"/>
  <c r="ET15"/>
  <c r="ES15"/>
  <c r="ER15"/>
  <c r="EQ15"/>
  <c r="EP15"/>
  <c r="EO15"/>
  <c r="EI15"/>
  <c r="EH15"/>
  <c r="EG15"/>
  <c r="EE15"/>
  <c r="ED15"/>
  <c r="DY15"/>
  <c r="DX15"/>
  <c r="DV15"/>
  <c r="DU15"/>
  <c r="DS15"/>
  <c r="DR15"/>
  <c r="DN15"/>
  <c r="DM15"/>
  <c r="DL15"/>
  <c r="DJ15"/>
  <c r="DI15"/>
  <c r="DG15"/>
  <c r="DF15"/>
  <c r="DE15"/>
  <c r="DB15"/>
  <c r="CY15"/>
  <c r="CW15"/>
  <c r="CU15"/>
  <c r="CT15"/>
  <c r="CS15"/>
  <c r="CR15"/>
  <c r="CQ15"/>
  <c r="CK15"/>
  <c r="CI15"/>
  <c r="CF15"/>
  <c r="CE15"/>
  <c r="CD15"/>
  <c r="CC15"/>
  <c r="BU15"/>
  <c r="BQ15"/>
  <c r="BP15"/>
  <c r="BO15"/>
  <c r="BI15"/>
  <c r="BG15"/>
  <c r="BD15"/>
  <c r="BC15"/>
  <c r="BB15"/>
  <c r="BA15"/>
  <c r="AX15"/>
  <c r="AU15"/>
  <c r="AS15"/>
  <c r="AQ15"/>
  <c r="AP15"/>
  <c r="AO15"/>
  <c r="AN15"/>
  <c r="AM15"/>
  <c r="AG15"/>
  <c r="AE15"/>
  <c r="AB15"/>
  <c r="AA15"/>
  <c r="Z15"/>
  <c r="Y15"/>
  <c r="S15"/>
  <c r="Q15"/>
  <c r="N15"/>
  <c r="M15"/>
  <c r="L15"/>
  <c r="FU14"/>
  <c r="FT14"/>
  <c r="FS14"/>
  <c r="FR14"/>
  <c r="FQ14"/>
  <c r="FP14"/>
  <c r="FO14"/>
  <c r="FN14"/>
  <c r="FM14"/>
  <c r="FG14"/>
  <c r="FE14"/>
  <c r="FC14"/>
  <c r="FB14"/>
  <c r="FA14"/>
  <c r="EZ14"/>
  <c r="EY14"/>
  <c r="EX14"/>
  <c r="EW14"/>
  <c r="EV14"/>
  <c r="EU14"/>
  <c r="ET14"/>
  <c r="ES14"/>
  <c r="ER14"/>
  <c r="EQ14"/>
  <c r="EP14"/>
  <c r="EO14"/>
  <c r="EI14"/>
  <c r="EH14"/>
  <c r="EG14"/>
  <c r="EE14"/>
  <c r="ED14"/>
  <c r="DY14"/>
  <c r="DX14"/>
  <c r="DV14"/>
  <c r="DU14"/>
  <c r="DS14"/>
  <c r="DR14"/>
  <c r="DN14"/>
  <c r="DM14"/>
  <c r="DL14"/>
  <c r="DJ14"/>
  <c r="DI14"/>
  <c r="DG14"/>
  <c r="DF14"/>
  <c r="DE14"/>
  <c r="CY14"/>
  <c r="CW14"/>
  <c r="CT14"/>
  <c r="CS14"/>
  <c r="CR14"/>
  <c r="CQ14"/>
  <c r="CK14"/>
  <c r="CI14"/>
  <c r="CF14"/>
  <c r="CE14"/>
  <c r="CD14"/>
  <c r="CC14"/>
  <c r="BU14"/>
  <c r="BQ14"/>
  <c r="BP14"/>
  <c r="BO14"/>
  <c r="BI14"/>
  <c r="BG14"/>
  <c r="BD14"/>
  <c r="BC14"/>
  <c r="BB14"/>
  <c r="BA14"/>
  <c r="AU14"/>
  <c r="AS14"/>
  <c r="AP14"/>
  <c r="AO14"/>
  <c r="AN14"/>
  <c r="AM14"/>
  <c r="AG14"/>
  <c r="AE14"/>
  <c r="AB14"/>
  <c r="AA14"/>
  <c r="Z14"/>
  <c r="Y14"/>
  <c r="S14"/>
  <c r="Q14"/>
  <c r="N14"/>
  <c r="M14"/>
  <c r="L14"/>
  <c r="FU13"/>
  <c r="FT13"/>
  <c r="FS13"/>
  <c r="FR13"/>
  <c r="FQ13"/>
  <c r="FP13"/>
  <c r="FO13"/>
  <c r="FN13"/>
  <c r="FM13"/>
  <c r="FG13"/>
  <c r="FE13"/>
  <c r="FC13"/>
  <c r="FB13"/>
  <c r="FA13"/>
  <c r="EZ13"/>
  <c r="EY13"/>
  <c r="EX13"/>
  <c r="EW13"/>
  <c r="EV13"/>
  <c r="EU13"/>
  <c r="ET13"/>
  <c r="ES13"/>
  <c r="ER13"/>
  <c r="EQ13"/>
  <c r="EP13"/>
  <c r="EO13"/>
  <c r="EI13"/>
  <c r="EH13"/>
  <c r="EG13"/>
  <c r="EE13"/>
  <c r="ED13"/>
  <c r="DY13"/>
  <c r="DX13"/>
  <c r="DV13"/>
  <c r="DU13"/>
  <c r="DS13"/>
  <c r="DR13"/>
  <c r="DN13"/>
  <c r="DM13"/>
  <c r="DL13"/>
  <c r="DJ13"/>
  <c r="DI13"/>
  <c r="DG13"/>
  <c r="DF13"/>
  <c r="DE13"/>
  <c r="CY13"/>
  <c r="CW13"/>
  <c r="CV13"/>
  <c r="CT13"/>
  <c r="CS13"/>
  <c r="CR13"/>
  <c r="CQ13"/>
  <c r="CK13"/>
  <c r="CI13"/>
  <c r="CH13"/>
  <c r="CF13"/>
  <c r="CE13"/>
  <c r="CD13"/>
  <c r="CC13"/>
  <c r="BU13"/>
  <c r="BQ13"/>
  <c r="BP13"/>
  <c r="BO13"/>
  <c r="BI13"/>
  <c r="BG13"/>
  <c r="BD13"/>
  <c r="BC13"/>
  <c r="BB13"/>
  <c r="BA13"/>
  <c r="AU13"/>
  <c r="AS13"/>
  <c r="AP13"/>
  <c r="AO13"/>
  <c r="AN13"/>
  <c r="AM13"/>
  <c r="AG13"/>
  <c r="AE13"/>
  <c r="AB13"/>
  <c r="AA13"/>
  <c r="Z13"/>
  <c r="Y13"/>
  <c r="S13"/>
  <c r="Q13"/>
  <c r="N13"/>
  <c r="M13"/>
  <c r="L13"/>
  <c r="FU12"/>
  <c r="FT12"/>
  <c r="FS12"/>
  <c r="FR12"/>
  <c r="FQ12"/>
  <c r="FP12"/>
  <c r="FO12"/>
  <c r="FN12"/>
  <c r="FM12"/>
  <c r="FG12"/>
  <c r="FE12"/>
  <c r="FC12"/>
  <c r="FB12"/>
  <c r="FA12"/>
  <c r="EZ12"/>
  <c r="EY12"/>
  <c r="EX12"/>
  <c r="EW12"/>
  <c r="EV12"/>
  <c r="EU12"/>
  <c r="ET12"/>
  <c r="ES12"/>
  <c r="ER12"/>
  <c r="EQ12"/>
  <c r="EP12"/>
  <c r="EO12"/>
  <c r="EI12"/>
  <c r="EH12"/>
  <c r="EG12"/>
  <c r="EE12"/>
  <c r="ED12"/>
  <c r="DY12"/>
  <c r="DX12"/>
  <c r="DV12"/>
  <c r="DU12"/>
  <c r="DS12"/>
  <c r="DR12"/>
  <c r="DN12"/>
  <c r="DM12"/>
  <c r="DL12"/>
  <c r="DJ12"/>
  <c r="DI12"/>
  <c r="DG12"/>
  <c r="DF12"/>
  <c r="DE12"/>
  <c r="CY12"/>
  <c r="CW12"/>
  <c r="CV12"/>
  <c r="CT12"/>
  <c r="CS12"/>
  <c r="CR12"/>
  <c r="CQ12"/>
  <c r="CK12"/>
  <c r="CI12"/>
  <c r="CH12"/>
  <c r="CF12"/>
  <c r="CE12"/>
  <c r="CD12"/>
  <c r="CC12"/>
  <c r="BU12"/>
  <c r="BQ12"/>
  <c r="BP12"/>
  <c r="BO12"/>
  <c r="BI12"/>
  <c r="BG12"/>
  <c r="BD12"/>
  <c r="BC12"/>
  <c r="BB12"/>
  <c r="BA12"/>
  <c r="AU12"/>
  <c r="AS12"/>
  <c r="AP12"/>
  <c r="AO12"/>
  <c r="AN12"/>
  <c r="AM12"/>
  <c r="AG12"/>
  <c r="AE12"/>
  <c r="AB12"/>
  <c r="AA12"/>
  <c r="Z12"/>
  <c r="Y12"/>
  <c r="S12"/>
  <c r="Q12"/>
  <c r="N12"/>
  <c r="M12"/>
  <c r="L12"/>
  <c r="FU11"/>
  <c r="FT11"/>
  <c r="FS11"/>
  <c r="FR11"/>
  <c r="FQ11"/>
  <c r="FP11"/>
  <c r="FO11"/>
  <c r="FN11"/>
  <c r="FM11"/>
  <c r="FG11"/>
  <c r="FE11"/>
  <c r="FC11"/>
  <c r="FB11"/>
  <c r="FA11"/>
  <c r="EZ11"/>
  <c r="EY11"/>
  <c r="EX11"/>
  <c r="EW11"/>
  <c r="EV11"/>
  <c r="EU11"/>
  <c r="ET11"/>
  <c r="ES11"/>
  <c r="ER11"/>
  <c r="EQ11"/>
  <c r="EP11"/>
  <c r="EO11"/>
  <c r="EI11"/>
  <c r="EH11"/>
  <c r="EG11"/>
  <c r="EE11"/>
  <c r="ED11"/>
  <c r="DY11"/>
  <c r="DX11"/>
  <c r="DV11"/>
  <c r="DU11"/>
  <c r="DS11"/>
  <c r="DR11"/>
  <c r="DN11"/>
  <c r="DM11"/>
  <c r="DL11"/>
  <c r="DJ11"/>
  <c r="DI11"/>
  <c r="DG11"/>
  <c r="DF11"/>
  <c r="DE11"/>
  <c r="CY11"/>
  <c r="CW11"/>
  <c r="CV11"/>
  <c r="CT11"/>
  <c r="CS11"/>
  <c r="CR11"/>
  <c r="CQ11"/>
  <c r="CK11"/>
  <c r="CI11"/>
  <c r="CH11"/>
  <c r="CF11"/>
  <c r="CE11"/>
  <c r="CD11"/>
  <c r="CC11"/>
  <c r="BU11"/>
  <c r="BQ11"/>
  <c r="BP11"/>
  <c r="BO11"/>
  <c r="BI11"/>
  <c r="BG11"/>
  <c r="BD11"/>
  <c r="BC11"/>
  <c r="BB11"/>
  <c r="BA11"/>
  <c r="AU11"/>
  <c r="AS11"/>
  <c r="AP11"/>
  <c r="AO11"/>
  <c r="AN11"/>
  <c r="AM11"/>
  <c r="AG11"/>
  <c r="AE11"/>
  <c r="AB11"/>
  <c r="AA11"/>
  <c r="Z11"/>
  <c r="Y11"/>
  <c r="S11"/>
  <c r="Q11"/>
  <c r="N11"/>
  <c r="M11"/>
  <c r="L11"/>
  <c r="FU10"/>
  <c r="FT10"/>
  <c r="FS10"/>
  <c r="FR10"/>
  <c r="FQ10"/>
  <c r="FP10"/>
  <c r="FO10"/>
  <c r="FN10"/>
  <c r="FM10"/>
  <c r="FG10"/>
  <c r="FE10"/>
  <c r="FC10"/>
  <c r="FB10"/>
  <c r="FA10"/>
  <c r="EZ10"/>
  <c r="EY10"/>
  <c r="EX10"/>
  <c r="EW10"/>
  <c r="EV10"/>
  <c r="EU10"/>
  <c r="ET10"/>
  <c r="ES10"/>
  <c r="ER10"/>
  <c r="EQ10"/>
  <c r="EP10"/>
  <c r="EO10"/>
  <c r="EI10"/>
  <c r="EH10"/>
  <c r="EG10"/>
  <c r="EE10"/>
  <c r="ED10"/>
  <c r="DY10"/>
  <c r="DX10"/>
  <c r="DV10"/>
  <c r="DU10"/>
  <c r="DS10"/>
  <c r="DR10"/>
  <c r="DN10"/>
  <c r="DM10"/>
  <c r="DL10"/>
  <c r="DJ10"/>
  <c r="DI10"/>
  <c r="DG10"/>
  <c r="DF10"/>
  <c r="DE10"/>
  <c r="CY10"/>
  <c r="CW10"/>
  <c r="CT10"/>
  <c r="CS10"/>
  <c r="CR10"/>
  <c r="CQ10"/>
  <c r="CK10"/>
  <c r="CI10"/>
  <c r="CG10"/>
  <c r="CF10"/>
  <c r="CE10"/>
  <c r="CD10"/>
  <c r="CC10"/>
  <c r="BU10"/>
  <c r="BQ10"/>
  <c r="BP10"/>
  <c r="BO10"/>
  <c r="BI10"/>
  <c r="BG10"/>
  <c r="BD10"/>
  <c r="BC10"/>
  <c r="BB10"/>
  <c r="BA10"/>
  <c r="AU10"/>
  <c r="AS10"/>
  <c r="AP10"/>
  <c r="AO10"/>
  <c r="AN10"/>
  <c r="AM10"/>
  <c r="AG10"/>
  <c r="AE10"/>
  <c r="AC10"/>
  <c r="AB10"/>
  <c r="AA10"/>
  <c r="Z10"/>
  <c r="Y10"/>
  <c r="S10"/>
  <c r="Q10"/>
  <c r="N10"/>
  <c r="M10"/>
  <c r="L10"/>
  <c r="GB9"/>
  <c r="FZ9"/>
  <c r="FY9"/>
  <c r="FX9"/>
  <c r="FW9"/>
  <c r="FV9"/>
  <c r="FU9"/>
  <c r="FT9"/>
  <c r="FS9"/>
  <c r="FR9"/>
  <c r="FQ9"/>
  <c r="FP9"/>
  <c r="FO9"/>
  <c r="FN9"/>
  <c r="FM9"/>
  <c r="FL9"/>
  <c r="FK9"/>
  <c r="FJ9"/>
  <c r="FI9"/>
  <c r="FH9"/>
  <c r="FG9"/>
  <c r="FF9"/>
  <c r="FE9"/>
  <c r="FD9"/>
  <c r="FC9"/>
  <c r="FB9"/>
  <c r="FA9"/>
  <c r="EZ9"/>
  <c r="EY9"/>
  <c r="EX9"/>
  <c r="EW9"/>
  <c r="EV9"/>
  <c r="EU9"/>
  <c r="ET9"/>
  <c r="ES9"/>
  <c r="ER9"/>
  <c r="EQ9"/>
  <c r="EP9"/>
  <c r="EO9"/>
  <c r="EI9"/>
  <c r="EH9"/>
  <c r="EG9"/>
  <c r="EF9"/>
  <c r="EE9"/>
  <c r="ED9"/>
  <c r="DZ9"/>
  <c r="DY9"/>
  <c r="DX9"/>
  <c r="DW9"/>
  <c r="DV9"/>
  <c r="DU9"/>
  <c r="DS9"/>
  <c r="DR9"/>
  <c r="DN9"/>
  <c r="DM9"/>
  <c r="DL9"/>
  <c r="DJ9"/>
  <c r="DI9"/>
  <c r="DH9"/>
  <c r="DG9"/>
  <c r="DF9"/>
  <c r="DE9"/>
  <c r="DD9"/>
  <c r="DC9"/>
  <c r="DB9"/>
  <c r="DA9"/>
  <c r="CZ9"/>
  <c r="CY9"/>
  <c r="CX9"/>
  <c r="CW9"/>
  <c r="CV9"/>
  <c r="CU9"/>
  <c r="CT9"/>
  <c r="CS9"/>
  <c r="CR9"/>
  <c r="CQ9"/>
  <c r="CP9"/>
  <c r="CO9"/>
  <c r="CN9"/>
  <c r="CM9"/>
  <c r="CL9"/>
  <c r="CK9"/>
  <c r="CJ9"/>
  <c r="CI9"/>
  <c r="CH9"/>
  <c r="CG9"/>
  <c r="CF9"/>
  <c r="CE9"/>
  <c r="CD9"/>
  <c r="CC9"/>
  <c r="CB9"/>
  <c r="CA9"/>
  <c r="BZ9"/>
  <c r="BY9"/>
  <c r="BX9"/>
  <c r="BW9"/>
  <c r="BV9"/>
  <c r="BU9"/>
  <c r="BT9"/>
  <c r="BS9"/>
  <c r="BR9"/>
  <c r="BQ9"/>
  <c r="BP9"/>
  <c r="BO9"/>
  <c r="BN9"/>
  <c r="BM9"/>
  <c r="BL9"/>
  <c r="BK9"/>
  <c r="BJ9"/>
  <c r="BI9"/>
  <c r="BH9"/>
  <c r="BG9"/>
  <c r="BF9"/>
  <c r="BE9"/>
  <c r="BD9"/>
  <c r="BC9"/>
  <c r="BB9"/>
  <c r="BA9"/>
  <c r="AZ9"/>
  <c r="AY9"/>
  <c r="AX9"/>
  <c r="AW9"/>
  <c r="AV9"/>
  <c r="AU9"/>
  <c r="AT9"/>
  <c r="AS9"/>
  <c r="AR9"/>
  <c r="AQ9"/>
  <c r="AP9"/>
  <c r="AO9"/>
  <c r="AN9"/>
  <c r="AM9"/>
  <c r="AL9"/>
  <c r="AK9"/>
  <c r="AJ9"/>
  <c r="AI9"/>
  <c r="AH9"/>
  <c r="AG9"/>
  <c r="AF9"/>
  <c r="AE9"/>
  <c r="AD9"/>
  <c r="AC9"/>
  <c r="AB9"/>
  <c r="AA9"/>
  <c r="Z9"/>
  <c r="Y9"/>
  <c r="X9"/>
  <c r="W9"/>
  <c r="V9"/>
  <c r="U9"/>
  <c r="T9"/>
  <c r="S9"/>
  <c r="R9"/>
  <c r="Q9"/>
  <c r="P9"/>
  <c r="O9"/>
  <c r="N9"/>
  <c r="M9"/>
  <c r="L9"/>
  <c r="FX8"/>
  <c r="FW8"/>
  <c r="FV8"/>
  <c r="FU8"/>
  <c r="FT8"/>
  <c r="FS8"/>
  <c r="FR8"/>
  <c r="FQ8"/>
  <c r="FP8"/>
  <c r="FO8"/>
  <c r="FN8"/>
  <c r="FM8"/>
  <c r="FL8"/>
  <c r="FK8"/>
  <c r="FJ8"/>
  <c r="FI8"/>
  <c r="FH8"/>
  <c r="FG8"/>
  <c r="FF8"/>
  <c r="FE8"/>
  <c r="FD8"/>
  <c r="FC8"/>
  <c r="FB8"/>
  <c r="FA8"/>
  <c r="EZ8"/>
  <c r="EY8"/>
  <c r="EX8"/>
  <c r="EW8"/>
  <c r="EV8"/>
  <c r="EU8"/>
  <c r="ET8"/>
  <c r="ES8"/>
  <c r="ER8"/>
  <c r="EQ8"/>
  <c r="EP8"/>
  <c r="EO8"/>
  <c r="EN8"/>
  <c r="EM8"/>
  <c r="EL8"/>
  <c r="EK8"/>
  <c r="EJ8"/>
  <c r="EI8"/>
  <c r="EH8"/>
  <c r="EG8"/>
  <c r="EF8"/>
  <c r="EE8"/>
  <c r="ED8"/>
  <c r="EC8"/>
  <c r="EB8"/>
  <c r="EA8"/>
  <c r="DZ8"/>
  <c r="DY8"/>
  <c r="DX8"/>
  <c r="DW8"/>
  <c r="DV8"/>
  <c r="DU8"/>
  <c r="DT8"/>
  <c r="DS8"/>
  <c r="DP111" s="1"/>
  <c r="DR8"/>
  <c r="DN8"/>
  <c r="DM8"/>
  <c r="DL8"/>
  <c r="DJ8"/>
  <c r="DI8"/>
  <c r="DH8"/>
  <c r="DG8"/>
  <c r="DF8"/>
  <c r="DE8"/>
  <c r="DD8"/>
  <c r="DC8"/>
  <c r="DB8"/>
  <c r="DA8"/>
  <c r="CZ8"/>
  <c r="CY8"/>
  <c r="CX8"/>
  <c r="CW8"/>
  <c r="CV8"/>
  <c r="CU8"/>
  <c r="CT8"/>
  <c r="CS8"/>
  <c r="CR8"/>
  <c r="CQ8"/>
  <c r="CP8"/>
  <c r="CO8"/>
  <c r="CN8"/>
  <c r="CM8"/>
  <c r="CL8"/>
  <c r="CK8"/>
  <c r="CJ8"/>
  <c r="CI8"/>
  <c r="CH8"/>
  <c r="CG8"/>
  <c r="CF8"/>
  <c r="CE8"/>
  <c r="CD8"/>
  <c r="CC8"/>
  <c r="CB8"/>
  <c r="CA8"/>
  <c r="BZ8"/>
  <c r="BY8"/>
  <c r="BX8"/>
  <c r="BW8"/>
  <c r="BV8"/>
  <c r="BU8"/>
  <c r="BT8"/>
  <c r="BS8"/>
  <c r="BR8"/>
  <c r="BQ8"/>
  <c r="BP8"/>
  <c r="BO8"/>
  <c r="BN8"/>
  <c r="BM8"/>
  <c r="BL8"/>
  <c r="BK8"/>
  <c r="BJ8"/>
  <c r="BI8"/>
  <c r="BH8"/>
  <c r="BG8"/>
  <c r="BF8"/>
  <c r="BE8"/>
  <c r="BD8"/>
  <c r="BC8"/>
  <c r="BB8"/>
  <c r="BA8"/>
  <c r="AZ8"/>
  <c r="AY8"/>
  <c r="AX8"/>
  <c r="AW8"/>
  <c r="AV8"/>
  <c r="AU8"/>
  <c r="AT8"/>
  <c r="AS8"/>
  <c r="AR8"/>
  <c r="AQ8"/>
  <c r="AP8"/>
  <c r="AO8"/>
  <c r="AN8"/>
  <c r="AM8"/>
  <c r="AL8"/>
  <c r="AK8"/>
  <c r="AJ8"/>
  <c r="AI8"/>
  <c r="AH8"/>
  <c r="AG8"/>
  <c r="AF8"/>
  <c r="AE8"/>
  <c r="AD8"/>
  <c r="AC8"/>
  <c r="AB8"/>
  <c r="AA8"/>
  <c r="Z8"/>
  <c r="Y8"/>
  <c r="X8"/>
  <c r="W8"/>
  <c r="V8"/>
  <c r="U8"/>
  <c r="T8"/>
  <c r="S8"/>
  <c r="R8"/>
  <c r="Q8"/>
  <c r="P8"/>
  <c r="O8"/>
  <c r="N8"/>
  <c r="M8"/>
  <c r="L8"/>
  <c r="K8"/>
  <c r="FI7"/>
  <c r="FJ7"/>
  <c r="FH7"/>
  <c r="FJ4"/>
  <c r="FI4"/>
  <c r="FA5"/>
  <c r="CZ7"/>
  <c r="CY7"/>
  <c r="CX7"/>
  <c r="CW7"/>
  <c r="CV7"/>
  <c r="CU7"/>
  <c r="CT7"/>
  <c r="CS7"/>
  <c r="CR7"/>
  <c r="CQ7"/>
  <c r="CU6"/>
  <c r="CT6"/>
  <c r="CS6"/>
  <c r="CS5"/>
  <c r="CR5"/>
  <c r="CQ5"/>
  <c r="CZ4"/>
  <c r="CY4"/>
  <c r="CX4"/>
  <c r="CW4"/>
  <c r="CV4"/>
  <c r="CQ4"/>
  <c r="CL7"/>
  <c r="CK7"/>
  <c r="CJ7"/>
  <c r="CI7"/>
  <c r="CH7"/>
  <c r="CG7"/>
  <c r="CF7"/>
  <c r="CE7"/>
  <c r="CD7"/>
  <c r="CC7"/>
  <c r="CG6"/>
  <c r="CF6"/>
  <c r="CE6"/>
  <c r="CE5"/>
  <c r="CD5"/>
  <c r="CC5"/>
  <c r="CL4"/>
  <c r="CK4"/>
  <c r="CJ4"/>
  <c r="CI4"/>
  <c r="CH4"/>
  <c r="CC4"/>
  <c r="BX7"/>
  <c r="BW7"/>
  <c r="BV7"/>
  <c r="BU7"/>
  <c r="BT7"/>
  <c r="BS7"/>
  <c r="BR7"/>
  <c r="BQ7"/>
  <c r="BP7"/>
  <c r="BO7"/>
  <c r="BS6"/>
  <c r="BR6"/>
  <c r="BQ6"/>
  <c r="BQ5"/>
  <c r="BP5"/>
  <c r="BO5"/>
  <c r="BX4"/>
  <c r="BW4"/>
  <c r="BV4"/>
  <c r="BU4"/>
  <c r="BT4"/>
  <c r="BO4"/>
  <c r="BJ7"/>
  <c r="BI7"/>
  <c r="BH7"/>
  <c r="BG7"/>
  <c r="BF7"/>
  <c r="BE7"/>
  <c r="BD7"/>
  <c r="BC7"/>
  <c r="BB7"/>
  <c r="BA7"/>
  <c r="BE6"/>
  <c r="BD6"/>
  <c r="BC6"/>
  <c r="BC5"/>
  <c r="BB5"/>
  <c r="BA5"/>
  <c r="BJ4"/>
  <c r="BI4"/>
  <c r="BH4"/>
  <c r="BG4"/>
  <c r="BF4"/>
  <c r="BA4"/>
  <c r="AV7"/>
  <c r="AU7"/>
  <c r="AT7"/>
  <c r="AS7"/>
  <c r="AR7"/>
  <c r="AQ7"/>
  <c r="AP7"/>
  <c r="AO7"/>
  <c r="AN7"/>
  <c r="AM7"/>
  <c r="AQ6"/>
  <c r="AP6"/>
  <c r="AO6"/>
  <c r="AO5"/>
  <c r="AN5"/>
  <c r="AM5"/>
  <c r="AV4"/>
  <c r="AU4"/>
  <c r="AT4"/>
  <c r="AS4"/>
  <c r="AR4"/>
  <c r="AM4"/>
  <c r="AH7"/>
  <c r="AG7"/>
  <c r="AF7"/>
  <c r="AE7"/>
  <c r="AD7"/>
  <c r="AC7"/>
  <c r="AB7"/>
  <c r="AA7"/>
  <c r="Z7"/>
  <c r="Y7"/>
  <c r="AC6"/>
  <c r="AB6"/>
  <c r="AA6"/>
  <c r="AA5"/>
  <c r="Z5"/>
  <c r="Y5"/>
  <c r="AH4"/>
  <c r="AG4"/>
  <c r="AF4"/>
  <c r="AE4"/>
  <c r="AD4"/>
  <c r="Y4"/>
  <c r="T7"/>
  <c r="S7"/>
  <c r="R7"/>
  <c r="Q7"/>
  <c r="P7"/>
  <c r="M7"/>
  <c r="N7"/>
  <c r="O7"/>
  <c r="O6"/>
  <c r="N6"/>
  <c r="M6"/>
  <c r="FR7"/>
  <c r="FQ7"/>
  <c r="FP7"/>
  <c r="FO7"/>
  <c r="FN7"/>
  <c r="FM7"/>
  <c r="FR5"/>
  <c r="FQ5"/>
  <c r="FR4"/>
  <c r="FQ4"/>
  <c r="FP4"/>
  <c r="FO4"/>
  <c r="FN4"/>
  <c r="FM4"/>
  <c r="FR3"/>
  <c r="FQ3"/>
  <c r="FP3"/>
  <c r="FO3"/>
  <c r="FN3"/>
  <c r="FM3"/>
  <c r="FM109" s="1"/>
  <c r="FR2"/>
  <c r="FQ2"/>
  <c r="FP2"/>
  <c r="FO2"/>
  <c r="FN2"/>
  <c r="FM2"/>
  <c r="FM108" s="1"/>
  <c r="HN11" i="3"/>
  <c r="HQ11" s="1"/>
  <c r="HP11"/>
  <c r="HN12"/>
  <c r="HP12"/>
  <c r="HQ12"/>
  <c r="HN13"/>
  <c r="HQ13" s="1"/>
  <c r="HP13"/>
  <c r="HN14"/>
  <c r="HQ14" s="1"/>
  <c r="HP14"/>
  <c r="HN15"/>
  <c r="HP15"/>
  <c r="HQ15" s="1"/>
  <c r="HN16"/>
  <c r="HP16"/>
  <c r="HQ16"/>
  <c r="HN17"/>
  <c r="HQ17" s="1"/>
  <c r="HP17"/>
  <c r="HN18"/>
  <c r="HQ18" s="1"/>
  <c r="HP18"/>
  <c r="HN19"/>
  <c r="HP19"/>
  <c r="HQ19" s="1"/>
  <c r="HN20"/>
  <c r="HP20"/>
  <c r="HQ20"/>
  <c r="HN21"/>
  <c r="HP21"/>
  <c r="HQ21" s="1"/>
  <c r="HN22"/>
  <c r="HQ22" s="1"/>
  <c r="HP22"/>
  <c r="HN23"/>
  <c r="HP23"/>
  <c r="HQ23" s="1"/>
  <c r="HN24"/>
  <c r="HP24"/>
  <c r="HQ24"/>
  <c r="HN25"/>
  <c r="HP25"/>
  <c r="HQ25" s="1"/>
  <c r="HN26"/>
  <c r="HQ26" s="1"/>
  <c r="HP26"/>
  <c r="HN27"/>
  <c r="HP27"/>
  <c r="HQ27" s="1"/>
  <c r="HN28"/>
  <c r="HP28"/>
  <c r="HQ28"/>
  <c r="HN29"/>
  <c r="HP29"/>
  <c r="HQ29" s="1"/>
  <c r="HN30"/>
  <c r="HQ30" s="1"/>
  <c r="HP30"/>
  <c r="HN31"/>
  <c r="HP31"/>
  <c r="HQ31" s="1"/>
  <c r="HN32"/>
  <c r="HP32"/>
  <c r="HQ32"/>
  <c r="HN33"/>
  <c r="HQ33" s="1"/>
  <c r="HP33"/>
  <c r="HN34"/>
  <c r="HQ34" s="1"/>
  <c r="HP34"/>
  <c r="HN35"/>
  <c r="HP35"/>
  <c r="HQ35" s="1"/>
  <c r="HN36"/>
  <c r="HP36"/>
  <c r="HQ36"/>
  <c r="HN37"/>
  <c r="HQ37" s="1"/>
  <c r="HP37"/>
  <c r="HN38"/>
  <c r="HQ38" s="1"/>
  <c r="HP38"/>
  <c r="HN39"/>
  <c r="HP39"/>
  <c r="HQ39" s="1"/>
  <c r="HN40"/>
  <c r="HP40"/>
  <c r="HQ40"/>
  <c r="HN41"/>
  <c r="HP41"/>
  <c r="HQ41" s="1"/>
  <c r="HN42"/>
  <c r="HQ42" s="1"/>
  <c r="HP42"/>
  <c r="HN43"/>
  <c r="HP43"/>
  <c r="HQ43" s="1"/>
  <c r="HN44"/>
  <c r="HP44"/>
  <c r="HQ44"/>
  <c r="HN45"/>
  <c r="HP45"/>
  <c r="HQ45" s="1"/>
  <c r="HN46"/>
  <c r="HQ46" s="1"/>
  <c r="HP46"/>
  <c r="HN47"/>
  <c r="HQ47" s="1"/>
  <c r="HP47"/>
  <c r="HN48"/>
  <c r="HP48"/>
  <c r="HQ48"/>
  <c r="HN49"/>
  <c r="HQ49" s="1"/>
  <c r="HP49"/>
  <c r="HN50"/>
  <c r="HQ50" s="1"/>
  <c r="HP50"/>
  <c r="HN51"/>
  <c r="HP51"/>
  <c r="HQ51" s="1"/>
  <c r="HN52"/>
  <c r="HP52"/>
  <c r="HQ52"/>
  <c r="HN53"/>
  <c r="HP53"/>
  <c r="HQ53" s="1"/>
  <c r="HN54"/>
  <c r="HQ54" s="1"/>
  <c r="HP54"/>
  <c r="HN55"/>
  <c r="HQ55" s="1"/>
  <c r="HP55"/>
  <c r="HN56"/>
  <c r="HP56"/>
  <c r="HQ56"/>
  <c r="HN57"/>
  <c r="HP57"/>
  <c r="HQ57" s="1"/>
  <c r="HN58"/>
  <c r="HQ58" s="1"/>
  <c r="HP58"/>
  <c r="HN59"/>
  <c r="HP59"/>
  <c r="HQ59" s="1"/>
  <c r="HN60"/>
  <c r="HP60"/>
  <c r="HQ60"/>
  <c r="HN61"/>
  <c r="HQ61" s="1"/>
  <c r="HP61"/>
  <c r="HN62"/>
  <c r="HQ62" s="1"/>
  <c r="HP62"/>
  <c r="HN63"/>
  <c r="HP63"/>
  <c r="HQ63" s="1"/>
  <c r="HN64"/>
  <c r="HP64"/>
  <c r="HQ64"/>
  <c r="HN65"/>
  <c r="HQ65" s="1"/>
  <c r="HP65"/>
  <c r="HN66"/>
  <c r="HQ66" s="1"/>
  <c r="HP66"/>
  <c r="HN67"/>
  <c r="HQ67" s="1"/>
  <c r="HP67"/>
  <c r="HN68"/>
  <c r="HP68"/>
  <c r="HQ68"/>
  <c r="HN69"/>
  <c r="HQ69" s="1"/>
  <c r="HP69"/>
  <c r="HN70"/>
  <c r="HQ70" s="1"/>
  <c r="HP70"/>
  <c r="HN71"/>
  <c r="HQ71" s="1"/>
  <c r="HP71"/>
  <c r="HN72"/>
  <c r="HP72"/>
  <c r="HQ72"/>
  <c r="HN73"/>
  <c r="HQ73" s="1"/>
  <c r="HP73"/>
  <c r="HN74"/>
  <c r="HQ74" s="1"/>
  <c r="HP74"/>
  <c r="HN75"/>
  <c r="HP75"/>
  <c r="HQ75" s="1"/>
  <c r="HN76"/>
  <c r="HP76"/>
  <c r="HQ76"/>
  <c r="HN77"/>
  <c r="HQ77" s="1"/>
  <c r="HP77"/>
  <c r="HN78"/>
  <c r="HQ78" s="1"/>
  <c r="HP78"/>
  <c r="HN79"/>
  <c r="HP79"/>
  <c r="HQ79" s="1"/>
  <c r="HN80"/>
  <c r="HP80"/>
  <c r="HQ80"/>
  <c r="HN81"/>
  <c r="HQ81" s="1"/>
  <c r="HP81"/>
  <c r="HN82"/>
  <c r="HQ82" s="1"/>
  <c r="HP82"/>
  <c r="HN83"/>
  <c r="HP83"/>
  <c r="HQ83" s="1"/>
  <c r="HN84"/>
  <c r="HP84"/>
  <c r="HQ84"/>
  <c r="HN85"/>
  <c r="HQ85" s="1"/>
  <c r="HP85"/>
  <c r="HN86"/>
  <c r="HQ86" s="1"/>
  <c r="HP86"/>
  <c r="HN87"/>
  <c r="HP87"/>
  <c r="HQ87" s="1"/>
  <c r="HN88"/>
  <c r="HP88"/>
  <c r="HQ88"/>
  <c r="HN89"/>
  <c r="HP89"/>
  <c r="HQ89" s="1"/>
  <c r="HN90"/>
  <c r="HQ90" s="1"/>
  <c r="HP90"/>
  <c r="HN91"/>
  <c r="HP91"/>
  <c r="HQ91" s="1"/>
  <c r="HN92"/>
  <c r="HP92"/>
  <c r="HQ92"/>
  <c r="HN93"/>
  <c r="HP93"/>
  <c r="HQ93" s="1"/>
  <c r="HN94"/>
  <c r="HQ94" s="1"/>
  <c r="HP94"/>
  <c r="HN95"/>
  <c r="HP95"/>
  <c r="HQ95" s="1"/>
  <c r="HN96"/>
  <c r="HP96"/>
  <c r="HQ96"/>
  <c r="HN97"/>
  <c r="HQ97" s="1"/>
  <c r="HP97"/>
  <c r="HN98"/>
  <c r="HQ98" s="1"/>
  <c r="HP98"/>
  <c r="HN99"/>
  <c r="HQ99" s="1"/>
  <c r="HP99"/>
  <c r="HN100"/>
  <c r="HP100"/>
  <c r="HQ100"/>
  <c r="HN101"/>
  <c r="HQ101" s="1"/>
  <c r="HP101"/>
  <c r="HN102"/>
  <c r="HQ102" s="1"/>
  <c r="HP102"/>
  <c r="HN103"/>
  <c r="HP103"/>
  <c r="HQ103" s="1"/>
  <c r="HN104"/>
  <c r="HP104"/>
  <c r="HQ104"/>
  <c r="HN105"/>
  <c r="HP105"/>
  <c r="HQ105" s="1"/>
  <c r="HN106"/>
  <c r="HQ106" s="1"/>
  <c r="HP106"/>
  <c r="HN107"/>
  <c r="HQ107" s="1"/>
  <c r="HP107"/>
  <c r="HN108"/>
  <c r="HP108"/>
  <c r="HQ108"/>
  <c r="HN109"/>
  <c r="HP109"/>
  <c r="HQ109" s="1"/>
  <c r="HP10"/>
  <c r="HN10"/>
  <c r="HN8"/>
  <c r="GM11"/>
  <c r="GM50"/>
  <c r="GM51"/>
  <c r="GM52"/>
  <c r="GM53"/>
  <c r="GM54"/>
  <c r="GM55"/>
  <c r="GM56"/>
  <c r="GM57"/>
  <c r="GM58"/>
  <c r="GM59"/>
  <c r="GM60"/>
  <c r="GM61"/>
  <c r="GM62"/>
  <c r="GM63"/>
  <c r="GM64"/>
  <c r="GM65"/>
  <c r="GM66"/>
  <c r="GM67"/>
  <c r="GM68"/>
  <c r="GM69"/>
  <c r="GM70"/>
  <c r="GM71"/>
  <c r="GM72"/>
  <c r="GM73"/>
  <c r="GM74"/>
  <c r="GM75"/>
  <c r="GM76"/>
  <c r="GM77"/>
  <c r="GM78"/>
  <c r="GM79"/>
  <c r="GM80"/>
  <c r="GM81"/>
  <c r="GM82"/>
  <c r="GM83"/>
  <c r="GM84"/>
  <c r="GM85"/>
  <c r="GM86"/>
  <c r="GM87"/>
  <c r="GM88"/>
  <c r="GM89"/>
  <c r="GM90"/>
  <c r="GM91"/>
  <c r="GM92"/>
  <c r="GM93"/>
  <c r="GM94"/>
  <c r="GM95"/>
  <c r="GM96"/>
  <c r="GM97"/>
  <c r="GM98"/>
  <c r="GM99"/>
  <c r="GM100"/>
  <c r="GM101"/>
  <c r="GM102"/>
  <c r="GM103"/>
  <c r="GM104"/>
  <c r="GM105"/>
  <c r="GM106"/>
  <c r="GM107"/>
  <c r="GM108"/>
  <c r="GM109"/>
  <c r="GL11"/>
  <c r="GL41"/>
  <c r="GL42"/>
  <c r="GL43"/>
  <c r="GL44"/>
  <c r="GL45"/>
  <c r="GL46"/>
  <c r="GL47"/>
  <c r="GL48"/>
  <c r="GL49"/>
  <c r="GL50"/>
  <c r="GL51"/>
  <c r="GL52"/>
  <c r="GL53"/>
  <c r="GL54"/>
  <c r="GL55"/>
  <c r="GL56"/>
  <c r="GL57"/>
  <c r="GL58"/>
  <c r="GL59"/>
  <c r="GL60"/>
  <c r="GL61"/>
  <c r="GL62"/>
  <c r="GL63"/>
  <c r="GL64"/>
  <c r="GL65"/>
  <c r="GL66"/>
  <c r="GL67"/>
  <c r="GL68"/>
  <c r="GL69"/>
  <c r="GL70"/>
  <c r="GL71"/>
  <c r="GL72"/>
  <c r="GL73"/>
  <c r="GL74"/>
  <c r="GL75"/>
  <c r="GL76"/>
  <c r="GL77"/>
  <c r="GL78"/>
  <c r="GL79"/>
  <c r="GL80"/>
  <c r="GL81"/>
  <c r="GL82"/>
  <c r="GL83"/>
  <c r="GL84"/>
  <c r="GL85"/>
  <c r="GL86"/>
  <c r="GL87"/>
  <c r="GL88"/>
  <c r="GL89"/>
  <c r="GL90"/>
  <c r="GL91"/>
  <c r="GL92"/>
  <c r="GL93"/>
  <c r="GL94"/>
  <c r="GL95"/>
  <c r="GL96"/>
  <c r="GL97"/>
  <c r="GL98"/>
  <c r="GL99"/>
  <c r="GL100"/>
  <c r="GL101"/>
  <c r="GL102"/>
  <c r="GL103"/>
  <c r="GL104"/>
  <c r="GL105"/>
  <c r="GL106"/>
  <c r="GL107"/>
  <c r="GL108"/>
  <c r="GL109"/>
  <c r="GL10"/>
  <c r="GL5"/>
  <c r="FL11"/>
  <c r="FL20"/>
  <c r="FK18" i="4" s="1"/>
  <c r="FL21" i="3"/>
  <c r="FK19" i="4" s="1"/>
  <c r="FL22" i="3"/>
  <c r="FK20" i="4" s="1"/>
  <c r="FL23" i="3"/>
  <c r="FK21" i="4" s="1"/>
  <c r="FL24" i="3"/>
  <c r="FK22" i="4" s="1"/>
  <c r="FL25" i="3"/>
  <c r="FK23" i="4" s="1"/>
  <c r="FL26" i="3"/>
  <c r="FK24" i="4" s="1"/>
  <c r="FL27" i="3"/>
  <c r="FK25" i="4" s="1"/>
  <c r="FL28" i="3"/>
  <c r="FK26" i="4" s="1"/>
  <c r="FL29" i="3"/>
  <c r="FK27" i="4" s="1"/>
  <c r="FL30" i="3"/>
  <c r="FK28" i="4" s="1"/>
  <c r="FL31" i="3"/>
  <c r="FK29" i="4" s="1"/>
  <c r="FL32" i="3"/>
  <c r="FK30" i="4" s="1"/>
  <c r="FL33" i="3"/>
  <c r="FK31" i="4" s="1"/>
  <c r="FL34" i="3"/>
  <c r="FK32" i="4" s="1"/>
  <c r="FL35" i="3"/>
  <c r="FK33" i="4" s="1"/>
  <c r="FL36" i="3"/>
  <c r="FK34" i="4" s="1"/>
  <c r="FL37" i="3"/>
  <c r="FK35" i="4" s="1"/>
  <c r="FL38" i="3"/>
  <c r="FK36" i="4" s="1"/>
  <c r="FL39" i="3"/>
  <c r="FK37" i="4" s="1"/>
  <c r="FL40" i="3"/>
  <c r="FK38" i="4" s="1"/>
  <c r="FL41" i="3"/>
  <c r="FL42"/>
  <c r="FL43"/>
  <c r="FL44"/>
  <c r="FL45"/>
  <c r="FL46"/>
  <c r="FL47"/>
  <c r="FL48"/>
  <c r="FL49"/>
  <c r="FL50"/>
  <c r="FL51"/>
  <c r="FL52"/>
  <c r="FL53"/>
  <c r="FL54"/>
  <c r="FL55"/>
  <c r="FL56"/>
  <c r="FL57"/>
  <c r="FL58"/>
  <c r="FL59"/>
  <c r="FL60"/>
  <c r="FL61"/>
  <c r="FL62"/>
  <c r="FL63"/>
  <c r="FL64"/>
  <c r="FL65"/>
  <c r="FL66"/>
  <c r="FL67"/>
  <c r="FL68"/>
  <c r="FL69"/>
  <c r="FL70"/>
  <c r="FL71"/>
  <c r="FL72"/>
  <c r="FL73"/>
  <c r="FL74"/>
  <c r="FL75"/>
  <c r="FL76"/>
  <c r="FL77"/>
  <c r="FL78"/>
  <c r="FL79"/>
  <c r="FL80"/>
  <c r="FL81"/>
  <c r="FL82"/>
  <c r="FL83"/>
  <c r="FL84"/>
  <c r="FL85"/>
  <c r="FL86"/>
  <c r="FL87"/>
  <c r="FL88"/>
  <c r="FL89"/>
  <c r="FL90"/>
  <c r="FL91"/>
  <c r="FL92"/>
  <c r="FL93"/>
  <c r="FL94"/>
  <c r="FL95"/>
  <c r="FL96"/>
  <c r="FL97"/>
  <c r="FL98"/>
  <c r="FL99"/>
  <c r="FL100"/>
  <c r="FL101"/>
  <c r="FL102"/>
  <c r="FL103"/>
  <c r="FL104"/>
  <c r="FL105"/>
  <c r="FL106"/>
  <c r="FL107"/>
  <c r="FL108"/>
  <c r="FM108" s="1"/>
  <c r="FL109"/>
  <c r="FL10"/>
  <c r="FM109"/>
  <c r="FK109"/>
  <c r="FJ109"/>
  <c r="FK108"/>
  <c r="FJ108"/>
  <c r="FM107"/>
  <c r="FK107"/>
  <c r="FJ107"/>
  <c r="FM106"/>
  <c r="FK106"/>
  <c r="FJ106"/>
  <c r="FM105"/>
  <c r="FK105"/>
  <c r="FJ105"/>
  <c r="FM104"/>
  <c r="FK104"/>
  <c r="FJ104"/>
  <c r="FM103"/>
  <c r="FK103"/>
  <c r="FJ103"/>
  <c r="FM102"/>
  <c r="FK102"/>
  <c r="FJ102"/>
  <c r="FM101"/>
  <c r="FK101"/>
  <c r="FJ101"/>
  <c r="FM100"/>
  <c r="FK100"/>
  <c r="FJ100"/>
  <c r="FM99"/>
  <c r="FK99"/>
  <c r="FJ99"/>
  <c r="FM98"/>
  <c r="FK98"/>
  <c r="FJ98"/>
  <c r="FM97"/>
  <c r="FK97"/>
  <c r="FJ97"/>
  <c r="FM96"/>
  <c r="FK96"/>
  <c r="FJ96"/>
  <c r="FM95"/>
  <c r="FK95"/>
  <c r="FJ95"/>
  <c r="FM94"/>
  <c r="FK94"/>
  <c r="FJ94"/>
  <c r="FM93"/>
  <c r="FK93"/>
  <c r="FJ93"/>
  <c r="FM92"/>
  <c r="FK92"/>
  <c r="FJ92"/>
  <c r="FM91"/>
  <c r="FK91"/>
  <c r="FJ91"/>
  <c r="FM90"/>
  <c r="FK90"/>
  <c r="FJ90"/>
  <c r="FM89"/>
  <c r="FK89"/>
  <c r="FJ89"/>
  <c r="FM88"/>
  <c r="FK88"/>
  <c r="FJ88"/>
  <c r="FM87"/>
  <c r="FK87"/>
  <c r="FJ87"/>
  <c r="FM86"/>
  <c r="FK86"/>
  <c r="FJ86"/>
  <c r="FM85"/>
  <c r="FK85"/>
  <c r="FJ85"/>
  <c r="FM84"/>
  <c r="FK84"/>
  <c r="FJ84"/>
  <c r="FM83"/>
  <c r="FK83"/>
  <c r="FJ83"/>
  <c r="FM82"/>
  <c r="FK82"/>
  <c r="FJ82"/>
  <c r="FM81"/>
  <c r="FK81"/>
  <c r="FJ81"/>
  <c r="FM80"/>
  <c r="FK80"/>
  <c r="FJ80"/>
  <c r="FM79"/>
  <c r="FK79"/>
  <c r="FJ79"/>
  <c r="FM78"/>
  <c r="FK78"/>
  <c r="FJ78"/>
  <c r="FM77"/>
  <c r="FK77"/>
  <c r="FJ77"/>
  <c r="FM76"/>
  <c r="FK76"/>
  <c r="FJ76"/>
  <c r="FM75"/>
  <c r="FK75"/>
  <c r="FJ75"/>
  <c r="FM74"/>
  <c r="FK74"/>
  <c r="FJ74"/>
  <c r="FM73"/>
  <c r="FK73"/>
  <c r="FJ73"/>
  <c r="FM72"/>
  <c r="FK72"/>
  <c r="FJ72"/>
  <c r="FM71"/>
  <c r="FK71"/>
  <c r="FJ71"/>
  <c r="FM70"/>
  <c r="FK70"/>
  <c r="FJ70"/>
  <c r="FM69"/>
  <c r="FK69"/>
  <c r="FJ69"/>
  <c r="FM68"/>
  <c r="FK68"/>
  <c r="FJ68"/>
  <c r="FM67"/>
  <c r="FK67"/>
  <c r="FJ67"/>
  <c r="FM66"/>
  <c r="FK66"/>
  <c r="FJ66"/>
  <c r="FM65"/>
  <c r="FK65"/>
  <c r="FJ65"/>
  <c r="FM64"/>
  <c r="FK64"/>
  <c r="FJ64"/>
  <c r="FM63"/>
  <c r="FK63"/>
  <c r="FJ63"/>
  <c r="FM62"/>
  <c r="FK62"/>
  <c r="FJ62"/>
  <c r="FM61"/>
  <c r="FK61"/>
  <c r="FJ61"/>
  <c r="FM60"/>
  <c r="FK60"/>
  <c r="FJ60"/>
  <c r="FM59"/>
  <c r="FK59"/>
  <c r="FJ59"/>
  <c r="FM58"/>
  <c r="FK58"/>
  <c r="FJ58"/>
  <c r="FM57"/>
  <c r="FK57"/>
  <c r="FJ57"/>
  <c r="FM56"/>
  <c r="FK56"/>
  <c r="FJ56"/>
  <c r="FM55"/>
  <c r="FK55"/>
  <c r="FJ55"/>
  <c r="FM54"/>
  <c r="FK54"/>
  <c r="FJ54"/>
  <c r="FM53"/>
  <c r="FK53"/>
  <c r="FJ53"/>
  <c r="FM52"/>
  <c r="FK52"/>
  <c r="FJ52"/>
  <c r="FM51"/>
  <c r="FK51"/>
  <c r="FJ51"/>
  <c r="FM50"/>
  <c r="FK50"/>
  <c r="FJ50"/>
  <c r="FM49"/>
  <c r="FK49"/>
  <c r="FJ49"/>
  <c r="FM48"/>
  <c r="FK48"/>
  <c r="FJ48"/>
  <c r="FM47"/>
  <c r="FK47"/>
  <c r="FJ47"/>
  <c r="FM46"/>
  <c r="FK46"/>
  <c r="FJ46"/>
  <c r="FM45"/>
  <c r="FK45"/>
  <c r="FJ45"/>
  <c r="FM44"/>
  <c r="FK44"/>
  <c r="FJ44"/>
  <c r="FM43"/>
  <c r="FK43"/>
  <c r="FJ43"/>
  <c r="FM42"/>
  <c r="FK42"/>
  <c r="FJ42"/>
  <c r="FM41"/>
  <c r="FK41"/>
  <c r="FJ41"/>
  <c r="FM40"/>
  <c r="GL40" s="1"/>
  <c r="FK40"/>
  <c r="FJ38" i="4" s="1"/>
  <c r="FM39" i="3"/>
  <c r="FL37" i="4" s="1"/>
  <c r="FK39" i="3"/>
  <c r="FJ37" i="4" s="1"/>
  <c r="FM38" i="3"/>
  <c r="FL36" i="4" s="1"/>
  <c r="FK38" i="3"/>
  <c r="FJ36" i="4" s="1"/>
  <c r="FM37" i="3"/>
  <c r="GL37" s="1"/>
  <c r="FK37"/>
  <c r="FJ35" i="4" s="1"/>
  <c r="FM36" i="3"/>
  <c r="FL34" i="4" s="1"/>
  <c r="FK36" i="3"/>
  <c r="FJ34" i="4" s="1"/>
  <c r="FM35" i="3"/>
  <c r="FL33" i="4" s="1"/>
  <c r="FK35" i="3"/>
  <c r="FJ33" i="4" s="1"/>
  <c r="FM34" i="3"/>
  <c r="FL32" i="4" s="1"/>
  <c r="FK34" i="3"/>
  <c r="FJ32" i="4" s="1"/>
  <c r="FM33" i="3"/>
  <c r="FL31" i="4" s="1"/>
  <c r="FK33" i="3"/>
  <c r="FJ31" i="4" s="1"/>
  <c r="FM32" i="3"/>
  <c r="FL30" i="4" s="1"/>
  <c r="FK32" i="3"/>
  <c r="FJ30" i="4" s="1"/>
  <c r="FM31" i="3"/>
  <c r="GL31" s="1"/>
  <c r="FK31"/>
  <c r="FJ29" i="4" s="1"/>
  <c r="FM30" i="3"/>
  <c r="FL28" i="4" s="1"/>
  <c r="FK30" i="3"/>
  <c r="FJ28" i="4" s="1"/>
  <c r="FM29" i="3"/>
  <c r="GL29" s="1"/>
  <c r="FK29"/>
  <c r="FJ27" i="4" s="1"/>
  <c r="FM28" i="3"/>
  <c r="GL28" s="1"/>
  <c r="FK28"/>
  <c r="FJ26" i="4" s="1"/>
  <c r="FM27" i="3"/>
  <c r="FL25" i="4" s="1"/>
  <c r="FK27" i="3"/>
  <c r="FJ25" i="4" s="1"/>
  <c r="FM26" i="3"/>
  <c r="FL24" i="4" s="1"/>
  <c r="FK26" i="3"/>
  <c r="FJ24" i="4" s="1"/>
  <c r="FM25" i="3"/>
  <c r="FL23" i="4" s="1"/>
  <c r="FK25" i="3"/>
  <c r="FJ23" i="4" s="1"/>
  <c r="FM24" i="3"/>
  <c r="FL22" i="4" s="1"/>
  <c r="FK24" i="3"/>
  <c r="FJ22" i="4" s="1"/>
  <c r="FM23" i="3"/>
  <c r="GL23" s="1"/>
  <c r="FK23"/>
  <c r="FJ21" i="4" s="1"/>
  <c r="FM22" i="3"/>
  <c r="FL20" i="4" s="1"/>
  <c r="FK22" i="3"/>
  <c r="FJ20" i="4" s="1"/>
  <c r="FM21" i="3"/>
  <c r="GL21" s="1"/>
  <c r="FK21"/>
  <c r="FJ19" i="4" s="1"/>
  <c r="FM20" i="3"/>
  <c r="FL18" i="4" s="1"/>
  <c r="FK20" i="3"/>
  <c r="FJ18" i="4" s="1"/>
  <c r="FK19" i="3"/>
  <c r="FK18"/>
  <c r="FJ16" i="4" s="1"/>
  <c r="FK17" i="3"/>
  <c r="FJ15" i="4" s="1"/>
  <c r="FK16" i="3"/>
  <c r="FK15"/>
  <c r="FK14"/>
  <c r="FK13"/>
  <c r="FJ11" i="4" s="1"/>
  <c r="FK12" i="3"/>
  <c r="FK11"/>
  <c r="FM11" s="1"/>
  <c r="FJ11"/>
  <c r="FK10"/>
  <c r="FM10" s="1"/>
  <c r="FJ10"/>
  <c r="DD109"/>
  <c r="DE109" s="1"/>
  <c r="DC109"/>
  <c r="DB109"/>
  <c r="DD108"/>
  <c r="DE108" s="1"/>
  <c r="DC108"/>
  <c r="DB108"/>
  <c r="DD107"/>
  <c r="DE107" s="1"/>
  <c r="DC107"/>
  <c r="DB107"/>
  <c r="DD106"/>
  <c r="DE106" s="1"/>
  <c r="DC106"/>
  <c r="DB106"/>
  <c r="DD105"/>
  <c r="DE105" s="1"/>
  <c r="DC105"/>
  <c r="DB105"/>
  <c r="DD104"/>
  <c r="DE104" s="1"/>
  <c r="DC104"/>
  <c r="DB104"/>
  <c r="DD103"/>
  <c r="DE103" s="1"/>
  <c r="DC103"/>
  <c r="DB103"/>
  <c r="DD102"/>
  <c r="DE102" s="1"/>
  <c r="DC102"/>
  <c r="DB102"/>
  <c r="DD101"/>
  <c r="DE101" s="1"/>
  <c r="DC101"/>
  <c r="DB101"/>
  <c r="DD100"/>
  <c r="DE100" s="1"/>
  <c r="DC100"/>
  <c r="DB100"/>
  <c r="DD99"/>
  <c r="DE99" s="1"/>
  <c r="DC99"/>
  <c r="DB99"/>
  <c r="DD98"/>
  <c r="DE98" s="1"/>
  <c r="DC98"/>
  <c r="DB98"/>
  <c r="DD97"/>
  <c r="DE97" s="1"/>
  <c r="DC97"/>
  <c r="DB97"/>
  <c r="DD96"/>
  <c r="DE96" s="1"/>
  <c r="DC96"/>
  <c r="DB96"/>
  <c r="DD95"/>
  <c r="DE95" s="1"/>
  <c r="DC95"/>
  <c r="DB95"/>
  <c r="DD94"/>
  <c r="DE94" s="1"/>
  <c r="DC94"/>
  <c r="DB94"/>
  <c r="DD93"/>
  <c r="DE93" s="1"/>
  <c r="DC93"/>
  <c r="DB93"/>
  <c r="DD92"/>
  <c r="DE92" s="1"/>
  <c r="DC92"/>
  <c r="DB92"/>
  <c r="DD91"/>
  <c r="DE91" s="1"/>
  <c r="DC91"/>
  <c r="DB91"/>
  <c r="DD90"/>
  <c r="DE90" s="1"/>
  <c r="DC90"/>
  <c r="DB90"/>
  <c r="DD89"/>
  <c r="DE89" s="1"/>
  <c r="DC89"/>
  <c r="DB89"/>
  <c r="DD88"/>
  <c r="DE88" s="1"/>
  <c r="DC88"/>
  <c r="DB88"/>
  <c r="DD87"/>
  <c r="DE87" s="1"/>
  <c r="DC87"/>
  <c r="DB87"/>
  <c r="DD86"/>
  <c r="DE86" s="1"/>
  <c r="DC86"/>
  <c r="DB86"/>
  <c r="DD85"/>
  <c r="DE85" s="1"/>
  <c r="DC85"/>
  <c r="DB85"/>
  <c r="DD84"/>
  <c r="DE84" s="1"/>
  <c r="DC84"/>
  <c r="DB84"/>
  <c r="DD83"/>
  <c r="DE83" s="1"/>
  <c r="DC83"/>
  <c r="DB83"/>
  <c r="DD82"/>
  <c r="DE82" s="1"/>
  <c r="DC82"/>
  <c r="DB82"/>
  <c r="DD81"/>
  <c r="DE81" s="1"/>
  <c r="DC81"/>
  <c r="DB81"/>
  <c r="DD80"/>
  <c r="DE80" s="1"/>
  <c r="DC80"/>
  <c r="DB80"/>
  <c r="DD79"/>
  <c r="DE79" s="1"/>
  <c r="DC79"/>
  <c r="DB79"/>
  <c r="DD78"/>
  <c r="DE78" s="1"/>
  <c r="DC78"/>
  <c r="DB78"/>
  <c r="DD77"/>
  <c r="DE77" s="1"/>
  <c r="DC77"/>
  <c r="DB77"/>
  <c r="DD76"/>
  <c r="DE76" s="1"/>
  <c r="DC76"/>
  <c r="DB76"/>
  <c r="DD75"/>
  <c r="DE75" s="1"/>
  <c r="DC75"/>
  <c r="DB75"/>
  <c r="DD74"/>
  <c r="DE74" s="1"/>
  <c r="DC74"/>
  <c r="DB74"/>
  <c r="DD73"/>
  <c r="DE73" s="1"/>
  <c r="DC73"/>
  <c r="DB73"/>
  <c r="DD72"/>
  <c r="DE72" s="1"/>
  <c r="DC72"/>
  <c r="DB72"/>
  <c r="DD71"/>
  <c r="DE71" s="1"/>
  <c r="DC71"/>
  <c r="DB71"/>
  <c r="DD70"/>
  <c r="DE70" s="1"/>
  <c r="DC70"/>
  <c r="DB70"/>
  <c r="DD69"/>
  <c r="DE69" s="1"/>
  <c r="DC69"/>
  <c r="DB69"/>
  <c r="DD68"/>
  <c r="DE68" s="1"/>
  <c r="DC68"/>
  <c r="DB68"/>
  <c r="DD67"/>
  <c r="DE67" s="1"/>
  <c r="DC67"/>
  <c r="DB67"/>
  <c r="DD66"/>
  <c r="DE66" s="1"/>
  <c r="DC66"/>
  <c r="DB66"/>
  <c r="DD65"/>
  <c r="DE65" s="1"/>
  <c r="DC65"/>
  <c r="DB65"/>
  <c r="DD64"/>
  <c r="DE64" s="1"/>
  <c r="DC64"/>
  <c r="DB64"/>
  <c r="DD63"/>
  <c r="DE63" s="1"/>
  <c r="DC63"/>
  <c r="DB63"/>
  <c r="DD62"/>
  <c r="DE62" s="1"/>
  <c r="DC62"/>
  <c r="DB62"/>
  <c r="DD61"/>
  <c r="DE61" s="1"/>
  <c r="DC61"/>
  <c r="DB61"/>
  <c r="DD60"/>
  <c r="DE60" s="1"/>
  <c r="DC60"/>
  <c r="DB60"/>
  <c r="DD59"/>
  <c r="DE59" s="1"/>
  <c r="DC59"/>
  <c r="DB59"/>
  <c r="DD58"/>
  <c r="DE58" s="1"/>
  <c r="DC58"/>
  <c r="DB58"/>
  <c r="DD57"/>
  <c r="DE57" s="1"/>
  <c r="DC57"/>
  <c r="DB57"/>
  <c r="DD56"/>
  <c r="DE56" s="1"/>
  <c r="DC56"/>
  <c r="DB56"/>
  <c r="DD55"/>
  <c r="DE55" s="1"/>
  <c r="DC55"/>
  <c r="DB55"/>
  <c r="DD54"/>
  <c r="DE54" s="1"/>
  <c r="DC54"/>
  <c r="DB54"/>
  <c r="DD53"/>
  <c r="DE53" s="1"/>
  <c r="DC53"/>
  <c r="DB53"/>
  <c r="DD52"/>
  <c r="DE52" s="1"/>
  <c r="DC52"/>
  <c r="DB52"/>
  <c r="DD51"/>
  <c r="DE51" s="1"/>
  <c r="DC51"/>
  <c r="DB51"/>
  <c r="DD50"/>
  <c r="DE50" s="1"/>
  <c r="DC50"/>
  <c r="DB50"/>
  <c r="DD49"/>
  <c r="DE49" s="1"/>
  <c r="DC49"/>
  <c r="DB49"/>
  <c r="DD48"/>
  <c r="DE48" s="1"/>
  <c r="DC48"/>
  <c r="DB48"/>
  <c r="DD47"/>
  <c r="DE47" s="1"/>
  <c r="DC47"/>
  <c r="DB47"/>
  <c r="DD46"/>
  <c r="DE46" s="1"/>
  <c r="DC46"/>
  <c r="DB46"/>
  <c r="DD45"/>
  <c r="DE45" s="1"/>
  <c r="DC45"/>
  <c r="DB45"/>
  <c r="DD44"/>
  <c r="DE44" s="1"/>
  <c r="DC44"/>
  <c r="DB44"/>
  <c r="DD43"/>
  <c r="DE43" s="1"/>
  <c r="DC43"/>
  <c r="DB43"/>
  <c r="DD42"/>
  <c r="DE42" s="1"/>
  <c r="DD40" i="4" s="1"/>
  <c r="DC42" i="3"/>
  <c r="DB42"/>
  <c r="DA40" i="4" s="1"/>
  <c r="DD41" i="3"/>
  <c r="DE41" s="1"/>
  <c r="DD39" i="4" s="1"/>
  <c r="DC41" i="3"/>
  <c r="DB41"/>
  <c r="DA39" i="4" s="1"/>
  <c r="DD40" i="3"/>
  <c r="DE40" s="1"/>
  <c r="DD38" i="4" s="1"/>
  <c r="DC40" i="3"/>
  <c r="DB40"/>
  <c r="DA38" i="4" s="1"/>
  <c r="DD39" i="3"/>
  <c r="DE39" s="1"/>
  <c r="DD37" i="4" s="1"/>
  <c r="DC39" i="3"/>
  <c r="DB39"/>
  <c r="DA37" i="4" s="1"/>
  <c r="DD38" i="3"/>
  <c r="DE38" s="1"/>
  <c r="DD36" i="4" s="1"/>
  <c r="DC38" i="3"/>
  <c r="DB38"/>
  <c r="DA36" i="4" s="1"/>
  <c r="DD37" i="3"/>
  <c r="DE37" s="1"/>
  <c r="DD35" i="4" s="1"/>
  <c r="DC37" i="3"/>
  <c r="DB37"/>
  <c r="DA35" i="4" s="1"/>
  <c r="DD36" i="3"/>
  <c r="DE36" s="1"/>
  <c r="DD34" i="4" s="1"/>
  <c r="DC36" i="3"/>
  <c r="DB36"/>
  <c r="DA34" i="4" s="1"/>
  <c r="DD35" i="3"/>
  <c r="DE35" s="1"/>
  <c r="DD33" i="4" s="1"/>
  <c r="DC35" i="3"/>
  <c r="DB33" i="4" s="1"/>
  <c r="DD34" i="3"/>
  <c r="DC34"/>
  <c r="DD33"/>
  <c r="DC33"/>
  <c r="DB31" i="4" s="1"/>
  <c r="DD32" i="3"/>
  <c r="DC32"/>
  <c r="DB30" i="4" s="1"/>
  <c r="DD31" i="3"/>
  <c r="DE31" s="1"/>
  <c r="DD29" i="4" s="1"/>
  <c r="DC31" i="3"/>
  <c r="DB29" i="4" s="1"/>
  <c r="DD30" i="3"/>
  <c r="DC30"/>
  <c r="DB28" i="4" s="1"/>
  <c r="DD29" i="3"/>
  <c r="DC29"/>
  <c r="DB27" i="4" s="1"/>
  <c r="DD28" i="3"/>
  <c r="DC28"/>
  <c r="DB26" i="4" s="1"/>
  <c r="DB28" i="3"/>
  <c r="DA26" i="4" s="1"/>
  <c r="DD27" i="3"/>
  <c r="DE27" s="1"/>
  <c r="DD25" i="4" s="1"/>
  <c r="DC27" i="3"/>
  <c r="DB25" i="4" s="1"/>
  <c r="DD26" i="3"/>
  <c r="DC26"/>
  <c r="DD25"/>
  <c r="DC25"/>
  <c r="DB23" i="4" s="1"/>
  <c r="DD24" i="3"/>
  <c r="DC24"/>
  <c r="DB22" i="4" s="1"/>
  <c r="DD23" i="3"/>
  <c r="DE23" s="1"/>
  <c r="DD21" i="4" s="1"/>
  <c r="DC23" i="3"/>
  <c r="DB21" i="4" s="1"/>
  <c r="DD22" i="3"/>
  <c r="DC22"/>
  <c r="DB20" i="4" s="1"/>
  <c r="DD21" i="3"/>
  <c r="DC21"/>
  <c r="DB19" i="4" s="1"/>
  <c r="DD20" i="3"/>
  <c r="DC20"/>
  <c r="DB18" i="4" s="1"/>
  <c r="DC19" i="3"/>
  <c r="DC18"/>
  <c r="DB16" i="4" s="1"/>
  <c r="DC17" i="3"/>
  <c r="DC16"/>
  <c r="DC15"/>
  <c r="DB13" i="4" s="1"/>
  <c r="DC14" i="3"/>
  <c r="DB12" i="4" s="1"/>
  <c r="DC13" i="3"/>
  <c r="DB11" i="4" s="1"/>
  <c r="DC12" i="3"/>
  <c r="DC11"/>
  <c r="DD11" s="1"/>
  <c r="DE11" s="1"/>
  <c r="DB11"/>
  <c r="DC10"/>
  <c r="DD10" s="1"/>
  <c r="DE10" s="1"/>
  <c r="DB10"/>
  <c r="CP109"/>
  <c r="CQ109" s="1"/>
  <c r="CO109"/>
  <c r="CN109"/>
  <c r="CP108"/>
  <c r="CQ108" s="1"/>
  <c r="CO108"/>
  <c r="CN108"/>
  <c r="CP107"/>
  <c r="CQ107" s="1"/>
  <c r="CO107"/>
  <c r="CN107"/>
  <c r="CP106"/>
  <c r="CQ106" s="1"/>
  <c r="CO106"/>
  <c r="CN106"/>
  <c r="CP105"/>
  <c r="CQ105" s="1"/>
  <c r="CO105"/>
  <c r="CN105"/>
  <c r="CP104"/>
  <c r="CQ104" s="1"/>
  <c r="CO104"/>
  <c r="CN104"/>
  <c r="CP103"/>
  <c r="CQ103" s="1"/>
  <c r="CO103"/>
  <c r="CN103"/>
  <c r="CP102"/>
  <c r="CQ102" s="1"/>
  <c r="CO102"/>
  <c r="CN102"/>
  <c r="CP101"/>
  <c r="CQ101" s="1"/>
  <c r="CO101"/>
  <c r="CN101"/>
  <c r="CP100"/>
  <c r="CQ100" s="1"/>
  <c r="CO100"/>
  <c r="CN100"/>
  <c r="CP99"/>
  <c r="CQ99" s="1"/>
  <c r="CO99"/>
  <c r="CN99"/>
  <c r="CP98"/>
  <c r="CQ98" s="1"/>
  <c r="CO98"/>
  <c r="CN98"/>
  <c r="CP97"/>
  <c r="CQ97" s="1"/>
  <c r="CO97"/>
  <c r="CN97"/>
  <c r="CP96"/>
  <c r="CQ96" s="1"/>
  <c r="CO96"/>
  <c r="CN96"/>
  <c r="CP95"/>
  <c r="CQ95" s="1"/>
  <c r="CO95"/>
  <c r="CN95"/>
  <c r="CP94"/>
  <c r="CQ94" s="1"/>
  <c r="CO94"/>
  <c r="CN94"/>
  <c r="CP93"/>
  <c r="CQ93" s="1"/>
  <c r="CO93"/>
  <c r="CN93"/>
  <c r="CP92"/>
  <c r="CQ92" s="1"/>
  <c r="CO92"/>
  <c r="CN92"/>
  <c r="CP91"/>
  <c r="CQ91" s="1"/>
  <c r="CO91"/>
  <c r="CN91"/>
  <c r="CP90"/>
  <c r="CQ90" s="1"/>
  <c r="CO90"/>
  <c r="CN90"/>
  <c r="CP89"/>
  <c r="CQ89" s="1"/>
  <c r="CO89"/>
  <c r="CN89"/>
  <c r="CP88"/>
  <c r="CQ88" s="1"/>
  <c r="CO88"/>
  <c r="CN88"/>
  <c r="CP87"/>
  <c r="CQ87" s="1"/>
  <c r="CO87"/>
  <c r="CN87"/>
  <c r="CP86"/>
  <c r="CQ86" s="1"/>
  <c r="CO86"/>
  <c r="CN86"/>
  <c r="CP85"/>
  <c r="CQ85" s="1"/>
  <c r="CO85"/>
  <c r="CN85"/>
  <c r="CP84"/>
  <c r="CQ84" s="1"/>
  <c r="CO84"/>
  <c r="CN84"/>
  <c r="CP83"/>
  <c r="CQ83" s="1"/>
  <c r="CO83"/>
  <c r="CN83"/>
  <c r="CP82"/>
  <c r="CQ82" s="1"/>
  <c r="CO82"/>
  <c r="CN82"/>
  <c r="CP81"/>
  <c r="CQ81" s="1"/>
  <c r="CO81"/>
  <c r="CN81"/>
  <c r="CP80"/>
  <c r="CQ80" s="1"/>
  <c r="CO80"/>
  <c r="CN80"/>
  <c r="CP79"/>
  <c r="CQ79" s="1"/>
  <c r="CO79"/>
  <c r="CN79"/>
  <c r="CP78"/>
  <c r="CQ78" s="1"/>
  <c r="CO78"/>
  <c r="CN78"/>
  <c r="CP77"/>
  <c r="CQ77" s="1"/>
  <c r="CO77"/>
  <c r="CN77"/>
  <c r="CP76"/>
  <c r="CQ76" s="1"/>
  <c r="CO76"/>
  <c r="CN76"/>
  <c r="CP75"/>
  <c r="CQ75" s="1"/>
  <c r="CO75"/>
  <c r="CN75"/>
  <c r="CP74"/>
  <c r="CQ74" s="1"/>
  <c r="CO74"/>
  <c r="CN74"/>
  <c r="CP73"/>
  <c r="CQ73" s="1"/>
  <c r="CO73"/>
  <c r="CN73"/>
  <c r="CP72"/>
  <c r="CQ72" s="1"/>
  <c r="CO72"/>
  <c r="CN72"/>
  <c r="CP71"/>
  <c r="CQ71" s="1"/>
  <c r="CO71"/>
  <c r="CN71"/>
  <c r="CP70"/>
  <c r="CQ70" s="1"/>
  <c r="CO70"/>
  <c r="CN70"/>
  <c r="CP69"/>
  <c r="CQ69" s="1"/>
  <c r="CO69"/>
  <c r="CN69"/>
  <c r="CP68"/>
  <c r="CQ68" s="1"/>
  <c r="CO68"/>
  <c r="CN68"/>
  <c r="CP67"/>
  <c r="CQ67" s="1"/>
  <c r="CO67"/>
  <c r="CN67"/>
  <c r="CP66"/>
  <c r="CQ66" s="1"/>
  <c r="CO66"/>
  <c r="CN66"/>
  <c r="CP65"/>
  <c r="CQ65" s="1"/>
  <c r="CO65"/>
  <c r="CN65"/>
  <c r="CP64"/>
  <c r="CQ64" s="1"/>
  <c r="CO64"/>
  <c r="CN64"/>
  <c r="CP63"/>
  <c r="CQ63" s="1"/>
  <c r="CO63"/>
  <c r="CN63"/>
  <c r="CP62"/>
  <c r="CQ62" s="1"/>
  <c r="CO62"/>
  <c r="CN62"/>
  <c r="CP61"/>
  <c r="CQ61" s="1"/>
  <c r="CO61"/>
  <c r="CN61"/>
  <c r="CP60"/>
  <c r="CQ60" s="1"/>
  <c r="CO60"/>
  <c r="CN60"/>
  <c r="CP59"/>
  <c r="CQ59" s="1"/>
  <c r="CO59"/>
  <c r="CN59"/>
  <c r="CP58"/>
  <c r="CQ58" s="1"/>
  <c r="CO58"/>
  <c r="CN58"/>
  <c r="CP57"/>
  <c r="CQ57" s="1"/>
  <c r="CO57"/>
  <c r="CN57"/>
  <c r="CP56"/>
  <c r="CQ56" s="1"/>
  <c r="CO56"/>
  <c r="CN56"/>
  <c r="CP55"/>
  <c r="CQ55" s="1"/>
  <c r="CO55"/>
  <c r="CN55"/>
  <c r="CP54"/>
  <c r="CQ54" s="1"/>
  <c r="CO54"/>
  <c r="CN54"/>
  <c r="CP53"/>
  <c r="CQ53" s="1"/>
  <c r="CO53"/>
  <c r="CN53"/>
  <c r="CP52"/>
  <c r="CQ52" s="1"/>
  <c r="CO52"/>
  <c r="CN52"/>
  <c r="CP51"/>
  <c r="CQ51" s="1"/>
  <c r="CO51"/>
  <c r="CN51"/>
  <c r="CP50"/>
  <c r="CQ50" s="1"/>
  <c r="CO50"/>
  <c r="CN50"/>
  <c r="CP49"/>
  <c r="CQ49" s="1"/>
  <c r="CO49"/>
  <c r="CN49"/>
  <c r="CP48"/>
  <c r="CQ48" s="1"/>
  <c r="CO48"/>
  <c r="CN48"/>
  <c r="CP47"/>
  <c r="CQ47" s="1"/>
  <c r="CO47"/>
  <c r="CN47"/>
  <c r="CP46"/>
  <c r="CQ46" s="1"/>
  <c r="CO46"/>
  <c r="CN46"/>
  <c r="CP45"/>
  <c r="CQ45" s="1"/>
  <c r="CO45"/>
  <c r="CN45"/>
  <c r="CP44"/>
  <c r="CQ44" s="1"/>
  <c r="CO44"/>
  <c r="CN44"/>
  <c r="CP43"/>
  <c r="CQ43" s="1"/>
  <c r="CO43"/>
  <c r="CN43"/>
  <c r="CP42"/>
  <c r="CQ42" s="1"/>
  <c r="CP40" i="4" s="1"/>
  <c r="CO42" i="3"/>
  <c r="CN42"/>
  <c r="CM40" i="4" s="1"/>
  <c r="CP41" i="3"/>
  <c r="CQ41" s="1"/>
  <c r="CP39" i="4" s="1"/>
  <c r="CO41" i="3"/>
  <c r="CN41"/>
  <c r="CM39" i="4" s="1"/>
  <c r="CP40" i="3"/>
  <c r="CQ40" s="1"/>
  <c r="CP38" i="4" s="1"/>
  <c r="CO40" i="3"/>
  <c r="CN40"/>
  <c r="CM38" i="4" s="1"/>
  <c r="CP39" i="3"/>
  <c r="CQ39" s="1"/>
  <c r="CP37" i="4" s="1"/>
  <c r="CO39" i="3"/>
  <c r="CN39"/>
  <c r="CM37" i="4" s="1"/>
  <c r="CP38" i="3"/>
  <c r="CQ38" s="1"/>
  <c r="CP36" i="4" s="1"/>
  <c r="CO38" i="3"/>
  <c r="CN38"/>
  <c r="CM36" i="4" s="1"/>
  <c r="CP37" i="3"/>
  <c r="CQ37" s="1"/>
  <c r="CP35" i="4" s="1"/>
  <c r="CO37" i="3"/>
  <c r="CN37"/>
  <c r="CM35" i="4" s="1"/>
  <c r="CP36" i="3"/>
  <c r="CQ36" s="1"/>
  <c r="CP34" i="4" s="1"/>
  <c r="CO36" i="3"/>
  <c r="CN36"/>
  <c r="CM34" i="4" s="1"/>
  <c r="CP35" i="3"/>
  <c r="CO35"/>
  <c r="CN33" i="4" s="1"/>
  <c r="CP34" i="3"/>
  <c r="CO34"/>
  <c r="CN32" i="4" s="1"/>
  <c r="CP33" i="3"/>
  <c r="CQ33" s="1"/>
  <c r="CP31" i="4" s="1"/>
  <c r="CO33" i="3"/>
  <c r="CN31" i="4" s="1"/>
  <c r="CP32" i="3"/>
  <c r="CO32"/>
  <c r="CP31"/>
  <c r="CO31"/>
  <c r="CN29" i="4" s="1"/>
  <c r="CP30" i="3"/>
  <c r="CO30"/>
  <c r="CN28" i="4" s="1"/>
  <c r="CP29" i="3"/>
  <c r="CQ29" s="1"/>
  <c r="CP27" i="4" s="1"/>
  <c r="CO29" i="3"/>
  <c r="CN27" i="4" s="1"/>
  <c r="CP28" i="3"/>
  <c r="CO28"/>
  <c r="CN26" i="4" s="1"/>
  <c r="CP27" i="3"/>
  <c r="CO27"/>
  <c r="CN25" i="4" s="1"/>
  <c r="CP26" i="3"/>
  <c r="CO26"/>
  <c r="CN24" i="4" s="1"/>
  <c r="CP25" i="3"/>
  <c r="CQ25" s="1"/>
  <c r="CP23" i="4" s="1"/>
  <c r="CO25" i="3"/>
  <c r="CN23" i="4" s="1"/>
  <c r="CP24" i="3"/>
  <c r="CO24"/>
  <c r="CP23"/>
  <c r="CO23"/>
  <c r="CN21" i="4" s="1"/>
  <c r="CP22" i="3"/>
  <c r="CO22"/>
  <c r="CN20" i="4" s="1"/>
  <c r="CP21" i="3"/>
  <c r="CQ21" s="1"/>
  <c r="CP19" i="4" s="1"/>
  <c r="CO21" i="3"/>
  <c r="CN19" i="4" s="1"/>
  <c r="CP20" i="3"/>
  <c r="CO20"/>
  <c r="CN18" i="4" s="1"/>
  <c r="CO19" i="3"/>
  <c r="CO18"/>
  <c r="CN16" i="4" s="1"/>
  <c r="CO17" i="3"/>
  <c r="CN15" i="4" s="1"/>
  <c r="CO16" i="3"/>
  <c r="CN14" i="4" s="1"/>
  <c r="CO15" i="3"/>
  <c r="CO14"/>
  <c r="CN12" i="4" s="1"/>
  <c r="CO13" i="3"/>
  <c r="CN11" i="4" s="1"/>
  <c r="CO12" i="3"/>
  <c r="CO11"/>
  <c r="CP11" s="1"/>
  <c r="CQ11" s="1"/>
  <c r="CN11"/>
  <c r="CO10"/>
  <c r="CP10" s="1"/>
  <c r="CN10"/>
  <c r="CB109"/>
  <c r="CC109" s="1"/>
  <c r="CA109"/>
  <c r="BZ109"/>
  <c r="CB108"/>
  <c r="CC108" s="1"/>
  <c r="CA108"/>
  <c r="BZ108"/>
  <c r="CB107"/>
  <c r="CC107" s="1"/>
  <c r="CA107"/>
  <c r="BZ107"/>
  <c r="CB106"/>
  <c r="CC106" s="1"/>
  <c r="CA106"/>
  <c r="BZ106"/>
  <c r="CB105"/>
  <c r="CC105" s="1"/>
  <c r="CA105"/>
  <c r="BZ105"/>
  <c r="CB104"/>
  <c r="CC104" s="1"/>
  <c r="CA104"/>
  <c r="BZ104"/>
  <c r="CB103"/>
  <c r="CC103" s="1"/>
  <c r="CA103"/>
  <c r="BZ103"/>
  <c r="CB102"/>
  <c r="CC102" s="1"/>
  <c r="CA102"/>
  <c r="BZ102"/>
  <c r="CB101"/>
  <c r="CC101" s="1"/>
  <c r="CA101"/>
  <c r="BZ101"/>
  <c r="CB100"/>
  <c r="CC100" s="1"/>
  <c r="CA100"/>
  <c r="BZ100"/>
  <c r="CB99"/>
  <c r="CC99" s="1"/>
  <c r="CA99"/>
  <c r="BZ99"/>
  <c r="CB98"/>
  <c r="CC98" s="1"/>
  <c r="CA98"/>
  <c r="BZ98"/>
  <c r="CB97"/>
  <c r="CC97" s="1"/>
  <c r="CA97"/>
  <c r="BZ97"/>
  <c r="CB96"/>
  <c r="CC96" s="1"/>
  <c r="CA96"/>
  <c r="BZ96"/>
  <c r="CB95"/>
  <c r="CC95" s="1"/>
  <c r="CA95"/>
  <c r="BZ95"/>
  <c r="CB94"/>
  <c r="CC94" s="1"/>
  <c r="CA94"/>
  <c r="BZ94"/>
  <c r="CB93"/>
  <c r="CC93" s="1"/>
  <c r="CA93"/>
  <c r="BZ93"/>
  <c r="CB92"/>
  <c r="CC92" s="1"/>
  <c r="CA92"/>
  <c r="BZ92"/>
  <c r="CB91"/>
  <c r="CC91" s="1"/>
  <c r="CA91"/>
  <c r="BZ91"/>
  <c r="CB90"/>
  <c r="CC90" s="1"/>
  <c r="CA90"/>
  <c r="BZ90"/>
  <c r="CB89"/>
  <c r="CC89" s="1"/>
  <c r="CA89"/>
  <c r="BZ89"/>
  <c r="CB88"/>
  <c r="CC88" s="1"/>
  <c r="CA88"/>
  <c r="BZ88"/>
  <c r="CB87"/>
  <c r="CC87" s="1"/>
  <c r="CA87"/>
  <c r="BZ87"/>
  <c r="CB86"/>
  <c r="CC86" s="1"/>
  <c r="CA86"/>
  <c r="BZ86"/>
  <c r="CB85"/>
  <c r="CC85" s="1"/>
  <c r="CA85"/>
  <c r="BZ85"/>
  <c r="CB84"/>
  <c r="CC84" s="1"/>
  <c r="CA84"/>
  <c r="BZ84"/>
  <c r="CB83"/>
  <c r="CC83" s="1"/>
  <c r="CA83"/>
  <c r="BZ83"/>
  <c r="CB82"/>
  <c r="CC82" s="1"/>
  <c r="CA82"/>
  <c r="BZ82"/>
  <c r="CB81"/>
  <c r="CC81" s="1"/>
  <c r="CA81"/>
  <c r="BZ81"/>
  <c r="CB80"/>
  <c r="CC80" s="1"/>
  <c r="CA80"/>
  <c r="BZ80"/>
  <c r="CB79"/>
  <c r="CC79" s="1"/>
  <c r="CA79"/>
  <c r="BZ79"/>
  <c r="CB78"/>
  <c r="CC78" s="1"/>
  <c r="CA78"/>
  <c r="BZ78"/>
  <c r="CB77"/>
  <c r="CC77" s="1"/>
  <c r="CA77"/>
  <c r="BZ77"/>
  <c r="CB76"/>
  <c r="CC76" s="1"/>
  <c r="CA76"/>
  <c r="BZ76"/>
  <c r="CB75"/>
  <c r="CC75" s="1"/>
  <c r="CA75"/>
  <c r="BZ75"/>
  <c r="CB74"/>
  <c r="CC74" s="1"/>
  <c r="CA74"/>
  <c r="BZ74"/>
  <c r="CB73"/>
  <c r="CC73" s="1"/>
  <c r="CA73"/>
  <c r="BZ73"/>
  <c r="CB72"/>
  <c r="CC72" s="1"/>
  <c r="CA72"/>
  <c r="BZ72"/>
  <c r="CB71"/>
  <c r="CC71" s="1"/>
  <c r="CA71"/>
  <c r="BZ71"/>
  <c r="CB70"/>
  <c r="CC70" s="1"/>
  <c r="CA70"/>
  <c r="BZ70"/>
  <c r="CB69"/>
  <c r="CC69" s="1"/>
  <c r="CA69"/>
  <c r="BZ69"/>
  <c r="CB68"/>
  <c r="CC68" s="1"/>
  <c r="CA68"/>
  <c r="BZ68"/>
  <c r="CB67"/>
  <c r="CC67" s="1"/>
  <c r="CA67"/>
  <c r="BZ67"/>
  <c r="CB66"/>
  <c r="CC66" s="1"/>
  <c r="CA66"/>
  <c r="BZ66"/>
  <c r="CB65"/>
  <c r="CC65" s="1"/>
  <c r="CA65"/>
  <c r="BZ65"/>
  <c r="CB64"/>
  <c r="CC64" s="1"/>
  <c r="CA64"/>
  <c r="BZ64"/>
  <c r="CB63"/>
  <c r="CC63" s="1"/>
  <c r="CA63"/>
  <c r="BZ63"/>
  <c r="CB62"/>
  <c r="CC62" s="1"/>
  <c r="CA62"/>
  <c r="BZ62"/>
  <c r="CB61"/>
  <c r="CC61" s="1"/>
  <c r="CA61"/>
  <c r="BZ61"/>
  <c r="CB60"/>
  <c r="CC60" s="1"/>
  <c r="CA60"/>
  <c r="BZ60"/>
  <c r="CB59"/>
  <c r="CC59" s="1"/>
  <c r="CA59"/>
  <c r="BZ59"/>
  <c r="CB58"/>
  <c r="CC58" s="1"/>
  <c r="CA58"/>
  <c r="BZ58"/>
  <c r="CB57"/>
  <c r="CC57" s="1"/>
  <c r="CA57"/>
  <c r="BZ57"/>
  <c r="CB56"/>
  <c r="CC56" s="1"/>
  <c r="CA56"/>
  <c r="BZ56"/>
  <c r="CB55"/>
  <c r="CC55" s="1"/>
  <c r="CA55"/>
  <c r="BZ55"/>
  <c r="CB54"/>
  <c r="CC54" s="1"/>
  <c r="CA54"/>
  <c r="BZ54"/>
  <c r="CB53"/>
  <c r="CC53" s="1"/>
  <c r="CA53"/>
  <c r="BZ53"/>
  <c r="CB52"/>
  <c r="CC52" s="1"/>
  <c r="CA52"/>
  <c r="BZ52"/>
  <c r="CB51"/>
  <c r="CC51" s="1"/>
  <c r="CA51"/>
  <c r="BZ51"/>
  <c r="CB50"/>
  <c r="CC50" s="1"/>
  <c r="CA50"/>
  <c r="BZ50"/>
  <c r="CB49"/>
  <c r="CC49" s="1"/>
  <c r="CA49"/>
  <c r="BZ49"/>
  <c r="CB48"/>
  <c r="CC48" s="1"/>
  <c r="CA48"/>
  <c r="BZ48"/>
  <c r="CB47"/>
  <c r="CC47" s="1"/>
  <c r="CA47"/>
  <c r="BZ47"/>
  <c r="CB46"/>
  <c r="CC46" s="1"/>
  <c r="CA46"/>
  <c r="BZ46"/>
  <c r="CB45"/>
  <c r="CC45" s="1"/>
  <c r="CA45"/>
  <c r="BZ45"/>
  <c r="CB44"/>
  <c r="CC44" s="1"/>
  <c r="CA44"/>
  <c r="BZ44"/>
  <c r="CB43"/>
  <c r="CC43" s="1"/>
  <c r="CA43"/>
  <c r="BZ43"/>
  <c r="CB42"/>
  <c r="CC42" s="1"/>
  <c r="CA42"/>
  <c r="BZ42"/>
  <c r="CB41"/>
  <c r="CC41" s="1"/>
  <c r="CA41"/>
  <c r="BZ41"/>
  <c r="CB40"/>
  <c r="CC40" s="1"/>
  <c r="CA40"/>
  <c r="BZ40"/>
  <c r="CB39"/>
  <c r="CC39" s="1"/>
  <c r="CA39"/>
  <c r="BZ39"/>
  <c r="CB38"/>
  <c r="CC38" s="1"/>
  <c r="CA38"/>
  <c r="BZ38"/>
  <c r="CB37"/>
  <c r="CC37" s="1"/>
  <c r="CA37"/>
  <c r="BZ37"/>
  <c r="CB36"/>
  <c r="CC36" s="1"/>
  <c r="CA36"/>
  <c r="BZ36"/>
  <c r="CA11"/>
  <c r="CB11" s="1"/>
  <c r="CC11" s="1"/>
  <c r="BZ11"/>
  <c r="CA10"/>
  <c r="CB10" s="1"/>
  <c r="CC10" s="1"/>
  <c r="BZ10"/>
  <c r="BN109"/>
  <c r="BO109" s="1"/>
  <c r="BM109"/>
  <c r="BL109"/>
  <c r="BN108"/>
  <c r="BO108" s="1"/>
  <c r="BM108"/>
  <c r="BL108"/>
  <c r="BN107"/>
  <c r="BO107" s="1"/>
  <c r="BM107"/>
  <c r="BL107"/>
  <c r="BN106"/>
  <c r="BO106" s="1"/>
  <c r="BM106"/>
  <c r="BL106"/>
  <c r="BN105"/>
  <c r="BO105" s="1"/>
  <c r="BM105"/>
  <c r="BL105"/>
  <c r="BN104"/>
  <c r="BO104" s="1"/>
  <c r="BM104"/>
  <c r="BL104"/>
  <c r="BN103"/>
  <c r="BO103" s="1"/>
  <c r="BM103"/>
  <c r="BL103"/>
  <c r="BN102"/>
  <c r="BO102" s="1"/>
  <c r="BM102"/>
  <c r="BL102"/>
  <c r="BN101"/>
  <c r="BO101" s="1"/>
  <c r="BM101"/>
  <c r="BL101"/>
  <c r="BN100"/>
  <c r="BO100" s="1"/>
  <c r="BM100"/>
  <c r="BL100"/>
  <c r="BN99"/>
  <c r="BO99" s="1"/>
  <c r="BM99"/>
  <c r="BL99"/>
  <c r="BN98"/>
  <c r="BO98" s="1"/>
  <c r="BM98"/>
  <c r="BL98"/>
  <c r="BN97"/>
  <c r="BO97" s="1"/>
  <c r="BM97"/>
  <c r="BL97"/>
  <c r="BN96"/>
  <c r="BO96" s="1"/>
  <c r="BM96"/>
  <c r="BL96"/>
  <c r="BN95"/>
  <c r="BO95" s="1"/>
  <c r="BM95"/>
  <c r="BL95"/>
  <c r="BN94"/>
  <c r="BO94" s="1"/>
  <c r="BM94"/>
  <c r="BL94"/>
  <c r="BN93"/>
  <c r="BO93" s="1"/>
  <c r="BM93"/>
  <c r="BL93"/>
  <c r="BN92"/>
  <c r="BO92" s="1"/>
  <c r="BM92"/>
  <c r="BL92"/>
  <c r="BN91"/>
  <c r="BO91" s="1"/>
  <c r="BM91"/>
  <c r="BL91"/>
  <c r="BN90"/>
  <c r="BO90" s="1"/>
  <c r="BM90"/>
  <c r="BL90"/>
  <c r="BN89"/>
  <c r="BO89" s="1"/>
  <c r="BM89"/>
  <c r="BL89"/>
  <c r="BN88"/>
  <c r="BO88" s="1"/>
  <c r="BM88"/>
  <c r="BL88"/>
  <c r="BN87"/>
  <c r="BO87" s="1"/>
  <c r="BM87"/>
  <c r="BL87"/>
  <c r="BN86"/>
  <c r="BO86" s="1"/>
  <c r="BM86"/>
  <c r="BL86"/>
  <c r="BN85"/>
  <c r="BO85" s="1"/>
  <c r="BM85"/>
  <c r="BL85"/>
  <c r="BN84"/>
  <c r="BO84" s="1"/>
  <c r="BM84"/>
  <c r="BL84"/>
  <c r="BN83"/>
  <c r="BO83" s="1"/>
  <c r="BM83"/>
  <c r="BL83"/>
  <c r="BN82"/>
  <c r="BO82" s="1"/>
  <c r="BM82"/>
  <c r="BL82"/>
  <c r="BN81"/>
  <c r="BO81" s="1"/>
  <c r="BM81"/>
  <c r="BL81"/>
  <c r="BN80"/>
  <c r="BO80" s="1"/>
  <c r="BM80"/>
  <c r="BL80"/>
  <c r="BN79"/>
  <c r="BO79" s="1"/>
  <c r="BM79"/>
  <c r="BL79"/>
  <c r="BN78"/>
  <c r="BO78" s="1"/>
  <c r="BM78"/>
  <c r="BL78"/>
  <c r="BN77"/>
  <c r="BO77" s="1"/>
  <c r="BM77"/>
  <c r="BL77"/>
  <c r="BN76"/>
  <c r="BO76" s="1"/>
  <c r="BM76"/>
  <c r="BL76"/>
  <c r="BN75"/>
  <c r="BO75" s="1"/>
  <c r="BM75"/>
  <c r="BL75"/>
  <c r="BN74"/>
  <c r="BO74" s="1"/>
  <c r="BM74"/>
  <c r="BL74"/>
  <c r="BN73"/>
  <c r="BO73" s="1"/>
  <c r="BM73"/>
  <c r="BL73"/>
  <c r="BN72"/>
  <c r="BO72" s="1"/>
  <c r="BM72"/>
  <c r="BL72"/>
  <c r="BN71"/>
  <c r="BO71" s="1"/>
  <c r="BM71"/>
  <c r="BL71"/>
  <c r="BN70"/>
  <c r="BO70" s="1"/>
  <c r="BM70"/>
  <c r="BL70"/>
  <c r="BN69"/>
  <c r="BO69" s="1"/>
  <c r="BM69"/>
  <c r="BL69"/>
  <c r="BN68"/>
  <c r="BO68" s="1"/>
  <c r="BM68"/>
  <c r="BL68"/>
  <c r="BN67"/>
  <c r="BO67" s="1"/>
  <c r="BM67"/>
  <c r="BL67"/>
  <c r="BN66"/>
  <c r="BO66" s="1"/>
  <c r="BM66"/>
  <c r="BL66"/>
  <c r="BN65"/>
  <c r="BO65" s="1"/>
  <c r="BM65"/>
  <c r="BL65"/>
  <c r="BN64"/>
  <c r="BO64" s="1"/>
  <c r="BM64"/>
  <c r="BL64"/>
  <c r="BN63"/>
  <c r="BO63" s="1"/>
  <c r="BM63"/>
  <c r="BL63"/>
  <c r="BN62"/>
  <c r="BO62" s="1"/>
  <c r="BM62"/>
  <c r="BL62"/>
  <c r="BN61"/>
  <c r="BO61" s="1"/>
  <c r="BM61"/>
  <c r="BL61"/>
  <c r="BN60"/>
  <c r="BO60" s="1"/>
  <c r="BM60"/>
  <c r="BL60"/>
  <c r="BN59"/>
  <c r="BO59" s="1"/>
  <c r="BM59"/>
  <c r="BL59"/>
  <c r="BN58"/>
  <c r="BO58" s="1"/>
  <c r="BM58"/>
  <c r="BL58"/>
  <c r="BN57"/>
  <c r="BO57" s="1"/>
  <c r="BM57"/>
  <c r="BL57"/>
  <c r="BN56"/>
  <c r="BO56" s="1"/>
  <c r="BM56"/>
  <c r="BL56"/>
  <c r="BN55"/>
  <c r="BO55" s="1"/>
  <c r="BM55"/>
  <c r="BL55"/>
  <c r="BN54"/>
  <c r="BO54" s="1"/>
  <c r="BM54"/>
  <c r="BL54"/>
  <c r="BN53"/>
  <c r="BO53" s="1"/>
  <c r="BM53"/>
  <c r="BL53"/>
  <c r="BN52"/>
  <c r="BO52" s="1"/>
  <c r="BM52"/>
  <c r="BL52"/>
  <c r="BN51"/>
  <c r="BO51" s="1"/>
  <c r="BM51"/>
  <c r="BL51"/>
  <c r="BN50"/>
  <c r="BO50" s="1"/>
  <c r="BM50"/>
  <c r="BL50"/>
  <c r="BN49"/>
  <c r="BO49" s="1"/>
  <c r="BM49"/>
  <c r="BL49"/>
  <c r="BN48"/>
  <c r="BO48" s="1"/>
  <c r="BM48"/>
  <c r="BL48"/>
  <c r="BN47"/>
  <c r="BO47" s="1"/>
  <c r="BM47"/>
  <c r="BL47"/>
  <c r="BN46"/>
  <c r="BO46" s="1"/>
  <c r="BM46"/>
  <c r="BL46"/>
  <c r="BN45"/>
  <c r="BO45" s="1"/>
  <c r="BM45"/>
  <c r="BL45"/>
  <c r="BN44"/>
  <c r="BO44" s="1"/>
  <c r="BM44"/>
  <c r="BL44"/>
  <c r="BN43"/>
  <c r="BO43" s="1"/>
  <c r="BM43"/>
  <c r="BL43"/>
  <c r="BN42"/>
  <c r="BO42" s="1"/>
  <c r="BM42"/>
  <c r="BL42"/>
  <c r="BN41"/>
  <c r="BO41" s="1"/>
  <c r="BM41"/>
  <c r="BL41"/>
  <c r="BN40"/>
  <c r="BO40" s="1"/>
  <c r="BM40"/>
  <c r="BL40"/>
  <c r="BN39"/>
  <c r="BO39" s="1"/>
  <c r="BN37" i="4" s="1"/>
  <c r="BM39" i="3"/>
  <c r="BL39"/>
  <c r="BK37" i="4" s="1"/>
  <c r="BN38" i="3"/>
  <c r="BO38" s="1"/>
  <c r="BN36" i="4" s="1"/>
  <c r="BM38" i="3"/>
  <c r="BL38"/>
  <c r="BK36" i="4" s="1"/>
  <c r="BN37" i="3"/>
  <c r="BO37" s="1"/>
  <c r="BN35" i="4" s="1"/>
  <c r="BM37" i="3"/>
  <c r="BL37"/>
  <c r="BK35" i="4" s="1"/>
  <c r="BN36" i="3"/>
  <c r="BO36" s="1"/>
  <c r="BN34" i="4" s="1"/>
  <c r="BM36" i="3"/>
  <c r="BL36"/>
  <c r="BK34" i="4" s="1"/>
  <c r="BN35" i="3"/>
  <c r="BM35"/>
  <c r="BL33" i="4" s="1"/>
  <c r="BN34" i="3"/>
  <c r="BM34"/>
  <c r="BL32" i="4" s="1"/>
  <c r="BN33" i="3"/>
  <c r="BO33" s="1"/>
  <c r="BN31" i="4" s="1"/>
  <c r="BM33" i="3"/>
  <c r="BL31" i="4" s="1"/>
  <c r="BN32" i="3"/>
  <c r="BM32"/>
  <c r="BL30" i="4" s="1"/>
  <c r="BN31" i="3"/>
  <c r="BM31"/>
  <c r="BL29" i="4" s="1"/>
  <c r="BN30" i="3"/>
  <c r="BM30"/>
  <c r="BL28" i="4" s="1"/>
  <c r="BN29" i="3"/>
  <c r="BO29" s="1"/>
  <c r="BN27" i="4" s="1"/>
  <c r="BM29" i="3"/>
  <c r="BL27" i="4" s="1"/>
  <c r="BN28" i="3"/>
  <c r="BM28"/>
  <c r="BL26" i="4" s="1"/>
  <c r="BN27" i="3"/>
  <c r="BM27"/>
  <c r="BL25" i="4" s="1"/>
  <c r="BN26" i="3"/>
  <c r="BM26"/>
  <c r="BL24" i="4" s="1"/>
  <c r="BN25" i="3"/>
  <c r="BO25" s="1"/>
  <c r="BN23" i="4" s="1"/>
  <c r="BM25" i="3"/>
  <c r="BL23" i="4" s="1"/>
  <c r="BN24" i="3"/>
  <c r="BM24"/>
  <c r="BL22" i="4" s="1"/>
  <c r="BN23" i="3"/>
  <c r="BM23"/>
  <c r="BL21" i="4" s="1"/>
  <c r="BN22" i="3"/>
  <c r="BM22"/>
  <c r="BL20" i="4" s="1"/>
  <c r="BN21" i="3"/>
  <c r="BO21" s="1"/>
  <c r="BN19" i="4" s="1"/>
  <c r="BM21" i="3"/>
  <c r="BL19" i="4" s="1"/>
  <c r="BN20" i="3"/>
  <c r="BO20" s="1"/>
  <c r="BN18" i="4" s="1"/>
  <c r="BM20" i="3"/>
  <c r="BL18" i="4" s="1"/>
  <c r="BM19" i="3"/>
  <c r="BL17" i="4" s="1"/>
  <c r="BM18" i="3"/>
  <c r="BL16" i="4" s="1"/>
  <c r="BM17" i="3"/>
  <c r="BM16"/>
  <c r="BL14" i="4" s="1"/>
  <c r="BM15" i="3"/>
  <c r="BL13" i="4" s="1"/>
  <c r="BM14" i="3"/>
  <c r="BL12" i="4" s="1"/>
  <c r="BM13" i="3"/>
  <c r="BM12"/>
  <c r="BL10" i="4" s="1"/>
  <c r="BM11" i="3"/>
  <c r="BN11" s="1"/>
  <c r="BO11" s="1"/>
  <c r="BL11"/>
  <c r="BM10"/>
  <c r="BN10" s="1"/>
  <c r="BO10" s="1"/>
  <c r="BL10"/>
  <c r="AZ109"/>
  <c r="BA109" s="1"/>
  <c r="AY109"/>
  <c r="AX109"/>
  <c r="AZ108"/>
  <c r="BA108" s="1"/>
  <c r="AY108"/>
  <c r="AX108"/>
  <c r="AZ107"/>
  <c r="BA107" s="1"/>
  <c r="AY107"/>
  <c r="AX107"/>
  <c r="AZ106"/>
  <c r="BA106" s="1"/>
  <c r="AY106"/>
  <c r="AX106"/>
  <c r="AZ105"/>
  <c r="BA105" s="1"/>
  <c r="AY105"/>
  <c r="AX105"/>
  <c r="AZ104"/>
  <c r="BA104" s="1"/>
  <c r="AY104"/>
  <c r="AX104"/>
  <c r="AZ103"/>
  <c r="BA103" s="1"/>
  <c r="AY103"/>
  <c r="AX103"/>
  <c r="AZ102"/>
  <c r="BA102" s="1"/>
  <c r="AY102"/>
  <c r="AX102"/>
  <c r="AZ101"/>
  <c r="BA101" s="1"/>
  <c r="AY101"/>
  <c r="AX101"/>
  <c r="AZ100"/>
  <c r="BA100" s="1"/>
  <c r="AY100"/>
  <c r="AX100"/>
  <c r="AZ99"/>
  <c r="BA99" s="1"/>
  <c r="AY99"/>
  <c r="AX99"/>
  <c r="AZ98"/>
  <c r="BA98" s="1"/>
  <c r="AY98"/>
  <c r="AX98"/>
  <c r="AZ97"/>
  <c r="BA97" s="1"/>
  <c r="AY97"/>
  <c r="AX97"/>
  <c r="AZ96"/>
  <c r="BA96" s="1"/>
  <c r="AY96"/>
  <c r="AX96"/>
  <c r="AZ95"/>
  <c r="BA95" s="1"/>
  <c r="AY95"/>
  <c r="AX95"/>
  <c r="AZ94"/>
  <c r="BA94" s="1"/>
  <c r="AY94"/>
  <c r="AX94"/>
  <c r="AZ93"/>
  <c r="BA93" s="1"/>
  <c r="AY93"/>
  <c r="AX93"/>
  <c r="AZ92"/>
  <c r="BA92" s="1"/>
  <c r="AY92"/>
  <c r="AX92"/>
  <c r="AZ91"/>
  <c r="BA91" s="1"/>
  <c r="AY91"/>
  <c r="AX91"/>
  <c r="AZ90"/>
  <c r="BA90" s="1"/>
  <c r="AY90"/>
  <c r="AX90"/>
  <c r="AZ89"/>
  <c r="BA89" s="1"/>
  <c r="AY89"/>
  <c r="AX89"/>
  <c r="AZ88"/>
  <c r="BA88" s="1"/>
  <c r="AY88"/>
  <c r="AX88"/>
  <c r="AZ87"/>
  <c r="BA87" s="1"/>
  <c r="AY87"/>
  <c r="AX87"/>
  <c r="AZ86"/>
  <c r="BA86" s="1"/>
  <c r="AY86"/>
  <c r="AX86"/>
  <c r="AZ85"/>
  <c r="BA85" s="1"/>
  <c r="AY85"/>
  <c r="AX85"/>
  <c r="AZ84"/>
  <c r="BA84" s="1"/>
  <c r="AY84"/>
  <c r="AX84"/>
  <c r="AZ83"/>
  <c r="BA83" s="1"/>
  <c r="AY83"/>
  <c r="AX83"/>
  <c r="AZ82"/>
  <c r="BA82" s="1"/>
  <c r="AY82"/>
  <c r="AX82"/>
  <c r="AZ81"/>
  <c r="BA81" s="1"/>
  <c r="AY81"/>
  <c r="AX81"/>
  <c r="AZ80"/>
  <c r="BA80" s="1"/>
  <c r="AY80"/>
  <c r="AX80"/>
  <c r="AZ79"/>
  <c r="BA79" s="1"/>
  <c r="AY79"/>
  <c r="AX79"/>
  <c r="AZ78"/>
  <c r="BA78" s="1"/>
  <c r="AY78"/>
  <c r="AX78"/>
  <c r="AZ77"/>
  <c r="BA77" s="1"/>
  <c r="AY77"/>
  <c r="AX77"/>
  <c r="AZ76"/>
  <c r="BA76" s="1"/>
  <c r="AY76"/>
  <c r="AX76"/>
  <c r="AZ75"/>
  <c r="BA75" s="1"/>
  <c r="AY75"/>
  <c r="AX75"/>
  <c r="AZ74"/>
  <c r="BA74" s="1"/>
  <c r="AY74"/>
  <c r="AX74"/>
  <c r="AZ73"/>
  <c r="BA73" s="1"/>
  <c r="AY73"/>
  <c r="AX73"/>
  <c r="AZ72"/>
  <c r="BA72" s="1"/>
  <c r="AY72"/>
  <c r="AX72"/>
  <c r="AZ71"/>
  <c r="BA71" s="1"/>
  <c r="AY71"/>
  <c r="AX71"/>
  <c r="AZ70"/>
  <c r="BA70" s="1"/>
  <c r="AY70"/>
  <c r="AX70"/>
  <c r="AZ69"/>
  <c r="BA69" s="1"/>
  <c r="AY69"/>
  <c r="AX69"/>
  <c r="AZ68"/>
  <c r="BA68" s="1"/>
  <c r="AY68"/>
  <c r="AX68"/>
  <c r="AZ67"/>
  <c r="BA67" s="1"/>
  <c r="AY67"/>
  <c r="AX67"/>
  <c r="AZ66"/>
  <c r="BA66" s="1"/>
  <c r="AY66"/>
  <c r="AX66"/>
  <c r="AZ65"/>
  <c r="BA65" s="1"/>
  <c r="AY65"/>
  <c r="AX65"/>
  <c r="AZ64"/>
  <c r="BA64" s="1"/>
  <c r="AY64"/>
  <c r="AX64"/>
  <c r="AZ63"/>
  <c r="BA63" s="1"/>
  <c r="AY63"/>
  <c r="AX63"/>
  <c r="AZ62"/>
  <c r="BA62" s="1"/>
  <c r="AY62"/>
  <c r="AX62"/>
  <c r="AZ61"/>
  <c r="BA61" s="1"/>
  <c r="AY61"/>
  <c r="AX61"/>
  <c r="AZ60"/>
  <c r="BA60" s="1"/>
  <c r="AY60"/>
  <c r="AX60"/>
  <c r="AZ59"/>
  <c r="BA59" s="1"/>
  <c r="AY59"/>
  <c r="AX59"/>
  <c r="AZ58"/>
  <c r="BA58" s="1"/>
  <c r="AY58"/>
  <c r="AX58"/>
  <c r="AZ57"/>
  <c r="BA57" s="1"/>
  <c r="AY57"/>
  <c r="AX57"/>
  <c r="AZ56"/>
  <c r="BA56" s="1"/>
  <c r="AY56"/>
  <c r="AX56"/>
  <c r="AZ55"/>
  <c r="BA55" s="1"/>
  <c r="AY55"/>
  <c r="AX55"/>
  <c r="AZ54"/>
  <c r="BA54" s="1"/>
  <c r="AY54"/>
  <c r="AX54"/>
  <c r="AZ53"/>
  <c r="BA53" s="1"/>
  <c r="AY53"/>
  <c r="AX53"/>
  <c r="AZ52"/>
  <c r="BA52" s="1"/>
  <c r="AY52"/>
  <c r="AX52"/>
  <c r="AZ51"/>
  <c r="BA51" s="1"/>
  <c r="AY51"/>
  <c r="AX51"/>
  <c r="AZ50"/>
  <c r="BA50" s="1"/>
  <c r="AY50"/>
  <c r="AX50"/>
  <c r="AZ49"/>
  <c r="BA49" s="1"/>
  <c r="AZ47" i="4" s="1"/>
  <c r="AY49" i="3"/>
  <c r="AX49"/>
  <c r="AW47" i="4" s="1"/>
  <c r="AZ48" i="3"/>
  <c r="BA48" s="1"/>
  <c r="AZ46" i="4" s="1"/>
  <c r="AY48" i="3"/>
  <c r="AX48"/>
  <c r="AW46" i="4" s="1"/>
  <c r="AZ47" i="3"/>
  <c r="BA47" s="1"/>
  <c r="AZ45" i="4" s="1"/>
  <c r="AY47" i="3"/>
  <c r="AX47"/>
  <c r="AW45" i="4" s="1"/>
  <c r="AZ46" i="3"/>
  <c r="BA46" s="1"/>
  <c r="AZ44" i="4" s="1"/>
  <c r="AY46" i="3"/>
  <c r="AX46"/>
  <c r="AW44" i="4" s="1"/>
  <c r="AZ45" i="3"/>
  <c r="BA45" s="1"/>
  <c r="AZ43" i="4" s="1"/>
  <c r="AY45" i="3"/>
  <c r="AX45"/>
  <c r="AW43" i="4" s="1"/>
  <c r="AZ44" i="3"/>
  <c r="BA44" s="1"/>
  <c r="AZ42" i="4" s="1"/>
  <c r="AY44" i="3"/>
  <c r="AX44"/>
  <c r="AW42" i="4" s="1"/>
  <c r="AZ43" i="3"/>
  <c r="BA43" s="1"/>
  <c r="AZ41" i="4" s="1"/>
  <c r="AY43" i="3"/>
  <c r="AX43"/>
  <c r="AW41" i="4" s="1"/>
  <c r="AZ42" i="3"/>
  <c r="BA42" s="1"/>
  <c r="AZ40" i="4" s="1"/>
  <c r="AY42" i="3"/>
  <c r="AX42"/>
  <c r="AW40" i="4" s="1"/>
  <c r="AZ41" i="3"/>
  <c r="BA41" s="1"/>
  <c r="AZ39" i="4" s="1"/>
  <c r="AY41" i="3"/>
  <c r="AX41"/>
  <c r="AW39" i="4" s="1"/>
  <c r="AZ40" i="3"/>
  <c r="BA40" s="1"/>
  <c r="AZ38" i="4" s="1"/>
  <c r="AY40" i="3"/>
  <c r="AX40"/>
  <c r="AW38" i="4" s="1"/>
  <c r="AZ39" i="3"/>
  <c r="BA39" s="1"/>
  <c r="AZ37" i="4" s="1"/>
  <c r="AY39" i="3"/>
  <c r="AX39"/>
  <c r="AW37" i="4" s="1"/>
  <c r="AZ38" i="3"/>
  <c r="BA38" s="1"/>
  <c r="AZ36" i="4" s="1"/>
  <c r="AY38" i="3"/>
  <c r="AX38"/>
  <c r="AW36" i="4" s="1"/>
  <c r="AZ37" i="3"/>
  <c r="BA37" s="1"/>
  <c r="AZ35" i="4" s="1"/>
  <c r="AY37" i="3"/>
  <c r="AX37"/>
  <c r="AW35" i="4" s="1"/>
  <c r="AZ36" i="3"/>
  <c r="BA36" s="1"/>
  <c r="AZ34" i="4" s="1"/>
  <c r="AY36" i="3"/>
  <c r="AX36"/>
  <c r="AW34" i="4" s="1"/>
  <c r="AZ35" i="3"/>
  <c r="BA35" s="1"/>
  <c r="AZ33" i="4" s="1"/>
  <c r="AY35" i="3"/>
  <c r="AX33" i="4" s="1"/>
  <c r="AZ34" i="3"/>
  <c r="AY34"/>
  <c r="AX32" i="4" s="1"/>
  <c r="AZ33" i="3"/>
  <c r="AY33"/>
  <c r="AX31" i="4" s="1"/>
  <c r="AZ32" i="3"/>
  <c r="AY32"/>
  <c r="AX30" i="4" s="1"/>
  <c r="AZ31" i="3"/>
  <c r="BA31" s="1"/>
  <c r="AZ29" i="4" s="1"/>
  <c r="AY31" i="3"/>
  <c r="AX29" i="4" s="1"/>
  <c r="AZ30" i="3"/>
  <c r="AY30"/>
  <c r="AX28" i="4" s="1"/>
  <c r="AZ29" i="3"/>
  <c r="AY29"/>
  <c r="AX27" i="4" s="1"/>
  <c r="AZ28" i="3"/>
  <c r="AY28"/>
  <c r="AX26" i="4" s="1"/>
  <c r="AZ27" i="3"/>
  <c r="BA27" s="1"/>
  <c r="AZ25" i="4" s="1"/>
  <c r="AY27" i="3"/>
  <c r="AX25" i="4" s="1"/>
  <c r="AZ26" i="3"/>
  <c r="AY26"/>
  <c r="AX24" i="4" s="1"/>
  <c r="AZ25" i="3"/>
  <c r="AY25"/>
  <c r="AX23" i="4" s="1"/>
  <c r="AZ24" i="3"/>
  <c r="AY24"/>
  <c r="AX22" i="4" s="1"/>
  <c r="AZ23" i="3"/>
  <c r="BA23" s="1"/>
  <c r="AZ21" i="4" s="1"/>
  <c r="AY23" i="3"/>
  <c r="AX21" i="4" s="1"/>
  <c r="AZ22" i="3"/>
  <c r="AY22"/>
  <c r="AX20" i="4" s="1"/>
  <c r="AZ21" i="3"/>
  <c r="AY21"/>
  <c r="AX19" i="4" s="1"/>
  <c r="AZ20" i="3"/>
  <c r="AY20"/>
  <c r="AX18" i="4" s="1"/>
  <c r="AY19" i="3"/>
  <c r="AY18"/>
  <c r="AX16" i="4" s="1"/>
  <c r="AY17" i="3"/>
  <c r="AY16"/>
  <c r="AY15"/>
  <c r="AX13" i="4" s="1"/>
  <c r="AY14" i="3"/>
  <c r="AX12" i="4" s="1"/>
  <c r="AY13" i="3"/>
  <c r="AX11" i="4" s="1"/>
  <c r="AY12" i="3"/>
  <c r="AY11"/>
  <c r="AZ11" s="1"/>
  <c r="BA11" s="1"/>
  <c r="AX11"/>
  <c r="AY10"/>
  <c r="AZ10" s="1"/>
  <c r="BA10" s="1"/>
  <c r="AX10"/>
  <c r="AL109"/>
  <c r="AM109" s="1"/>
  <c r="AK109"/>
  <c r="AJ109"/>
  <c r="AL108"/>
  <c r="AM108" s="1"/>
  <c r="AK108"/>
  <c r="AJ108"/>
  <c r="AL107"/>
  <c r="AM107" s="1"/>
  <c r="AK107"/>
  <c r="AJ107"/>
  <c r="AL106"/>
  <c r="AM106" s="1"/>
  <c r="AK106"/>
  <c r="AJ106"/>
  <c r="AL105"/>
  <c r="AM105" s="1"/>
  <c r="AK105"/>
  <c r="AJ105"/>
  <c r="AL104"/>
  <c r="AM104" s="1"/>
  <c r="AK104"/>
  <c r="AJ104"/>
  <c r="AL103"/>
  <c r="AM103" s="1"/>
  <c r="AK103"/>
  <c r="AJ103"/>
  <c r="AL102"/>
  <c r="AM102" s="1"/>
  <c r="AK102"/>
  <c r="AJ102"/>
  <c r="AL101"/>
  <c r="AM101" s="1"/>
  <c r="AK101"/>
  <c r="AJ101"/>
  <c r="AL100"/>
  <c r="AM100" s="1"/>
  <c r="AK100"/>
  <c r="AJ100"/>
  <c r="AL99"/>
  <c r="AM99" s="1"/>
  <c r="AK99"/>
  <c r="AJ99"/>
  <c r="AL98"/>
  <c r="AM98" s="1"/>
  <c r="AK98"/>
  <c r="AJ98"/>
  <c r="AL97"/>
  <c r="AM97" s="1"/>
  <c r="AK97"/>
  <c r="AJ97"/>
  <c r="AL96"/>
  <c r="AM96" s="1"/>
  <c r="AK96"/>
  <c r="AJ96"/>
  <c r="AL95"/>
  <c r="AM95" s="1"/>
  <c r="AK95"/>
  <c r="AJ95"/>
  <c r="AL94"/>
  <c r="AM94" s="1"/>
  <c r="AK94"/>
  <c r="AJ94"/>
  <c r="AL93"/>
  <c r="AM93" s="1"/>
  <c r="AK93"/>
  <c r="AJ93"/>
  <c r="AL92"/>
  <c r="AM92" s="1"/>
  <c r="AK92"/>
  <c r="AJ92"/>
  <c r="AL91"/>
  <c r="AM91" s="1"/>
  <c r="AK91"/>
  <c r="AJ91"/>
  <c r="AL90"/>
  <c r="AM90" s="1"/>
  <c r="AK90"/>
  <c r="AJ90"/>
  <c r="AL89"/>
  <c r="AM89" s="1"/>
  <c r="AK89"/>
  <c r="AJ89"/>
  <c r="AL88"/>
  <c r="AM88" s="1"/>
  <c r="AK88"/>
  <c r="AJ88"/>
  <c r="AL87"/>
  <c r="AM87" s="1"/>
  <c r="AK87"/>
  <c r="AJ87"/>
  <c r="AL86"/>
  <c r="AM86" s="1"/>
  <c r="AK86"/>
  <c r="AJ86"/>
  <c r="AL85"/>
  <c r="AM85" s="1"/>
  <c r="AK85"/>
  <c r="AJ85"/>
  <c r="AL84"/>
  <c r="AM84" s="1"/>
  <c r="AK84"/>
  <c r="AJ84"/>
  <c r="AL83"/>
  <c r="AM83" s="1"/>
  <c r="AK83"/>
  <c r="AJ83"/>
  <c r="AL82"/>
  <c r="AM82" s="1"/>
  <c r="AK82"/>
  <c r="AJ82"/>
  <c r="AL81"/>
  <c r="AM81" s="1"/>
  <c r="AK81"/>
  <c r="AJ81"/>
  <c r="AL80"/>
  <c r="AM80" s="1"/>
  <c r="AK80"/>
  <c r="AJ80"/>
  <c r="AL79"/>
  <c r="AM79" s="1"/>
  <c r="AK79"/>
  <c r="AJ79"/>
  <c r="AL78"/>
  <c r="AM78" s="1"/>
  <c r="AK78"/>
  <c r="AJ78"/>
  <c r="AL77"/>
  <c r="AM77" s="1"/>
  <c r="AK77"/>
  <c r="AJ77"/>
  <c r="AL76"/>
  <c r="AM76" s="1"/>
  <c r="AK76"/>
  <c r="AJ76"/>
  <c r="AL75"/>
  <c r="AM75" s="1"/>
  <c r="AK75"/>
  <c r="AJ75"/>
  <c r="AL74"/>
  <c r="AM74" s="1"/>
  <c r="AK74"/>
  <c r="AJ74"/>
  <c r="AL73"/>
  <c r="AM73" s="1"/>
  <c r="AK73"/>
  <c r="AJ73"/>
  <c r="AL72"/>
  <c r="AM72" s="1"/>
  <c r="AK72"/>
  <c r="AJ72"/>
  <c r="AL71"/>
  <c r="AM71" s="1"/>
  <c r="AK71"/>
  <c r="AJ71"/>
  <c r="AL70"/>
  <c r="AM70" s="1"/>
  <c r="AK70"/>
  <c r="AJ70"/>
  <c r="AL69"/>
  <c r="AM69" s="1"/>
  <c r="AK69"/>
  <c r="AJ69"/>
  <c r="AL68"/>
  <c r="AM68" s="1"/>
  <c r="AK68"/>
  <c r="AJ68"/>
  <c r="AL67"/>
  <c r="AM67" s="1"/>
  <c r="AK67"/>
  <c r="AJ67"/>
  <c r="AL66"/>
  <c r="AM66" s="1"/>
  <c r="AK66"/>
  <c r="AJ66"/>
  <c r="AL65"/>
  <c r="AM65" s="1"/>
  <c r="AK65"/>
  <c r="AJ65"/>
  <c r="AL64"/>
  <c r="AM64" s="1"/>
  <c r="AK64"/>
  <c r="AJ64"/>
  <c r="AL63"/>
  <c r="AM63" s="1"/>
  <c r="AK63"/>
  <c r="AJ63"/>
  <c r="AL62"/>
  <c r="AM62" s="1"/>
  <c r="AK62"/>
  <c r="AJ62"/>
  <c r="AL61"/>
  <c r="AM61" s="1"/>
  <c r="AK61"/>
  <c r="AJ61"/>
  <c r="AL60"/>
  <c r="AM60" s="1"/>
  <c r="AK60"/>
  <c r="AJ60"/>
  <c r="AL59"/>
  <c r="AM59" s="1"/>
  <c r="AK59"/>
  <c r="AJ59"/>
  <c r="AL58"/>
  <c r="AM58" s="1"/>
  <c r="AK58"/>
  <c r="AJ58"/>
  <c r="AL57"/>
  <c r="AM57" s="1"/>
  <c r="AK57"/>
  <c r="AJ57"/>
  <c r="AL56"/>
  <c r="AM56" s="1"/>
  <c r="AK56"/>
  <c r="AJ56"/>
  <c r="AL55"/>
  <c r="AM55" s="1"/>
  <c r="AK55"/>
  <c r="AJ55"/>
  <c r="AL54"/>
  <c r="AM54" s="1"/>
  <c r="AK54"/>
  <c r="AJ54"/>
  <c r="AL53"/>
  <c r="AM53" s="1"/>
  <c r="AK53"/>
  <c r="AJ53"/>
  <c r="AL52"/>
  <c r="AM52" s="1"/>
  <c r="AK52"/>
  <c r="AJ52"/>
  <c r="AL51"/>
  <c r="AM51" s="1"/>
  <c r="AK51"/>
  <c r="AJ51"/>
  <c r="AL50"/>
  <c r="AM50" s="1"/>
  <c r="AK50"/>
  <c r="AJ50"/>
  <c r="AL49"/>
  <c r="AM49" s="1"/>
  <c r="AK49"/>
  <c r="AJ49"/>
  <c r="AL48"/>
  <c r="AM48" s="1"/>
  <c r="AK48"/>
  <c r="AJ48"/>
  <c r="AL47"/>
  <c r="AM47" s="1"/>
  <c r="AK47"/>
  <c r="AJ47"/>
  <c r="AL46"/>
  <c r="AM46" s="1"/>
  <c r="AK46"/>
  <c r="AJ46"/>
  <c r="AL45"/>
  <c r="AM45" s="1"/>
  <c r="AK45"/>
  <c r="AJ45"/>
  <c r="AL44"/>
  <c r="AM44" s="1"/>
  <c r="AK44"/>
  <c r="AJ44"/>
  <c r="AL43"/>
  <c r="AM43" s="1"/>
  <c r="AK43"/>
  <c r="AJ43"/>
  <c r="AL42"/>
  <c r="AM42" s="1"/>
  <c r="AK42"/>
  <c r="AJ42"/>
  <c r="AL41"/>
  <c r="AM41" s="1"/>
  <c r="AK41"/>
  <c r="AJ41"/>
  <c r="AL40"/>
  <c r="AM40" s="1"/>
  <c r="AK40"/>
  <c r="AJ40"/>
  <c r="AL39"/>
  <c r="AM39" s="1"/>
  <c r="AK39"/>
  <c r="AJ39"/>
  <c r="AL38"/>
  <c r="AM38" s="1"/>
  <c r="AK38"/>
  <c r="AJ38"/>
  <c r="AL37"/>
  <c r="AM37" s="1"/>
  <c r="AL35" i="4" s="1"/>
  <c r="AK37" i="3"/>
  <c r="AJ37"/>
  <c r="AI35" i="4" s="1"/>
  <c r="AL36" i="3"/>
  <c r="AM36" s="1"/>
  <c r="AL34" i="4" s="1"/>
  <c r="AK36" i="3"/>
  <c r="AJ36"/>
  <c r="AI34" i="4" s="1"/>
  <c r="AL35" i="3"/>
  <c r="AK35"/>
  <c r="AJ33" i="4" s="1"/>
  <c r="AL34" i="3"/>
  <c r="AK34"/>
  <c r="AJ32" i="4" s="1"/>
  <c r="AL33" i="3"/>
  <c r="AM33" s="1"/>
  <c r="AL31" i="4" s="1"/>
  <c r="AK33" i="3"/>
  <c r="AJ31" i="4" s="1"/>
  <c r="AL32" i="3"/>
  <c r="AK32"/>
  <c r="AL31"/>
  <c r="AK31"/>
  <c r="AJ29" i="4" s="1"/>
  <c r="AL30" i="3"/>
  <c r="AK30"/>
  <c r="AJ28" i="4" s="1"/>
  <c r="AL29" i="3"/>
  <c r="AM29" s="1"/>
  <c r="AL27" i="4" s="1"/>
  <c r="AK29" i="3"/>
  <c r="AJ27" i="4" s="1"/>
  <c r="AL28" i="3"/>
  <c r="AK28"/>
  <c r="AJ26" i="4" s="1"/>
  <c r="AL27" i="3"/>
  <c r="AK27"/>
  <c r="AJ25" i="4" s="1"/>
  <c r="AL26" i="3"/>
  <c r="AK26"/>
  <c r="AJ24" i="4" s="1"/>
  <c r="AL25" i="3"/>
  <c r="AM25" s="1"/>
  <c r="AL23" i="4" s="1"/>
  <c r="AK25" i="3"/>
  <c r="AJ23" i="4" s="1"/>
  <c r="AL24" i="3"/>
  <c r="AK24"/>
  <c r="AL23"/>
  <c r="AK23"/>
  <c r="AJ21" i="4" s="1"/>
  <c r="AL22" i="3"/>
  <c r="AK22"/>
  <c r="AJ20" i="4" s="1"/>
  <c r="AL21" i="3"/>
  <c r="AM21" s="1"/>
  <c r="AL19" i="4" s="1"/>
  <c r="AK21" i="3"/>
  <c r="AJ19" i="4" s="1"/>
  <c r="AL20" i="3"/>
  <c r="AK20"/>
  <c r="AJ18" i="4" s="1"/>
  <c r="AK19" i="3"/>
  <c r="AK18"/>
  <c r="AJ16" i="4" s="1"/>
  <c r="AK17" i="3"/>
  <c r="AJ15" i="4" s="1"/>
  <c r="AK16" i="3"/>
  <c r="AJ14" i="4" s="1"/>
  <c r="AK15" i="3"/>
  <c r="AK14"/>
  <c r="AJ12" i="4" s="1"/>
  <c r="AK13" i="3"/>
  <c r="AJ11" i="4" s="1"/>
  <c r="AK12" i="3"/>
  <c r="AK11"/>
  <c r="AL11" s="1"/>
  <c r="AM11" s="1"/>
  <c r="AJ11"/>
  <c r="AK10"/>
  <c r="AL10" s="1"/>
  <c r="AM10" s="1"/>
  <c r="AJ10"/>
  <c r="V11"/>
  <c r="W11"/>
  <c r="X11"/>
  <c r="Y11" s="1"/>
  <c r="W12"/>
  <c r="W13"/>
  <c r="V11" i="4" s="1"/>
  <c r="W14" i="3"/>
  <c r="V12" i="4" s="1"/>
  <c r="W15" i="3"/>
  <c r="V13" i="4" s="1"/>
  <c r="W16" i="3"/>
  <c r="V14" i="4" s="1"/>
  <c r="W17" i="3"/>
  <c r="V15" i="4" s="1"/>
  <c r="W18" i="3"/>
  <c r="V16" i="4" s="1"/>
  <c r="W19" i="3"/>
  <c r="V17" i="4" s="1"/>
  <c r="W20" i="3"/>
  <c r="V18" i="4" s="1"/>
  <c r="X20" i="3"/>
  <c r="Y20" s="1"/>
  <c r="X18" i="4" s="1"/>
  <c r="W21" i="3"/>
  <c r="V19" i="4" s="1"/>
  <c r="X21" i="3"/>
  <c r="Y21" s="1"/>
  <c r="X19" i="4" s="1"/>
  <c r="W22" i="3"/>
  <c r="V20" i="4" s="1"/>
  <c r="X22" i="3"/>
  <c r="Y22" s="1"/>
  <c r="X20" i="4" s="1"/>
  <c r="W23" i="3"/>
  <c r="V21" i="4" s="1"/>
  <c r="X23" i="3"/>
  <c r="Y23" s="1"/>
  <c r="X21" i="4" s="1"/>
  <c r="W24" i="3"/>
  <c r="V22" i="4" s="1"/>
  <c r="X24" i="3"/>
  <c r="Y24" s="1"/>
  <c r="X22" i="4" s="1"/>
  <c r="W25" i="3"/>
  <c r="V23" i="4" s="1"/>
  <c r="X25" i="3"/>
  <c r="Y25" s="1"/>
  <c r="X23" i="4" s="1"/>
  <c r="W26" i="3"/>
  <c r="V24" i="4" s="1"/>
  <c r="X26" i="3"/>
  <c r="Y26" s="1"/>
  <c r="X24" i="4" s="1"/>
  <c r="W27" i="3"/>
  <c r="V25" i="4" s="1"/>
  <c r="X27" i="3"/>
  <c r="Y27" s="1"/>
  <c r="X25" i="4" s="1"/>
  <c r="W28" i="3"/>
  <c r="V26" i="4" s="1"/>
  <c r="X28" i="3"/>
  <c r="Y28" s="1"/>
  <c r="X26" i="4" s="1"/>
  <c r="W29" i="3"/>
  <c r="V27" i="4" s="1"/>
  <c r="X29" i="3"/>
  <c r="Y29" s="1"/>
  <c r="X27" i="4" s="1"/>
  <c r="W30" i="3"/>
  <c r="V28" i="4" s="1"/>
  <c r="X30" i="3"/>
  <c r="Y30" s="1"/>
  <c r="X28" i="4" s="1"/>
  <c r="W31" i="3"/>
  <c r="V29" i="4" s="1"/>
  <c r="X31" i="3"/>
  <c r="Y31" s="1"/>
  <c r="X29" i="4" s="1"/>
  <c r="W32" i="3"/>
  <c r="V30" i="4" s="1"/>
  <c r="X32" i="3"/>
  <c r="Y32" s="1"/>
  <c r="X30" i="4" s="1"/>
  <c r="W33" i="3"/>
  <c r="V31" i="4" s="1"/>
  <c r="X33" i="3"/>
  <c r="Y33" s="1"/>
  <c r="X31" i="4" s="1"/>
  <c r="W34" i="3"/>
  <c r="V32" i="4" s="1"/>
  <c r="X34" i="3"/>
  <c r="Y34" s="1"/>
  <c r="X32" i="4" s="1"/>
  <c r="W35" i="3"/>
  <c r="V33" i="4" s="1"/>
  <c r="X35" i="3"/>
  <c r="Y35" s="1"/>
  <c r="X33" i="4" s="1"/>
  <c r="V36" i="3"/>
  <c r="U34" i="4" s="1"/>
  <c r="W36" i="3"/>
  <c r="X36"/>
  <c r="Y36" s="1"/>
  <c r="X34" i="4" s="1"/>
  <c r="V37" i="3"/>
  <c r="W37"/>
  <c r="X37"/>
  <c r="Y37" s="1"/>
  <c r="V38"/>
  <c r="W38"/>
  <c r="X38"/>
  <c r="Y38" s="1"/>
  <c r="V39"/>
  <c r="W39"/>
  <c r="X39"/>
  <c r="Y39" s="1"/>
  <c r="V40"/>
  <c r="W40"/>
  <c r="X40"/>
  <c r="Y40" s="1"/>
  <c r="V41"/>
  <c r="W41"/>
  <c r="X41"/>
  <c r="Y41" s="1"/>
  <c r="V42"/>
  <c r="W42"/>
  <c r="X42"/>
  <c r="Y42" s="1"/>
  <c r="V43"/>
  <c r="W43"/>
  <c r="X43"/>
  <c r="Y43" s="1"/>
  <c r="V44"/>
  <c r="W44"/>
  <c r="X44"/>
  <c r="Y44" s="1"/>
  <c r="V45"/>
  <c r="W45"/>
  <c r="X45"/>
  <c r="Y45" s="1"/>
  <c r="V46"/>
  <c r="W46"/>
  <c r="X46"/>
  <c r="Y46" s="1"/>
  <c r="V47"/>
  <c r="W47"/>
  <c r="X47"/>
  <c r="Y47" s="1"/>
  <c r="V48"/>
  <c r="W48"/>
  <c r="X48"/>
  <c r="Y48" s="1"/>
  <c r="V49"/>
  <c r="W49"/>
  <c r="X49"/>
  <c r="Y49" s="1"/>
  <c r="V50"/>
  <c r="W50"/>
  <c r="X50"/>
  <c r="Y50" s="1"/>
  <c r="V51"/>
  <c r="W51"/>
  <c r="X51"/>
  <c r="Y51" s="1"/>
  <c r="V52"/>
  <c r="W52"/>
  <c r="X52"/>
  <c r="Y52" s="1"/>
  <c r="V53"/>
  <c r="W53"/>
  <c r="X53"/>
  <c r="Y53" s="1"/>
  <c r="V54"/>
  <c r="W54"/>
  <c r="X54"/>
  <c r="Y54" s="1"/>
  <c r="V55"/>
  <c r="W55"/>
  <c r="X55"/>
  <c r="Y55" s="1"/>
  <c r="V56"/>
  <c r="W56"/>
  <c r="X56"/>
  <c r="Y56" s="1"/>
  <c r="V57"/>
  <c r="W57"/>
  <c r="X57"/>
  <c r="Y57" s="1"/>
  <c r="V58"/>
  <c r="W58"/>
  <c r="X58"/>
  <c r="Y58" s="1"/>
  <c r="V59"/>
  <c r="W59"/>
  <c r="X59"/>
  <c r="Y59" s="1"/>
  <c r="V60"/>
  <c r="W60"/>
  <c r="X60"/>
  <c r="Y60" s="1"/>
  <c r="V61"/>
  <c r="W61"/>
  <c r="X61"/>
  <c r="Y61" s="1"/>
  <c r="V62"/>
  <c r="W62"/>
  <c r="X62"/>
  <c r="Y62" s="1"/>
  <c r="V63"/>
  <c r="W63"/>
  <c r="X63"/>
  <c r="Y63" s="1"/>
  <c r="V64"/>
  <c r="W64"/>
  <c r="X64"/>
  <c r="Y64" s="1"/>
  <c r="V65"/>
  <c r="W65"/>
  <c r="X65"/>
  <c r="Y65" s="1"/>
  <c r="V66"/>
  <c r="W66"/>
  <c r="X66"/>
  <c r="Y66" s="1"/>
  <c r="V67"/>
  <c r="W67"/>
  <c r="X67"/>
  <c r="Y67" s="1"/>
  <c r="V68"/>
  <c r="W68"/>
  <c r="X68"/>
  <c r="Y68" s="1"/>
  <c r="V69"/>
  <c r="W69"/>
  <c r="X69"/>
  <c r="Y69" s="1"/>
  <c r="V70"/>
  <c r="W70"/>
  <c r="X70"/>
  <c r="Y70" s="1"/>
  <c r="V71"/>
  <c r="W71"/>
  <c r="X71"/>
  <c r="Y71" s="1"/>
  <c r="V72"/>
  <c r="W72"/>
  <c r="X72"/>
  <c r="Y72" s="1"/>
  <c r="V73"/>
  <c r="W73"/>
  <c r="X73"/>
  <c r="Y73" s="1"/>
  <c r="V74"/>
  <c r="W74"/>
  <c r="X74"/>
  <c r="Y74" s="1"/>
  <c r="V75"/>
  <c r="W75"/>
  <c r="X75"/>
  <c r="Y75" s="1"/>
  <c r="V76"/>
  <c r="W76"/>
  <c r="X76"/>
  <c r="Y76" s="1"/>
  <c r="V77"/>
  <c r="W77"/>
  <c r="X77"/>
  <c r="Y77" s="1"/>
  <c r="V78"/>
  <c r="W78"/>
  <c r="X78"/>
  <c r="Y78" s="1"/>
  <c r="V79"/>
  <c r="W79"/>
  <c r="X79"/>
  <c r="Y79" s="1"/>
  <c r="V80"/>
  <c r="W80"/>
  <c r="X80"/>
  <c r="Y80" s="1"/>
  <c r="V81"/>
  <c r="W81"/>
  <c r="X81"/>
  <c r="Y81" s="1"/>
  <c r="V82"/>
  <c r="W82"/>
  <c r="X82"/>
  <c r="Y82" s="1"/>
  <c r="V83"/>
  <c r="W83"/>
  <c r="X83"/>
  <c r="Y83" s="1"/>
  <c r="V84"/>
  <c r="W84"/>
  <c r="X84"/>
  <c r="Y84" s="1"/>
  <c r="V85"/>
  <c r="W85"/>
  <c r="X85"/>
  <c r="Y85" s="1"/>
  <c r="V86"/>
  <c r="W86"/>
  <c r="X86"/>
  <c r="Y86" s="1"/>
  <c r="V87"/>
  <c r="W87"/>
  <c r="X87"/>
  <c r="Y87" s="1"/>
  <c r="V88"/>
  <c r="W88"/>
  <c r="X88"/>
  <c r="Y88" s="1"/>
  <c r="V89"/>
  <c r="W89"/>
  <c r="X89"/>
  <c r="Y89" s="1"/>
  <c r="V90"/>
  <c r="W90"/>
  <c r="X90"/>
  <c r="Y90" s="1"/>
  <c r="V91"/>
  <c r="W91"/>
  <c r="X91"/>
  <c r="Y91" s="1"/>
  <c r="V92"/>
  <c r="W92"/>
  <c r="X92"/>
  <c r="Y92" s="1"/>
  <c r="V93"/>
  <c r="W93"/>
  <c r="X93"/>
  <c r="Y93" s="1"/>
  <c r="V94"/>
  <c r="W94"/>
  <c r="X94"/>
  <c r="Y94" s="1"/>
  <c r="V95"/>
  <c r="W95"/>
  <c r="X95"/>
  <c r="Y95" s="1"/>
  <c r="V96"/>
  <c r="W96"/>
  <c r="X96"/>
  <c r="Y96" s="1"/>
  <c r="V97"/>
  <c r="W97"/>
  <c r="X97"/>
  <c r="Y97" s="1"/>
  <c r="V98"/>
  <c r="W98"/>
  <c r="X98"/>
  <c r="Y98" s="1"/>
  <c r="V99"/>
  <c r="W99"/>
  <c r="X99"/>
  <c r="Y99" s="1"/>
  <c r="V100"/>
  <c r="W100"/>
  <c r="X100"/>
  <c r="Y100" s="1"/>
  <c r="V101"/>
  <c r="W101"/>
  <c r="X101"/>
  <c r="Y101" s="1"/>
  <c r="V102"/>
  <c r="W102"/>
  <c r="X102"/>
  <c r="Y102" s="1"/>
  <c r="V103"/>
  <c r="W103"/>
  <c r="X103"/>
  <c r="Y103" s="1"/>
  <c r="V104"/>
  <c r="W104"/>
  <c r="X104"/>
  <c r="Y104" s="1"/>
  <c r="V105"/>
  <c r="W105"/>
  <c r="X105"/>
  <c r="Y105" s="1"/>
  <c r="V106"/>
  <c r="W106"/>
  <c r="X106"/>
  <c r="Y106" s="1"/>
  <c r="V107"/>
  <c r="W107"/>
  <c r="X107"/>
  <c r="Y107" s="1"/>
  <c r="V108"/>
  <c r="W108"/>
  <c r="X108"/>
  <c r="Y108" s="1"/>
  <c r="V109"/>
  <c r="W109"/>
  <c r="X109"/>
  <c r="Y109" s="1"/>
  <c r="W10"/>
  <c r="GA20"/>
  <c r="FZ18" i="4" s="1"/>
  <c r="GA21" i="3"/>
  <c r="FZ19" i="4" s="1"/>
  <c r="GA22" i="3"/>
  <c r="FZ20" i="4" s="1"/>
  <c r="GA23" i="3"/>
  <c r="FZ21" i="4" s="1"/>
  <c r="GA24" i="3"/>
  <c r="FZ22" i="4" s="1"/>
  <c r="GA25" i="3"/>
  <c r="FZ23" i="4" s="1"/>
  <c r="GA26" i="3"/>
  <c r="FZ24" i="4" s="1"/>
  <c r="GA27" i="3"/>
  <c r="FZ25" i="4" s="1"/>
  <c r="GA28" i="3"/>
  <c r="FZ26" i="4" s="1"/>
  <c r="GA29" i="3"/>
  <c r="FZ27" i="4" s="1"/>
  <c r="GA30" i="3"/>
  <c r="FZ28" i="4" s="1"/>
  <c r="GA31" i="3"/>
  <c r="FZ29" i="4" s="1"/>
  <c r="GA32" i="3"/>
  <c r="FZ30" i="4" s="1"/>
  <c r="GA33" i="3"/>
  <c r="FZ31" i="4" s="1"/>
  <c r="GA34" i="3"/>
  <c r="FZ32" i="4" s="1"/>
  <c r="GA35" i="3"/>
  <c r="FZ33" i="4" s="1"/>
  <c r="GA36" i="3"/>
  <c r="FZ34" i="4" s="1"/>
  <c r="GA37" i="3"/>
  <c r="FZ35" i="4" s="1"/>
  <c r="GA38" i="3"/>
  <c r="FZ36" i="4" s="1"/>
  <c r="GA39" i="3"/>
  <c r="FZ37" i="4" s="1"/>
  <c r="GA40" i="3"/>
  <c r="FZ38" i="4" s="1"/>
  <c r="GA41" i="3"/>
  <c r="FZ39" i="4" s="1"/>
  <c r="GA42" i="3"/>
  <c r="FZ40" i="4" s="1"/>
  <c r="GA43" i="3"/>
  <c r="FZ41" i="4" s="1"/>
  <c r="GA44" i="3"/>
  <c r="FZ42" i="4" s="1"/>
  <c r="GA45" i="3"/>
  <c r="FZ43" i="4" s="1"/>
  <c r="GA46" i="3"/>
  <c r="FZ44" i="4" s="1"/>
  <c r="GA47" i="3"/>
  <c r="FZ45" i="4" s="1"/>
  <c r="GA48" i="3"/>
  <c r="FZ46" i="4" s="1"/>
  <c r="GA49" i="3"/>
  <c r="FZ47" i="4" s="1"/>
  <c r="GA50" i="3"/>
  <c r="GA51"/>
  <c r="GA52"/>
  <c r="GA53"/>
  <c r="GA54"/>
  <c r="GA55"/>
  <c r="GA56"/>
  <c r="GA57"/>
  <c r="GA58"/>
  <c r="GA59"/>
  <c r="GA60"/>
  <c r="GA61"/>
  <c r="GA62"/>
  <c r="GA63"/>
  <c r="GA64"/>
  <c r="GA65"/>
  <c r="GA66"/>
  <c r="GA67"/>
  <c r="GA68"/>
  <c r="GA69"/>
  <c r="GA70"/>
  <c r="GA71"/>
  <c r="GA72"/>
  <c r="GA73"/>
  <c r="GA74"/>
  <c r="GA75"/>
  <c r="GA76"/>
  <c r="GA77"/>
  <c r="GA78"/>
  <c r="GA79"/>
  <c r="GA80"/>
  <c r="GA81"/>
  <c r="GA82"/>
  <c r="GA83"/>
  <c r="GA84"/>
  <c r="GA85"/>
  <c r="GA86"/>
  <c r="GA87"/>
  <c r="GA88"/>
  <c r="GA89"/>
  <c r="GA90"/>
  <c r="GA91"/>
  <c r="GA92"/>
  <c r="GA93"/>
  <c r="GA94"/>
  <c r="GA95"/>
  <c r="GA96"/>
  <c r="GA97"/>
  <c r="GA98"/>
  <c r="GA99"/>
  <c r="GA100"/>
  <c r="GA101"/>
  <c r="GA102"/>
  <c r="GA103"/>
  <c r="GA104"/>
  <c r="GA105"/>
  <c r="GA106"/>
  <c r="GA107"/>
  <c r="GA108"/>
  <c r="GA109"/>
  <c r="FX11"/>
  <c r="FX20"/>
  <c r="FW18" i="4" s="1"/>
  <c r="FX21" i="3"/>
  <c r="FW19" i="4" s="1"/>
  <c r="FX22" i="3"/>
  <c r="FW20" i="4" s="1"/>
  <c r="FX23" i="3"/>
  <c r="FW21" i="4" s="1"/>
  <c r="FX24" i="3"/>
  <c r="FW22" i="4" s="1"/>
  <c r="FX25" i="3"/>
  <c r="FW23" i="4" s="1"/>
  <c r="FX26" i="3"/>
  <c r="FW24" i="4" s="1"/>
  <c r="FX27" i="3"/>
  <c r="FW25" i="4" s="1"/>
  <c r="FX28" i="3"/>
  <c r="FW26" i="4" s="1"/>
  <c r="FX29" i="3"/>
  <c r="FW27" i="4" s="1"/>
  <c r="FX30" i="3"/>
  <c r="FW28" i="4" s="1"/>
  <c r="FX31" i="3"/>
  <c r="FW29" i="4" s="1"/>
  <c r="FX32" i="3"/>
  <c r="FW30" i="4" s="1"/>
  <c r="FX33" i="3"/>
  <c r="FW31" i="4" s="1"/>
  <c r="FX34" i="3"/>
  <c r="FW32" i="4" s="1"/>
  <c r="FX35" i="3"/>
  <c r="FW33" i="4" s="1"/>
  <c r="FX36" i="3"/>
  <c r="FW34" i="4" s="1"/>
  <c r="FX37" i="3"/>
  <c r="FW35" i="4" s="1"/>
  <c r="FX38" i="3"/>
  <c r="FW36" i="4" s="1"/>
  <c r="FX39" i="3"/>
  <c r="FW37" i="4" s="1"/>
  <c r="FX40" i="3"/>
  <c r="FW38" i="4" s="1"/>
  <c r="FX41" i="3"/>
  <c r="FW39" i="4" s="1"/>
  <c r="FX42" i="3"/>
  <c r="FW40" i="4" s="1"/>
  <c r="FX43" i="3"/>
  <c r="FW41" i="4" s="1"/>
  <c r="FX44" i="3"/>
  <c r="FW42" i="4" s="1"/>
  <c r="FX45" i="3"/>
  <c r="FW43" i="4" s="1"/>
  <c r="FX46" i="3"/>
  <c r="FW44" i="4" s="1"/>
  <c r="FX47" i="3"/>
  <c r="FW45" i="4" s="1"/>
  <c r="FX48" i="3"/>
  <c r="FW46" i="4" s="1"/>
  <c r="FX49" i="3"/>
  <c r="FW47" i="4" s="1"/>
  <c r="FX50" i="3"/>
  <c r="FX51"/>
  <c r="FX52"/>
  <c r="FX53"/>
  <c r="FX54"/>
  <c r="FX55"/>
  <c r="FX56"/>
  <c r="FX57"/>
  <c r="FX58"/>
  <c r="FX59"/>
  <c r="FX60"/>
  <c r="FX61"/>
  <c r="FX62"/>
  <c r="FX63"/>
  <c r="FX64"/>
  <c r="FX65"/>
  <c r="FX66"/>
  <c r="FX67"/>
  <c r="FX68"/>
  <c r="FX69"/>
  <c r="FX70"/>
  <c r="FX71"/>
  <c r="FX72"/>
  <c r="FX73"/>
  <c r="FX74"/>
  <c r="FX75"/>
  <c r="FX76"/>
  <c r="FX77"/>
  <c r="FX78"/>
  <c r="FX79"/>
  <c r="FX80"/>
  <c r="FX81"/>
  <c r="FX82"/>
  <c r="FX83"/>
  <c r="FX84"/>
  <c r="FX85"/>
  <c r="FX86"/>
  <c r="FX87"/>
  <c r="FX88"/>
  <c r="FX89"/>
  <c r="FX90"/>
  <c r="FX91"/>
  <c r="FX92"/>
  <c r="FX93"/>
  <c r="FX94"/>
  <c r="FX95"/>
  <c r="FX96"/>
  <c r="FX97"/>
  <c r="FX98"/>
  <c r="FX99"/>
  <c r="FX100"/>
  <c r="FX101"/>
  <c r="FX102"/>
  <c r="FX103"/>
  <c r="FX104"/>
  <c r="FX105"/>
  <c r="FX106"/>
  <c r="FX107"/>
  <c r="FX108"/>
  <c r="FX109"/>
  <c r="FW11"/>
  <c r="FW12"/>
  <c r="F108" i="7" s="1"/>
  <c r="FW13" i="3"/>
  <c r="F149" i="7" s="1"/>
  <c r="FW14" i="3"/>
  <c r="F190" i="7" s="1"/>
  <c r="FW15" i="3"/>
  <c r="FW16"/>
  <c r="FV14" i="4" s="1"/>
  <c r="FW17" i="3"/>
  <c r="FV15" i="4" s="1"/>
  <c r="FW18" i="3"/>
  <c r="FV16" i="4" s="1"/>
  <c r="FW19" i="3"/>
  <c r="FW20"/>
  <c r="FV18" i="4" s="1"/>
  <c r="FW21" i="3"/>
  <c r="FW22"/>
  <c r="FW23"/>
  <c r="FW24"/>
  <c r="FW25"/>
  <c r="FW26"/>
  <c r="FW27"/>
  <c r="FW28"/>
  <c r="FW29"/>
  <c r="FW30"/>
  <c r="FW31"/>
  <c r="FW32"/>
  <c r="FW33"/>
  <c r="FW34"/>
  <c r="FW35"/>
  <c r="FW36"/>
  <c r="FW37"/>
  <c r="FW38"/>
  <c r="FW39"/>
  <c r="FW40"/>
  <c r="FW41"/>
  <c r="FW42"/>
  <c r="FW43"/>
  <c r="FW44"/>
  <c r="FW45"/>
  <c r="FW46"/>
  <c r="FW47"/>
  <c r="FW48"/>
  <c r="FW49"/>
  <c r="FW50"/>
  <c r="FW51"/>
  <c r="FW52"/>
  <c r="FW53"/>
  <c r="FW54"/>
  <c r="FW55"/>
  <c r="FW56"/>
  <c r="FW57"/>
  <c r="FW58"/>
  <c r="FW59"/>
  <c r="FW60"/>
  <c r="FW61"/>
  <c r="FW62"/>
  <c r="FW63"/>
  <c r="FW64"/>
  <c r="FW65"/>
  <c r="FW66"/>
  <c r="FW67"/>
  <c r="FW68"/>
  <c r="FW69"/>
  <c r="FW70"/>
  <c r="FW71"/>
  <c r="FW72"/>
  <c r="FW73"/>
  <c r="FW74"/>
  <c r="FW75"/>
  <c r="FW76"/>
  <c r="FW77"/>
  <c r="FW78"/>
  <c r="FW79"/>
  <c r="FW80"/>
  <c r="FW81"/>
  <c r="FW82"/>
  <c r="FW83"/>
  <c r="FW84"/>
  <c r="FW85"/>
  <c r="FW86"/>
  <c r="FW87"/>
  <c r="FW88"/>
  <c r="FW89"/>
  <c r="FW90"/>
  <c r="FW91"/>
  <c r="FW92"/>
  <c r="FW93"/>
  <c r="FW94"/>
  <c r="FW95"/>
  <c r="FW96"/>
  <c r="FW97"/>
  <c r="FW98"/>
  <c r="FW99"/>
  <c r="FW100"/>
  <c r="FW101"/>
  <c r="FW102"/>
  <c r="FW103"/>
  <c r="FW104"/>
  <c r="FW105"/>
  <c r="FW106"/>
  <c r="FW107"/>
  <c r="FW108"/>
  <c r="FW109"/>
  <c r="FW10"/>
  <c r="DU11"/>
  <c r="DT9" i="4" s="1"/>
  <c r="DX11" i="3"/>
  <c r="EA11"/>
  <c r="EB11"/>
  <c r="EK11" s="1"/>
  <c r="EC11"/>
  <c r="EB9" i="4" s="1"/>
  <c r="EG11" i="3"/>
  <c r="EJ11"/>
  <c r="EL11"/>
  <c r="EK9" i="4" s="1"/>
  <c r="DU12" i="3"/>
  <c r="DT10" i="4" s="1"/>
  <c r="DX12" i="3"/>
  <c r="DW10" i="4" s="1"/>
  <c r="EA12" i="3"/>
  <c r="DZ10" i="4" s="1"/>
  <c r="EB12" i="3"/>
  <c r="EA10" i="4" s="1"/>
  <c r="EC12" i="3"/>
  <c r="EB10" i="4" s="1"/>
  <c r="EG12" i="3"/>
  <c r="EF10" i="4" s="1"/>
  <c r="EI12" i="3"/>
  <c r="EJ12"/>
  <c r="DU13"/>
  <c r="DT11" i="4" s="1"/>
  <c r="DX13" i="3"/>
  <c r="DW11" i="4" s="1"/>
  <c r="EA13" i="3"/>
  <c r="DZ11" i="4" s="1"/>
  <c r="EB13" i="3"/>
  <c r="ED13" s="1"/>
  <c r="EC11" i="4" s="1"/>
  <c r="EC13" i="3"/>
  <c r="EL13" s="1"/>
  <c r="EK11" i="4" s="1"/>
  <c r="EG13" i="3"/>
  <c r="EF11" i="4" s="1"/>
  <c r="EJ13" i="3"/>
  <c r="EK13"/>
  <c r="EJ11" i="4" s="1"/>
  <c r="DU14" i="3"/>
  <c r="DT12" i="4" s="1"/>
  <c r="DX14" i="3"/>
  <c r="DW12" i="4" s="1"/>
  <c r="EA14" i="3"/>
  <c r="DZ12" i="4" s="1"/>
  <c r="EB14" i="3"/>
  <c r="EA12" i="4" s="1"/>
  <c r="EC14" i="3"/>
  <c r="EG14"/>
  <c r="EF12" i="4" s="1"/>
  <c r="EI14" i="3"/>
  <c r="EK14"/>
  <c r="EJ12" i="4" s="1"/>
  <c r="DU15" i="3"/>
  <c r="DT13" i="4" s="1"/>
  <c r="DX15" i="3"/>
  <c r="DW13" i="4" s="1"/>
  <c r="EA15" i="3"/>
  <c r="DZ13" i="4" s="1"/>
  <c r="EB15" i="3"/>
  <c r="EA13" i="4" s="1"/>
  <c r="EC15" i="3"/>
  <c r="EL15" s="1"/>
  <c r="EK13" i="4" s="1"/>
  <c r="EG15" i="3"/>
  <c r="EF13" i="4" s="1"/>
  <c r="EJ15" i="3"/>
  <c r="DU16"/>
  <c r="DT14" i="4" s="1"/>
  <c r="DX16" i="3"/>
  <c r="DW14" i="4" s="1"/>
  <c r="EA16" i="3"/>
  <c r="DZ14" i="4" s="1"/>
  <c r="EB16" i="3"/>
  <c r="EC16"/>
  <c r="EB14" i="4" s="1"/>
  <c r="EG16" i="3"/>
  <c r="EF14" i="4" s="1"/>
  <c r="EI16" i="3"/>
  <c r="EJ16"/>
  <c r="EL16"/>
  <c r="EK14" i="4" s="1"/>
  <c r="DU17" i="3"/>
  <c r="DT15" i="4" s="1"/>
  <c r="DX17" i="3"/>
  <c r="DW15" i="4" s="1"/>
  <c r="EA17" i="3"/>
  <c r="DZ15" i="4" s="1"/>
  <c r="EB17" i="3"/>
  <c r="EA15" i="4" s="1"/>
  <c r="EC17" i="3"/>
  <c r="EG17"/>
  <c r="EF15" i="4" s="1"/>
  <c r="EJ17" i="3"/>
  <c r="EK17"/>
  <c r="EJ15" i="4" s="1"/>
  <c r="DU18" i="3"/>
  <c r="DT16" i="4" s="1"/>
  <c r="DX18" i="3"/>
  <c r="DW16" i="4" s="1"/>
  <c r="EA18" i="3"/>
  <c r="DZ16" i="4" s="1"/>
  <c r="EB18" i="3"/>
  <c r="EA16" i="4" s="1"/>
  <c r="EC18" i="3"/>
  <c r="EB16" i="4" s="1"/>
  <c r="EG18" i="3"/>
  <c r="EF16" i="4" s="1"/>
  <c r="EI18" i="3"/>
  <c r="EJ18" s="1"/>
  <c r="EK18"/>
  <c r="EJ16" i="4" s="1"/>
  <c r="DU19" i="3"/>
  <c r="DT17" i="4" s="1"/>
  <c r="DX19" i="3"/>
  <c r="DW17" i="4" s="1"/>
  <c r="EA19" i="3"/>
  <c r="DZ17" i="4" s="1"/>
  <c r="EB19" i="3"/>
  <c r="EK19" s="1"/>
  <c r="EJ17" i="4" s="1"/>
  <c r="EC19" i="3"/>
  <c r="EG19"/>
  <c r="EF17" i="4" s="1"/>
  <c r="EJ19" i="3"/>
  <c r="DU20"/>
  <c r="DT18" i="4" s="1"/>
  <c r="DX20" i="3"/>
  <c r="DW18" i="4" s="1"/>
  <c r="EA20" i="3"/>
  <c r="DZ18" i="4" s="1"/>
  <c r="EB20" i="3"/>
  <c r="EA18" i="4" s="1"/>
  <c r="EC20" i="3"/>
  <c r="ED20" s="1"/>
  <c r="EC18" i="4" s="1"/>
  <c r="EG20" i="3"/>
  <c r="EF18" i="4" s="1"/>
  <c r="EI20" i="3"/>
  <c r="EJ20"/>
  <c r="EK20"/>
  <c r="EJ18" i="4" s="1"/>
  <c r="DU21" i="3"/>
  <c r="DT19" i="4" s="1"/>
  <c r="DX21" i="3"/>
  <c r="DW19" i="4" s="1"/>
  <c r="EA21" i="3"/>
  <c r="DZ19" i="4" s="1"/>
  <c r="EB21" i="3"/>
  <c r="EA19" i="4" s="1"/>
  <c r="EC21" i="3"/>
  <c r="EL21" s="1"/>
  <c r="EG21"/>
  <c r="EF19" i="4" s="1"/>
  <c r="EJ21" i="3"/>
  <c r="EK21"/>
  <c r="EJ19" i="4" s="1"/>
  <c r="DU22" i="3"/>
  <c r="DT20" i="4" s="1"/>
  <c r="DX22" i="3"/>
  <c r="DW20" i="4" s="1"/>
  <c r="EA22" i="3"/>
  <c r="DZ20" i="4" s="1"/>
  <c r="EB22" i="3"/>
  <c r="ED22" s="1"/>
  <c r="EC20" i="4" s="1"/>
  <c r="EC22" i="3"/>
  <c r="EB20" i="4" s="1"/>
  <c r="EG22" i="3"/>
  <c r="EF20" i="4" s="1"/>
  <c r="EI22" i="3"/>
  <c r="EL22" s="1"/>
  <c r="EK20" i="4" s="1"/>
  <c r="DU23" i="3"/>
  <c r="DT21" i="4" s="1"/>
  <c r="DX23" i="3"/>
  <c r="DW21" i="4" s="1"/>
  <c r="EA23" i="3"/>
  <c r="DZ21" i="4" s="1"/>
  <c r="EB23" i="3"/>
  <c r="EA21" i="4" s="1"/>
  <c r="EC23" i="3"/>
  <c r="EL23" s="1"/>
  <c r="EK21" i="4" s="1"/>
  <c r="EG23" i="3"/>
  <c r="EF21" i="4" s="1"/>
  <c r="EJ23" i="3"/>
  <c r="DU24"/>
  <c r="DT22" i="4" s="1"/>
  <c r="DX24" i="3"/>
  <c r="DW22" i="4" s="1"/>
  <c r="EA24" i="3"/>
  <c r="DZ22" i="4" s="1"/>
  <c r="EB24" i="3"/>
  <c r="EA22" i="4" s="1"/>
  <c r="EC24" i="3"/>
  <c r="EB22" i="4" s="1"/>
  <c r="EG24" i="3"/>
  <c r="EF22" i="4" s="1"/>
  <c r="EI24" i="3"/>
  <c r="EJ24"/>
  <c r="EL24"/>
  <c r="EK22" i="4" s="1"/>
  <c r="DU25" i="3"/>
  <c r="DT23" i="4" s="1"/>
  <c r="DX25" i="3"/>
  <c r="DW23" i="4" s="1"/>
  <c r="EA25" i="3"/>
  <c r="DZ23" i="4" s="1"/>
  <c r="EB25" i="3"/>
  <c r="EA23" i="4" s="1"/>
  <c r="EC25" i="3"/>
  <c r="EG25"/>
  <c r="EF23" i="4" s="1"/>
  <c r="EJ25" i="3"/>
  <c r="EK25"/>
  <c r="EJ23" i="4" s="1"/>
  <c r="DU26" i="3"/>
  <c r="DT24" i="4" s="1"/>
  <c r="DX26" i="3"/>
  <c r="DW24" i="4" s="1"/>
  <c r="EA26" i="3"/>
  <c r="DZ24" i="4" s="1"/>
  <c r="EB26" i="3"/>
  <c r="EA24" i="4" s="1"/>
  <c r="EC26" i="3"/>
  <c r="EB24" i="4" s="1"/>
  <c r="EG26" i="3"/>
  <c r="EF24" i="4" s="1"/>
  <c r="EI26" i="3"/>
  <c r="EJ26" s="1"/>
  <c r="EK26"/>
  <c r="EJ24" i="4" s="1"/>
  <c r="DU27" i="3"/>
  <c r="DT25" i="4" s="1"/>
  <c r="DX27" i="3"/>
  <c r="DW25" i="4" s="1"/>
  <c r="EA27" i="3"/>
  <c r="DZ25" i="4" s="1"/>
  <c r="EB27" i="3"/>
  <c r="EK27" s="1"/>
  <c r="EJ25" i="4" s="1"/>
  <c r="EC27" i="3"/>
  <c r="EL27" s="1"/>
  <c r="EK25" i="4" s="1"/>
  <c r="EG27" i="3"/>
  <c r="EF25" i="4" s="1"/>
  <c r="EJ27" i="3"/>
  <c r="DU28"/>
  <c r="DT26" i="4" s="1"/>
  <c r="DX28" i="3"/>
  <c r="DW26" i="4" s="1"/>
  <c r="EA28" i="3"/>
  <c r="DZ26" i="4" s="1"/>
  <c r="EB28" i="3"/>
  <c r="EA26" i="4" s="1"/>
  <c r="EC28" i="3"/>
  <c r="EG28"/>
  <c r="EF26" i="4" s="1"/>
  <c r="EI28" i="3"/>
  <c r="EJ28"/>
  <c r="DU29"/>
  <c r="DT27" i="4" s="1"/>
  <c r="DX29" i="3"/>
  <c r="DW27" i="4" s="1"/>
  <c r="EA29" i="3"/>
  <c r="DZ27" i="4" s="1"/>
  <c r="EB29" i="3"/>
  <c r="EA27" i="4" s="1"/>
  <c r="EC29" i="3"/>
  <c r="EL29" s="1"/>
  <c r="EK27" i="4" s="1"/>
  <c r="EG29" i="3"/>
  <c r="EF27" i="4" s="1"/>
  <c r="EJ29" i="3"/>
  <c r="EK29"/>
  <c r="DU30"/>
  <c r="DT28" i="4" s="1"/>
  <c r="DX30" i="3"/>
  <c r="DW28" i="4" s="1"/>
  <c r="EA30" i="3"/>
  <c r="DZ28" i="4" s="1"/>
  <c r="EB30" i="3"/>
  <c r="EA28" i="4" s="1"/>
  <c r="EC30" i="3"/>
  <c r="EG30"/>
  <c r="EF28" i="4" s="1"/>
  <c r="EI30" i="3"/>
  <c r="EK30"/>
  <c r="EJ28" i="4" s="1"/>
  <c r="DU31" i="3"/>
  <c r="DT29" i="4" s="1"/>
  <c r="DX31" i="3"/>
  <c r="DW29" i="4" s="1"/>
  <c r="EA31" i="3"/>
  <c r="DZ29" i="4" s="1"/>
  <c r="EB31" i="3"/>
  <c r="EK31" s="1"/>
  <c r="EC31"/>
  <c r="EL31" s="1"/>
  <c r="EK29" i="4" s="1"/>
  <c r="EG31" i="3"/>
  <c r="EF29" i="4" s="1"/>
  <c r="EJ31" i="3"/>
  <c r="DU32"/>
  <c r="DT30" i="4" s="1"/>
  <c r="DX32" i="3"/>
  <c r="DW30" i="4" s="1"/>
  <c r="EA32" i="3"/>
  <c r="DZ30" i="4" s="1"/>
  <c r="EB32" i="3"/>
  <c r="EC32"/>
  <c r="EB30" i="4" s="1"/>
  <c r="EG32" i="3"/>
  <c r="EF30" i="4" s="1"/>
  <c r="EI32" i="3"/>
  <c r="EJ32"/>
  <c r="EL32"/>
  <c r="EK30" i="4" s="1"/>
  <c r="DU33" i="3"/>
  <c r="DT31" i="4" s="1"/>
  <c r="DX33" i="3"/>
  <c r="DW31" i="4" s="1"/>
  <c r="EA33" i="3"/>
  <c r="DZ31" i="4" s="1"/>
  <c r="EB33" i="3"/>
  <c r="EA31" i="4" s="1"/>
  <c r="EC33" i="3"/>
  <c r="EG33"/>
  <c r="EF31" i="4" s="1"/>
  <c r="EJ33" i="3"/>
  <c r="EK33"/>
  <c r="EJ31" i="4" s="1"/>
  <c r="DU34" i="3"/>
  <c r="DT32" i="4" s="1"/>
  <c r="DX34" i="3"/>
  <c r="DW32" i="4" s="1"/>
  <c r="EA34" i="3"/>
  <c r="DZ32" i="4" s="1"/>
  <c r="EB34" i="3"/>
  <c r="EA32" i="4" s="1"/>
  <c r="EC34" i="3"/>
  <c r="EB32" i="4" s="1"/>
  <c r="EG34" i="3"/>
  <c r="EF32" i="4" s="1"/>
  <c r="EI34" i="3"/>
  <c r="EJ34" s="1"/>
  <c r="DU35"/>
  <c r="DT33" i="4" s="1"/>
  <c r="DX35" i="3"/>
  <c r="DW33" i="4" s="1"/>
  <c r="EA35" i="3"/>
  <c r="DZ33" i="4" s="1"/>
  <c r="EB35" i="3"/>
  <c r="EK35" s="1"/>
  <c r="EC35"/>
  <c r="EB33" i="4" s="1"/>
  <c r="EG35" i="3"/>
  <c r="EF33" i="4" s="1"/>
  <c r="EJ35" i="3"/>
  <c r="EL35"/>
  <c r="EK33" i="4" s="1"/>
  <c r="DU36" i="3"/>
  <c r="DT34" i="4" s="1"/>
  <c r="DX36" i="3"/>
  <c r="DW34" i="4" s="1"/>
  <c r="EA36" i="3"/>
  <c r="DZ34" i="4" s="1"/>
  <c r="EB36" i="3"/>
  <c r="EA34" i="4" s="1"/>
  <c r="EC36" i="3"/>
  <c r="EG36"/>
  <c r="EF34" i="4" s="1"/>
  <c r="EI36" i="3"/>
  <c r="EJ36"/>
  <c r="DU37"/>
  <c r="DT35" i="4" s="1"/>
  <c r="DX37" i="3"/>
  <c r="DW35" i="4" s="1"/>
  <c r="EA37" i="3"/>
  <c r="DZ35" i="4" s="1"/>
  <c r="EB37" i="3"/>
  <c r="EA35" i="4" s="1"/>
  <c r="EC37" i="3"/>
  <c r="EL37" s="1"/>
  <c r="EK35" i="4" s="1"/>
  <c r="EG37" i="3"/>
  <c r="EF35" i="4" s="1"/>
  <c r="EJ37" i="3"/>
  <c r="EK37"/>
  <c r="EJ35" i="4" s="1"/>
  <c r="DU38" i="3"/>
  <c r="DT36" i="4" s="1"/>
  <c r="DX38" i="3"/>
  <c r="EA38"/>
  <c r="DZ36" i="4" s="1"/>
  <c r="EB38" i="3"/>
  <c r="EA36" i="4" s="1"/>
  <c r="EC38" i="3"/>
  <c r="EB36" i="4" s="1"/>
  <c r="EG38" i="3"/>
  <c r="EI38"/>
  <c r="DU39"/>
  <c r="DT37" i="4" s="1"/>
  <c r="DX39" i="3"/>
  <c r="EA39"/>
  <c r="DZ37" i="4" s="1"/>
  <c r="EB39" i="3"/>
  <c r="EK39" s="1"/>
  <c r="EJ37" i="4" s="1"/>
  <c r="EC39" i="3"/>
  <c r="EB37" i="4" s="1"/>
  <c r="EG39" i="3"/>
  <c r="EJ39"/>
  <c r="EL39"/>
  <c r="EK37" i="4" s="1"/>
  <c r="DU40" i="3"/>
  <c r="DT38" i="4" s="1"/>
  <c r="DX40" i="3"/>
  <c r="EA40"/>
  <c r="DZ38" i="4" s="1"/>
  <c r="EB40" i="3"/>
  <c r="EA38" i="4" s="1"/>
  <c r="EC40" i="3"/>
  <c r="EL40" s="1"/>
  <c r="EG40"/>
  <c r="EI40"/>
  <c r="EJ40"/>
  <c r="DU41"/>
  <c r="DT39" i="4" s="1"/>
  <c r="DX41" i="3"/>
  <c r="EA41"/>
  <c r="DZ39" i="4" s="1"/>
  <c r="EB41" i="3"/>
  <c r="EA39" i="4" s="1"/>
  <c r="EC41" i="3"/>
  <c r="ED41" s="1"/>
  <c r="EC39" i="4" s="1"/>
  <c r="EG41" i="3"/>
  <c r="EJ41"/>
  <c r="EK41"/>
  <c r="EJ39" i="4" s="1"/>
  <c r="DU42" i="3"/>
  <c r="DT40" i="4" s="1"/>
  <c r="DX42" i="3"/>
  <c r="EA42"/>
  <c r="DZ40" i="4" s="1"/>
  <c r="EB42" i="3"/>
  <c r="EA40" i="4" s="1"/>
  <c r="EC42" i="3"/>
  <c r="ED42" s="1"/>
  <c r="EC40" i="4" s="1"/>
  <c r="EG42" i="3"/>
  <c r="EI42"/>
  <c r="EJ42" s="1"/>
  <c r="EK42"/>
  <c r="EJ40" i="4" s="1"/>
  <c r="DU43" i="3"/>
  <c r="DX43"/>
  <c r="EA43"/>
  <c r="DZ41" i="4" s="1"/>
  <c r="EB43" i="3"/>
  <c r="ED43" s="1"/>
  <c r="EC41" i="4" s="1"/>
  <c r="EC43" i="3"/>
  <c r="EB41" i="4" s="1"/>
  <c r="EG43" i="3"/>
  <c r="EJ43"/>
  <c r="EL43"/>
  <c r="EK41" i="4" s="1"/>
  <c r="DU44" i="3"/>
  <c r="DX44"/>
  <c r="EA44"/>
  <c r="DZ42" i="4" s="1"/>
  <c r="EB44" i="3"/>
  <c r="EA42" i="4" s="1"/>
  <c r="EC44" i="3"/>
  <c r="EG44"/>
  <c r="EI44"/>
  <c r="EJ44"/>
  <c r="EL44"/>
  <c r="EK42" i="4" s="1"/>
  <c r="DU45" i="3"/>
  <c r="DX45"/>
  <c r="EA45"/>
  <c r="DZ43" i="4" s="1"/>
  <c r="EB45" i="3"/>
  <c r="ED45" s="1"/>
  <c r="EC43" i="4" s="1"/>
  <c r="EC45" i="3"/>
  <c r="EL45" s="1"/>
  <c r="EK43" i="4" s="1"/>
  <c r="EG45" i="3"/>
  <c r="EJ45"/>
  <c r="EK45"/>
  <c r="EM45" s="1"/>
  <c r="EL43" i="4" s="1"/>
  <c r="DU46" i="3"/>
  <c r="DX46"/>
  <c r="EA46"/>
  <c r="DZ44" i="4" s="1"/>
  <c r="EB46" i="3"/>
  <c r="ED46" s="1"/>
  <c r="EC44" i="4" s="1"/>
  <c r="EC46" i="3"/>
  <c r="EB44" i="4" s="1"/>
  <c r="EG46" i="3"/>
  <c r="EI46"/>
  <c r="EK46"/>
  <c r="EJ44" i="4" s="1"/>
  <c r="DU47" i="3"/>
  <c r="DX47"/>
  <c r="EA47"/>
  <c r="DZ45" i="4" s="1"/>
  <c r="EB47" i="3"/>
  <c r="EK47" s="1"/>
  <c r="EM47" s="1"/>
  <c r="EN47" s="1"/>
  <c r="EO47" s="1"/>
  <c r="EN45" i="4" s="1"/>
  <c r="EC47" i="3"/>
  <c r="EB45" i="4" s="1"/>
  <c r="EG47" i="3"/>
  <c r="EJ47"/>
  <c r="EL47"/>
  <c r="EK45" i="4" s="1"/>
  <c r="DU48" i="3"/>
  <c r="DX48"/>
  <c r="EA48"/>
  <c r="DZ46" i="4" s="1"/>
  <c r="EB48" i="3"/>
  <c r="ED48" s="1"/>
  <c r="EC46" i="4" s="1"/>
  <c r="EC48" i="3"/>
  <c r="EB46" i="4" s="1"/>
  <c r="EG48" i="3"/>
  <c r="EI48"/>
  <c r="EJ48"/>
  <c r="EL48"/>
  <c r="DU49"/>
  <c r="DX49"/>
  <c r="EA49"/>
  <c r="DZ47" i="4" s="1"/>
  <c r="EB49" i="3"/>
  <c r="EA47" i="4" s="1"/>
  <c r="EC49" i="3"/>
  <c r="ED49" s="1"/>
  <c r="EC47" i="4" s="1"/>
  <c r="EG49" i="3"/>
  <c r="EJ49"/>
  <c r="EK49"/>
  <c r="EJ47" i="4" s="1"/>
  <c r="DU50" i="3"/>
  <c r="DX50"/>
  <c r="EA50"/>
  <c r="DZ48" i="4" s="1"/>
  <c r="EB50" i="3"/>
  <c r="EA48" i="4" s="1"/>
  <c r="EC50" i="3"/>
  <c r="ED50" s="1"/>
  <c r="EC48" i="4" s="1"/>
  <c r="EG50" i="3"/>
  <c r="EI50"/>
  <c r="EJ50" s="1"/>
  <c r="EK50"/>
  <c r="EJ48" i="4" s="1"/>
  <c r="DU51" i="3"/>
  <c r="DX51"/>
  <c r="EA51"/>
  <c r="DZ49" i="4" s="1"/>
  <c r="EB51" i="3"/>
  <c r="ED51" s="1"/>
  <c r="EC49" i="4" s="1"/>
  <c r="EC51" i="3"/>
  <c r="EB49" i="4" s="1"/>
  <c r="EG51" i="3"/>
  <c r="EJ51"/>
  <c r="EL51"/>
  <c r="EK49" i="4" s="1"/>
  <c r="DU52" i="3"/>
  <c r="DX52"/>
  <c r="EA52"/>
  <c r="DZ50" i="4" s="1"/>
  <c r="EB52" i="3"/>
  <c r="EK52" s="1"/>
  <c r="EC52"/>
  <c r="EB50" i="4" s="1"/>
  <c r="EG52" i="3"/>
  <c r="EI52"/>
  <c r="EJ52"/>
  <c r="DU53"/>
  <c r="DX53"/>
  <c r="EA53"/>
  <c r="DZ51" i="4" s="1"/>
  <c r="EB53" i="3"/>
  <c r="EA51" i="4" s="1"/>
  <c r="EC53" i="3"/>
  <c r="EL53" s="1"/>
  <c r="EK51" i="4" s="1"/>
  <c r="EG53" i="3"/>
  <c r="EJ53"/>
  <c r="EK53"/>
  <c r="EJ51" i="4" s="1"/>
  <c r="DU54" i="3"/>
  <c r="DX54"/>
  <c r="EA54"/>
  <c r="DZ52" i="4" s="1"/>
  <c r="EB54" i="3"/>
  <c r="EA52" i="4" s="1"/>
  <c r="EC54" i="3"/>
  <c r="EB52" i="4" s="1"/>
  <c r="ED54" i="3"/>
  <c r="EC52" i="4" s="1"/>
  <c r="EG54" i="3"/>
  <c r="EI54"/>
  <c r="EL54" s="1"/>
  <c r="EK52" i="4" s="1"/>
  <c r="EK54" i="3"/>
  <c r="EJ52" i="4" s="1"/>
  <c r="DU55" i="3"/>
  <c r="DX55"/>
  <c r="EA55"/>
  <c r="DZ53" i="4" s="1"/>
  <c r="EB55" i="3"/>
  <c r="EK55" s="1"/>
  <c r="EC55"/>
  <c r="ED55" s="1"/>
  <c r="EC53" i="4" s="1"/>
  <c r="EG55" i="3"/>
  <c r="EJ55"/>
  <c r="EL55"/>
  <c r="EK53" i="4" s="1"/>
  <c r="DU56" i="3"/>
  <c r="DX56"/>
  <c r="EA56"/>
  <c r="DZ54" i="4" s="1"/>
  <c r="EB56" i="3"/>
  <c r="ED56" s="1"/>
  <c r="EC54" i="4" s="1"/>
  <c r="EC56" i="3"/>
  <c r="EL56" s="1"/>
  <c r="EG56"/>
  <c r="EI56"/>
  <c r="EJ56"/>
  <c r="DU57"/>
  <c r="DX57"/>
  <c r="EA57"/>
  <c r="DZ55" i="4" s="1"/>
  <c r="EB57" i="3"/>
  <c r="EA55" i="4" s="1"/>
  <c r="EC57" i="3"/>
  <c r="ED57" s="1"/>
  <c r="EC55" i="4" s="1"/>
  <c r="EG57" i="3"/>
  <c r="EJ57"/>
  <c r="EK57"/>
  <c r="EJ55" i="4" s="1"/>
  <c r="DU58" i="3"/>
  <c r="DX58"/>
  <c r="EA58"/>
  <c r="DZ56" i="4" s="1"/>
  <c r="EB58" i="3"/>
  <c r="EA56" i="4" s="1"/>
  <c r="EC58" i="3"/>
  <c r="EB56" i="4" s="1"/>
  <c r="ED58" i="3"/>
  <c r="EC56" i="4" s="1"/>
  <c r="EG58" i="3"/>
  <c r="EI58"/>
  <c r="EJ58" s="1"/>
  <c r="EK58"/>
  <c r="EJ56" i="4" s="1"/>
  <c r="DU59" i="3"/>
  <c r="DX59"/>
  <c r="EA59"/>
  <c r="DZ57" i="4" s="1"/>
  <c r="EB59" i="3"/>
  <c r="EC59"/>
  <c r="EB57" i="4" s="1"/>
  <c r="EG59" i="3"/>
  <c r="EJ59"/>
  <c r="DU60"/>
  <c r="DX60"/>
  <c r="EA60"/>
  <c r="DZ58" i="4" s="1"/>
  <c r="EB60" i="3"/>
  <c r="EA58" i="4" s="1"/>
  <c r="EC60" i="3"/>
  <c r="ED60" s="1"/>
  <c r="EC58" i="4" s="1"/>
  <c r="EG60" i="3"/>
  <c r="EI60"/>
  <c r="EJ60"/>
  <c r="EK60"/>
  <c r="EJ58" i="4" s="1"/>
  <c r="DU61" i="3"/>
  <c r="DX61"/>
  <c r="EA61"/>
  <c r="DZ59" i="4" s="1"/>
  <c r="EB61" i="3"/>
  <c r="ED61" s="1"/>
  <c r="EC59" i="4" s="1"/>
  <c r="EC61" i="3"/>
  <c r="EL61" s="1"/>
  <c r="EK59" i="4" s="1"/>
  <c r="EG61" i="3"/>
  <c r="EJ61"/>
  <c r="EK61"/>
  <c r="EJ59" i="4" s="1"/>
  <c r="DU62" i="3"/>
  <c r="DX62"/>
  <c r="EA62"/>
  <c r="DZ60" i="4" s="1"/>
  <c r="EB62" i="3"/>
  <c r="EK62" s="1"/>
  <c r="EC62"/>
  <c r="EB60" i="4" s="1"/>
  <c r="EG62" i="3"/>
  <c r="EI62"/>
  <c r="EL62" s="1"/>
  <c r="EK60" i="4" s="1"/>
  <c r="DU63" i="3"/>
  <c r="DX63"/>
  <c r="EA63"/>
  <c r="DZ61" i="4" s="1"/>
  <c r="EB63" i="3"/>
  <c r="EK63" s="1"/>
  <c r="EM63" s="1"/>
  <c r="EN63" s="1"/>
  <c r="EO63" s="1"/>
  <c r="EN61" i="4" s="1"/>
  <c r="EC63" i="3"/>
  <c r="EB61" i="4" s="1"/>
  <c r="ED63" i="3"/>
  <c r="EC61" i="4" s="1"/>
  <c r="EG63" i="3"/>
  <c r="EJ63"/>
  <c r="EL63"/>
  <c r="EK61" i="4" s="1"/>
  <c r="DU64" i="3"/>
  <c r="DX64"/>
  <c r="EA64"/>
  <c r="DZ62" i="4" s="1"/>
  <c r="EB64" i="3"/>
  <c r="EC64"/>
  <c r="EB62" i="4" s="1"/>
  <c r="EG64" i="3"/>
  <c r="EI64"/>
  <c r="EJ64"/>
  <c r="EL64"/>
  <c r="EK62" i="4" s="1"/>
  <c r="DU65" i="3"/>
  <c r="DX65"/>
  <c r="EA65"/>
  <c r="DZ63" i="4" s="1"/>
  <c r="EB65" i="3"/>
  <c r="EA63" i="4" s="1"/>
  <c r="EC65" i="3"/>
  <c r="EB63" i="4" s="1"/>
  <c r="EG65" i="3"/>
  <c r="EJ65"/>
  <c r="EK65"/>
  <c r="EJ63" i="4" s="1"/>
  <c r="DU66" i="3"/>
  <c r="DX66"/>
  <c r="EA66"/>
  <c r="DZ64" i="4" s="1"/>
  <c r="EB66" i="3"/>
  <c r="ED66" s="1"/>
  <c r="EC64" i="4" s="1"/>
  <c r="EC66" i="3"/>
  <c r="EB64" i="4" s="1"/>
  <c r="EG66" i="3"/>
  <c r="EI66"/>
  <c r="EJ66" s="1"/>
  <c r="DU67"/>
  <c r="DX67"/>
  <c r="EA67"/>
  <c r="DZ65" i="4" s="1"/>
  <c r="EB67" i="3"/>
  <c r="ED67" s="1"/>
  <c r="EC65" i="4" s="1"/>
  <c r="EC67" i="3"/>
  <c r="EB65" i="4" s="1"/>
  <c r="EG67" i="3"/>
  <c r="EJ67"/>
  <c r="EL67"/>
  <c r="EK65" i="4" s="1"/>
  <c r="DU68" i="3"/>
  <c r="DX68"/>
  <c r="EA68"/>
  <c r="DZ66" i="4" s="1"/>
  <c r="EB68" i="3"/>
  <c r="EK68" s="1"/>
  <c r="EC68"/>
  <c r="EB66" i="4" s="1"/>
  <c r="EG68" i="3"/>
  <c r="EI68"/>
  <c r="EJ68"/>
  <c r="DU69"/>
  <c r="DX69"/>
  <c r="EA69"/>
  <c r="DZ67" i="4" s="1"/>
  <c r="EB69" i="3"/>
  <c r="EC69"/>
  <c r="EL69" s="1"/>
  <c r="EK67" i="4" s="1"/>
  <c r="EG69" i="3"/>
  <c r="EJ69"/>
  <c r="EK69"/>
  <c r="EJ67" i="4" s="1"/>
  <c r="DU70" i="3"/>
  <c r="DX70"/>
  <c r="EA70"/>
  <c r="DZ68" i="4" s="1"/>
  <c r="EB70" i="3"/>
  <c r="EA68" i="4" s="1"/>
  <c r="EC70" i="3"/>
  <c r="ED70" s="1"/>
  <c r="EC68" i="4" s="1"/>
  <c r="EG70" i="3"/>
  <c r="EI70"/>
  <c r="EK70"/>
  <c r="EJ68" i="4" s="1"/>
  <c r="DU71" i="3"/>
  <c r="DX71"/>
  <c r="EA71"/>
  <c r="DZ69" i="4" s="1"/>
  <c r="EB71" i="3"/>
  <c r="EK71" s="1"/>
  <c r="EM71" s="1"/>
  <c r="EN71" s="1"/>
  <c r="EO71" s="1"/>
  <c r="EN69" i="4" s="1"/>
  <c r="EC71" i="3"/>
  <c r="EB69" i="4" s="1"/>
  <c r="EG71" i="3"/>
  <c r="EJ71"/>
  <c r="EL71"/>
  <c r="EK69" i="4" s="1"/>
  <c r="DU72" i="3"/>
  <c r="DX72"/>
  <c r="EA72"/>
  <c r="DZ70" i="4" s="1"/>
  <c r="EB72" i="3"/>
  <c r="ED72" s="1"/>
  <c r="EC70" i="4" s="1"/>
  <c r="EC72" i="3"/>
  <c r="EB70" i="4" s="1"/>
  <c r="EG72" i="3"/>
  <c r="EI72"/>
  <c r="EJ72"/>
  <c r="DU73"/>
  <c r="DX73"/>
  <c r="EA73"/>
  <c r="DZ71" i="4" s="1"/>
  <c r="EB73" i="3"/>
  <c r="EA71" i="4" s="1"/>
  <c r="EC73" i="3"/>
  <c r="ED73" s="1"/>
  <c r="EC71" i="4" s="1"/>
  <c r="EG73" i="3"/>
  <c r="EJ73"/>
  <c r="EK73"/>
  <c r="EJ71" i="4" s="1"/>
  <c r="DU74" i="3"/>
  <c r="DX74"/>
  <c r="EA74"/>
  <c r="DZ72" i="4" s="1"/>
  <c r="EB74" i="3"/>
  <c r="EA72" i="4" s="1"/>
  <c r="EC74" i="3"/>
  <c r="ED74" s="1"/>
  <c r="EC72" i="4" s="1"/>
  <c r="EG74" i="3"/>
  <c r="EI74"/>
  <c r="EJ74" s="1"/>
  <c r="EK74"/>
  <c r="EJ72" i="4" s="1"/>
  <c r="DU75" i="3"/>
  <c r="DX75"/>
  <c r="EA75"/>
  <c r="DZ73" i="4" s="1"/>
  <c r="EB75" i="3"/>
  <c r="ED75" s="1"/>
  <c r="EC73" i="4" s="1"/>
  <c r="EC75" i="3"/>
  <c r="EB73" i="4" s="1"/>
  <c r="EG75" i="3"/>
  <c r="EJ75"/>
  <c r="EL75"/>
  <c r="EK73" i="4" s="1"/>
  <c r="DU76" i="3"/>
  <c r="DX76"/>
  <c r="EA76"/>
  <c r="DZ74" i="4" s="1"/>
  <c r="EB76" i="3"/>
  <c r="EK76" s="1"/>
  <c r="EC76"/>
  <c r="EB74" i="4" s="1"/>
  <c r="EG76" i="3"/>
  <c r="EI76"/>
  <c r="EJ76"/>
  <c r="DU77"/>
  <c r="DX77"/>
  <c r="EA77"/>
  <c r="DZ75" i="4" s="1"/>
  <c r="EB77" i="3"/>
  <c r="ED77" s="1"/>
  <c r="EC75" i="4" s="1"/>
  <c r="EC77" i="3"/>
  <c r="EL77" s="1"/>
  <c r="EK75" i="4" s="1"/>
  <c r="EG77" i="3"/>
  <c r="EJ77"/>
  <c r="EK77"/>
  <c r="EM77" s="1"/>
  <c r="EL75" i="4" s="1"/>
  <c r="DU78" i="3"/>
  <c r="DX78"/>
  <c r="EA78"/>
  <c r="DZ76" i="4" s="1"/>
  <c r="EB78" i="3"/>
  <c r="EA76" i="4" s="1"/>
  <c r="EC78" i="3"/>
  <c r="EB76" i="4" s="1"/>
  <c r="ED78" i="3"/>
  <c r="EC76" i="4" s="1"/>
  <c r="EG78" i="3"/>
  <c r="EI78"/>
  <c r="EL78" s="1"/>
  <c r="EK76" i="4" s="1"/>
  <c r="DU79" i="3"/>
  <c r="DX79"/>
  <c r="EA79"/>
  <c r="DZ77" i="4" s="1"/>
  <c r="EB79" i="3"/>
  <c r="EK79" s="1"/>
  <c r="EC79"/>
  <c r="ED79" s="1"/>
  <c r="EC77" i="4" s="1"/>
  <c r="EG79" i="3"/>
  <c r="EJ79"/>
  <c r="EL79"/>
  <c r="EK77" i="4" s="1"/>
  <c r="DU80" i="3"/>
  <c r="DX80"/>
  <c r="EA80"/>
  <c r="DZ78" i="4" s="1"/>
  <c r="EB80" i="3"/>
  <c r="ED80" s="1"/>
  <c r="EC78" i="4" s="1"/>
  <c r="EC80" i="3"/>
  <c r="EB78" i="4" s="1"/>
  <c r="EG80" i="3"/>
  <c r="EI80"/>
  <c r="EJ80"/>
  <c r="EL80"/>
  <c r="EK78" i="4" s="1"/>
  <c r="DU81" i="3"/>
  <c r="DX81"/>
  <c r="EA81"/>
  <c r="DZ79" i="4" s="1"/>
  <c r="EB81" i="3"/>
  <c r="EA79" i="4" s="1"/>
  <c r="EC81" i="3"/>
  <c r="EB79" i="4" s="1"/>
  <c r="EG81" i="3"/>
  <c r="EJ81"/>
  <c r="EK81"/>
  <c r="EJ79" i="4" s="1"/>
  <c r="DU82" i="3"/>
  <c r="DX82"/>
  <c r="EA82"/>
  <c r="DZ80" i="4" s="1"/>
  <c r="EB82" i="3"/>
  <c r="EK82" s="1"/>
  <c r="EJ80" i="4" s="1"/>
  <c r="EC82" i="3"/>
  <c r="EB80" i="4" s="1"/>
  <c r="EG82" i="3"/>
  <c r="EI82"/>
  <c r="EJ82" s="1"/>
  <c r="DU83"/>
  <c r="DX83"/>
  <c r="EA83"/>
  <c r="DZ81" i="4" s="1"/>
  <c r="EB83" i="3"/>
  <c r="EK83" s="1"/>
  <c r="EM83" s="1"/>
  <c r="EN83" s="1"/>
  <c r="EO83" s="1"/>
  <c r="EN81" i="4" s="1"/>
  <c r="EC83" i="3"/>
  <c r="EB81" i="4" s="1"/>
  <c r="ED83" i="3"/>
  <c r="EC81" i="4" s="1"/>
  <c r="EG83" i="3"/>
  <c r="EJ83"/>
  <c r="EL83"/>
  <c r="EK81" i="4" s="1"/>
  <c r="DU84" i="3"/>
  <c r="DX84"/>
  <c r="EA84"/>
  <c r="DZ82" i="4" s="1"/>
  <c r="EB84" i="3"/>
  <c r="EA82" i="4" s="1"/>
  <c r="EC84" i="3"/>
  <c r="ED84" s="1"/>
  <c r="EC82" i="4" s="1"/>
  <c r="EG84" i="3"/>
  <c r="EI84"/>
  <c r="EJ84"/>
  <c r="EK84"/>
  <c r="EJ82" i="4" s="1"/>
  <c r="DU85" i="3"/>
  <c r="DX85"/>
  <c r="EA85"/>
  <c r="DZ83" i="4" s="1"/>
  <c r="EB85" i="3"/>
  <c r="ED85" s="1"/>
  <c r="EC83" i="4" s="1"/>
  <c r="EC85" i="3"/>
  <c r="EL85" s="1"/>
  <c r="EG85"/>
  <c r="EJ85"/>
  <c r="EK85"/>
  <c r="EJ83" i="4" s="1"/>
  <c r="DU86" i="3"/>
  <c r="DX86"/>
  <c r="EA86"/>
  <c r="DZ84" i="4" s="1"/>
  <c r="EB86" i="3"/>
  <c r="EK86" s="1"/>
  <c r="EC86"/>
  <c r="EB84" i="4" s="1"/>
  <c r="EG86" i="3"/>
  <c r="EI86"/>
  <c r="EL86" s="1"/>
  <c r="EK84" i="4" s="1"/>
  <c r="DU87" i="3"/>
  <c r="DX87"/>
  <c r="EA87"/>
  <c r="DZ85" i="4" s="1"/>
  <c r="EB87" i="3"/>
  <c r="ED87" s="1"/>
  <c r="EC85" i="4" s="1"/>
  <c r="EC87" i="3"/>
  <c r="EB85" i="4" s="1"/>
  <c r="EG87" i="3"/>
  <c r="EJ87"/>
  <c r="EL87"/>
  <c r="EK85" i="4" s="1"/>
  <c r="DU88" i="3"/>
  <c r="DX88"/>
  <c r="EA88"/>
  <c r="DZ86" i="4" s="1"/>
  <c r="EB88" i="3"/>
  <c r="ED88" s="1"/>
  <c r="EC86" i="4" s="1"/>
  <c r="EC88" i="3"/>
  <c r="EB86" i="4" s="1"/>
  <c r="EG88" i="3"/>
  <c r="EI88"/>
  <c r="EJ88"/>
  <c r="EL88"/>
  <c r="EK86" i="4" s="1"/>
  <c r="DU89" i="3"/>
  <c r="DX89"/>
  <c r="EA89"/>
  <c r="DZ87" i="4" s="1"/>
  <c r="EB89" i="3"/>
  <c r="EA87" i="4" s="1"/>
  <c r="EC89" i="3"/>
  <c r="ED89" s="1"/>
  <c r="EC87" i="4" s="1"/>
  <c r="EG89" i="3"/>
  <c r="EJ89"/>
  <c r="EK89"/>
  <c r="EJ87" i="4" s="1"/>
  <c r="DU90" i="3"/>
  <c r="DX90"/>
  <c r="EA90"/>
  <c r="DZ88" i="4" s="1"/>
  <c r="EB90" i="3"/>
  <c r="EA88" i="4" s="1"/>
  <c r="EC90" i="3"/>
  <c r="ED90" s="1"/>
  <c r="EC88" i="4" s="1"/>
  <c r="EG90" i="3"/>
  <c r="EI90"/>
  <c r="EJ90" s="1"/>
  <c r="EK90"/>
  <c r="EJ88" i="4" s="1"/>
  <c r="DU91" i="3"/>
  <c r="DX91"/>
  <c r="EA91"/>
  <c r="DZ89" i="4" s="1"/>
  <c r="EB91" i="3"/>
  <c r="EK91" s="1"/>
  <c r="EM91" s="1"/>
  <c r="EN91" s="1"/>
  <c r="EO91" s="1"/>
  <c r="EN89" i="4" s="1"/>
  <c r="EC91" i="3"/>
  <c r="EB89" i="4" s="1"/>
  <c r="EG91" i="3"/>
  <c r="EJ91"/>
  <c r="EL91"/>
  <c r="EK89" i="4" s="1"/>
  <c r="DU92" i="3"/>
  <c r="DX92"/>
  <c r="EA92"/>
  <c r="DZ90" i="4" s="1"/>
  <c r="EB92" i="3"/>
  <c r="EK92" s="1"/>
  <c r="EC92"/>
  <c r="EB90" i="4" s="1"/>
  <c r="EG92" i="3"/>
  <c r="EI92"/>
  <c r="EJ92"/>
  <c r="DU93"/>
  <c r="DX93"/>
  <c r="EA93"/>
  <c r="DZ91" i="4" s="1"/>
  <c r="EB93" i="3"/>
  <c r="EC93"/>
  <c r="EL93" s="1"/>
  <c r="EK91" i="4" s="1"/>
  <c r="EG93" i="3"/>
  <c r="EJ93"/>
  <c r="EK93"/>
  <c r="EJ91" i="4" s="1"/>
  <c r="DU94" i="3"/>
  <c r="DX94"/>
  <c r="EA94"/>
  <c r="DZ92" i="4" s="1"/>
  <c r="EB94" i="3"/>
  <c r="EA92" i="4" s="1"/>
  <c r="EC94" i="3"/>
  <c r="ED94" s="1"/>
  <c r="EC92" i="4" s="1"/>
  <c r="EG94" i="3"/>
  <c r="EI94"/>
  <c r="EK94"/>
  <c r="EJ92" i="4" s="1"/>
  <c r="DU95" i="3"/>
  <c r="DX95"/>
  <c r="EA95"/>
  <c r="DZ93" i="4" s="1"/>
  <c r="EB95" i="3"/>
  <c r="EK95" s="1"/>
  <c r="EM95" s="1"/>
  <c r="EN95" s="1"/>
  <c r="EO95" s="1"/>
  <c r="EN93" i="4" s="1"/>
  <c r="EC95" i="3"/>
  <c r="EB93" i="4" s="1"/>
  <c r="EG95" i="3"/>
  <c r="EJ95"/>
  <c r="EL95"/>
  <c r="EK93" i="4" s="1"/>
  <c r="DU96" i="3"/>
  <c r="DX96"/>
  <c r="EA96"/>
  <c r="DZ94" i="4" s="1"/>
  <c r="EB96" i="3"/>
  <c r="ED96" s="1"/>
  <c r="EC94" i="4" s="1"/>
  <c r="EC96" i="3"/>
  <c r="EB94" i="4" s="1"/>
  <c r="EG96" i="3"/>
  <c r="EI96"/>
  <c r="EJ96"/>
  <c r="DU97"/>
  <c r="DX97"/>
  <c r="EA97"/>
  <c r="DZ95" i="4" s="1"/>
  <c r="EB97" i="3"/>
  <c r="EA95" i="4" s="1"/>
  <c r="EC97" i="3"/>
  <c r="ED97" s="1"/>
  <c r="EC95" i="4" s="1"/>
  <c r="EG97" i="3"/>
  <c r="EJ97"/>
  <c r="EK97"/>
  <c r="EJ95" i="4" s="1"/>
  <c r="DU98" i="3"/>
  <c r="DX98"/>
  <c r="EA98"/>
  <c r="DZ96" i="4" s="1"/>
  <c r="EB98" i="3"/>
  <c r="EA96" i="4" s="1"/>
  <c r="EC98" i="3"/>
  <c r="ED98" s="1"/>
  <c r="EC96" i="4" s="1"/>
  <c r="EG98" i="3"/>
  <c r="EI98"/>
  <c r="EJ98" s="1"/>
  <c r="EK98"/>
  <c r="EJ96" i="4" s="1"/>
  <c r="DU99" i="3"/>
  <c r="DX99"/>
  <c r="EA99"/>
  <c r="DZ97" i="4" s="1"/>
  <c r="EB99" i="3"/>
  <c r="ED99" s="1"/>
  <c r="EC97" i="4" s="1"/>
  <c r="EC99" i="3"/>
  <c r="EB97" i="4" s="1"/>
  <c r="EG99" i="3"/>
  <c r="EJ99"/>
  <c r="EL99"/>
  <c r="EK97" i="4" s="1"/>
  <c r="DU100" i="3"/>
  <c r="DX100"/>
  <c r="EA100"/>
  <c r="DZ98" i="4" s="1"/>
  <c r="EB100" i="3"/>
  <c r="EK100" s="1"/>
  <c r="EC100"/>
  <c r="EB98" i="4" s="1"/>
  <c r="EG100" i="3"/>
  <c r="EI100"/>
  <c r="EJ100"/>
  <c r="DU101"/>
  <c r="DX101"/>
  <c r="EA101"/>
  <c r="DZ99" i="4" s="1"/>
  <c r="EB101" i="3"/>
  <c r="ED101" s="1"/>
  <c r="EC99" i="4" s="1"/>
  <c r="EC101" i="3"/>
  <c r="EL101" s="1"/>
  <c r="EK99" i="4" s="1"/>
  <c r="EG101" i="3"/>
  <c r="EJ101"/>
  <c r="EK101"/>
  <c r="EM101" s="1"/>
  <c r="EL99" i="4" s="1"/>
  <c r="DU102" i="3"/>
  <c r="DX102"/>
  <c r="EA102"/>
  <c r="DZ100" i="4" s="1"/>
  <c r="EB102" i="3"/>
  <c r="EA100" i="4" s="1"/>
  <c r="EC102" i="3"/>
  <c r="EB100" i="4" s="1"/>
  <c r="ED102" i="3"/>
  <c r="EC100" i="4" s="1"/>
  <c r="EG102" i="3"/>
  <c r="EI102"/>
  <c r="EL102" s="1"/>
  <c r="EK100" i="4" s="1"/>
  <c r="DU103" i="3"/>
  <c r="DX103"/>
  <c r="EA103"/>
  <c r="EB103"/>
  <c r="EK103" s="1"/>
  <c r="EM103" s="1"/>
  <c r="EN103" s="1"/>
  <c r="EO103" s="1"/>
  <c r="EC103"/>
  <c r="ED103"/>
  <c r="EG103"/>
  <c r="EJ103"/>
  <c r="EL103"/>
  <c r="DU104"/>
  <c r="DX104"/>
  <c r="EA104"/>
  <c r="EB104"/>
  <c r="ED104" s="1"/>
  <c r="EC104"/>
  <c r="EG104"/>
  <c r="EI104"/>
  <c r="EJ104"/>
  <c r="EK104"/>
  <c r="EL104"/>
  <c r="EM104" s="1"/>
  <c r="EN104" s="1"/>
  <c r="EO104" s="1"/>
  <c r="DU105"/>
  <c r="DX105"/>
  <c r="EA105"/>
  <c r="EB105"/>
  <c r="EC105"/>
  <c r="ED105" s="1"/>
  <c r="EG105"/>
  <c r="EJ105"/>
  <c r="EK105"/>
  <c r="DU106"/>
  <c r="DX106"/>
  <c r="EA106"/>
  <c r="EB106"/>
  <c r="EC106"/>
  <c r="ED106"/>
  <c r="EG106"/>
  <c r="EI106"/>
  <c r="EJ106" s="1"/>
  <c r="EK106"/>
  <c r="DU107"/>
  <c r="DX107"/>
  <c r="EA107"/>
  <c r="EB107"/>
  <c r="ED107" s="1"/>
  <c r="EC107"/>
  <c r="EG107"/>
  <c r="EJ107"/>
  <c r="EL107"/>
  <c r="DU108"/>
  <c r="DX108"/>
  <c r="EA108"/>
  <c r="EB108"/>
  <c r="EC108"/>
  <c r="ED108" s="1"/>
  <c r="EG108"/>
  <c r="EI108"/>
  <c r="EJ108"/>
  <c r="EK108"/>
  <c r="EM108" s="1"/>
  <c r="EL108"/>
  <c r="DU109"/>
  <c r="DX109"/>
  <c r="EA109"/>
  <c r="EB109"/>
  <c r="ED109" s="1"/>
  <c r="EC109"/>
  <c r="EL109" s="1"/>
  <c r="EG109"/>
  <c r="EJ109"/>
  <c r="EK109"/>
  <c r="EM10"/>
  <c r="EL10"/>
  <c r="EK10"/>
  <c r="EJ10"/>
  <c r="EG10"/>
  <c r="EC10"/>
  <c r="EB10"/>
  <c r="ED10" s="1"/>
  <c r="EA10"/>
  <c r="DX10"/>
  <c r="DU10"/>
  <c r="CV109"/>
  <c r="CW109" s="1"/>
  <c r="CV108"/>
  <c r="CW108" s="1"/>
  <c r="CV107"/>
  <c r="CW107" s="1"/>
  <c r="CV106"/>
  <c r="CW106" s="1"/>
  <c r="CV105"/>
  <c r="CW105" s="1"/>
  <c r="CV104"/>
  <c r="CW104" s="1"/>
  <c r="CV103"/>
  <c r="CW103" s="1"/>
  <c r="CV102"/>
  <c r="CW102" s="1"/>
  <c r="CV101"/>
  <c r="CW101" s="1"/>
  <c r="CV100"/>
  <c r="CW100" s="1"/>
  <c r="CV99"/>
  <c r="CW99" s="1"/>
  <c r="CV98"/>
  <c r="CW98" s="1"/>
  <c r="CV97"/>
  <c r="CW97" s="1"/>
  <c r="CV96"/>
  <c r="CW96" s="1"/>
  <c r="CV95"/>
  <c r="CW95" s="1"/>
  <c r="CV94"/>
  <c r="CW94" s="1"/>
  <c r="CV93"/>
  <c r="CW93" s="1"/>
  <c r="CV92"/>
  <c r="CW92" s="1"/>
  <c r="CV91"/>
  <c r="CW91" s="1"/>
  <c r="CV90"/>
  <c r="CW90" s="1"/>
  <c r="CV89"/>
  <c r="CW89" s="1"/>
  <c r="CV88"/>
  <c r="CW88" s="1"/>
  <c r="CV87"/>
  <c r="CW87" s="1"/>
  <c r="CV86"/>
  <c r="CW86" s="1"/>
  <c r="CV85"/>
  <c r="CW85" s="1"/>
  <c r="CV84"/>
  <c r="CW84" s="1"/>
  <c r="CV83"/>
  <c r="CW83" s="1"/>
  <c r="CV82"/>
  <c r="CW82" s="1"/>
  <c r="CV81"/>
  <c r="CW81" s="1"/>
  <c r="CV80"/>
  <c r="CW80" s="1"/>
  <c r="CV79"/>
  <c r="CW79" s="1"/>
  <c r="CV78"/>
  <c r="CW78" s="1"/>
  <c r="CV77"/>
  <c r="CW77" s="1"/>
  <c r="CV76"/>
  <c r="CW76" s="1"/>
  <c r="CV75"/>
  <c r="CW75" s="1"/>
  <c r="CV74"/>
  <c r="CW74" s="1"/>
  <c r="CV73"/>
  <c r="CW73" s="1"/>
  <c r="CV72"/>
  <c r="CW72" s="1"/>
  <c r="CV71"/>
  <c r="CW71" s="1"/>
  <c r="CV70"/>
  <c r="CW70" s="1"/>
  <c r="CV69"/>
  <c r="CW69" s="1"/>
  <c r="CV68"/>
  <c r="CW68" s="1"/>
  <c r="CV67"/>
  <c r="CW67" s="1"/>
  <c r="CV66"/>
  <c r="CW66" s="1"/>
  <c r="CV65"/>
  <c r="CW65" s="1"/>
  <c r="CV64"/>
  <c r="CW64" s="1"/>
  <c r="CV63"/>
  <c r="CW63" s="1"/>
  <c r="CV62"/>
  <c r="CW62" s="1"/>
  <c r="CV61"/>
  <c r="CW61" s="1"/>
  <c r="CV60"/>
  <c r="CW60" s="1"/>
  <c r="CV59"/>
  <c r="CW59" s="1"/>
  <c r="CV58"/>
  <c r="CW58" s="1"/>
  <c r="CV57"/>
  <c r="CW57" s="1"/>
  <c r="CV56"/>
  <c r="CW56" s="1"/>
  <c r="CV55"/>
  <c r="CW55" s="1"/>
  <c r="CV54"/>
  <c r="CW54" s="1"/>
  <c r="CV53"/>
  <c r="CW53" s="1"/>
  <c r="CV52"/>
  <c r="CW52" s="1"/>
  <c r="CV51"/>
  <c r="CW51" s="1"/>
  <c r="CV50"/>
  <c r="CW50" s="1"/>
  <c r="CV49"/>
  <c r="CW49" s="1"/>
  <c r="CV48"/>
  <c r="CW48" s="1"/>
  <c r="CV47"/>
  <c r="CW47" s="1"/>
  <c r="CV46"/>
  <c r="CW46" s="1"/>
  <c r="CV45"/>
  <c r="CW45" s="1"/>
  <c r="CV44"/>
  <c r="CW44" s="1"/>
  <c r="CV43"/>
  <c r="CW43" s="1"/>
  <c r="CV42"/>
  <c r="CW42" s="1"/>
  <c r="CV41"/>
  <c r="CW41" s="1"/>
  <c r="CV40"/>
  <c r="CW40" s="1"/>
  <c r="CW39"/>
  <c r="CV39"/>
  <c r="CW38"/>
  <c r="CV38"/>
  <c r="CW37"/>
  <c r="CV37"/>
  <c r="CW36"/>
  <c r="CV36"/>
  <c r="CW35"/>
  <c r="CV33" i="4" s="1"/>
  <c r="CV35" i="3"/>
  <c r="CW34"/>
  <c r="CV32" i="4" s="1"/>
  <c r="CV34" i="3"/>
  <c r="CU32" i="4" s="1"/>
  <c r="CW33" i="3"/>
  <c r="CV31" i="4" s="1"/>
  <c r="CV33" i="3"/>
  <c r="CU31" i="4" s="1"/>
  <c r="CW32" i="3"/>
  <c r="CV30" i="4" s="1"/>
  <c r="CV32" i="3"/>
  <c r="CU30" i="4" s="1"/>
  <c r="CW31" i="3"/>
  <c r="CV29" i="4" s="1"/>
  <c r="CV31" i="3"/>
  <c r="CU29" i="4" s="1"/>
  <c r="CW30" i="3"/>
  <c r="CV28" i="4" s="1"/>
  <c r="CV30" i="3"/>
  <c r="CU28" i="4" s="1"/>
  <c r="CW29" i="3"/>
  <c r="CV27" i="4" s="1"/>
  <c r="CV29" i="3"/>
  <c r="CU27" i="4" s="1"/>
  <c r="CW28" i="3"/>
  <c r="CV26" i="4" s="1"/>
  <c r="CV28" i="3"/>
  <c r="CU26" i="4" s="1"/>
  <c r="CW27" i="3"/>
  <c r="CV25" i="4" s="1"/>
  <c r="CV27" i="3"/>
  <c r="CW26"/>
  <c r="CV24" i="4" s="1"/>
  <c r="CV26" i="3"/>
  <c r="CU24" i="4" s="1"/>
  <c r="CW25" i="3"/>
  <c r="CV23" i="4" s="1"/>
  <c r="CV25" i="3"/>
  <c r="CU23" i="4" s="1"/>
  <c r="CW24" i="3"/>
  <c r="CV22" i="4" s="1"/>
  <c r="CV24" i="3"/>
  <c r="CU22" i="4" s="1"/>
  <c r="CW23" i="3"/>
  <c r="CV21" i="4" s="1"/>
  <c r="CV23" i="3"/>
  <c r="CU21" i="4" s="1"/>
  <c r="CW22" i="3"/>
  <c r="CV20" i="4" s="1"/>
  <c r="CV22" i="3"/>
  <c r="CU20" i="4" s="1"/>
  <c r="CW21" i="3"/>
  <c r="CV19" i="4" s="1"/>
  <c r="CV21" i="3"/>
  <c r="CU19" i="4" s="1"/>
  <c r="CW20" i="3"/>
  <c r="CV18" i="4" s="1"/>
  <c r="CV20" i="3"/>
  <c r="CU18" i="4" s="1"/>
  <c r="CW19" i="3"/>
  <c r="CV17" i="4" s="1"/>
  <c r="CV19" i="3"/>
  <c r="G393" i="7" s="1"/>
  <c r="H393" s="1"/>
  <c r="J393" s="1"/>
  <c r="L393" s="1"/>
  <c r="CW18" i="3"/>
  <c r="CV16" i="4" s="1"/>
  <c r="CV18" i="3"/>
  <c r="G352" i="7" s="1"/>
  <c r="CW17" i="3"/>
  <c r="CV15" i="4" s="1"/>
  <c r="CV17" i="3"/>
  <c r="G311" i="7" s="1"/>
  <c r="CW16" i="3"/>
  <c r="CV14" i="4" s="1"/>
  <c r="CV16" i="3"/>
  <c r="CU14" i="4" s="1"/>
  <c r="CW15" i="3"/>
  <c r="CV15"/>
  <c r="G229" i="7" s="1"/>
  <c r="H229" s="1"/>
  <c r="J229" s="1"/>
  <c r="L229" s="1"/>
  <c r="CW14" i="3"/>
  <c r="CV14"/>
  <c r="G188" i="7" s="1"/>
  <c r="H188" s="1"/>
  <c r="J188" s="1"/>
  <c r="L188" s="1"/>
  <c r="CW13" i="3"/>
  <c r="CV13"/>
  <c r="G147" i="7" s="1"/>
  <c r="CW12" i="3"/>
  <c r="CV10" i="4" s="1"/>
  <c r="CV12" i="3"/>
  <c r="G106" i="7" s="1"/>
  <c r="H106" s="1"/>
  <c r="J106" s="1"/>
  <c r="L106" s="1"/>
  <c r="CW11" i="3"/>
  <c r="CV11"/>
  <c r="CW10"/>
  <c r="CV10"/>
  <c r="CI109"/>
  <c r="CH109"/>
  <c r="CI108"/>
  <c r="CH108"/>
  <c r="CI107"/>
  <c r="CH107"/>
  <c r="CI106"/>
  <c r="CH106"/>
  <c r="CI105"/>
  <c r="CH105"/>
  <c r="CI104"/>
  <c r="CH104"/>
  <c r="CI103"/>
  <c r="CH103"/>
  <c r="CI102"/>
  <c r="CH102"/>
  <c r="CI101"/>
  <c r="CH101"/>
  <c r="CI100"/>
  <c r="CH100"/>
  <c r="CI99"/>
  <c r="CH99"/>
  <c r="CI98"/>
  <c r="CH98"/>
  <c r="CI97"/>
  <c r="CH97"/>
  <c r="CI96"/>
  <c r="CH96"/>
  <c r="CI95"/>
  <c r="CH95"/>
  <c r="CI94"/>
  <c r="CH94"/>
  <c r="CI93"/>
  <c r="CH93"/>
  <c r="CI92"/>
  <c r="CH92"/>
  <c r="CI91"/>
  <c r="CH91"/>
  <c r="CI90"/>
  <c r="CH90"/>
  <c r="CI89"/>
  <c r="CH89"/>
  <c r="CI88"/>
  <c r="CH88"/>
  <c r="CI87"/>
  <c r="CH87"/>
  <c r="CI86"/>
  <c r="CH86"/>
  <c r="CI85"/>
  <c r="CH85"/>
  <c r="CI84"/>
  <c r="CH84"/>
  <c r="CI83"/>
  <c r="CH83"/>
  <c r="CI82"/>
  <c r="CH82"/>
  <c r="CI81"/>
  <c r="CH81"/>
  <c r="CI80"/>
  <c r="CH80"/>
  <c r="CI79"/>
  <c r="CH79"/>
  <c r="CI78"/>
  <c r="CH78"/>
  <c r="CI77"/>
  <c r="CH77"/>
  <c r="CI76"/>
  <c r="CH76"/>
  <c r="CI75"/>
  <c r="CH75"/>
  <c r="CI74"/>
  <c r="CH74"/>
  <c r="CI73"/>
  <c r="CH73"/>
  <c r="CI72"/>
  <c r="CH72"/>
  <c r="CI71"/>
  <c r="CH71"/>
  <c r="CI70"/>
  <c r="CH70"/>
  <c r="CI69"/>
  <c r="CH69"/>
  <c r="CI68"/>
  <c r="CH68"/>
  <c r="CI67"/>
  <c r="CH67"/>
  <c r="CI66"/>
  <c r="CH66"/>
  <c r="CI65"/>
  <c r="CH65"/>
  <c r="CI64"/>
  <c r="CH64"/>
  <c r="CI63"/>
  <c r="CH63"/>
  <c r="CI62"/>
  <c r="CH62"/>
  <c r="CI61"/>
  <c r="CH61"/>
  <c r="CI60"/>
  <c r="CH60"/>
  <c r="CI59"/>
  <c r="CH59"/>
  <c r="CI58"/>
  <c r="CH58"/>
  <c r="CI57"/>
  <c r="CH57"/>
  <c r="CI56"/>
  <c r="CH56"/>
  <c r="CI55"/>
  <c r="CH55"/>
  <c r="CI54"/>
  <c r="CH54"/>
  <c r="CI53"/>
  <c r="CH53"/>
  <c r="CI52"/>
  <c r="CH52"/>
  <c r="CI51"/>
  <c r="CH51"/>
  <c r="CI50"/>
  <c r="CH50"/>
  <c r="CI49"/>
  <c r="CH49"/>
  <c r="CI48"/>
  <c r="CH48"/>
  <c r="CI47"/>
  <c r="CH47"/>
  <c r="CI46"/>
  <c r="CH46"/>
  <c r="CI45"/>
  <c r="CH45"/>
  <c r="CI44"/>
  <c r="CH44"/>
  <c r="CI43"/>
  <c r="CH43"/>
  <c r="CI42"/>
  <c r="CH42"/>
  <c r="CI41"/>
  <c r="CH41"/>
  <c r="CI40"/>
  <c r="CH40"/>
  <c r="CI39"/>
  <c r="CH39"/>
  <c r="CI38"/>
  <c r="CH38"/>
  <c r="CI37"/>
  <c r="CH37"/>
  <c r="CI36"/>
  <c r="CH36"/>
  <c r="CI35"/>
  <c r="CH33" i="4" s="1"/>
  <c r="CH35" i="3"/>
  <c r="CG33" i="4" s="1"/>
  <c r="CI34" i="3"/>
  <c r="CH32" i="4" s="1"/>
  <c r="CH34" i="3"/>
  <c r="CG32" i="4" s="1"/>
  <c r="CI33" i="3"/>
  <c r="CH31" i="4" s="1"/>
  <c r="CH33" i="3"/>
  <c r="CG31" i="4" s="1"/>
  <c r="CI32" i="3"/>
  <c r="CH30" i="4" s="1"/>
  <c r="CH32" i="3"/>
  <c r="CG30" i="4" s="1"/>
  <c r="CI31" i="3"/>
  <c r="CH29" i="4" s="1"/>
  <c r="CH31" i="3"/>
  <c r="CG29" i="4" s="1"/>
  <c r="CI30" i="3"/>
  <c r="CH28" i="4" s="1"/>
  <c r="CH30" i="3"/>
  <c r="CG28" i="4" s="1"/>
  <c r="CI29" i="3"/>
  <c r="CH27" i="4" s="1"/>
  <c r="CH29" i="3"/>
  <c r="CG27" i="4" s="1"/>
  <c r="CI28" i="3"/>
  <c r="CH26" i="4" s="1"/>
  <c r="CH28" i="3"/>
  <c r="CG26" i="4" s="1"/>
  <c r="CI27" i="3"/>
  <c r="CH25" i="4" s="1"/>
  <c r="CH27" i="3"/>
  <c r="CG25" i="4" s="1"/>
  <c r="CI26" i="3"/>
  <c r="CH24" i="4" s="1"/>
  <c r="CH26" i="3"/>
  <c r="CG24" i="4" s="1"/>
  <c r="CI25" i="3"/>
  <c r="CH23" i="4" s="1"/>
  <c r="CH25" i="3"/>
  <c r="CG23" i="4" s="1"/>
  <c r="CI24" i="3"/>
  <c r="CH22" i="4" s="1"/>
  <c r="CH24" i="3"/>
  <c r="CG22" i="4" s="1"/>
  <c r="CI23" i="3"/>
  <c r="CH21" i="4" s="1"/>
  <c r="CH23" i="3"/>
  <c r="CG21" i="4" s="1"/>
  <c r="CI22" i="3"/>
  <c r="CH20" i="4" s="1"/>
  <c r="CH22" i="3"/>
  <c r="CG20" i="4" s="1"/>
  <c r="CI21" i="3"/>
  <c r="CH19" i="4" s="1"/>
  <c r="CH21" i="3"/>
  <c r="CG19" i="4" s="1"/>
  <c r="CI20" i="3"/>
  <c r="CH18" i="4" s="1"/>
  <c r="CH20" i="3"/>
  <c r="CG18" i="4" s="1"/>
  <c r="CI19" i="3"/>
  <c r="CH17" i="4" s="1"/>
  <c r="CH19" i="3"/>
  <c r="G392" i="7" s="1"/>
  <c r="H392" s="1"/>
  <c r="J392" s="1"/>
  <c r="L392" s="1"/>
  <c r="CI18" i="3"/>
  <c r="CH16" i="4" s="1"/>
  <c r="CH18" i="3"/>
  <c r="G351" i="7" s="1"/>
  <c r="CI17" i="3"/>
  <c r="CH15" i="4" s="1"/>
  <c r="CH17" i="3"/>
  <c r="G310" i="7" s="1"/>
  <c r="CI16" i="3"/>
  <c r="CH14" i="4" s="1"/>
  <c r="CH16" i="3"/>
  <c r="G269" i="7" s="1"/>
  <c r="CI15" i="3"/>
  <c r="CH15"/>
  <c r="G228" i="7" s="1"/>
  <c r="H228" s="1"/>
  <c r="J228" s="1"/>
  <c r="L228" s="1"/>
  <c r="CI14" i="3"/>
  <c r="CH14"/>
  <c r="G187" i="7" s="1"/>
  <c r="H187" s="1"/>
  <c r="J187" s="1"/>
  <c r="L187" s="1"/>
  <c r="CI13" i="3"/>
  <c r="CH13"/>
  <c r="G146" i="7" s="1"/>
  <c r="CI12" i="3"/>
  <c r="CH10" i="4" s="1"/>
  <c r="CH12" i="3"/>
  <c r="G105" i="7" s="1"/>
  <c r="H105" s="1"/>
  <c r="J105" s="1"/>
  <c r="L105" s="1"/>
  <c r="CI11" i="3"/>
  <c r="CH11"/>
  <c r="CI10"/>
  <c r="CH10"/>
  <c r="BY109"/>
  <c r="BY108"/>
  <c r="BY107"/>
  <c r="BY106"/>
  <c r="BY105"/>
  <c r="BY104"/>
  <c r="BY103"/>
  <c r="BY102"/>
  <c r="BY101"/>
  <c r="BY100"/>
  <c r="BY99"/>
  <c r="BY98"/>
  <c r="BY97"/>
  <c r="BY96"/>
  <c r="BY95"/>
  <c r="BY94"/>
  <c r="BY93"/>
  <c r="BY92"/>
  <c r="BY91"/>
  <c r="BY90"/>
  <c r="BY89"/>
  <c r="BY88"/>
  <c r="BY87"/>
  <c r="BY86"/>
  <c r="BY85"/>
  <c r="BY84"/>
  <c r="BY83"/>
  <c r="BY82"/>
  <c r="BY81"/>
  <c r="BY80"/>
  <c r="BY79"/>
  <c r="BY78"/>
  <c r="BY77"/>
  <c r="BY76"/>
  <c r="BY75"/>
  <c r="BY74"/>
  <c r="BY73"/>
  <c r="BY72"/>
  <c r="BY71"/>
  <c r="BY70"/>
  <c r="BY69"/>
  <c r="BY68"/>
  <c r="BY67"/>
  <c r="BY66"/>
  <c r="BY65"/>
  <c r="BY64"/>
  <c r="BY63"/>
  <c r="BY62"/>
  <c r="BY61"/>
  <c r="BY60"/>
  <c r="BY59"/>
  <c r="BY58"/>
  <c r="BY57"/>
  <c r="BY56"/>
  <c r="BY55"/>
  <c r="BY54"/>
  <c r="BY53"/>
  <c r="BY52"/>
  <c r="BY51"/>
  <c r="BY50"/>
  <c r="BY49"/>
  <c r="BY48"/>
  <c r="BY47"/>
  <c r="BY46"/>
  <c r="BY45"/>
  <c r="BY44"/>
  <c r="BY43"/>
  <c r="BY42"/>
  <c r="BY41"/>
  <c r="BY40"/>
  <c r="BY39"/>
  <c r="BY38"/>
  <c r="BY37"/>
  <c r="BY36"/>
  <c r="BY11"/>
  <c r="BY10"/>
  <c r="BT109"/>
  <c r="BU109" s="1"/>
  <c r="BU108"/>
  <c r="BT108"/>
  <c r="BU107"/>
  <c r="BT107"/>
  <c r="BU106"/>
  <c r="BT106"/>
  <c r="BT105"/>
  <c r="BU105" s="1"/>
  <c r="BU104"/>
  <c r="BT104"/>
  <c r="BT103"/>
  <c r="BU103" s="1"/>
  <c r="BU102"/>
  <c r="BT102"/>
  <c r="BT101"/>
  <c r="BU101" s="1"/>
  <c r="BU100"/>
  <c r="BT100"/>
  <c r="BT99"/>
  <c r="BU99" s="1"/>
  <c r="BU98"/>
  <c r="BT98"/>
  <c r="BU97"/>
  <c r="BT97"/>
  <c r="BU96"/>
  <c r="BT96"/>
  <c r="BT95"/>
  <c r="BU95" s="1"/>
  <c r="BU94"/>
  <c r="BT94"/>
  <c r="BT93"/>
  <c r="BU93" s="1"/>
  <c r="BU92"/>
  <c r="BT92"/>
  <c r="BT91"/>
  <c r="BU91" s="1"/>
  <c r="BU90"/>
  <c r="BT90"/>
  <c r="BU89"/>
  <c r="BT89"/>
  <c r="BU88"/>
  <c r="BT88"/>
  <c r="BT87"/>
  <c r="BU87" s="1"/>
  <c r="BU86"/>
  <c r="BT86"/>
  <c r="BU85"/>
  <c r="BT85"/>
  <c r="BU84"/>
  <c r="BT84"/>
  <c r="BT83"/>
  <c r="BU83" s="1"/>
  <c r="BU82"/>
  <c r="BT82"/>
  <c r="BU81"/>
  <c r="BT81"/>
  <c r="BU80"/>
  <c r="BT80"/>
  <c r="BT79"/>
  <c r="BU79" s="1"/>
  <c r="BU78"/>
  <c r="BT78"/>
  <c r="BT77"/>
  <c r="BU77" s="1"/>
  <c r="BU76"/>
  <c r="BT76"/>
  <c r="BT75"/>
  <c r="BU75" s="1"/>
  <c r="BU74"/>
  <c r="BT74"/>
  <c r="BT73"/>
  <c r="BU73" s="1"/>
  <c r="BU72"/>
  <c r="BT72"/>
  <c r="BT71"/>
  <c r="BU71" s="1"/>
  <c r="BU70"/>
  <c r="BT70"/>
  <c r="BU69"/>
  <c r="BT69"/>
  <c r="BU68"/>
  <c r="BT68"/>
  <c r="BT67"/>
  <c r="BU67" s="1"/>
  <c r="BU66"/>
  <c r="BT66"/>
  <c r="BT65"/>
  <c r="BU65" s="1"/>
  <c r="BU64"/>
  <c r="BT64"/>
  <c r="BT63"/>
  <c r="BU63" s="1"/>
  <c r="BU62"/>
  <c r="BT62"/>
  <c r="BT61"/>
  <c r="BU61" s="1"/>
  <c r="BU60"/>
  <c r="BT60"/>
  <c r="BU59"/>
  <c r="BT59"/>
  <c r="BU58"/>
  <c r="BT58"/>
  <c r="BT57"/>
  <c r="BU57" s="1"/>
  <c r="BU56"/>
  <c r="BT56"/>
  <c r="BT55"/>
  <c r="BU55" s="1"/>
  <c r="BU54"/>
  <c r="BT54"/>
  <c r="BT53"/>
  <c r="BU53" s="1"/>
  <c r="BU52"/>
  <c r="BT52"/>
  <c r="BT51"/>
  <c r="BU51" s="1"/>
  <c r="BU50"/>
  <c r="BT50"/>
  <c r="BT49"/>
  <c r="BU49" s="1"/>
  <c r="BU48"/>
  <c r="BT48"/>
  <c r="BT47"/>
  <c r="BU47" s="1"/>
  <c r="BU46"/>
  <c r="BT46"/>
  <c r="BU45"/>
  <c r="BT45"/>
  <c r="BU44"/>
  <c r="BT44"/>
  <c r="BT43"/>
  <c r="BU43" s="1"/>
  <c r="BU42"/>
  <c r="BT42"/>
  <c r="BT41"/>
  <c r="BU41" s="1"/>
  <c r="BU40"/>
  <c r="BT40"/>
  <c r="BU39"/>
  <c r="BT39"/>
  <c r="BU38"/>
  <c r="BT38"/>
  <c r="BU37"/>
  <c r="BT37"/>
  <c r="BU36"/>
  <c r="BT36"/>
  <c r="BT11"/>
  <c r="BU11" s="1"/>
  <c r="BU10"/>
  <c r="BT10"/>
  <c r="BF109"/>
  <c r="BG109" s="1"/>
  <c r="BF108"/>
  <c r="BG108" s="1"/>
  <c r="BF107"/>
  <c r="BG107" s="1"/>
  <c r="BF106"/>
  <c r="BG106" s="1"/>
  <c r="BF105"/>
  <c r="BG105" s="1"/>
  <c r="BF104"/>
  <c r="BG104" s="1"/>
  <c r="BF103"/>
  <c r="BG103" s="1"/>
  <c r="BF102"/>
  <c r="BG102" s="1"/>
  <c r="BF101"/>
  <c r="BG101" s="1"/>
  <c r="BF100"/>
  <c r="BG100" s="1"/>
  <c r="BF99"/>
  <c r="BG99" s="1"/>
  <c r="BF98"/>
  <c r="BG98" s="1"/>
  <c r="BF97"/>
  <c r="BG97" s="1"/>
  <c r="BF96"/>
  <c r="BG96" s="1"/>
  <c r="BF95"/>
  <c r="BG95" s="1"/>
  <c r="BF94"/>
  <c r="BG94" s="1"/>
  <c r="BF93"/>
  <c r="BG93" s="1"/>
  <c r="BF92"/>
  <c r="BG92" s="1"/>
  <c r="BF91"/>
  <c r="BG91" s="1"/>
  <c r="BF90"/>
  <c r="BG90" s="1"/>
  <c r="BF89"/>
  <c r="BG89" s="1"/>
  <c r="BF88"/>
  <c r="BG88" s="1"/>
  <c r="BF87"/>
  <c r="BG87" s="1"/>
  <c r="BF86"/>
  <c r="BG86" s="1"/>
  <c r="BF85"/>
  <c r="BG85" s="1"/>
  <c r="BF84"/>
  <c r="BG84" s="1"/>
  <c r="BF83"/>
  <c r="BG83" s="1"/>
  <c r="BF82"/>
  <c r="BG82" s="1"/>
  <c r="BF81"/>
  <c r="BG81" s="1"/>
  <c r="BF80"/>
  <c r="BG80" s="1"/>
  <c r="BF79"/>
  <c r="BG79" s="1"/>
  <c r="BF78"/>
  <c r="BG78" s="1"/>
  <c r="BF77"/>
  <c r="BG77" s="1"/>
  <c r="BF76"/>
  <c r="BG76" s="1"/>
  <c r="BF75"/>
  <c r="BG75" s="1"/>
  <c r="BF74"/>
  <c r="BG74" s="1"/>
  <c r="BF73"/>
  <c r="BG73" s="1"/>
  <c r="BF72"/>
  <c r="BG72" s="1"/>
  <c r="BF71"/>
  <c r="BG71" s="1"/>
  <c r="BF70"/>
  <c r="BG70" s="1"/>
  <c r="BF69"/>
  <c r="BG69" s="1"/>
  <c r="BF68"/>
  <c r="BG68" s="1"/>
  <c r="BF67"/>
  <c r="BG67" s="1"/>
  <c r="BF66"/>
  <c r="BG66" s="1"/>
  <c r="BF65"/>
  <c r="BG65" s="1"/>
  <c r="BF64"/>
  <c r="BG64" s="1"/>
  <c r="BF63"/>
  <c r="BG63" s="1"/>
  <c r="BF62"/>
  <c r="BG62" s="1"/>
  <c r="BF61"/>
  <c r="BG61" s="1"/>
  <c r="BF60"/>
  <c r="BG60" s="1"/>
  <c r="BF59"/>
  <c r="BG59" s="1"/>
  <c r="BF58"/>
  <c r="BG58" s="1"/>
  <c r="BF57"/>
  <c r="BG57" s="1"/>
  <c r="BF56"/>
  <c r="BG56" s="1"/>
  <c r="BF55"/>
  <c r="BG55" s="1"/>
  <c r="BF54"/>
  <c r="BG54" s="1"/>
  <c r="BF53"/>
  <c r="BG53" s="1"/>
  <c r="BF52"/>
  <c r="BG52" s="1"/>
  <c r="BF51"/>
  <c r="BG51" s="1"/>
  <c r="BF50"/>
  <c r="BG50" s="1"/>
  <c r="BF49"/>
  <c r="BG49" s="1"/>
  <c r="BF48"/>
  <c r="BG48" s="1"/>
  <c r="BF47"/>
  <c r="BG47" s="1"/>
  <c r="BF46"/>
  <c r="BG46" s="1"/>
  <c r="BF45"/>
  <c r="BG45" s="1"/>
  <c r="BF44"/>
  <c r="BG44" s="1"/>
  <c r="BF43"/>
  <c r="BG43" s="1"/>
  <c r="BG42"/>
  <c r="BF42"/>
  <c r="BF41"/>
  <c r="BG41" s="1"/>
  <c r="BG40"/>
  <c r="BF40"/>
  <c r="BG39"/>
  <c r="BF39"/>
  <c r="BG38"/>
  <c r="BF38"/>
  <c r="BG37"/>
  <c r="BF37"/>
  <c r="BG36"/>
  <c r="BF36"/>
  <c r="BF35"/>
  <c r="BE33" i="4" s="1"/>
  <c r="BF34" i="3"/>
  <c r="BF33"/>
  <c r="BG33" s="1"/>
  <c r="BF31" i="4" s="1"/>
  <c r="BF32" i="3"/>
  <c r="BF31"/>
  <c r="BE29" i="4" s="1"/>
  <c r="BF30" i="3"/>
  <c r="BF29"/>
  <c r="BE27" i="4" s="1"/>
  <c r="BF28" i="3"/>
  <c r="BF27"/>
  <c r="BE25" i="4" s="1"/>
  <c r="BF26" i="3"/>
  <c r="BF25"/>
  <c r="BG25" s="1"/>
  <c r="BF23" i="4" s="1"/>
  <c r="BF24" i="3"/>
  <c r="BF23"/>
  <c r="BE21" i="4" s="1"/>
  <c r="BF22" i="3"/>
  <c r="BF21"/>
  <c r="BE19" i="4" s="1"/>
  <c r="BF20" i="3"/>
  <c r="BF19"/>
  <c r="G390" i="7" s="1"/>
  <c r="H390" s="1"/>
  <c r="J390" s="1"/>
  <c r="L390" s="1"/>
  <c r="BF18" i="3"/>
  <c r="BF17"/>
  <c r="G308" i="7" s="1"/>
  <c r="BF16" i="3"/>
  <c r="BF15"/>
  <c r="G226" i="7" s="1"/>
  <c r="H226" s="1"/>
  <c r="J226" s="1"/>
  <c r="L226" s="1"/>
  <c r="BF14" i="3"/>
  <c r="BF13"/>
  <c r="G144" i="7" s="1"/>
  <c r="BF12" i="3"/>
  <c r="BG11"/>
  <c r="BF11"/>
  <c r="BG10"/>
  <c r="BF10"/>
  <c r="AS109"/>
  <c r="AR109"/>
  <c r="AS108"/>
  <c r="AR108"/>
  <c r="AS107"/>
  <c r="AR107"/>
  <c r="AS106"/>
  <c r="AR106"/>
  <c r="AS105"/>
  <c r="AR105"/>
  <c r="AS104"/>
  <c r="AR104"/>
  <c r="AS103"/>
  <c r="AR103"/>
  <c r="AS102"/>
  <c r="AR102"/>
  <c r="AS101"/>
  <c r="AR101"/>
  <c r="AS100"/>
  <c r="AR100"/>
  <c r="AS99"/>
  <c r="AR99"/>
  <c r="AS98"/>
  <c r="AR98"/>
  <c r="AS97"/>
  <c r="AR97"/>
  <c r="AS96"/>
  <c r="AR96"/>
  <c r="AS95"/>
  <c r="AR95"/>
  <c r="AS94"/>
  <c r="AR94"/>
  <c r="AS93"/>
  <c r="AR93"/>
  <c r="AS92"/>
  <c r="AR92"/>
  <c r="AS91"/>
  <c r="AR91"/>
  <c r="AS90"/>
  <c r="AR90"/>
  <c r="AS89"/>
  <c r="AR89"/>
  <c r="AS88"/>
  <c r="AR88"/>
  <c r="AS87"/>
  <c r="AR87"/>
  <c r="AS86"/>
  <c r="AR86"/>
  <c r="AS85"/>
  <c r="AR85"/>
  <c r="AS84"/>
  <c r="AR84"/>
  <c r="AS83"/>
  <c r="AR83"/>
  <c r="AS82"/>
  <c r="AR82"/>
  <c r="AS81"/>
  <c r="AR81"/>
  <c r="AS80"/>
  <c r="AR80"/>
  <c r="AS79"/>
  <c r="AR79"/>
  <c r="AS78"/>
  <c r="AR78"/>
  <c r="AS77"/>
  <c r="AR77"/>
  <c r="AS76"/>
  <c r="AR76"/>
  <c r="AS75"/>
  <c r="AR75"/>
  <c r="AS74"/>
  <c r="AR74"/>
  <c r="AS73"/>
  <c r="AR73"/>
  <c r="AS72"/>
  <c r="AR72"/>
  <c r="AS71"/>
  <c r="AR71"/>
  <c r="AS70"/>
  <c r="AR70"/>
  <c r="AS69"/>
  <c r="AR69"/>
  <c r="AS68"/>
  <c r="AR68"/>
  <c r="AS67"/>
  <c r="AR67"/>
  <c r="AS66"/>
  <c r="AR66"/>
  <c r="AS65"/>
  <c r="AR65"/>
  <c r="AS64"/>
  <c r="AR64"/>
  <c r="AS63"/>
  <c r="AR63"/>
  <c r="AS62"/>
  <c r="AR62"/>
  <c r="AS61"/>
  <c r="AR61"/>
  <c r="AS60"/>
  <c r="AR60"/>
  <c r="AS59"/>
  <c r="AR59"/>
  <c r="AS58"/>
  <c r="AR58"/>
  <c r="AS57"/>
  <c r="AR57"/>
  <c r="AS56"/>
  <c r="AR56"/>
  <c r="AS55"/>
  <c r="AR55"/>
  <c r="AS54"/>
  <c r="AR54"/>
  <c r="AS53"/>
  <c r="AR53"/>
  <c r="AS52"/>
  <c r="AR52"/>
  <c r="AS51"/>
  <c r="AR51"/>
  <c r="AS50"/>
  <c r="AR50"/>
  <c r="AS49"/>
  <c r="AR49"/>
  <c r="AS48"/>
  <c r="AR48"/>
  <c r="AS47"/>
  <c r="AR47"/>
  <c r="AS46"/>
  <c r="AR46"/>
  <c r="AS45"/>
  <c r="AR45"/>
  <c r="AS44"/>
  <c r="AR44"/>
  <c r="AS43"/>
  <c r="AR43"/>
  <c r="AS42"/>
  <c r="AR42"/>
  <c r="AS41"/>
  <c r="AR41"/>
  <c r="AS40"/>
  <c r="AR40"/>
  <c r="AS39"/>
  <c r="AR39"/>
  <c r="AS38"/>
  <c r="AR38"/>
  <c r="AS37"/>
  <c r="AR37"/>
  <c r="AS36"/>
  <c r="AR36"/>
  <c r="AR35"/>
  <c r="AQ33" i="4" s="1"/>
  <c r="AR34" i="3"/>
  <c r="AR33"/>
  <c r="AQ31" i="4" s="1"/>
  <c r="AR32" i="3"/>
  <c r="AR31"/>
  <c r="AQ29" i="4" s="1"/>
  <c r="AR30" i="3"/>
  <c r="AR29"/>
  <c r="AQ27" i="4" s="1"/>
  <c r="AR28" i="3"/>
  <c r="AR27"/>
  <c r="AQ25" i="4" s="1"/>
  <c r="AR26" i="3"/>
  <c r="AR25"/>
  <c r="AQ23" i="4" s="1"/>
  <c r="AR24" i="3"/>
  <c r="AR23"/>
  <c r="AQ21" i="4" s="1"/>
  <c r="AR22" i="3"/>
  <c r="AR21"/>
  <c r="AQ19" i="4" s="1"/>
  <c r="AR20" i="3"/>
  <c r="AR19"/>
  <c r="G389" i="7" s="1"/>
  <c r="H389" s="1"/>
  <c r="J389" s="1"/>
  <c r="L389" s="1"/>
  <c r="AR18" i="3"/>
  <c r="AR17"/>
  <c r="G307" i="7" s="1"/>
  <c r="AR16" i="3"/>
  <c r="AR15"/>
  <c r="G225" i="7" s="1"/>
  <c r="H225" s="1"/>
  <c r="J225" s="1"/>
  <c r="L225" s="1"/>
  <c r="AR14" i="3"/>
  <c r="AR13"/>
  <c r="G143" i="7" s="1"/>
  <c r="AR12" i="3"/>
  <c r="AS11"/>
  <c r="AR11"/>
  <c r="AS10"/>
  <c r="AR10"/>
  <c r="AD109"/>
  <c r="AE109" s="1"/>
  <c r="AD108"/>
  <c r="AE108" s="1"/>
  <c r="AD107"/>
  <c r="AE107" s="1"/>
  <c r="AD106"/>
  <c r="AE106" s="1"/>
  <c r="AD105"/>
  <c r="AE105" s="1"/>
  <c r="AD104"/>
  <c r="AE104" s="1"/>
  <c r="AD103"/>
  <c r="AE103" s="1"/>
  <c r="AD102"/>
  <c r="AE102" s="1"/>
  <c r="AD101"/>
  <c r="AE101" s="1"/>
  <c r="AD100"/>
  <c r="AE100" s="1"/>
  <c r="AD99"/>
  <c r="AE99" s="1"/>
  <c r="AD98"/>
  <c r="AE98" s="1"/>
  <c r="AD97"/>
  <c r="AE97" s="1"/>
  <c r="AD96"/>
  <c r="AE96" s="1"/>
  <c r="AD95"/>
  <c r="AE95" s="1"/>
  <c r="AD94"/>
  <c r="AE94" s="1"/>
  <c r="AD93"/>
  <c r="AE93" s="1"/>
  <c r="AD92"/>
  <c r="AE92" s="1"/>
  <c r="AD91"/>
  <c r="AE91" s="1"/>
  <c r="AD90"/>
  <c r="AE90" s="1"/>
  <c r="AD89"/>
  <c r="AE89" s="1"/>
  <c r="AD88"/>
  <c r="AE88" s="1"/>
  <c r="AD87"/>
  <c r="AE87" s="1"/>
  <c r="AD86"/>
  <c r="AE86" s="1"/>
  <c r="AD85"/>
  <c r="AE85" s="1"/>
  <c r="AD84"/>
  <c r="AE84" s="1"/>
  <c r="AD83"/>
  <c r="AE83" s="1"/>
  <c r="AD82"/>
  <c r="AE82" s="1"/>
  <c r="AD81"/>
  <c r="AE81" s="1"/>
  <c r="AD80"/>
  <c r="AE80" s="1"/>
  <c r="AD79"/>
  <c r="AE79" s="1"/>
  <c r="AD78"/>
  <c r="AE78" s="1"/>
  <c r="AD77"/>
  <c r="AE77" s="1"/>
  <c r="AD76"/>
  <c r="AE76" s="1"/>
  <c r="AD75"/>
  <c r="AE75" s="1"/>
  <c r="AD74"/>
  <c r="AE74" s="1"/>
  <c r="AD73"/>
  <c r="AE73" s="1"/>
  <c r="AD72"/>
  <c r="AE72" s="1"/>
  <c r="AD71"/>
  <c r="AE71" s="1"/>
  <c r="AD70"/>
  <c r="AE70" s="1"/>
  <c r="AD69"/>
  <c r="AE69" s="1"/>
  <c r="AD68"/>
  <c r="AE68" s="1"/>
  <c r="AD67"/>
  <c r="AE67" s="1"/>
  <c r="AD66"/>
  <c r="AE66" s="1"/>
  <c r="AD65"/>
  <c r="AE65" s="1"/>
  <c r="AD64"/>
  <c r="AE64" s="1"/>
  <c r="AD63"/>
  <c r="AE63" s="1"/>
  <c r="AD62"/>
  <c r="AE62" s="1"/>
  <c r="AD61"/>
  <c r="AE61" s="1"/>
  <c r="AD60"/>
  <c r="AE60" s="1"/>
  <c r="AD59"/>
  <c r="AE59" s="1"/>
  <c r="AD58"/>
  <c r="AE58" s="1"/>
  <c r="AD57"/>
  <c r="AE57" s="1"/>
  <c r="AD56"/>
  <c r="AE56" s="1"/>
  <c r="AD55"/>
  <c r="AE55" s="1"/>
  <c r="AD54"/>
  <c r="AE54" s="1"/>
  <c r="AD53"/>
  <c r="AE53" s="1"/>
  <c r="AD52"/>
  <c r="AE52" s="1"/>
  <c r="AD51"/>
  <c r="AE51" s="1"/>
  <c r="AD50"/>
  <c r="AE50" s="1"/>
  <c r="AD49"/>
  <c r="AE49" s="1"/>
  <c r="AD48"/>
  <c r="AE48" s="1"/>
  <c r="AD47"/>
  <c r="AE47" s="1"/>
  <c r="AD46"/>
  <c r="AE46" s="1"/>
  <c r="AD45"/>
  <c r="AE45" s="1"/>
  <c r="AD44"/>
  <c r="AE44" s="1"/>
  <c r="AE43"/>
  <c r="AD43"/>
  <c r="AE42"/>
  <c r="AD42"/>
  <c r="AE41"/>
  <c r="AD41"/>
  <c r="AE40"/>
  <c r="AD40"/>
  <c r="AE39"/>
  <c r="AD39"/>
  <c r="AE38"/>
  <c r="AD38"/>
  <c r="AE37"/>
  <c r="AD37"/>
  <c r="AE36"/>
  <c r="AD36"/>
  <c r="AD35"/>
  <c r="AD34"/>
  <c r="AC32" i="4" s="1"/>
  <c r="AD33" i="3"/>
  <c r="AD32"/>
  <c r="AC30" i="4" s="1"/>
  <c r="AD31" i="3"/>
  <c r="AD30"/>
  <c r="AC28" i="4" s="1"/>
  <c r="AD29" i="3"/>
  <c r="AD28"/>
  <c r="AC26" i="4" s="1"/>
  <c r="AD27" i="3"/>
  <c r="AD26"/>
  <c r="AC24" i="4" s="1"/>
  <c r="AD25" i="3"/>
  <c r="AD24"/>
  <c r="AC22" i="4" s="1"/>
  <c r="AD23" i="3"/>
  <c r="AD22"/>
  <c r="AC20" i="4" s="1"/>
  <c r="AD21" i="3"/>
  <c r="AD20"/>
  <c r="AC18" i="4" s="1"/>
  <c r="AD19" i="3"/>
  <c r="AD18"/>
  <c r="G346" i="7" s="1"/>
  <c r="AD17" i="3"/>
  <c r="AD16"/>
  <c r="G264" i="7" s="1"/>
  <c r="AD15" i="3"/>
  <c r="AD14"/>
  <c r="G182" i="7" s="1"/>
  <c r="H182" s="1"/>
  <c r="J182" s="1"/>
  <c r="L182" s="1"/>
  <c r="AD13" i="3"/>
  <c r="AD12"/>
  <c r="G100" i="7" s="1"/>
  <c r="H100" s="1"/>
  <c r="J100" s="1"/>
  <c r="L100" s="1"/>
  <c r="AE11" i="3"/>
  <c r="AD11"/>
  <c r="AE10"/>
  <c r="AD10"/>
  <c r="P11"/>
  <c r="Q11"/>
  <c r="P12"/>
  <c r="G99" i="7" s="1"/>
  <c r="H99" s="1"/>
  <c r="J99" s="1"/>
  <c r="L99" s="1"/>
  <c r="Q12" i="3"/>
  <c r="P10" i="4" s="1"/>
  <c r="P13" i="3"/>
  <c r="O11" i="4" s="1"/>
  <c r="Q13" i="3"/>
  <c r="P11" i="4" s="1"/>
  <c r="P14" i="3"/>
  <c r="G181" i="7" s="1"/>
  <c r="H181" s="1"/>
  <c r="J181" s="1"/>
  <c r="L181" s="1"/>
  <c r="P15" i="3"/>
  <c r="G222" i="7" s="1"/>
  <c r="H222" s="1"/>
  <c r="J222" s="1"/>
  <c r="L222" s="1"/>
  <c r="Q15" i="3"/>
  <c r="P13" i="4" s="1"/>
  <c r="P16" i="3"/>
  <c r="G263" i="7" s="1"/>
  <c r="P17" i="3"/>
  <c r="O15" i="4" s="1"/>
  <c r="P18" i="3"/>
  <c r="G345" i="7" s="1"/>
  <c r="P19" i="3"/>
  <c r="G386" i="7" s="1"/>
  <c r="H386" s="1"/>
  <c r="J386" s="1"/>
  <c r="L386" s="1"/>
  <c r="P20" i="3"/>
  <c r="O18" i="4" s="1"/>
  <c r="P21" i="3"/>
  <c r="Q21" s="1"/>
  <c r="P19" i="4" s="1"/>
  <c r="P22" i="3"/>
  <c r="O20" i="4" s="1"/>
  <c r="P23" i="3"/>
  <c r="Q23" s="1"/>
  <c r="P21" i="4" s="1"/>
  <c r="P24" i="3"/>
  <c r="O22" i="4" s="1"/>
  <c r="P25" i="3"/>
  <c r="Q25" s="1"/>
  <c r="P23" i="4" s="1"/>
  <c r="P26" i="3"/>
  <c r="O24" i="4" s="1"/>
  <c r="P27" i="3"/>
  <c r="Q27" s="1"/>
  <c r="P25" i="4" s="1"/>
  <c r="P28" i="3"/>
  <c r="O26" i="4" s="1"/>
  <c r="P29" i="3"/>
  <c r="Q29" s="1"/>
  <c r="P27" i="4" s="1"/>
  <c r="P30" i="3"/>
  <c r="O28" i="4" s="1"/>
  <c r="P31" i="3"/>
  <c r="Q31" s="1"/>
  <c r="P29" i="4" s="1"/>
  <c r="P32" i="3"/>
  <c r="O30" i="4" s="1"/>
  <c r="P33" i="3"/>
  <c r="Q33" s="1"/>
  <c r="P31" i="4" s="1"/>
  <c r="P34" i="3"/>
  <c r="O32" i="4" s="1"/>
  <c r="P35" i="3"/>
  <c r="Q35" s="1"/>
  <c r="P33" i="4" s="1"/>
  <c r="P36" i="3"/>
  <c r="Q36"/>
  <c r="P37"/>
  <c r="Q37"/>
  <c r="P38"/>
  <c r="Q38"/>
  <c r="P39"/>
  <c r="Q39"/>
  <c r="P40"/>
  <c r="Q40"/>
  <c r="P41"/>
  <c r="Q41"/>
  <c r="P42"/>
  <c r="Q42"/>
  <c r="P43"/>
  <c r="Q43"/>
  <c r="P44"/>
  <c r="Q44"/>
  <c r="P45"/>
  <c r="Q45"/>
  <c r="P46"/>
  <c r="Q46"/>
  <c r="P47"/>
  <c r="Q47"/>
  <c r="P48"/>
  <c r="Q48"/>
  <c r="P49"/>
  <c r="Q49"/>
  <c r="P50"/>
  <c r="Q50"/>
  <c r="P51"/>
  <c r="Q51"/>
  <c r="P52"/>
  <c r="Q52"/>
  <c r="P53"/>
  <c r="Q53"/>
  <c r="P54"/>
  <c r="Q54"/>
  <c r="P55"/>
  <c r="Q55"/>
  <c r="P56"/>
  <c r="Q56"/>
  <c r="P57"/>
  <c r="Q57"/>
  <c r="P58"/>
  <c r="Q58"/>
  <c r="P59"/>
  <c r="Q59"/>
  <c r="P60"/>
  <c r="Q60"/>
  <c r="P61"/>
  <c r="Q61"/>
  <c r="P62"/>
  <c r="Q62"/>
  <c r="P63"/>
  <c r="Q63"/>
  <c r="P64"/>
  <c r="Q64"/>
  <c r="P65"/>
  <c r="Q65"/>
  <c r="P66"/>
  <c r="Q66"/>
  <c r="P67"/>
  <c r="Q67"/>
  <c r="P68"/>
  <c r="Q68"/>
  <c r="P69"/>
  <c r="Q69"/>
  <c r="P70"/>
  <c r="Q70"/>
  <c r="P71"/>
  <c r="Q71"/>
  <c r="P72"/>
  <c r="Q72"/>
  <c r="P73"/>
  <c r="Q73"/>
  <c r="P74"/>
  <c r="Q74"/>
  <c r="P75"/>
  <c r="Q75"/>
  <c r="P76"/>
  <c r="Q76"/>
  <c r="P77"/>
  <c r="Q77"/>
  <c r="P78"/>
  <c r="Q78"/>
  <c r="P79"/>
  <c r="Q79"/>
  <c r="P80"/>
  <c r="Q80"/>
  <c r="P81"/>
  <c r="Q81"/>
  <c r="P82"/>
  <c r="Q82"/>
  <c r="P83"/>
  <c r="Q83"/>
  <c r="P84"/>
  <c r="Q84"/>
  <c r="P85"/>
  <c r="Q85"/>
  <c r="P86"/>
  <c r="Q86"/>
  <c r="P87"/>
  <c r="Q87"/>
  <c r="P88"/>
  <c r="Q88"/>
  <c r="P89"/>
  <c r="Q89"/>
  <c r="P90"/>
  <c r="Q90"/>
  <c r="P91"/>
  <c r="Q91"/>
  <c r="P92"/>
  <c r="Q92"/>
  <c r="P93"/>
  <c r="Q93"/>
  <c r="P94"/>
  <c r="Q94"/>
  <c r="P95"/>
  <c r="Q95"/>
  <c r="P96"/>
  <c r="Q96"/>
  <c r="P97"/>
  <c r="Q97"/>
  <c r="P98"/>
  <c r="Q98"/>
  <c r="P99"/>
  <c r="Q99"/>
  <c r="P100"/>
  <c r="Q100"/>
  <c r="P101"/>
  <c r="Q101"/>
  <c r="P102"/>
  <c r="Q102"/>
  <c r="P103"/>
  <c r="Q103"/>
  <c r="P104"/>
  <c r="Q104"/>
  <c r="P105"/>
  <c r="Q105"/>
  <c r="P106"/>
  <c r="Q106"/>
  <c r="P107"/>
  <c r="Q107"/>
  <c r="P108"/>
  <c r="Q108"/>
  <c r="P109"/>
  <c r="Q109"/>
  <c r="P10"/>
  <c r="Q10" s="1"/>
  <c r="FQ109"/>
  <c r="FQ108"/>
  <c r="FQ107"/>
  <c r="FQ106"/>
  <c r="FQ105"/>
  <c r="FQ104"/>
  <c r="FQ103"/>
  <c r="FQ102"/>
  <c r="FQ101"/>
  <c r="FQ100"/>
  <c r="FQ99"/>
  <c r="FQ98"/>
  <c r="FQ97"/>
  <c r="FQ96"/>
  <c r="FQ95"/>
  <c r="FQ94"/>
  <c r="FQ93"/>
  <c r="FQ92"/>
  <c r="FQ91"/>
  <c r="FQ90"/>
  <c r="FQ89"/>
  <c r="FQ88"/>
  <c r="FQ87"/>
  <c r="FQ86"/>
  <c r="FQ85"/>
  <c r="FQ84"/>
  <c r="FQ83"/>
  <c r="FQ82"/>
  <c r="FQ81"/>
  <c r="FQ80"/>
  <c r="FQ79"/>
  <c r="FQ78"/>
  <c r="FQ77"/>
  <c r="FQ76"/>
  <c r="FQ75"/>
  <c r="FQ74"/>
  <c r="FQ73"/>
  <c r="FQ72"/>
  <c r="FQ71"/>
  <c r="FQ70"/>
  <c r="FQ69"/>
  <c r="FQ68"/>
  <c r="FQ67"/>
  <c r="FQ66"/>
  <c r="FQ65"/>
  <c r="FQ64"/>
  <c r="FQ63"/>
  <c r="FQ62"/>
  <c r="FQ61"/>
  <c r="FQ60"/>
  <c r="FQ59"/>
  <c r="FQ58"/>
  <c r="FQ57"/>
  <c r="FQ56"/>
  <c r="FQ55"/>
  <c r="FQ54"/>
  <c r="FQ53"/>
  <c r="FQ52"/>
  <c r="FQ51"/>
  <c r="FQ50"/>
  <c r="FQ49"/>
  <c r="FQ48"/>
  <c r="FQ47"/>
  <c r="FQ46"/>
  <c r="FQ45"/>
  <c r="FQ44"/>
  <c r="FQ43"/>
  <c r="FQ42"/>
  <c r="FQ41"/>
  <c r="FQ40"/>
  <c r="FQ39"/>
  <c r="FQ38"/>
  <c r="FQ37"/>
  <c r="FQ36"/>
  <c r="FQ35"/>
  <c r="FQ34"/>
  <c r="FQ33"/>
  <c r="FQ32"/>
  <c r="FQ31"/>
  <c r="FQ30"/>
  <c r="FQ29"/>
  <c r="FQ28"/>
  <c r="FQ27"/>
  <c r="FQ26"/>
  <c r="FQ25"/>
  <c r="FQ24"/>
  <c r="FQ23"/>
  <c r="FQ22"/>
  <c r="FQ21"/>
  <c r="FQ20"/>
  <c r="FQ19"/>
  <c r="FQ18"/>
  <c r="FQ17"/>
  <c r="FQ16"/>
  <c r="FQ15"/>
  <c r="FQ14"/>
  <c r="FQ13"/>
  <c r="FQ12"/>
  <c r="FQ11"/>
  <c r="FQ10"/>
  <c r="FQ8"/>
  <c r="FR107" s="1"/>
  <c r="FS107" s="1"/>
  <c r="FV10" i="4" l="1"/>
  <c r="F313" i="7"/>
  <c r="F272"/>
  <c r="F354"/>
  <c r="FV17" i="4"/>
  <c r="F395" i="7"/>
  <c r="FV13" i="4"/>
  <c r="F231" i="7"/>
  <c r="DC34" i="4"/>
  <c r="DC35"/>
  <c r="DC37"/>
  <c r="DC38"/>
  <c r="DC39"/>
  <c r="DC40"/>
  <c r="DC36"/>
  <c r="CO23"/>
  <c r="CO34"/>
  <c r="CO38"/>
  <c r="CO36"/>
  <c r="CO37"/>
  <c r="CO31"/>
  <c r="CO35"/>
  <c r="CO39"/>
  <c r="CO40"/>
  <c r="BM35"/>
  <c r="BM37"/>
  <c r="BM36"/>
  <c r="BM34"/>
  <c r="AY21"/>
  <c r="AY40"/>
  <c r="AY43"/>
  <c r="AY47"/>
  <c r="AY29"/>
  <c r="AY34"/>
  <c r="AY44"/>
  <c r="AY35"/>
  <c r="AY36"/>
  <c r="AY37"/>
  <c r="AY38"/>
  <c r="AY39"/>
  <c r="AY41"/>
  <c r="AY45"/>
  <c r="AY42"/>
  <c r="AY46"/>
  <c r="AK34"/>
  <c r="AK35"/>
  <c r="AK23"/>
  <c r="AK31"/>
  <c r="W34"/>
  <c r="GL38" i="3"/>
  <c r="GL34"/>
  <c r="GL30"/>
  <c r="GL26"/>
  <c r="GL22"/>
  <c r="FJ12" i="4"/>
  <c r="FJ14"/>
  <c r="FL21"/>
  <c r="FL29"/>
  <c r="FL38"/>
  <c r="GL39" i="3"/>
  <c r="GL35"/>
  <c r="GL27"/>
  <c r="FJ10" i="4"/>
  <c r="FJ13"/>
  <c r="FJ17"/>
  <c r="FL19"/>
  <c r="FL26"/>
  <c r="FL27"/>
  <c r="GL36" i="3"/>
  <c r="GL32"/>
  <c r="GL24"/>
  <c r="GL20"/>
  <c r="FL35" i="4"/>
  <c r="GL33" i="3"/>
  <c r="GL25"/>
  <c r="EJ98" i="4"/>
  <c r="EJ90"/>
  <c r="EM86" i="3"/>
  <c r="EL84" i="4" s="1"/>
  <c r="EJ84"/>
  <c r="EJ50"/>
  <c r="EJ74"/>
  <c r="EJ66"/>
  <c r="EM62" i="3"/>
  <c r="EL60" i="4" s="1"/>
  <c r="EJ60"/>
  <c r="EK54"/>
  <c r="EK102" i="3"/>
  <c r="EJ100" i="4" s="1"/>
  <c r="EL96" i="3"/>
  <c r="EK94" i="4" s="1"/>
  <c r="EL94" i="3"/>
  <c r="EK92" i="4" s="1"/>
  <c r="ED93" i="3"/>
  <c r="EC91" i="4" s="1"/>
  <c r="EL92" i="3"/>
  <c r="EK90" i="4" s="1"/>
  <c r="ED86" i="3"/>
  <c r="EC84" i="4" s="1"/>
  <c r="ED82" i="3"/>
  <c r="EC80" i="4" s="1"/>
  <c r="EM79" i="3"/>
  <c r="EK78"/>
  <c r="EJ76" i="4" s="1"/>
  <c r="EL72" i="3"/>
  <c r="EL70"/>
  <c r="EK68" i="4" s="1"/>
  <c r="ED69" i="3"/>
  <c r="EC67" i="4" s="1"/>
  <c r="EL68" i="3"/>
  <c r="EK66" i="4" s="1"/>
  <c r="ED64" i="3"/>
  <c r="EC62" i="4" s="1"/>
  <c r="ED62" i="3"/>
  <c r="EC60" i="4" s="1"/>
  <c r="EL59" i="3"/>
  <c r="EK57" i="4" s="1"/>
  <c r="ED59" i="3"/>
  <c r="EC57" i="4" s="1"/>
  <c r="EM55" i="3"/>
  <c r="EL46"/>
  <c r="EK44"/>
  <c r="ED44"/>
  <c r="EC42" i="4" s="1"/>
  <c r="EM35" i="3"/>
  <c r="EN35" s="1"/>
  <c r="EO35" s="1"/>
  <c r="EN33" i="4" s="1"/>
  <c r="ED32" i="3"/>
  <c r="EC30" i="4" s="1"/>
  <c r="EB42"/>
  <c r="EB43"/>
  <c r="EJ43"/>
  <c r="EJ45"/>
  <c r="EB47"/>
  <c r="EB48"/>
  <c r="EB51"/>
  <c r="EB53"/>
  <c r="EJ53"/>
  <c r="EB54"/>
  <c r="EB55"/>
  <c r="EB58"/>
  <c r="EB59"/>
  <c r="EJ61"/>
  <c r="EB67"/>
  <c r="EB68"/>
  <c r="EJ69"/>
  <c r="EB71"/>
  <c r="EB72"/>
  <c r="EB75"/>
  <c r="EJ75"/>
  <c r="EB77"/>
  <c r="EJ77"/>
  <c r="EJ81"/>
  <c r="EB82"/>
  <c r="EB83"/>
  <c r="EB87"/>
  <c r="EB88"/>
  <c r="EJ89"/>
  <c r="EB91"/>
  <c r="EB92"/>
  <c r="EJ93"/>
  <c r="EB95"/>
  <c r="EB96"/>
  <c r="EB99"/>
  <c r="EJ99"/>
  <c r="EM94" i="3"/>
  <c r="EL92" i="4" s="1"/>
  <c r="EM70" i="3"/>
  <c r="EL68" i="4" s="1"/>
  <c r="EA41"/>
  <c r="EA43"/>
  <c r="EA44"/>
  <c r="EA45"/>
  <c r="EM45"/>
  <c r="EA46"/>
  <c r="EA49"/>
  <c r="EA50"/>
  <c r="EA53"/>
  <c r="EA54"/>
  <c r="EA57"/>
  <c r="EA59"/>
  <c r="EA60"/>
  <c r="EA61"/>
  <c r="EM61"/>
  <c r="EA62"/>
  <c r="EA64"/>
  <c r="EA65"/>
  <c r="EA66"/>
  <c r="EA67"/>
  <c r="EA69"/>
  <c r="EM69"/>
  <c r="EA70"/>
  <c r="EA73"/>
  <c r="EA74"/>
  <c r="EA75"/>
  <c r="EA77"/>
  <c r="EA78"/>
  <c r="EA80"/>
  <c r="EA81"/>
  <c r="EM81"/>
  <c r="EA83"/>
  <c r="EA84"/>
  <c r="EA85"/>
  <c r="EA86"/>
  <c r="EA89"/>
  <c r="EM89"/>
  <c r="EA90"/>
  <c r="EA91"/>
  <c r="EA93"/>
  <c r="EM93"/>
  <c r="EA94"/>
  <c r="EA97"/>
  <c r="EA98"/>
  <c r="EA99"/>
  <c r="ED100" i="3"/>
  <c r="EC98" i="4" s="1"/>
  <c r="EL84" i="3"/>
  <c r="EK82" i="4" s="1"/>
  <c r="ED76" i="3"/>
  <c r="EC74" i="4" s="1"/>
  <c r="EK66" i="3"/>
  <c r="EJ64" i="4" s="1"/>
  <c r="ED65" i="3"/>
  <c r="EC63" i="4" s="1"/>
  <c r="EL60" i="3"/>
  <c r="EK58" i="4" s="1"/>
  <c r="EK56" i="3"/>
  <c r="EJ54" i="4" s="1"/>
  <c r="ED52" i="3"/>
  <c r="EC50" i="4" s="1"/>
  <c r="EK36" i="3"/>
  <c r="EJ34" i="4" s="1"/>
  <c r="ED36" i="3"/>
  <c r="EC34" i="4" s="1"/>
  <c r="ED35" i="3"/>
  <c r="EC33" i="4" s="1"/>
  <c r="EL45"/>
  <c r="EL61"/>
  <c r="EL69"/>
  <c r="EL81"/>
  <c r="EL89"/>
  <c r="EL93"/>
  <c r="EL100" i="3"/>
  <c r="EK98" i="4" s="1"/>
  <c r="EK96" i="3"/>
  <c r="ED95"/>
  <c r="EC93" i="4" s="1"/>
  <c r="ED92" i="3"/>
  <c r="EC90" i="4" s="1"/>
  <c r="ED91" i="3"/>
  <c r="EC89" i="4" s="1"/>
  <c r="EM85" i="3"/>
  <c r="EL83" i="4" s="1"/>
  <c r="ED81" i="3"/>
  <c r="EC79" i="4" s="1"/>
  <c r="EL76" i="3"/>
  <c r="EK74" i="4" s="1"/>
  <c r="EK72" i="3"/>
  <c r="EJ70" i="4" s="1"/>
  <c r="ED71" i="3"/>
  <c r="EC69" i="4" s="1"/>
  <c r="ED68" i="3"/>
  <c r="EC66" i="4" s="1"/>
  <c r="EM53" i="3"/>
  <c r="EL51" i="4" s="1"/>
  <c r="ED53" i="3"/>
  <c r="EC51" i="4" s="1"/>
  <c r="EL52" i="3"/>
  <c r="EK50" i="4" s="1"/>
  <c r="EK48" i="3"/>
  <c r="EJ46" i="4" s="1"/>
  <c r="ED47" i="3"/>
  <c r="EC45" i="4" s="1"/>
  <c r="EN45" i="3"/>
  <c r="EK40"/>
  <c r="EJ38" i="4" s="1"/>
  <c r="ED39" i="3"/>
  <c r="EC37" i="4" s="1"/>
  <c r="ED17" i="3"/>
  <c r="EC15" i="4" s="1"/>
  <c r="ED14" i="3"/>
  <c r="EC12" i="4" s="1"/>
  <c r="EK46"/>
  <c r="EK83"/>
  <c r="ED31" i="3"/>
  <c r="EC29" i="4" s="1"/>
  <c r="ED30" i="3"/>
  <c r="EC28" i="4" s="1"/>
  <c r="EK12" i="3"/>
  <c r="EJ10" i="4" s="1"/>
  <c r="ED19" i="3"/>
  <c r="EC17" i="4" s="1"/>
  <c r="EK38"/>
  <c r="EK34" i="3"/>
  <c r="EJ32" i="4" s="1"/>
  <c r="ED33" i="3"/>
  <c r="EC31" i="4" s="1"/>
  <c r="EK28" i="3"/>
  <c r="EJ26" i="4" s="1"/>
  <c r="ED28" i="3"/>
  <c r="EC26" i="4" s="1"/>
  <c r="EK22" i="3"/>
  <c r="EJ20" i="4" s="1"/>
  <c r="EM21" i="3"/>
  <c r="EL19" i="4" s="1"/>
  <c r="EM11" i="3"/>
  <c r="EJ9" i="4"/>
  <c r="EA11"/>
  <c r="EB12"/>
  <c r="EB18"/>
  <c r="EA20"/>
  <c r="EA25"/>
  <c r="EA33"/>
  <c r="EM33"/>
  <c r="EB34"/>
  <c r="EB35"/>
  <c r="EB38"/>
  <c r="EB39"/>
  <c r="EB40"/>
  <c r="ED34" i="3"/>
  <c r="EC32" i="4" s="1"/>
  <c r="EM31" i="3"/>
  <c r="EM29"/>
  <c r="EL27" i="4" s="1"/>
  <c r="ED29" i="3"/>
  <c r="EC27" i="4" s="1"/>
  <c r="EL28" i="3"/>
  <c r="EK26" i="4" s="1"/>
  <c r="ED26" i="3"/>
  <c r="EC24" i="4" s="1"/>
  <c r="ED25" i="3"/>
  <c r="EC23" i="4" s="1"/>
  <c r="ED16" i="3"/>
  <c r="EC14" i="4" s="1"/>
  <c r="EA9"/>
  <c r="EB13"/>
  <c r="EA14"/>
  <c r="EB17"/>
  <c r="EB23"/>
  <c r="EA30"/>
  <c r="EB31"/>
  <c r="EA37"/>
  <c r="EM39" i="3"/>
  <c r="EL38"/>
  <c r="EK36" i="4" s="1"/>
  <c r="EL19" i="3"/>
  <c r="EK17" i="4" s="1"/>
  <c r="ED12" i="3"/>
  <c r="EC10" i="4" s="1"/>
  <c r="ED11" i="3"/>
  <c r="EC9" i="4" s="1"/>
  <c r="EA17"/>
  <c r="EK19"/>
  <c r="EB21"/>
  <c r="EB29"/>
  <c r="EJ29"/>
  <c r="ED40" i="3"/>
  <c r="EC38" i="4" s="1"/>
  <c r="ED38" i="3"/>
  <c r="EC36" i="4" s="1"/>
  <c r="ED37" i="3"/>
  <c r="EC35" i="4" s="1"/>
  <c r="EL36" i="3"/>
  <c r="EK34" i="4" s="1"/>
  <c r="EM13" i="3"/>
  <c r="EL11" i="4" s="1"/>
  <c r="EB11"/>
  <c r="EB15"/>
  <c r="EB19"/>
  <c r="EB25"/>
  <c r="EB26"/>
  <c r="EB27"/>
  <c r="EJ27"/>
  <c r="EB28"/>
  <c r="EA29"/>
  <c r="EJ33"/>
  <c r="BO30" i="3"/>
  <c r="BN28" i="4" s="1"/>
  <c r="BM28"/>
  <c r="CN17"/>
  <c r="CQ28" i="3"/>
  <c r="CP26" i="4" s="1"/>
  <c r="CO26"/>
  <c r="G184" i="7"/>
  <c r="H184" s="1"/>
  <c r="J184" s="1"/>
  <c r="L184" s="1"/>
  <c r="AS14" i="3"/>
  <c r="AR12" i="4" s="1"/>
  <c r="AQ12"/>
  <c r="G348" i="7"/>
  <c r="AS18" i="3"/>
  <c r="AR16" i="4" s="1"/>
  <c r="AQ16"/>
  <c r="AQ20"/>
  <c r="AS22" i="3"/>
  <c r="AR20" i="4" s="1"/>
  <c r="AQ24"/>
  <c r="AS26" i="3"/>
  <c r="AR24" i="4" s="1"/>
  <c r="AQ28"/>
  <c r="AS30" i="3"/>
  <c r="AR28" i="4" s="1"/>
  <c r="AQ32"/>
  <c r="AS34" i="3"/>
  <c r="AR32" i="4" s="1"/>
  <c r="G185" i="7"/>
  <c r="H185" s="1"/>
  <c r="J185" s="1"/>
  <c r="L185" s="1"/>
  <c r="BG14" i="3"/>
  <c r="BF12" i="4" s="1"/>
  <c r="BE12"/>
  <c r="BG18" i="3"/>
  <c r="BF16" i="4" s="1"/>
  <c r="G349" i="7"/>
  <c r="H349" s="1"/>
  <c r="J349" s="1"/>
  <c r="L349" s="1"/>
  <c r="BE16" i="4"/>
  <c r="BE20"/>
  <c r="BG22" i="3"/>
  <c r="BF20" i="4" s="1"/>
  <c r="BE24"/>
  <c r="BG26" i="3"/>
  <c r="BF24" i="4" s="1"/>
  <c r="BE28"/>
  <c r="BG30" i="3"/>
  <c r="BF28" i="4" s="1"/>
  <c r="BE32"/>
  <c r="BG34" i="3"/>
  <c r="BF32" i="4" s="1"/>
  <c r="AJ17"/>
  <c r="AM28" i="3"/>
  <c r="AL26" i="4" s="1"/>
  <c r="AK26"/>
  <c r="BA25" i="3"/>
  <c r="AZ23" i="4" s="1"/>
  <c r="AY23"/>
  <c r="BO26" i="3"/>
  <c r="BN24" i="4" s="1"/>
  <c r="BM24"/>
  <c r="CQ24" i="3"/>
  <c r="CP22" i="4" s="1"/>
  <c r="CO22"/>
  <c r="DE21" i="3"/>
  <c r="DD19" i="4" s="1"/>
  <c r="DC19"/>
  <c r="DE33" i="3"/>
  <c r="DD31" i="4" s="1"/>
  <c r="DC31"/>
  <c r="G387" i="7"/>
  <c r="H387" s="1"/>
  <c r="J387" s="1"/>
  <c r="L387" s="1"/>
  <c r="AE19" i="3"/>
  <c r="AD17" i="4" s="1"/>
  <c r="AC17"/>
  <c r="AC29"/>
  <c r="AE31" i="3"/>
  <c r="AD29" i="4" s="1"/>
  <c r="AM24" i="3"/>
  <c r="AL22" i="4" s="1"/>
  <c r="AK22"/>
  <c r="BA21" i="3"/>
  <c r="AZ19" i="4" s="1"/>
  <c r="AY19"/>
  <c r="BL11"/>
  <c r="BO22" i="3"/>
  <c r="BN20" i="4" s="1"/>
  <c r="BM20"/>
  <c r="CN10"/>
  <c r="CN13"/>
  <c r="CQ20" i="3"/>
  <c r="CP18" i="4" s="1"/>
  <c r="CO18"/>
  <c r="DB14"/>
  <c r="DE29" i="3"/>
  <c r="DD27" i="4" s="1"/>
  <c r="DC27"/>
  <c r="G141" i="7"/>
  <c r="H141" s="1"/>
  <c r="J141" s="1"/>
  <c r="L141" s="1"/>
  <c r="AE13" i="3"/>
  <c r="AD11" i="4" s="1"/>
  <c r="AC11"/>
  <c r="G305" i="7"/>
  <c r="H305" s="1"/>
  <c r="J305" s="1"/>
  <c r="L305" s="1"/>
  <c r="AE17" i="3"/>
  <c r="AD15" i="4" s="1"/>
  <c r="AC15"/>
  <c r="AE21" i="3"/>
  <c r="AD19" i="4" s="1"/>
  <c r="AC19"/>
  <c r="AC23"/>
  <c r="AE25" i="3"/>
  <c r="AD23" i="4" s="1"/>
  <c r="AE29" i="3"/>
  <c r="AD27" i="4" s="1"/>
  <c r="AC27"/>
  <c r="AC31"/>
  <c r="AE33" i="3"/>
  <c r="AD31" i="4" s="1"/>
  <c r="AM32" i="3"/>
  <c r="AL30" i="4" s="1"/>
  <c r="AK30"/>
  <c r="BA29" i="3"/>
  <c r="AZ27" i="4" s="1"/>
  <c r="AY27"/>
  <c r="BL15"/>
  <c r="DE25" i="3"/>
  <c r="DD23" i="4" s="1"/>
  <c r="DC23"/>
  <c r="G223" i="7"/>
  <c r="H223" s="1"/>
  <c r="J223" s="1"/>
  <c r="L223" s="1"/>
  <c r="AE15" i="3"/>
  <c r="AD13" i="4" s="1"/>
  <c r="AC13"/>
  <c r="AC21"/>
  <c r="AE23" i="3"/>
  <c r="AD21" i="4" s="1"/>
  <c r="AC25"/>
  <c r="AE27" i="3"/>
  <c r="AD25" i="4" s="1"/>
  <c r="AC33"/>
  <c r="AE35" i="3"/>
  <c r="AD33" i="4" s="1"/>
  <c r="G102" i="7"/>
  <c r="H102" s="1"/>
  <c r="J102" s="1"/>
  <c r="L102" s="1"/>
  <c r="AS12" i="3"/>
  <c r="AR10" i="4" s="1"/>
  <c r="AQ10"/>
  <c r="G266" i="7"/>
  <c r="H266" s="1"/>
  <c r="J266" s="1"/>
  <c r="L266" s="1"/>
  <c r="AS16" i="3"/>
  <c r="AR14" i="4" s="1"/>
  <c r="AQ14"/>
  <c r="AQ18"/>
  <c r="AS20" i="3"/>
  <c r="AR18" i="4" s="1"/>
  <c r="AQ22"/>
  <c r="AS24" i="3"/>
  <c r="AR22" i="4" s="1"/>
  <c r="AQ26"/>
  <c r="AS28" i="3"/>
  <c r="AR26" i="4" s="1"/>
  <c r="AQ30"/>
  <c r="AS32" i="3"/>
  <c r="AR30" i="4" s="1"/>
  <c r="G103" i="7"/>
  <c r="H103" s="1"/>
  <c r="J103" s="1"/>
  <c r="L103" s="1"/>
  <c r="BG12" i="3"/>
  <c r="BF10" i="4" s="1"/>
  <c r="G267" i="7"/>
  <c r="H267" s="1"/>
  <c r="J267" s="1"/>
  <c r="L267" s="1"/>
  <c r="BG16" i="3"/>
  <c r="BF14" i="4" s="1"/>
  <c r="BE14"/>
  <c r="BE18"/>
  <c r="BG20" i="3"/>
  <c r="BF18" i="4" s="1"/>
  <c r="BE22"/>
  <c r="BG24" i="3"/>
  <c r="BF22" i="4" s="1"/>
  <c r="BE26"/>
  <c r="BG28" i="3"/>
  <c r="BF26" i="4" s="1"/>
  <c r="BE30"/>
  <c r="BG32" i="3"/>
  <c r="BF30" i="4" s="1"/>
  <c r="AJ10"/>
  <c r="AJ13"/>
  <c r="AM20" i="3"/>
  <c r="AL18" i="4" s="1"/>
  <c r="AK18"/>
  <c r="AX14"/>
  <c r="BA33" i="3"/>
  <c r="AZ31" i="4" s="1"/>
  <c r="AY31"/>
  <c r="BO34" i="3"/>
  <c r="BN32" i="4" s="1"/>
  <c r="BM32"/>
  <c r="CQ32" i="3"/>
  <c r="CP30" i="4" s="1"/>
  <c r="CO30"/>
  <c r="BE10"/>
  <c r="BA22" i="3"/>
  <c r="AZ20" i="4" s="1"/>
  <c r="AY20"/>
  <c r="BA26" i="3"/>
  <c r="AZ24" i="4" s="1"/>
  <c r="AY24"/>
  <c r="BA30" i="3"/>
  <c r="AZ28" i="4" s="1"/>
  <c r="AY28"/>
  <c r="BA34" i="3"/>
  <c r="AZ32" i="4" s="1"/>
  <c r="AY32"/>
  <c r="BO23" i="3"/>
  <c r="BN21" i="4" s="1"/>
  <c r="BM21"/>
  <c r="BO27" i="3"/>
  <c r="BN25" i="4" s="1"/>
  <c r="BM25"/>
  <c r="BO31" i="3"/>
  <c r="BN29" i="4" s="1"/>
  <c r="BM29"/>
  <c r="BO35" i="3"/>
  <c r="BN33" i="4" s="1"/>
  <c r="BM33"/>
  <c r="DE22" i="3"/>
  <c r="DD20" i="4" s="1"/>
  <c r="DC20"/>
  <c r="DE26" i="3"/>
  <c r="DD24" i="4" s="1"/>
  <c r="DC24"/>
  <c r="DE30" i="3"/>
  <c r="DD28" i="4" s="1"/>
  <c r="DC28"/>
  <c r="DE34" i="3"/>
  <c r="DD32" i="4" s="1"/>
  <c r="DC32"/>
  <c r="AE12" i="3"/>
  <c r="AD10" i="4" s="1"/>
  <c r="AE14" i="3"/>
  <c r="AD12" i="4" s="1"/>
  <c r="AE16" i="3"/>
  <c r="AD14" i="4" s="1"/>
  <c r="AE18" i="3"/>
  <c r="AD16" i="4" s="1"/>
  <c r="AE20" i="3"/>
  <c r="AD18" i="4" s="1"/>
  <c r="AE22" i="3"/>
  <c r="AD20" i="4" s="1"/>
  <c r="AE24" i="3"/>
  <c r="AD22" i="4" s="1"/>
  <c r="AE26" i="3"/>
  <c r="AD24" i="4" s="1"/>
  <c r="AE28" i="3"/>
  <c r="AD26" i="4" s="1"/>
  <c r="AE30" i="3"/>
  <c r="AD28" i="4" s="1"/>
  <c r="AE32" i="3"/>
  <c r="AD30" i="4" s="1"/>
  <c r="AE34" i="3"/>
  <c r="AD32" i="4" s="1"/>
  <c r="AS13" i="3"/>
  <c r="AR11" i="4" s="1"/>
  <c r="AS15" i="3"/>
  <c r="AR13" i="4" s="1"/>
  <c r="AS17" i="3"/>
  <c r="AR15" i="4" s="1"/>
  <c r="AS19" i="3"/>
  <c r="AR17" i="4" s="1"/>
  <c r="AS21" i="3"/>
  <c r="AR19" i="4" s="1"/>
  <c r="AS23" i="3"/>
  <c r="AR21" i="4" s="1"/>
  <c r="AS25" i="3"/>
  <c r="AR23" i="4" s="1"/>
  <c r="AS27" i="3"/>
  <c r="AR25" i="4" s="1"/>
  <c r="AS29" i="3"/>
  <c r="AR27" i="4" s="1"/>
  <c r="AS31" i="3"/>
  <c r="AR29" i="4" s="1"/>
  <c r="AS33" i="3"/>
  <c r="AR31" i="4" s="1"/>
  <c r="AS35" i="3"/>
  <c r="AR33" i="4" s="1"/>
  <c r="BG13" i="3"/>
  <c r="BF11" i="4" s="1"/>
  <c r="BG15" i="3"/>
  <c r="BF13" i="4" s="1"/>
  <c r="BG17" i="3"/>
  <c r="BF15" i="4" s="1"/>
  <c r="BG19" i="3"/>
  <c r="BF17" i="4" s="1"/>
  <c r="BG21" i="3"/>
  <c r="BF19" i="4" s="1"/>
  <c r="BG23" i="3"/>
  <c r="BF21" i="4" s="1"/>
  <c r="BG27" i="3"/>
  <c r="BF25" i="4" s="1"/>
  <c r="BG29" i="3"/>
  <c r="BF27" i="4" s="1"/>
  <c r="BG31" i="3"/>
  <c r="BF29" i="4" s="1"/>
  <c r="BG35" i="3"/>
  <c r="BF33" i="4" s="1"/>
  <c r="AQ11"/>
  <c r="BE11"/>
  <c r="CG11"/>
  <c r="CU11"/>
  <c r="AC12"/>
  <c r="CG12"/>
  <c r="CU12"/>
  <c r="AQ13"/>
  <c r="BE13"/>
  <c r="CG13"/>
  <c r="CU13"/>
  <c r="AC14"/>
  <c r="CG15"/>
  <c r="CG17"/>
  <c r="AK19"/>
  <c r="BM23"/>
  <c r="DC25"/>
  <c r="BM31"/>
  <c r="DC33"/>
  <c r="G270" i="7"/>
  <c r="H270" s="1"/>
  <c r="J270" s="1"/>
  <c r="L270" s="1"/>
  <c r="AM22" i="3"/>
  <c r="AL20" i="4" s="1"/>
  <c r="AK20"/>
  <c r="AM26" i="3"/>
  <c r="AL24" i="4" s="1"/>
  <c r="AK24"/>
  <c r="AM30" i="3"/>
  <c r="AL28" i="4" s="1"/>
  <c r="AK28"/>
  <c r="AM34" i="3"/>
  <c r="AL32" i="4" s="1"/>
  <c r="AK32"/>
  <c r="BO24" i="3"/>
  <c r="BN22" i="4" s="1"/>
  <c r="BM22"/>
  <c r="BO28" i="3"/>
  <c r="BN26" i="4" s="1"/>
  <c r="BM26"/>
  <c r="BO32" i="3"/>
  <c r="BN30" i="4" s="1"/>
  <c r="BM30"/>
  <c r="CQ22" i="3"/>
  <c r="CP20" i="4" s="1"/>
  <c r="CO20"/>
  <c r="CQ26" i="3"/>
  <c r="CP24" i="4" s="1"/>
  <c r="CO24"/>
  <c r="CQ30" i="3"/>
  <c r="CP28" i="4" s="1"/>
  <c r="CO28"/>
  <c r="CQ34" i="3"/>
  <c r="CP32" i="4" s="1"/>
  <c r="CO32"/>
  <c r="CU10"/>
  <c r="CU16"/>
  <c r="BM18"/>
  <c r="CO19"/>
  <c r="AY25"/>
  <c r="AK27"/>
  <c r="CO27"/>
  <c r="AY33"/>
  <c r="AM23" i="3"/>
  <c r="AL21" i="4" s="1"/>
  <c r="AK21"/>
  <c r="AM27" i="3"/>
  <c r="AL25" i="4" s="1"/>
  <c r="AK25"/>
  <c r="AM31" i="3"/>
  <c r="AL29" i="4" s="1"/>
  <c r="AK29"/>
  <c r="AM35" i="3"/>
  <c r="AL33" i="4" s="1"/>
  <c r="AK33"/>
  <c r="BA20" i="3"/>
  <c r="AZ18" i="4" s="1"/>
  <c r="AY18"/>
  <c r="BA24" i="3"/>
  <c r="AZ22" i="4" s="1"/>
  <c r="AY22"/>
  <c r="BA28" i="3"/>
  <c r="AZ26" i="4" s="1"/>
  <c r="AY26"/>
  <c r="BA32" i="3"/>
  <c r="AZ30" i="4" s="1"/>
  <c r="AY30"/>
  <c r="CQ23" i="3"/>
  <c r="CP21" i="4" s="1"/>
  <c r="CO21"/>
  <c r="CQ27" i="3"/>
  <c r="CP25" i="4" s="1"/>
  <c r="CO25"/>
  <c r="CQ31" i="3"/>
  <c r="CP29" i="4" s="1"/>
  <c r="CO29"/>
  <c r="CQ35" i="3"/>
  <c r="CP33" i="4" s="1"/>
  <c r="CO33"/>
  <c r="DE20" i="3"/>
  <c r="DD18" i="4" s="1"/>
  <c r="DC18"/>
  <c r="DE24" i="3"/>
  <c r="DD22" i="4" s="1"/>
  <c r="DC22"/>
  <c r="DE28" i="3"/>
  <c r="DD26" i="4" s="1"/>
  <c r="DC26"/>
  <c r="DE32" i="3"/>
  <c r="DD30" i="4" s="1"/>
  <c r="DC30"/>
  <c r="AX10"/>
  <c r="DB10"/>
  <c r="CG14"/>
  <c r="BE15"/>
  <c r="AC16"/>
  <c r="CG16"/>
  <c r="BE17"/>
  <c r="BM19"/>
  <c r="DC21"/>
  <c r="BM27"/>
  <c r="DC29"/>
  <c r="H352" i="7"/>
  <c r="J352" s="1"/>
  <c r="L352" s="1"/>
  <c r="H143"/>
  <c r="J143" s="1"/>
  <c r="L143" s="1"/>
  <c r="H147"/>
  <c r="J147" s="1"/>
  <c r="L147" s="1"/>
  <c r="H307"/>
  <c r="J307" s="1"/>
  <c r="L307" s="1"/>
  <c r="H311"/>
  <c r="J311" s="1"/>
  <c r="L311" s="1"/>
  <c r="Q34" i="3"/>
  <c r="P32" i="4" s="1"/>
  <c r="Q32" i="3"/>
  <c r="P30" i="4" s="1"/>
  <c r="Q30" i="3"/>
  <c r="P28" i="4" s="1"/>
  <c r="Q28" i="3"/>
  <c r="P26" i="4" s="1"/>
  <c r="Q26" i="3"/>
  <c r="P24" i="4" s="1"/>
  <c r="Q24" i="3"/>
  <c r="P22" i="4" s="1"/>
  <c r="Q22" i="3"/>
  <c r="P20" i="4" s="1"/>
  <c r="Q20" i="3"/>
  <c r="P18" i="4" s="1"/>
  <c r="Q18" i="3"/>
  <c r="P16" i="4" s="1"/>
  <c r="Q16" i="3"/>
  <c r="P14" i="4" s="1"/>
  <c r="Q14" i="3"/>
  <c r="P12" i="4" s="1"/>
  <c r="V10"/>
  <c r="G304" i="7"/>
  <c r="H304" s="1"/>
  <c r="J304" s="1"/>
  <c r="L304" s="1"/>
  <c r="O12" i="4"/>
  <c r="O14"/>
  <c r="O16"/>
  <c r="W18"/>
  <c r="O19"/>
  <c r="W19"/>
  <c r="W20"/>
  <c r="O21"/>
  <c r="W21"/>
  <c r="W22"/>
  <c r="O23"/>
  <c r="W23"/>
  <c r="W24"/>
  <c r="O25"/>
  <c r="W25"/>
  <c r="W26"/>
  <c r="O27"/>
  <c r="W27"/>
  <c r="W28"/>
  <c r="O29"/>
  <c r="W29"/>
  <c r="W30"/>
  <c r="O31"/>
  <c r="W31"/>
  <c r="W32"/>
  <c r="O33"/>
  <c r="W33"/>
  <c r="G140" i="7"/>
  <c r="H140" s="1"/>
  <c r="J140" s="1"/>
  <c r="L140" s="1"/>
  <c r="Q19" i="3"/>
  <c r="P17" i="4" s="1"/>
  <c r="Q17" i="3"/>
  <c r="P15" i="4" s="1"/>
  <c r="O10"/>
  <c r="O13"/>
  <c r="O17"/>
  <c r="H348" i="7"/>
  <c r="J348" s="1"/>
  <c r="L348" s="1"/>
  <c r="H269"/>
  <c r="J269" s="1"/>
  <c r="L269" s="1"/>
  <c r="H310"/>
  <c r="J310" s="1"/>
  <c r="L310" s="1"/>
  <c r="H345"/>
  <c r="J345" s="1"/>
  <c r="L345" s="1"/>
  <c r="H308"/>
  <c r="J308" s="1"/>
  <c r="L308" s="1"/>
  <c r="H351"/>
  <c r="J351" s="1"/>
  <c r="L351" s="1"/>
  <c r="H264"/>
  <c r="J264" s="1"/>
  <c r="L264" s="1"/>
  <c r="H263"/>
  <c r="J263" s="1"/>
  <c r="L263" s="1"/>
  <c r="H346"/>
  <c r="J346" s="1"/>
  <c r="L346" s="1"/>
  <c r="FV11" i="4"/>
  <c r="FV12"/>
  <c r="H146" i="7"/>
  <c r="J146" s="1"/>
  <c r="L146" s="1"/>
  <c r="H144"/>
  <c r="J144" s="1"/>
  <c r="L144" s="1"/>
  <c r="EX115" i="4"/>
  <c r="EW111"/>
  <c r="EY115"/>
  <c r="EX111"/>
  <c r="EX110"/>
  <c r="EV115"/>
  <c r="EW110"/>
  <c r="EW115"/>
  <c r="EQ115"/>
  <c r="ER115"/>
  <c r="ES115"/>
  <c r="EQ110"/>
  <c r="EP115"/>
  <c r="FO115"/>
  <c r="FP115"/>
  <c r="FO111"/>
  <c r="FO110"/>
  <c r="FQ115"/>
  <c r="FP111"/>
  <c r="FP110"/>
  <c r="FN115"/>
  <c r="HQ10" i="3"/>
  <c r="EL30"/>
  <c r="EK28" i="4" s="1"/>
  <c r="EN29" i="3"/>
  <c r="EN28"/>
  <c r="EM28"/>
  <c r="EL26" i="4" s="1"/>
  <c r="ED27" i="3"/>
  <c r="EC25" i="4" s="1"/>
  <c r="EM27" i="3"/>
  <c r="ED24"/>
  <c r="EC22" i="4" s="1"/>
  <c r="ED23" i="3"/>
  <c r="EC21" i="4" s="1"/>
  <c r="ED21" i="3"/>
  <c r="EC19" i="4" s="1"/>
  <c r="EL20" i="3"/>
  <c r="EK18" i="4" s="1"/>
  <c r="EM19" i="3"/>
  <c r="ED18"/>
  <c r="EC16" i="4" s="1"/>
  <c r="ED15" i="3"/>
  <c r="EC13" i="4" s="1"/>
  <c r="EL14" i="3"/>
  <c r="EL12"/>
  <c r="EK10" i="4" s="1"/>
  <c r="EM102" i="3"/>
  <c r="EL100" i="4" s="1"/>
  <c r="EM93" i="3"/>
  <c r="EL91" i="4" s="1"/>
  <c r="EN85" i="3"/>
  <c r="EM78"/>
  <c r="EL76" i="4" s="1"/>
  <c r="EM69" i="3"/>
  <c r="EL67" i="4" s="1"/>
  <c r="EM54" i="3"/>
  <c r="EL52" i="4" s="1"/>
  <c r="EM37" i="3"/>
  <c r="EM22"/>
  <c r="EL20" i="4" s="1"/>
  <c r="EN13" i="3"/>
  <c r="EN101"/>
  <c r="EN77"/>
  <c r="EN53"/>
  <c r="EM109"/>
  <c r="EN109" s="1"/>
  <c r="EO109" s="1"/>
  <c r="EN108"/>
  <c r="EO108" s="1"/>
  <c r="EN93"/>
  <c r="EN69"/>
  <c r="EM61"/>
  <c r="EM30"/>
  <c r="EL28" i="4" s="1"/>
  <c r="EN94" i="3"/>
  <c r="EK107"/>
  <c r="EM107" s="1"/>
  <c r="EN107" s="1"/>
  <c r="EO107" s="1"/>
  <c r="EL106"/>
  <c r="EM106" s="1"/>
  <c r="EN106" s="1"/>
  <c r="EO106" s="1"/>
  <c r="EJ102"/>
  <c r="EN102" s="1"/>
  <c r="EK99"/>
  <c r="EL98"/>
  <c r="EK96" i="4" s="1"/>
  <c r="EJ94" i="3"/>
  <c r="EL90"/>
  <c r="EK88"/>
  <c r="EJ86"/>
  <c r="EN86" s="1"/>
  <c r="EL82"/>
  <c r="EK80"/>
  <c r="EJ78"/>
  <c r="EN78" s="1"/>
  <c r="EK75"/>
  <c r="EL74"/>
  <c r="EJ70"/>
  <c r="EN70" s="1"/>
  <c r="EK67"/>
  <c r="EL66"/>
  <c r="EK64"/>
  <c r="EJ62"/>
  <c r="EN62" s="1"/>
  <c r="EK59"/>
  <c r="EL58"/>
  <c r="EJ54"/>
  <c r="EN54" s="1"/>
  <c r="EK51"/>
  <c r="EL50"/>
  <c r="EJ46"/>
  <c r="EK43"/>
  <c r="EL42"/>
  <c r="EJ38"/>
  <c r="EL34"/>
  <c r="EK32"/>
  <c r="EJ30"/>
  <c r="EL26"/>
  <c r="EK24"/>
  <c r="EJ22"/>
  <c r="EN22" s="1"/>
  <c r="EL18"/>
  <c r="EK16"/>
  <c r="EJ14"/>
  <c r="EK38"/>
  <c r="EL105"/>
  <c r="EM105" s="1"/>
  <c r="EN105" s="1"/>
  <c r="EO105" s="1"/>
  <c r="EL97"/>
  <c r="EL89"/>
  <c r="EK87"/>
  <c r="EL81"/>
  <c r="EL73"/>
  <c r="EL65"/>
  <c r="EL57"/>
  <c r="EL49"/>
  <c r="EL41"/>
  <c r="EL33"/>
  <c r="EL25"/>
  <c r="EK23"/>
  <c r="EL17"/>
  <c r="EK15"/>
  <c r="FR12"/>
  <c r="FS12" s="1"/>
  <c r="FR20"/>
  <c r="FS20" s="1"/>
  <c r="FR28"/>
  <c r="FS28" s="1"/>
  <c r="FR36"/>
  <c r="FS36" s="1"/>
  <c r="FR40"/>
  <c r="FS40" s="1"/>
  <c r="FR48"/>
  <c r="FS48" s="1"/>
  <c r="FR52"/>
  <c r="FS52" s="1"/>
  <c r="FR56"/>
  <c r="FS56" s="1"/>
  <c r="FR60"/>
  <c r="FS60" s="1"/>
  <c r="FR64"/>
  <c r="FS64" s="1"/>
  <c r="FR68"/>
  <c r="FS68" s="1"/>
  <c r="FR76"/>
  <c r="FS76" s="1"/>
  <c r="FR80"/>
  <c r="FS80" s="1"/>
  <c r="FR84"/>
  <c r="FS84" s="1"/>
  <c r="FR88"/>
  <c r="FS88" s="1"/>
  <c r="FR92"/>
  <c r="FS92" s="1"/>
  <c r="FR96"/>
  <c r="FS96" s="1"/>
  <c r="FR100"/>
  <c r="FS100" s="1"/>
  <c r="FR104"/>
  <c r="FS104" s="1"/>
  <c r="FR108"/>
  <c r="FS108" s="1"/>
  <c r="FR16"/>
  <c r="FS16" s="1"/>
  <c r="FR24"/>
  <c r="FS24" s="1"/>
  <c r="FR32"/>
  <c r="FS32" s="1"/>
  <c r="FR44"/>
  <c r="FS44" s="1"/>
  <c r="FR72"/>
  <c r="FS72" s="1"/>
  <c r="FR10"/>
  <c r="FS10" s="1"/>
  <c r="FR14"/>
  <c r="FS14" s="1"/>
  <c r="FR18"/>
  <c r="FS18" s="1"/>
  <c r="FR22"/>
  <c r="FS22" s="1"/>
  <c r="FR26"/>
  <c r="FS26" s="1"/>
  <c r="FR30"/>
  <c r="FS30" s="1"/>
  <c r="FR34"/>
  <c r="FS34" s="1"/>
  <c r="FR38"/>
  <c r="FS38" s="1"/>
  <c r="FR42"/>
  <c r="FS42" s="1"/>
  <c r="FR46"/>
  <c r="FS46" s="1"/>
  <c r="FR50"/>
  <c r="FS50" s="1"/>
  <c r="FR54"/>
  <c r="FS54" s="1"/>
  <c r="FR58"/>
  <c r="FS58" s="1"/>
  <c r="FR62"/>
  <c r="FS62" s="1"/>
  <c r="FR66"/>
  <c r="FS66" s="1"/>
  <c r="FR70"/>
  <c r="FS70" s="1"/>
  <c r="FR74"/>
  <c r="FS74" s="1"/>
  <c r="FR78"/>
  <c r="FS78" s="1"/>
  <c r="FR82"/>
  <c r="FS82" s="1"/>
  <c r="FR86"/>
  <c r="FS86" s="1"/>
  <c r="FR90"/>
  <c r="FS90" s="1"/>
  <c r="FR94"/>
  <c r="FS94" s="1"/>
  <c r="FR98"/>
  <c r="FS98" s="1"/>
  <c r="FR102"/>
  <c r="FS102" s="1"/>
  <c r="FR106"/>
  <c r="FS106" s="1"/>
  <c r="FR11"/>
  <c r="FS11" s="1"/>
  <c r="FR15"/>
  <c r="FS15" s="1"/>
  <c r="FR19"/>
  <c r="FS19" s="1"/>
  <c r="FR23"/>
  <c r="FS23" s="1"/>
  <c r="FR27"/>
  <c r="FS27" s="1"/>
  <c r="FR31"/>
  <c r="FS31" s="1"/>
  <c r="FR39"/>
  <c r="FS39" s="1"/>
  <c r="FR43"/>
  <c r="FS43" s="1"/>
  <c r="FR47"/>
  <c r="FS47" s="1"/>
  <c r="FR51"/>
  <c r="FS51" s="1"/>
  <c r="FR45"/>
  <c r="FS45" s="1"/>
  <c r="FR53"/>
  <c r="FS53" s="1"/>
  <c r="FR57"/>
  <c r="FS57" s="1"/>
  <c r="FR61"/>
  <c r="FS61" s="1"/>
  <c r="FR65"/>
  <c r="FS65" s="1"/>
  <c r="FR69"/>
  <c r="FS69" s="1"/>
  <c r="FR73"/>
  <c r="FS73" s="1"/>
  <c r="FR77"/>
  <c r="FS77" s="1"/>
  <c r="FR81"/>
  <c r="FS81" s="1"/>
  <c r="FR85"/>
  <c r="FS85" s="1"/>
  <c r="FR89"/>
  <c r="FS89" s="1"/>
  <c r="FR93"/>
  <c r="FS93" s="1"/>
  <c r="FR97"/>
  <c r="FS97" s="1"/>
  <c r="FR101"/>
  <c r="FS101" s="1"/>
  <c r="FR105"/>
  <c r="FS105" s="1"/>
  <c r="FR109"/>
  <c r="FS109" s="1"/>
  <c r="FR13"/>
  <c r="FS13" s="1"/>
  <c r="FR17"/>
  <c r="FS17" s="1"/>
  <c r="FR21"/>
  <c r="FS21" s="1"/>
  <c r="FR25"/>
  <c r="FS25" s="1"/>
  <c r="FR29"/>
  <c r="FS29" s="1"/>
  <c r="FR33"/>
  <c r="FS33" s="1"/>
  <c r="FR37"/>
  <c r="FS37" s="1"/>
  <c r="FR41"/>
  <c r="FS41" s="1"/>
  <c r="FR49"/>
  <c r="FS49" s="1"/>
  <c r="FR35"/>
  <c r="FS35" s="1"/>
  <c r="FR55"/>
  <c r="FS55" s="1"/>
  <c r="FR59"/>
  <c r="FS59" s="1"/>
  <c r="FR63"/>
  <c r="FS63" s="1"/>
  <c r="FR67"/>
  <c r="FS67" s="1"/>
  <c r="FR71"/>
  <c r="FS71" s="1"/>
  <c r="FR75"/>
  <c r="FS75" s="1"/>
  <c r="FR79"/>
  <c r="FS79" s="1"/>
  <c r="FR83"/>
  <c r="FS83" s="1"/>
  <c r="FR87"/>
  <c r="FS87" s="1"/>
  <c r="FR91"/>
  <c r="FS91" s="1"/>
  <c r="FR95"/>
  <c r="FS95" s="1"/>
  <c r="FR99"/>
  <c r="FS99" s="1"/>
  <c r="FR103"/>
  <c r="FS103" s="1"/>
  <c r="EL33" i="4" l="1"/>
  <c r="EM65" i="3"/>
  <c r="EK63" i="4"/>
  <c r="EM89" i="3"/>
  <c r="EK87" i="4"/>
  <c r="EM58" i="3"/>
  <c r="EK56" i="4"/>
  <c r="EM66" i="3"/>
  <c r="EK64" i="4"/>
  <c r="EM75" i="3"/>
  <c r="EJ73" i="4"/>
  <c r="EO86" i="3"/>
  <c r="EN84" i="4" s="1"/>
  <c r="EM84"/>
  <c r="EN61" i="3"/>
  <c r="EL59" i="4"/>
  <c r="EM44" i="3"/>
  <c r="EJ42" i="4"/>
  <c r="EM98" i="3"/>
  <c r="EM76"/>
  <c r="EM100"/>
  <c r="EM57"/>
  <c r="EK55" i="4"/>
  <c r="EM87" i="3"/>
  <c r="EJ85" i="4"/>
  <c r="EM43" i="3"/>
  <c r="EJ41" i="4"/>
  <c r="EO54" i="3"/>
  <c r="EN52" i="4" s="1"/>
  <c r="EM52"/>
  <c r="EM64" i="3"/>
  <c r="EJ62" i="4"/>
  <c r="EM74" i="3"/>
  <c r="EK72" i="4"/>
  <c r="EM82" i="3"/>
  <c r="EK80" i="4"/>
  <c r="EO93" i="3"/>
  <c r="EN91" i="4" s="1"/>
  <c r="EM91"/>
  <c r="EO77" i="3"/>
  <c r="EN75" i="4" s="1"/>
  <c r="EM75"/>
  <c r="EM96" i="3"/>
  <c r="EJ94" i="4"/>
  <c r="EN55" i="3"/>
  <c r="EL53" i="4"/>
  <c r="EM72" i="3"/>
  <c r="EK70" i="4"/>
  <c r="EM40" i="3"/>
  <c r="EM84"/>
  <c r="EM49"/>
  <c r="EK47" i="4"/>
  <c r="EM81" i="3"/>
  <c r="EK79" i="4"/>
  <c r="EM51" i="3"/>
  <c r="EJ49" i="4"/>
  <c r="EO62" i="3"/>
  <c r="EN60" i="4" s="1"/>
  <c r="EM60"/>
  <c r="EO70" i="3"/>
  <c r="EN68" i="4" s="1"/>
  <c r="EM68"/>
  <c r="EM80" i="3"/>
  <c r="EJ78" i="4"/>
  <c r="EM90" i="3"/>
  <c r="EK88" i="4"/>
  <c r="EO102" i="3"/>
  <c r="EN100" i="4" s="1"/>
  <c r="EM100"/>
  <c r="EO53" i="3"/>
  <c r="EN51" i="4" s="1"/>
  <c r="EM51"/>
  <c r="EO85" i="3"/>
  <c r="EN83" i="4" s="1"/>
  <c r="EM83"/>
  <c r="EO45" i="3"/>
  <c r="EN43" i="4" s="1"/>
  <c r="EM43"/>
  <c r="EM48" i="3"/>
  <c r="EM56"/>
  <c r="EM68"/>
  <c r="EM52"/>
  <c r="EM92"/>
  <c r="EM73"/>
  <c r="EK71" i="4"/>
  <c r="EM97" i="3"/>
  <c r="EK95" i="4"/>
  <c r="EM50" i="3"/>
  <c r="EK48" i="4"/>
  <c r="EM59" i="3"/>
  <c r="EJ57" i="4"/>
  <c r="EM67" i="3"/>
  <c r="EJ65" i="4"/>
  <c r="EO78" i="3"/>
  <c r="EN76" i="4" s="1"/>
  <c r="EM76"/>
  <c r="EM88" i="3"/>
  <c r="EJ86" i="4"/>
  <c r="EM99" i="3"/>
  <c r="EJ97" i="4"/>
  <c r="EO94" i="3"/>
  <c r="EN92" i="4" s="1"/>
  <c r="EM92"/>
  <c r="EO69" i="3"/>
  <c r="EN67" i="4" s="1"/>
  <c r="EM67"/>
  <c r="EO101" i="3"/>
  <c r="EN99" i="4" s="1"/>
  <c r="EM99"/>
  <c r="EM46" i="3"/>
  <c r="EL44" i="4" s="1"/>
  <c r="EK44"/>
  <c r="EN79" i="3"/>
  <c r="EL77" i="4"/>
  <c r="EM20" i="3"/>
  <c r="EM60"/>
  <c r="EM25"/>
  <c r="EK23" i="4"/>
  <c r="EM23" i="3"/>
  <c r="EJ21" i="4"/>
  <c r="EM18" i="3"/>
  <c r="EK16" i="4"/>
  <c r="EM42" i="3"/>
  <c r="EK40" i="4"/>
  <c r="EN37" i="3"/>
  <c r="EL35" i="4"/>
  <c r="EN19" i="3"/>
  <c r="EL17" i="4"/>
  <c r="EN39" i="3"/>
  <c r="EL37" i="4"/>
  <c r="EN11" i="3"/>
  <c r="EL9" i="4"/>
  <c r="EN40" i="3"/>
  <c r="EL38" i="4"/>
  <c r="EN30" i="3"/>
  <c r="EM12"/>
  <c r="EM17"/>
  <c r="EK15" i="4"/>
  <c r="EM41" i="3"/>
  <c r="EK39" i="4"/>
  <c r="EM16" i="3"/>
  <c r="EJ14" i="4"/>
  <c r="EM26" i="3"/>
  <c r="EK24" i="4"/>
  <c r="EN21" i="3"/>
  <c r="EM15"/>
  <c r="EJ13" i="4"/>
  <c r="EM33" i="3"/>
  <c r="EK31" i="4"/>
  <c r="EM24" i="3"/>
  <c r="EJ22" i="4"/>
  <c r="EM34" i="3"/>
  <c r="EK32" i="4"/>
  <c r="EN20" i="3"/>
  <c r="EL18" i="4"/>
  <c r="EN27" i="3"/>
  <c r="EL25" i="4"/>
  <c r="EO29" i="3"/>
  <c r="EN27" i="4" s="1"/>
  <c r="EM27"/>
  <c r="EM36" i="3"/>
  <c r="EM38"/>
  <c r="EL36" i="4" s="1"/>
  <c r="EJ36"/>
  <c r="EO22" i="3"/>
  <c r="EN20" i="4" s="1"/>
  <c r="EM20"/>
  <c r="EM32" i="3"/>
  <c r="EJ30" i="4"/>
  <c r="EO13" i="3"/>
  <c r="EM11" i="4"/>
  <c r="EM14" i="3"/>
  <c r="EL12" i="4" s="1"/>
  <c r="EK12"/>
  <c r="EO28" i="3"/>
  <c r="EN26" i="4" s="1"/>
  <c r="EM26"/>
  <c r="EN31" i="3"/>
  <c r="EL29" i="4"/>
  <c r="FQ111"/>
  <c r="ES111"/>
  <c r="EY111"/>
  <c r="EN14" i="3"/>
  <c r="EM8"/>
  <c r="EL8"/>
  <c r="EK8"/>
  <c r="EJ8"/>
  <c r="EG8"/>
  <c r="ED8"/>
  <c r="EC8"/>
  <c r="EB8"/>
  <c r="EA8"/>
  <c r="DX8"/>
  <c r="DU8"/>
  <c r="CV8"/>
  <c r="CW8" s="1"/>
  <c r="CH8"/>
  <c r="CI8" s="1"/>
  <c r="BT8"/>
  <c r="BU8" s="1"/>
  <c r="BW8" s="1"/>
  <c r="BY8" s="1"/>
  <c r="BZ7" i="4" s="1"/>
  <c r="BF8" i="3"/>
  <c r="BG8" s="1"/>
  <c r="AR8"/>
  <c r="AS8" s="1"/>
  <c r="AD8"/>
  <c r="AE8" s="1"/>
  <c r="Q8"/>
  <c r="P8"/>
  <c r="A3" i="6"/>
  <c r="C35" i="7"/>
  <c r="C34"/>
  <c r="C33"/>
  <c r="C32"/>
  <c r="L31"/>
  <c r="C24"/>
  <c r="C23"/>
  <c r="C22"/>
  <c r="C21"/>
  <c r="C20"/>
  <c r="K19"/>
  <c r="I19"/>
  <c r="G19"/>
  <c r="F19"/>
  <c r="E19"/>
  <c r="C18"/>
  <c r="C17"/>
  <c r="K16"/>
  <c r="I16"/>
  <c r="G16"/>
  <c r="F16"/>
  <c r="E16"/>
  <c r="L7"/>
  <c r="L5"/>
  <c r="D3"/>
  <c r="D2"/>
  <c r="CH110" i="6"/>
  <c r="CG110"/>
  <c r="CF110"/>
  <c r="CE110"/>
  <c r="CD110"/>
  <c r="CC110"/>
  <c r="CB110"/>
  <c r="CA110"/>
  <c r="BZ110"/>
  <c r="BY110"/>
  <c r="BX110"/>
  <c r="BW110"/>
  <c r="BV110"/>
  <c r="BU110"/>
  <c r="BT110"/>
  <c r="BS110"/>
  <c r="BR110"/>
  <c r="BQ110"/>
  <c r="BP110"/>
  <c r="BO110"/>
  <c r="BN110"/>
  <c r="BM110"/>
  <c r="BL110"/>
  <c r="BK110"/>
  <c r="BJ110"/>
  <c r="BI110"/>
  <c r="BH110"/>
  <c r="BG110"/>
  <c r="BF110"/>
  <c r="BE110"/>
  <c r="BD110"/>
  <c r="BC110"/>
  <c r="BB110"/>
  <c r="BA110"/>
  <c r="AZ110"/>
  <c r="AY110"/>
  <c r="AX110"/>
  <c r="AW110"/>
  <c r="AV110"/>
  <c r="AU110"/>
  <c r="AT110"/>
  <c r="AS110"/>
  <c r="AK102"/>
  <c r="AK101"/>
  <c r="CJ101" s="1"/>
  <c r="AK100"/>
  <c r="AK99"/>
  <c r="AK98"/>
  <c r="AK97"/>
  <c r="CF97" s="1"/>
  <c r="AK96"/>
  <c r="AK95"/>
  <c r="CL95" s="1"/>
  <c r="AK94"/>
  <c r="AK93"/>
  <c r="CF93" s="1"/>
  <c r="AK92"/>
  <c r="AK91"/>
  <c r="CL91" s="1"/>
  <c r="AK90"/>
  <c r="AK89"/>
  <c r="CJ89" s="1"/>
  <c r="AK88"/>
  <c r="AK87"/>
  <c r="CN87" s="1"/>
  <c r="AK86"/>
  <c r="AK85"/>
  <c r="CJ85" s="1"/>
  <c r="AK84"/>
  <c r="AK83"/>
  <c r="CN83" s="1"/>
  <c r="AK82"/>
  <c r="AK81"/>
  <c r="AK80"/>
  <c r="AK79"/>
  <c r="CL79" s="1"/>
  <c r="AK78"/>
  <c r="AK77"/>
  <c r="CB77" s="1"/>
  <c r="AK76"/>
  <c r="AK75"/>
  <c r="CL75" s="1"/>
  <c r="AK74"/>
  <c r="AK73"/>
  <c r="CJ73" s="1"/>
  <c r="AK72"/>
  <c r="AK71"/>
  <c r="CL71" s="1"/>
  <c r="AK70"/>
  <c r="AK69"/>
  <c r="CJ69" s="1"/>
  <c r="AK68"/>
  <c r="AK67"/>
  <c r="CF67" s="1"/>
  <c r="AK66"/>
  <c r="AK65"/>
  <c r="CN65" s="1"/>
  <c r="AK64"/>
  <c r="AK63"/>
  <c r="CL63" s="1"/>
  <c r="AK62"/>
  <c r="AK61"/>
  <c r="AK60"/>
  <c r="AK59"/>
  <c r="AK58"/>
  <c r="AK57"/>
  <c r="AK56"/>
  <c r="AK55"/>
  <c r="BZ55" s="1"/>
  <c r="AK54"/>
  <c r="AK53"/>
  <c r="AK52"/>
  <c r="AK51"/>
  <c r="AK50"/>
  <c r="AK49"/>
  <c r="AK48"/>
  <c r="AK47"/>
  <c r="BZ47" s="1"/>
  <c r="AK46"/>
  <c r="AK45"/>
  <c r="AK44"/>
  <c r="AK43"/>
  <c r="AK42"/>
  <c r="AK41"/>
  <c r="AK40"/>
  <c r="AK39"/>
  <c r="BZ39" s="1"/>
  <c r="AK38"/>
  <c r="CM38" s="1"/>
  <c r="AK37"/>
  <c r="W37"/>
  <c r="S37"/>
  <c r="O37"/>
  <c r="AK36"/>
  <c r="AK35"/>
  <c r="AK34"/>
  <c r="AK33"/>
  <c r="AK32"/>
  <c r="AK31"/>
  <c r="AK30"/>
  <c r="AK29"/>
  <c r="W29"/>
  <c r="S29"/>
  <c r="O29"/>
  <c r="K29"/>
  <c r="G29"/>
  <c r="AK28"/>
  <c r="A28"/>
  <c r="AK27"/>
  <c r="AK26"/>
  <c r="CI26" s="1"/>
  <c r="AK25"/>
  <c r="W25"/>
  <c r="V25"/>
  <c r="U25"/>
  <c r="T25"/>
  <c r="S25"/>
  <c r="R25"/>
  <c r="Q25"/>
  <c r="P25"/>
  <c r="O25"/>
  <c r="N25"/>
  <c r="M25"/>
  <c r="L25"/>
  <c r="K25"/>
  <c r="J25"/>
  <c r="I25"/>
  <c r="H25"/>
  <c r="G25"/>
  <c r="F25"/>
  <c r="E25"/>
  <c r="D25"/>
  <c r="C25"/>
  <c r="AK24"/>
  <c r="AK23"/>
  <c r="CM23" s="1"/>
  <c r="AK22"/>
  <c r="AK21"/>
  <c r="CM21" s="1"/>
  <c r="AK20"/>
  <c r="AK19"/>
  <c r="CM19" s="1"/>
  <c r="AK18"/>
  <c r="AK17"/>
  <c r="V17"/>
  <c r="U17"/>
  <c r="T17"/>
  <c r="S17"/>
  <c r="R17"/>
  <c r="Q17"/>
  <c r="O17"/>
  <c r="N17"/>
  <c r="M17"/>
  <c r="L17"/>
  <c r="K17"/>
  <c r="J17"/>
  <c r="H17"/>
  <c r="G17"/>
  <c r="F17"/>
  <c r="E17"/>
  <c r="D17"/>
  <c r="C17"/>
  <c r="AK16"/>
  <c r="CK16" s="1"/>
  <c r="AK15"/>
  <c r="AK14"/>
  <c r="AK13"/>
  <c r="AD13"/>
  <c r="AC13"/>
  <c r="AB13"/>
  <c r="AA13"/>
  <c r="Z13"/>
  <c r="Y13"/>
  <c r="X13"/>
  <c r="W13"/>
  <c r="V13"/>
  <c r="U13"/>
  <c r="T13"/>
  <c r="S13"/>
  <c r="R13"/>
  <c r="Q13"/>
  <c r="P13"/>
  <c r="O13"/>
  <c r="N13"/>
  <c r="M13"/>
  <c r="L13"/>
  <c r="K13"/>
  <c r="J13"/>
  <c r="I13"/>
  <c r="H13"/>
  <c r="G13"/>
  <c r="F13"/>
  <c r="E13"/>
  <c r="D13"/>
  <c r="C13"/>
  <c r="AK12"/>
  <c r="AK11"/>
  <c r="AK10"/>
  <c r="AK9"/>
  <c r="AK8"/>
  <c r="AK7"/>
  <c r="AK6"/>
  <c r="AK5"/>
  <c r="AC5"/>
  <c r="AB5"/>
  <c r="AA5"/>
  <c r="Z5"/>
  <c r="Y5"/>
  <c r="X5"/>
  <c r="V5"/>
  <c r="U5"/>
  <c r="T5"/>
  <c r="S5"/>
  <c r="R5"/>
  <c r="Q5"/>
  <c r="O5"/>
  <c r="N5"/>
  <c r="M5"/>
  <c r="L5"/>
  <c r="K5"/>
  <c r="J5"/>
  <c r="H5"/>
  <c r="G5"/>
  <c r="F5"/>
  <c r="E5"/>
  <c r="D5"/>
  <c r="C5"/>
  <c r="AK4"/>
  <c r="AK3"/>
  <c r="CC1"/>
  <c r="Q16" s="1"/>
  <c r="BW1"/>
  <c r="J16" s="1"/>
  <c r="BQ1"/>
  <c r="C16" s="1"/>
  <c r="BK1"/>
  <c r="X4" s="1"/>
  <c r="BE1"/>
  <c r="Q4" s="1"/>
  <c r="AY1"/>
  <c r="J4" s="1"/>
  <c r="AS1"/>
  <c r="C4" s="1"/>
  <c r="Z14" i="5"/>
  <c r="AF3"/>
  <c r="Z2"/>
  <c r="B1"/>
  <c r="K107" i="4"/>
  <c r="J107"/>
  <c r="I107"/>
  <c r="H107"/>
  <c r="G107"/>
  <c r="F107"/>
  <c r="E107"/>
  <c r="D107"/>
  <c r="C107"/>
  <c r="B107"/>
  <c r="K106"/>
  <c r="J106"/>
  <c r="I106"/>
  <c r="H106"/>
  <c r="G106"/>
  <c r="F106"/>
  <c r="E106"/>
  <c r="D106"/>
  <c r="C106"/>
  <c r="B106"/>
  <c r="K105"/>
  <c r="J105"/>
  <c r="I105"/>
  <c r="H105"/>
  <c r="G105"/>
  <c r="F105"/>
  <c r="E105"/>
  <c r="D105"/>
  <c r="C105"/>
  <c r="B105"/>
  <c r="K104"/>
  <c r="J104"/>
  <c r="I104"/>
  <c r="H104"/>
  <c r="G104"/>
  <c r="F104"/>
  <c r="E104"/>
  <c r="D104"/>
  <c r="C104"/>
  <c r="B104"/>
  <c r="K103"/>
  <c r="J103"/>
  <c r="I103"/>
  <c r="H103"/>
  <c r="G103"/>
  <c r="F103"/>
  <c r="E103"/>
  <c r="D103"/>
  <c r="C103"/>
  <c r="B103"/>
  <c r="K102"/>
  <c r="J102"/>
  <c r="I102"/>
  <c r="H102"/>
  <c r="G102"/>
  <c r="F102"/>
  <c r="E102"/>
  <c r="D102"/>
  <c r="C102"/>
  <c r="B102"/>
  <c r="K101"/>
  <c r="J101"/>
  <c r="I101"/>
  <c r="H101"/>
  <c r="G101"/>
  <c r="F101"/>
  <c r="E101"/>
  <c r="D101"/>
  <c r="C101"/>
  <c r="B101"/>
  <c r="K100"/>
  <c r="J100"/>
  <c r="I100"/>
  <c r="H100"/>
  <c r="G100"/>
  <c r="F100"/>
  <c r="E100"/>
  <c r="D100"/>
  <c r="C100"/>
  <c r="B100"/>
  <c r="K99"/>
  <c r="J99"/>
  <c r="I99"/>
  <c r="H99"/>
  <c r="G99"/>
  <c r="F99"/>
  <c r="E99"/>
  <c r="D99"/>
  <c r="C99"/>
  <c r="B99"/>
  <c r="K98"/>
  <c r="J98"/>
  <c r="I98"/>
  <c r="H98"/>
  <c r="G98"/>
  <c r="F98"/>
  <c r="E98"/>
  <c r="D98"/>
  <c r="C98"/>
  <c r="B98"/>
  <c r="K97"/>
  <c r="J97"/>
  <c r="I97"/>
  <c r="H97"/>
  <c r="G97"/>
  <c r="F97"/>
  <c r="E97"/>
  <c r="D97"/>
  <c r="C97"/>
  <c r="B97"/>
  <c r="K96"/>
  <c r="J96"/>
  <c r="I96"/>
  <c r="H96"/>
  <c r="G96"/>
  <c r="F96"/>
  <c r="E96"/>
  <c r="D96"/>
  <c r="C96"/>
  <c r="B96"/>
  <c r="K95"/>
  <c r="J95"/>
  <c r="I95"/>
  <c r="H95"/>
  <c r="G95"/>
  <c r="F95"/>
  <c r="E95"/>
  <c r="D95"/>
  <c r="C95"/>
  <c r="B95"/>
  <c r="K94"/>
  <c r="J94"/>
  <c r="I94"/>
  <c r="H94"/>
  <c r="G94"/>
  <c r="F94"/>
  <c r="E94"/>
  <c r="D94"/>
  <c r="C94"/>
  <c r="B94"/>
  <c r="K93"/>
  <c r="J93"/>
  <c r="I93"/>
  <c r="H93"/>
  <c r="G93"/>
  <c r="F93"/>
  <c r="E93"/>
  <c r="D93"/>
  <c r="C93"/>
  <c r="B93"/>
  <c r="K92"/>
  <c r="J92"/>
  <c r="I92"/>
  <c r="H92"/>
  <c r="G92"/>
  <c r="F92"/>
  <c r="E92"/>
  <c r="D92"/>
  <c r="C92"/>
  <c r="B92"/>
  <c r="K91"/>
  <c r="J91"/>
  <c r="I91"/>
  <c r="H91"/>
  <c r="G91"/>
  <c r="F91"/>
  <c r="B91" s="1"/>
  <c r="E91"/>
  <c r="D91"/>
  <c r="C91"/>
  <c r="K90"/>
  <c r="J90"/>
  <c r="I90"/>
  <c r="H90"/>
  <c r="G90"/>
  <c r="F90"/>
  <c r="E90"/>
  <c r="D90"/>
  <c r="C90"/>
  <c r="B90"/>
  <c r="K89"/>
  <c r="J89"/>
  <c r="I89"/>
  <c r="H89"/>
  <c r="G89"/>
  <c r="F89"/>
  <c r="E89"/>
  <c r="D89"/>
  <c r="C89"/>
  <c r="B89"/>
  <c r="K88"/>
  <c r="J88"/>
  <c r="I88"/>
  <c r="H88"/>
  <c r="G88"/>
  <c r="F88"/>
  <c r="E88"/>
  <c r="D88"/>
  <c r="C88"/>
  <c r="B88"/>
  <c r="K87"/>
  <c r="J87"/>
  <c r="I87"/>
  <c r="H87"/>
  <c r="G87"/>
  <c r="F87"/>
  <c r="E87"/>
  <c r="D87"/>
  <c r="C87"/>
  <c r="B87"/>
  <c r="K86"/>
  <c r="J86"/>
  <c r="I86"/>
  <c r="H86"/>
  <c r="G86"/>
  <c r="F86"/>
  <c r="E86"/>
  <c r="D86"/>
  <c r="C86"/>
  <c r="B86"/>
  <c r="K85"/>
  <c r="J85"/>
  <c r="I85"/>
  <c r="H85"/>
  <c r="G85"/>
  <c r="F85"/>
  <c r="B85" s="1"/>
  <c r="E85"/>
  <c r="D85"/>
  <c r="C85"/>
  <c r="K84"/>
  <c r="J84"/>
  <c r="I84"/>
  <c r="H84"/>
  <c r="G84"/>
  <c r="F84"/>
  <c r="E84"/>
  <c r="D84"/>
  <c r="C84"/>
  <c r="B84"/>
  <c r="K83"/>
  <c r="J83"/>
  <c r="I83"/>
  <c r="H83"/>
  <c r="G83"/>
  <c r="F83"/>
  <c r="E83"/>
  <c r="D83"/>
  <c r="C83"/>
  <c r="B83"/>
  <c r="K82"/>
  <c r="J82"/>
  <c r="I82"/>
  <c r="H82"/>
  <c r="G82"/>
  <c r="F82"/>
  <c r="E82"/>
  <c r="D82"/>
  <c r="C82"/>
  <c r="B82"/>
  <c r="K81"/>
  <c r="J81"/>
  <c r="I81"/>
  <c r="H81"/>
  <c r="G81"/>
  <c r="F81"/>
  <c r="E81"/>
  <c r="D81"/>
  <c r="C81"/>
  <c r="B81"/>
  <c r="K80"/>
  <c r="J80"/>
  <c r="I80"/>
  <c r="H80"/>
  <c r="G80"/>
  <c r="F80"/>
  <c r="E80"/>
  <c r="D80"/>
  <c r="C80"/>
  <c r="B80"/>
  <c r="K79"/>
  <c r="J79"/>
  <c r="I79"/>
  <c r="H79"/>
  <c r="G79"/>
  <c r="F79"/>
  <c r="E79"/>
  <c r="D79"/>
  <c r="C79"/>
  <c r="B79"/>
  <c r="K78"/>
  <c r="J78"/>
  <c r="I78"/>
  <c r="H78"/>
  <c r="G78"/>
  <c r="F78"/>
  <c r="E78"/>
  <c r="D78"/>
  <c r="C78"/>
  <c r="B78"/>
  <c r="K77"/>
  <c r="J77"/>
  <c r="I77"/>
  <c r="H77"/>
  <c r="G77"/>
  <c r="F77"/>
  <c r="E77"/>
  <c r="D77"/>
  <c r="C77"/>
  <c r="B77"/>
  <c r="K76"/>
  <c r="J76"/>
  <c r="I76"/>
  <c r="H76"/>
  <c r="G76"/>
  <c r="F76"/>
  <c r="E76"/>
  <c r="D76"/>
  <c r="C76"/>
  <c r="B76"/>
  <c r="K75"/>
  <c r="J75"/>
  <c r="I75"/>
  <c r="H75"/>
  <c r="G75"/>
  <c r="F75"/>
  <c r="E75"/>
  <c r="D75"/>
  <c r="C75"/>
  <c r="B75"/>
  <c r="K74"/>
  <c r="J74"/>
  <c r="I74"/>
  <c r="H74"/>
  <c r="G74"/>
  <c r="F74"/>
  <c r="E74"/>
  <c r="D74"/>
  <c r="C74"/>
  <c r="B74"/>
  <c r="K73"/>
  <c r="J73"/>
  <c r="I73"/>
  <c r="H73"/>
  <c r="G73"/>
  <c r="F73"/>
  <c r="E73"/>
  <c r="D73"/>
  <c r="C73"/>
  <c r="B73"/>
  <c r="K72"/>
  <c r="J72"/>
  <c r="I72"/>
  <c r="H72"/>
  <c r="G72"/>
  <c r="F72"/>
  <c r="B72" s="1"/>
  <c r="E72"/>
  <c r="D72"/>
  <c r="C72"/>
  <c r="K71"/>
  <c r="J71"/>
  <c r="I71"/>
  <c r="H71"/>
  <c r="G71"/>
  <c r="F71"/>
  <c r="E71"/>
  <c r="D71"/>
  <c r="C71"/>
  <c r="B71"/>
  <c r="K70"/>
  <c r="J70"/>
  <c r="I70"/>
  <c r="H70"/>
  <c r="G70"/>
  <c r="F70"/>
  <c r="E70"/>
  <c r="D70"/>
  <c r="C70"/>
  <c r="B70"/>
  <c r="K69"/>
  <c r="J69"/>
  <c r="I69"/>
  <c r="H69"/>
  <c r="G69"/>
  <c r="F69"/>
  <c r="B69" s="1"/>
  <c r="E69"/>
  <c r="D69"/>
  <c r="C69"/>
  <c r="K68"/>
  <c r="J68"/>
  <c r="I68"/>
  <c r="H68"/>
  <c r="G68"/>
  <c r="F68"/>
  <c r="E68"/>
  <c r="D68"/>
  <c r="C68"/>
  <c r="B68"/>
  <c r="K67"/>
  <c r="J67"/>
  <c r="I67"/>
  <c r="H67"/>
  <c r="G67"/>
  <c r="F67"/>
  <c r="E67"/>
  <c r="D67"/>
  <c r="C67"/>
  <c r="B67"/>
  <c r="K66"/>
  <c r="J66"/>
  <c r="I66"/>
  <c r="H66"/>
  <c r="G66"/>
  <c r="F66"/>
  <c r="B66" s="1"/>
  <c r="E66"/>
  <c r="D66"/>
  <c r="C66"/>
  <c r="K65"/>
  <c r="J65"/>
  <c r="I65"/>
  <c r="H65"/>
  <c r="G65"/>
  <c r="F65"/>
  <c r="E65"/>
  <c r="D65"/>
  <c r="C65"/>
  <c r="B65"/>
  <c r="K64"/>
  <c r="J64"/>
  <c r="I64"/>
  <c r="H64"/>
  <c r="G64"/>
  <c r="F64"/>
  <c r="B64" s="1"/>
  <c r="E64"/>
  <c r="D64"/>
  <c r="C64"/>
  <c r="K63"/>
  <c r="J63"/>
  <c r="I63"/>
  <c r="H63"/>
  <c r="G63"/>
  <c r="F63"/>
  <c r="E63"/>
  <c r="D63"/>
  <c r="C63"/>
  <c r="B63"/>
  <c r="K62"/>
  <c r="J62"/>
  <c r="I62"/>
  <c r="H62"/>
  <c r="G62"/>
  <c r="F62"/>
  <c r="E62"/>
  <c r="D62"/>
  <c r="C62"/>
  <c r="B62"/>
  <c r="K61"/>
  <c r="J61"/>
  <c r="I61"/>
  <c r="H61"/>
  <c r="G61"/>
  <c r="F61"/>
  <c r="B61" s="1"/>
  <c r="E61"/>
  <c r="D61"/>
  <c r="C61"/>
  <c r="K60"/>
  <c r="J60"/>
  <c r="I60"/>
  <c r="H60"/>
  <c r="G60"/>
  <c r="F60"/>
  <c r="E60"/>
  <c r="D60"/>
  <c r="C60"/>
  <c r="B60"/>
  <c r="K59"/>
  <c r="J59"/>
  <c r="I59"/>
  <c r="H59"/>
  <c r="G59"/>
  <c r="F59"/>
  <c r="E59"/>
  <c r="D59"/>
  <c r="C59"/>
  <c r="B59"/>
  <c r="K58"/>
  <c r="J58"/>
  <c r="I58"/>
  <c r="H58"/>
  <c r="G58"/>
  <c r="F58"/>
  <c r="E58"/>
  <c r="D58"/>
  <c r="C58"/>
  <c r="B58"/>
  <c r="K57"/>
  <c r="J57"/>
  <c r="I57"/>
  <c r="H57"/>
  <c r="G57"/>
  <c r="F57"/>
  <c r="E57"/>
  <c r="D57"/>
  <c r="C57"/>
  <c r="B57"/>
  <c r="K56"/>
  <c r="J56"/>
  <c r="I56"/>
  <c r="H56"/>
  <c r="G56"/>
  <c r="F56"/>
  <c r="E56"/>
  <c r="D56"/>
  <c r="C56"/>
  <c r="B56"/>
  <c r="K55"/>
  <c r="J55"/>
  <c r="I55"/>
  <c r="H55"/>
  <c r="G55"/>
  <c r="F55"/>
  <c r="E55"/>
  <c r="D55"/>
  <c r="C55"/>
  <c r="B55"/>
  <c r="K54"/>
  <c r="J54"/>
  <c r="I54"/>
  <c r="H54"/>
  <c r="G54"/>
  <c r="F54"/>
  <c r="E54"/>
  <c r="D54"/>
  <c r="C54"/>
  <c r="B54"/>
  <c r="K53"/>
  <c r="J53"/>
  <c r="I53"/>
  <c r="H53"/>
  <c r="G53"/>
  <c r="F53"/>
  <c r="E53"/>
  <c r="D53"/>
  <c r="C53"/>
  <c r="B53"/>
  <c r="K52"/>
  <c r="J52"/>
  <c r="I52"/>
  <c r="H52"/>
  <c r="G52"/>
  <c r="F52"/>
  <c r="B52" s="1"/>
  <c r="E52"/>
  <c r="D52"/>
  <c r="C52"/>
  <c r="K51"/>
  <c r="J51"/>
  <c r="I51"/>
  <c r="H51"/>
  <c r="G51"/>
  <c r="F51"/>
  <c r="E51"/>
  <c r="D51"/>
  <c r="C51"/>
  <c r="B51"/>
  <c r="K50"/>
  <c r="J50"/>
  <c r="I50"/>
  <c r="H50"/>
  <c r="G50"/>
  <c r="F50"/>
  <c r="E50"/>
  <c r="D50"/>
  <c r="C50"/>
  <c r="B50"/>
  <c r="K49"/>
  <c r="J49"/>
  <c r="I49"/>
  <c r="H49"/>
  <c r="G49"/>
  <c r="F49"/>
  <c r="B49" s="1"/>
  <c r="E49"/>
  <c r="D49"/>
  <c r="C49"/>
  <c r="K48"/>
  <c r="J48"/>
  <c r="I48"/>
  <c r="H48"/>
  <c r="G48"/>
  <c r="F48"/>
  <c r="E48"/>
  <c r="D48"/>
  <c r="C48"/>
  <c r="B48"/>
  <c r="K47"/>
  <c r="J47"/>
  <c r="I47"/>
  <c r="H47"/>
  <c r="G47"/>
  <c r="F47"/>
  <c r="E47"/>
  <c r="D47"/>
  <c r="C47"/>
  <c r="B47"/>
  <c r="K46"/>
  <c r="J46"/>
  <c r="I46"/>
  <c r="H46"/>
  <c r="G46"/>
  <c r="F46"/>
  <c r="B46" s="1"/>
  <c r="E46"/>
  <c r="D46"/>
  <c r="C46"/>
  <c r="K45"/>
  <c r="J45"/>
  <c r="I45"/>
  <c r="H45"/>
  <c r="G45"/>
  <c r="F45"/>
  <c r="E45"/>
  <c r="D45"/>
  <c r="C45"/>
  <c r="B45"/>
  <c r="K44"/>
  <c r="J44"/>
  <c r="I44"/>
  <c r="H44"/>
  <c r="G44"/>
  <c r="F44"/>
  <c r="B44" s="1"/>
  <c r="E44"/>
  <c r="D44"/>
  <c r="C44"/>
  <c r="K43"/>
  <c r="J43"/>
  <c r="I43"/>
  <c r="H43"/>
  <c r="G43"/>
  <c r="F43"/>
  <c r="B43" s="1"/>
  <c r="E43"/>
  <c r="D43"/>
  <c r="C43"/>
  <c r="K42"/>
  <c r="J42"/>
  <c r="I42"/>
  <c r="H42"/>
  <c r="G42"/>
  <c r="F42"/>
  <c r="E42"/>
  <c r="D42"/>
  <c r="C42"/>
  <c r="B42"/>
  <c r="K41"/>
  <c r="J41"/>
  <c r="I41"/>
  <c r="H41"/>
  <c r="G41"/>
  <c r="F41"/>
  <c r="B41" s="1"/>
  <c r="E41"/>
  <c r="D41"/>
  <c r="C41"/>
  <c r="K40"/>
  <c r="J40"/>
  <c r="I40"/>
  <c r="H40"/>
  <c r="G40"/>
  <c r="F40"/>
  <c r="E40"/>
  <c r="D40"/>
  <c r="C40"/>
  <c r="B40"/>
  <c r="K39"/>
  <c r="J39"/>
  <c r="I39"/>
  <c r="H39"/>
  <c r="G39"/>
  <c r="F39"/>
  <c r="E39"/>
  <c r="D39"/>
  <c r="C39"/>
  <c r="B39"/>
  <c r="K38"/>
  <c r="J38"/>
  <c r="I38"/>
  <c r="H38"/>
  <c r="G38"/>
  <c r="F38"/>
  <c r="B38" s="1"/>
  <c r="E38"/>
  <c r="D38"/>
  <c r="C38"/>
  <c r="K37"/>
  <c r="J37"/>
  <c r="I37"/>
  <c r="H37"/>
  <c r="G37"/>
  <c r="F37"/>
  <c r="E37"/>
  <c r="D37"/>
  <c r="C37"/>
  <c r="B37"/>
  <c r="K36"/>
  <c r="J36"/>
  <c r="I36"/>
  <c r="H36"/>
  <c r="G36"/>
  <c r="F36"/>
  <c r="E36"/>
  <c r="D36"/>
  <c r="C36"/>
  <c r="B36"/>
  <c r="K35"/>
  <c r="J35"/>
  <c r="I35"/>
  <c r="H35"/>
  <c r="G35"/>
  <c r="F35"/>
  <c r="E35"/>
  <c r="D35"/>
  <c r="C35"/>
  <c r="B35"/>
  <c r="K34"/>
  <c r="J34"/>
  <c r="I34"/>
  <c r="H34"/>
  <c r="G34"/>
  <c r="F34"/>
  <c r="B34" s="1"/>
  <c r="E34"/>
  <c r="D34"/>
  <c r="C34"/>
  <c r="K33"/>
  <c r="J33"/>
  <c r="I33"/>
  <c r="H33"/>
  <c r="G33"/>
  <c r="F33"/>
  <c r="E33"/>
  <c r="D33"/>
  <c r="C33"/>
  <c r="K32"/>
  <c r="J32"/>
  <c r="I32"/>
  <c r="H32"/>
  <c r="G32"/>
  <c r="F32"/>
  <c r="E32"/>
  <c r="D32"/>
  <c r="C32"/>
  <c r="K31"/>
  <c r="J31"/>
  <c r="I31"/>
  <c r="H31"/>
  <c r="G31"/>
  <c r="F31"/>
  <c r="E31"/>
  <c r="D31"/>
  <c r="C31"/>
  <c r="K30"/>
  <c r="J30"/>
  <c r="I30"/>
  <c r="H30"/>
  <c r="G30"/>
  <c r="F30"/>
  <c r="E30"/>
  <c r="D30"/>
  <c r="C30"/>
  <c r="K29"/>
  <c r="J29"/>
  <c r="I29"/>
  <c r="H29"/>
  <c r="G29"/>
  <c r="F29"/>
  <c r="E29"/>
  <c r="D29"/>
  <c r="C29"/>
  <c r="K28"/>
  <c r="J28"/>
  <c r="I28"/>
  <c r="H28"/>
  <c r="G28"/>
  <c r="F28"/>
  <c r="E28"/>
  <c r="D28"/>
  <c r="C28"/>
  <c r="K27"/>
  <c r="J27"/>
  <c r="I27"/>
  <c r="H27"/>
  <c r="G27"/>
  <c r="F27"/>
  <c r="E27"/>
  <c r="D27"/>
  <c r="C27"/>
  <c r="K26"/>
  <c r="J26"/>
  <c r="I26"/>
  <c r="H26"/>
  <c r="G26"/>
  <c r="F26"/>
  <c r="E26"/>
  <c r="D26"/>
  <c r="C26"/>
  <c r="K25"/>
  <c r="J25"/>
  <c r="I25"/>
  <c r="H25"/>
  <c r="G25"/>
  <c r="F25"/>
  <c r="E25"/>
  <c r="D25"/>
  <c r="C25"/>
  <c r="K24"/>
  <c r="J24"/>
  <c r="I24"/>
  <c r="H24"/>
  <c r="G24"/>
  <c r="F24"/>
  <c r="E24"/>
  <c r="D24"/>
  <c r="C24"/>
  <c r="K23"/>
  <c r="J23"/>
  <c r="I23"/>
  <c r="H23"/>
  <c r="G23"/>
  <c r="F23"/>
  <c r="E23"/>
  <c r="D23"/>
  <c r="C23"/>
  <c r="K22"/>
  <c r="J22"/>
  <c r="I22"/>
  <c r="H22"/>
  <c r="G22"/>
  <c r="F22"/>
  <c r="E22"/>
  <c r="D22"/>
  <c r="C22"/>
  <c r="K21"/>
  <c r="J21"/>
  <c r="I21"/>
  <c r="H21"/>
  <c r="G21"/>
  <c r="F21"/>
  <c r="E21"/>
  <c r="D21"/>
  <c r="C21"/>
  <c r="K20"/>
  <c r="J20"/>
  <c r="I20"/>
  <c r="H20"/>
  <c r="G20"/>
  <c r="F20"/>
  <c r="E20"/>
  <c r="D20"/>
  <c r="C20"/>
  <c r="K19"/>
  <c r="J19"/>
  <c r="I19"/>
  <c r="H19"/>
  <c r="G19"/>
  <c r="F19"/>
  <c r="E19"/>
  <c r="D19"/>
  <c r="C19"/>
  <c r="K18"/>
  <c r="J18"/>
  <c r="I18"/>
  <c r="H18"/>
  <c r="G18"/>
  <c r="F18"/>
  <c r="E18"/>
  <c r="D18"/>
  <c r="C18"/>
  <c r="K17"/>
  <c r="J17"/>
  <c r="I17"/>
  <c r="H17"/>
  <c r="G17"/>
  <c r="F17"/>
  <c r="E17"/>
  <c r="D17"/>
  <c r="C17"/>
  <c r="K16"/>
  <c r="J16"/>
  <c r="I16"/>
  <c r="H16"/>
  <c r="G16"/>
  <c r="F16"/>
  <c r="E16"/>
  <c r="D16"/>
  <c r="C16"/>
  <c r="K15"/>
  <c r="J15"/>
  <c r="I15"/>
  <c r="H15"/>
  <c r="G15"/>
  <c r="F15"/>
  <c r="E15"/>
  <c r="D15"/>
  <c r="C15"/>
  <c r="K14"/>
  <c r="J14"/>
  <c r="I14"/>
  <c r="H14"/>
  <c r="G14"/>
  <c r="F14"/>
  <c r="E14"/>
  <c r="D14"/>
  <c r="C14"/>
  <c r="K13"/>
  <c r="J13"/>
  <c r="I13"/>
  <c r="H13"/>
  <c r="G13"/>
  <c r="F13"/>
  <c r="E13"/>
  <c r="D13"/>
  <c r="C13"/>
  <c r="K12"/>
  <c r="J12"/>
  <c r="I12"/>
  <c r="H12"/>
  <c r="G12"/>
  <c r="F12"/>
  <c r="E12"/>
  <c r="D12"/>
  <c r="C12"/>
  <c r="K11"/>
  <c r="J11"/>
  <c r="I11"/>
  <c r="H11"/>
  <c r="G11"/>
  <c r="F11"/>
  <c r="E11"/>
  <c r="D11"/>
  <c r="C11"/>
  <c r="K10"/>
  <c r="J10"/>
  <c r="I10"/>
  <c r="H10"/>
  <c r="G10"/>
  <c r="F10"/>
  <c r="E10"/>
  <c r="D10"/>
  <c r="C10"/>
  <c r="K9"/>
  <c r="J9"/>
  <c r="I9"/>
  <c r="H9"/>
  <c r="G9"/>
  <c r="F9"/>
  <c r="E9"/>
  <c r="D9"/>
  <c r="C9"/>
  <c r="J8"/>
  <c r="I8"/>
  <c r="H8"/>
  <c r="G8"/>
  <c r="F8"/>
  <c r="E8"/>
  <c r="D8"/>
  <c r="C8"/>
  <c r="B8"/>
  <c r="FL7"/>
  <c r="FK7"/>
  <c r="FG7"/>
  <c r="FE7"/>
  <c r="FC7"/>
  <c r="FB7"/>
  <c r="FA7"/>
  <c r="EZ7"/>
  <c r="EY7"/>
  <c r="EW7"/>
  <c r="EV7"/>
  <c r="EU7"/>
  <c r="ET7"/>
  <c r="ES7"/>
  <c r="EQ7"/>
  <c r="EP7"/>
  <c r="EO7"/>
  <c r="EN7"/>
  <c r="EM7"/>
  <c r="EH7"/>
  <c r="EG7"/>
  <c r="EE7"/>
  <c r="ED7"/>
  <c r="DY7"/>
  <c r="DX7"/>
  <c r="DV7"/>
  <c r="DU7"/>
  <c r="DS7"/>
  <c r="DR7"/>
  <c r="DQ7"/>
  <c r="DP7"/>
  <c r="DM7"/>
  <c r="DL7"/>
  <c r="DJ7"/>
  <c r="DI7"/>
  <c r="DG7"/>
  <c r="DF7"/>
  <c r="DE7"/>
  <c r="DD7"/>
  <c r="DC7"/>
  <c r="DB7"/>
  <c r="DA7"/>
  <c r="CP7"/>
  <c r="CO7"/>
  <c r="CN7"/>
  <c r="CM7"/>
  <c r="CB7"/>
  <c r="CA7"/>
  <c r="BY7"/>
  <c r="BN7"/>
  <c r="BM7"/>
  <c r="BL7"/>
  <c r="BK7"/>
  <c r="AZ7"/>
  <c r="AY7"/>
  <c r="AX7"/>
  <c r="AW7"/>
  <c r="AL7"/>
  <c r="AK7"/>
  <c r="AJ7"/>
  <c r="AI7"/>
  <c r="X7"/>
  <c r="W7"/>
  <c r="V7"/>
  <c r="U7"/>
  <c r="L7"/>
  <c r="K7"/>
  <c r="FL5"/>
  <c r="FK5"/>
  <c r="FC5"/>
  <c r="FB5"/>
  <c r="EZ5"/>
  <c r="EY5"/>
  <c r="ET5"/>
  <c r="ES5"/>
  <c r="EN5"/>
  <c r="EM5"/>
  <c r="EI5"/>
  <c r="EH5"/>
  <c r="EG5"/>
  <c r="EF5"/>
  <c r="EE5"/>
  <c r="ED5"/>
  <c r="EB5"/>
  <c r="EA5"/>
  <c r="DZ5"/>
  <c r="DY5"/>
  <c r="DX5"/>
  <c r="DW5"/>
  <c r="DV5"/>
  <c r="DU5"/>
  <c r="DT5"/>
  <c r="DS5"/>
  <c r="DR5"/>
  <c r="DQ5"/>
  <c r="DP5"/>
  <c r="DN5"/>
  <c r="DM5"/>
  <c r="DL5"/>
  <c r="DK5"/>
  <c r="DJ5"/>
  <c r="DI5"/>
  <c r="DG5"/>
  <c r="DF5"/>
  <c r="DE5"/>
  <c r="DD5"/>
  <c r="DC5"/>
  <c r="DB5"/>
  <c r="DA5"/>
  <c r="CP5"/>
  <c r="CO5"/>
  <c r="CN5"/>
  <c r="CM5"/>
  <c r="CB5"/>
  <c r="CA5"/>
  <c r="BZ5"/>
  <c r="BY5"/>
  <c r="BN5"/>
  <c r="BM5"/>
  <c r="BL5"/>
  <c r="BK5"/>
  <c r="AZ5"/>
  <c r="AY5"/>
  <c r="AX5"/>
  <c r="AW5"/>
  <c r="AL5"/>
  <c r="AK5"/>
  <c r="AJ5"/>
  <c r="AI5"/>
  <c r="X5"/>
  <c r="W5"/>
  <c r="V5"/>
  <c r="U5"/>
  <c r="M5"/>
  <c r="L5"/>
  <c r="K5"/>
  <c r="FL4"/>
  <c r="FK4"/>
  <c r="FH4"/>
  <c r="FG4"/>
  <c r="FF4"/>
  <c r="FE4"/>
  <c r="FD4"/>
  <c r="FA4"/>
  <c r="EZ4"/>
  <c r="EY4"/>
  <c r="EX4"/>
  <c r="EW4"/>
  <c r="EV4"/>
  <c r="EU4"/>
  <c r="ET4"/>
  <c r="ES4"/>
  <c r="ER4"/>
  <c r="EQ4"/>
  <c r="EP4"/>
  <c r="EO4"/>
  <c r="EN4"/>
  <c r="EM4"/>
  <c r="EL4"/>
  <c r="EK4"/>
  <c r="EJ4"/>
  <c r="EI4"/>
  <c r="EH4"/>
  <c r="EG4"/>
  <c r="EF4"/>
  <c r="EE4"/>
  <c r="ED4"/>
  <c r="EC4"/>
  <c r="DR4"/>
  <c r="DQ4"/>
  <c r="DP4"/>
  <c r="DO4"/>
  <c r="DN4"/>
  <c r="DM4"/>
  <c r="DL4"/>
  <c r="DK4"/>
  <c r="DJ4"/>
  <c r="DI4"/>
  <c r="DH4"/>
  <c r="DE4"/>
  <c r="DD4"/>
  <c r="DC4"/>
  <c r="DB4"/>
  <c r="DA4"/>
  <c r="CP4"/>
  <c r="CO4"/>
  <c r="CN4"/>
  <c r="CM4"/>
  <c r="CB4"/>
  <c r="CA4"/>
  <c r="BZ4"/>
  <c r="BY4"/>
  <c r="BN4"/>
  <c r="BM4"/>
  <c r="BL4"/>
  <c r="BK4"/>
  <c r="AZ4"/>
  <c r="AY4"/>
  <c r="AX4"/>
  <c r="AW4"/>
  <c r="AL4"/>
  <c r="AK4"/>
  <c r="AJ4"/>
  <c r="AI4"/>
  <c r="X4"/>
  <c r="W4"/>
  <c r="V4"/>
  <c r="U4"/>
  <c r="T4"/>
  <c r="S4"/>
  <c r="R4"/>
  <c r="Q4"/>
  <c r="P4"/>
  <c r="K4"/>
  <c r="H4"/>
  <c r="F4"/>
  <c r="E4"/>
  <c r="GA3"/>
  <c r="FZ3"/>
  <c r="FY3"/>
  <c r="FX3"/>
  <c r="FW3"/>
  <c r="FV3"/>
  <c r="FU3"/>
  <c r="FT3"/>
  <c r="FS3"/>
  <c r="FA3"/>
  <c r="FA109" s="1"/>
  <c r="EZ3"/>
  <c r="EY3"/>
  <c r="EX3"/>
  <c r="EW3"/>
  <c r="EV3"/>
  <c r="EU3"/>
  <c r="EU109" s="1"/>
  <c r="ET3"/>
  <c r="ES3"/>
  <c r="ER3"/>
  <c r="EQ3"/>
  <c r="EP3"/>
  <c r="EO3"/>
  <c r="EO109" s="1"/>
  <c r="DR3"/>
  <c r="DR109" s="1"/>
  <c r="DE3"/>
  <c r="DE109" s="1"/>
  <c r="CQ3"/>
  <c r="CQ109" s="1"/>
  <c r="CC3"/>
  <c r="CC109" s="1"/>
  <c r="BO3"/>
  <c r="BO109" s="1"/>
  <c r="BA3"/>
  <c r="BA109" s="1"/>
  <c r="AM3"/>
  <c r="AM109" s="1"/>
  <c r="Y3"/>
  <c r="Y109" s="1"/>
  <c r="K3"/>
  <c r="K109" s="1"/>
  <c r="F3"/>
  <c r="GB2"/>
  <c r="FV2"/>
  <c r="FS2"/>
  <c r="FA2"/>
  <c r="FA108" s="1"/>
  <c r="EZ2"/>
  <c r="EY2"/>
  <c r="EX2"/>
  <c r="EW2"/>
  <c r="EV2"/>
  <c r="EU2"/>
  <c r="EU108" s="1"/>
  <c r="ET2"/>
  <c r="ES2"/>
  <c r="ER2"/>
  <c r="EQ2"/>
  <c r="EP2"/>
  <c r="EO2"/>
  <c r="EO108" s="1"/>
  <c r="DR2"/>
  <c r="DR108" s="1"/>
  <c r="DE2"/>
  <c r="DE108" s="1"/>
  <c r="CQ2"/>
  <c r="CC2"/>
  <c r="BO2"/>
  <c r="BA2"/>
  <c r="AM2"/>
  <c r="Y2"/>
  <c r="K2"/>
  <c r="K108" s="1"/>
  <c r="D4" i="5" s="1"/>
  <c r="J134" i="3"/>
  <c r="J133"/>
  <c r="J132"/>
  <c r="J131"/>
  <c r="J130"/>
  <c r="J129"/>
  <c r="J128"/>
  <c r="J127"/>
  <c r="J126"/>
  <c r="J125"/>
  <c r="J124"/>
  <c r="I124"/>
  <c r="J123"/>
  <c r="I123"/>
  <c r="J122"/>
  <c r="I122"/>
  <c r="J121"/>
  <c r="I121"/>
  <c r="J120"/>
  <c r="I120"/>
  <c r="J119"/>
  <c r="I119"/>
  <c r="J118"/>
  <c r="I118"/>
  <c r="J117"/>
  <c r="I117"/>
  <c r="J116"/>
  <c r="I116"/>
  <c r="J115"/>
  <c r="I115"/>
  <c r="J114"/>
  <c r="I114"/>
  <c r="J113"/>
  <c r="I113"/>
  <c r="J112"/>
  <c r="I112"/>
  <c r="J111"/>
  <c r="I111"/>
  <c r="HJ109"/>
  <c r="HF109"/>
  <c r="HB109"/>
  <c r="GX109"/>
  <c r="GT109"/>
  <c r="FV109"/>
  <c r="FI109"/>
  <c r="FG109"/>
  <c r="FE109"/>
  <c r="EY109"/>
  <c r="ES109"/>
  <c r="DP109"/>
  <c r="DO109"/>
  <c r="DL109"/>
  <c r="DI109"/>
  <c r="CY109"/>
  <c r="CM109"/>
  <c r="CK109"/>
  <c r="BW109"/>
  <c r="BS109"/>
  <c r="BK109"/>
  <c r="BI109"/>
  <c r="AW109"/>
  <c r="AU109"/>
  <c r="AM102" i="6"/>
  <c r="AG109" i="3"/>
  <c r="AI109" s="1"/>
  <c r="U109"/>
  <c r="S109"/>
  <c r="B109"/>
  <c r="A109"/>
  <c r="HJ108"/>
  <c r="HF108"/>
  <c r="HB108"/>
  <c r="FV108"/>
  <c r="FI108"/>
  <c r="FG108"/>
  <c r="FE108"/>
  <c r="EY108"/>
  <c r="ES108"/>
  <c r="DL108"/>
  <c r="DI108"/>
  <c r="DA108"/>
  <c r="CY108"/>
  <c r="CM108"/>
  <c r="CK108"/>
  <c r="BW108"/>
  <c r="BS108"/>
  <c r="BI108"/>
  <c r="AW108"/>
  <c r="AU108"/>
  <c r="AI108"/>
  <c r="AG108"/>
  <c r="U108"/>
  <c r="S108"/>
  <c r="B108"/>
  <c r="A108"/>
  <c r="HJ107"/>
  <c r="HF107"/>
  <c r="HB107"/>
  <c r="GX107"/>
  <c r="GT107"/>
  <c r="FV107"/>
  <c r="FI107"/>
  <c r="FG107"/>
  <c r="FE107"/>
  <c r="EY107"/>
  <c r="ES107"/>
  <c r="DP107"/>
  <c r="DO107"/>
  <c r="DL107"/>
  <c r="DI107"/>
  <c r="CY107"/>
  <c r="AQ100" i="6"/>
  <c r="CK107" i="3"/>
  <c r="BW107"/>
  <c r="BS107"/>
  <c r="BK107"/>
  <c r="BI107"/>
  <c r="AW107"/>
  <c r="AU107"/>
  <c r="AI107"/>
  <c r="AG107"/>
  <c r="S107"/>
  <c r="B107"/>
  <c r="A107"/>
  <c r="HJ106"/>
  <c r="HF106"/>
  <c r="HB106"/>
  <c r="FV106"/>
  <c r="FI106"/>
  <c r="FG106"/>
  <c r="FE106"/>
  <c r="EY106"/>
  <c r="ES106"/>
  <c r="DL106"/>
  <c r="DI106"/>
  <c r="CY106"/>
  <c r="DA106" s="1"/>
  <c r="CM106"/>
  <c r="CK106"/>
  <c r="BW106"/>
  <c r="BS106"/>
  <c r="AO99" i="6"/>
  <c r="BI106" i="3"/>
  <c r="BK106" s="1"/>
  <c r="AW106"/>
  <c r="AU106"/>
  <c r="AI106"/>
  <c r="AG106"/>
  <c r="S106"/>
  <c r="U106" s="1"/>
  <c r="B106"/>
  <c r="A106"/>
  <c r="HJ105"/>
  <c r="HF105"/>
  <c r="HB105"/>
  <c r="GX105"/>
  <c r="GT105"/>
  <c r="FV105"/>
  <c r="FI105"/>
  <c r="FG105"/>
  <c r="FE105"/>
  <c r="EY105"/>
  <c r="ES105"/>
  <c r="DP105"/>
  <c r="DO105"/>
  <c r="DL105"/>
  <c r="DI105"/>
  <c r="DA105"/>
  <c r="CY105"/>
  <c r="CM105"/>
  <c r="CK105"/>
  <c r="BW105"/>
  <c r="BS105"/>
  <c r="BK105"/>
  <c r="BI105"/>
  <c r="AW105"/>
  <c r="AU105"/>
  <c r="AG105"/>
  <c r="AI105" s="1"/>
  <c r="U105"/>
  <c r="S105"/>
  <c r="B105"/>
  <c r="A105"/>
  <c r="HJ104"/>
  <c r="HF104"/>
  <c r="HB104"/>
  <c r="FV104"/>
  <c r="FI104"/>
  <c r="FG104"/>
  <c r="FE104"/>
  <c r="EY104"/>
  <c r="ES104"/>
  <c r="DL104"/>
  <c r="DI104"/>
  <c r="DA104"/>
  <c r="CY104"/>
  <c r="CK104"/>
  <c r="BW104"/>
  <c r="BS104"/>
  <c r="AO97" i="6"/>
  <c r="BI104" i="3"/>
  <c r="AW104"/>
  <c r="AU104"/>
  <c r="AG104"/>
  <c r="S104"/>
  <c r="B104"/>
  <c r="A104"/>
  <c r="HJ103"/>
  <c r="HF103"/>
  <c r="HB103"/>
  <c r="GX103"/>
  <c r="GT103"/>
  <c r="FV103"/>
  <c r="FI103"/>
  <c r="FG103"/>
  <c r="FE103"/>
  <c r="EY103"/>
  <c r="ES103"/>
  <c r="DP103"/>
  <c r="DO103"/>
  <c r="DL103"/>
  <c r="DI103"/>
  <c r="CY103"/>
  <c r="DA103" s="1"/>
  <c r="CM103"/>
  <c r="CK103"/>
  <c r="BW103"/>
  <c r="BS103"/>
  <c r="BK103"/>
  <c r="BI103"/>
  <c r="AW103"/>
  <c r="AU103"/>
  <c r="AG103"/>
  <c r="S103"/>
  <c r="U103" s="1"/>
  <c r="B103"/>
  <c r="A103"/>
  <c r="HJ102"/>
  <c r="HF102"/>
  <c r="HB102"/>
  <c r="FV102"/>
  <c r="FI102"/>
  <c r="FG102"/>
  <c r="FE102"/>
  <c r="EY102"/>
  <c r="ES102"/>
  <c r="DL102"/>
  <c r="DI102"/>
  <c r="DA102"/>
  <c r="CY102"/>
  <c r="CM102"/>
  <c r="CK102"/>
  <c r="BW102"/>
  <c r="BS102"/>
  <c r="BI102"/>
  <c r="AW102"/>
  <c r="AU102"/>
  <c r="AI102"/>
  <c r="AG102"/>
  <c r="U102"/>
  <c r="S102"/>
  <c r="B102"/>
  <c r="A102"/>
  <c r="HJ101"/>
  <c r="HF101"/>
  <c r="HB101"/>
  <c r="GX101"/>
  <c r="GT101"/>
  <c r="FV101"/>
  <c r="FI101"/>
  <c r="FG101"/>
  <c r="FE101"/>
  <c r="EY101"/>
  <c r="ES101"/>
  <c r="DP101"/>
  <c r="DO101"/>
  <c r="DL101"/>
  <c r="DI101"/>
  <c r="CY101"/>
  <c r="CM101"/>
  <c r="CK101"/>
  <c r="BW101"/>
  <c r="BS101"/>
  <c r="BI101"/>
  <c r="BK101" s="1"/>
  <c r="AU101"/>
  <c r="AI101"/>
  <c r="AG101"/>
  <c r="S101"/>
  <c r="U101" s="1"/>
  <c r="B101"/>
  <c r="A101"/>
  <c r="HJ100"/>
  <c r="HF100"/>
  <c r="HB100"/>
  <c r="FV100"/>
  <c r="FI100"/>
  <c r="FG100"/>
  <c r="FE100"/>
  <c r="EY100"/>
  <c r="ES100"/>
  <c r="DL100"/>
  <c r="DI100"/>
  <c r="CY100"/>
  <c r="DA100" s="1"/>
  <c r="CK100"/>
  <c r="CM100" s="1"/>
  <c r="BW100"/>
  <c r="BS100"/>
  <c r="AO93" i="6"/>
  <c r="BI100" i="3"/>
  <c r="AU100"/>
  <c r="AG100"/>
  <c r="AI100" s="1"/>
  <c r="U100"/>
  <c r="S100"/>
  <c r="B100"/>
  <c r="A100"/>
  <c r="HJ99"/>
  <c r="HF99"/>
  <c r="HB99"/>
  <c r="GX99"/>
  <c r="GT99"/>
  <c r="FV99"/>
  <c r="FI99"/>
  <c r="FG99"/>
  <c r="FE99"/>
  <c r="EY99"/>
  <c r="ES99"/>
  <c r="DP99"/>
  <c r="DO99"/>
  <c r="DL99"/>
  <c r="DI99"/>
  <c r="DA99"/>
  <c r="CY99"/>
  <c r="CM99"/>
  <c r="CK99"/>
  <c r="BW99"/>
  <c r="BS99"/>
  <c r="BK99"/>
  <c r="BI99"/>
  <c r="AW99"/>
  <c r="AU99"/>
  <c r="AI99"/>
  <c r="AG99"/>
  <c r="U99"/>
  <c r="S99"/>
  <c r="B99"/>
  <c r="A99"/>
  <c r="HJ98"/>
  <c r="HF98"/>
  <c r="HB98"/>
  <c r="FV98"/>
  <c r="FI98"/>
  <c r="FG98"/>
  <c r="FE98"/>
  <c r="EY98"/>
  <c r="ES98"/>
  <c r="DL98"/>
  <c r="DI98"/>
  <c r="CY98"/>
  <c r="DA98" s="1"/>
  <c r="CK98"/>
  <c r="CM98" s="1"/>
  <c r="BW98"/>
  <c r="BS98"/>
  <c r="BK98"/>
  <c r="BI98"/>
  <c r="AU98"/>
  <c r="AW98" s="1"/>
  <c r="AG98"/>
  <c r="AI98" s="1"/>
  <c r="U98"/>
  <c r="S98"/>
  <c r="B98"/>
  <c r="A98"/>
  <c r="HJ97"/>
  <c r="HF97"/>
  <c r="HB97"/>
  <c r="GX97"/>
  <c r="GT97"/>
  <c r="FV97"/>
  <c r="FI97"/>
  <c r="FG97"/>
  <c r="FE97"/>
  <c r="EY97"/>
  <c r="ES97"/>
  <c r="DP97"/>
  <c r="DO97"/>
  <c r="DL97"/>
  <c r="DI97"/>
  <c r="CY97"/>
  <c r="DA97" s="1"/>
  <c r="AQ90" i="6"/>
  <c r="CK97" i="3"/>
  <c r="CM97" s="1"/>
  <c r="BW97"/>
  <c r="BS97"/>
  <c r="BI97"/>
  <c r="BK97" s="1"/>
  <c r="AW97"/>
  <c r="AU97"/>
  <c r="AG97"/>
  <c r="U97"/>
  <c r="S97"/>
  <c r="B97"/>
  <c r="A97"/>
  <c r="HJ96"/>
  <c r="HF96"/>
  <c r="HB96"/>
  <c r="FV96"/>
  <c r="FI96"/>
  <c r="FG96"/>
  <c r="FE96"/>
  <c r="EY96"/>
  <c r="ES96"/>
  <c r="DL96"/>
  <c r="DI96"/>
  <c r="DA96"/>
  <c r="CY96"/>
  <c r="CK96"/>
  <c r="BW96"/>
  <c r="BS96"/>
  <c r="BI96"/>
  <c r="BK96" s="1"/>
  <c r="AU96"/>
  <c r="AM89" i="6"/>
  <c r="AG96" i="3"/>
  <c r="U96"/>
  <c r="S96"/>
  <c r="B96"/>
  <c r="A96"/>
  <c r="HJ95"/>
  <c r="HF95"/>
  <c r="HB95"/>
  <c r="GX95"/>
  <c r="GT95"/>
  <c r="FV95"/>
  <c r="FI95"/>
  <c r="FG95"/>
  <c r="FE95"/>
  <c r="EY95"/>
  <c r="ES95"/>
  <c r="DP95"/>
  <c r="DO95"/>
  <c r="DL95"/>
  <c r="DI95"/>
  <c r="DA95"/>
  <c r="CY95"/>
  <c r="CK95"/>
  <c r="CM95" s="1"/>
  <c r="BW95"/>
  <c r="BS95"/>
  <c r="AO88" i="6"/>
  <c r="BI95" i="3"/>
  <c r="AU95"/>
  <c r="AW95" s="1"/>
  <c r="AM88" i="6"/>
  <c r="AG95" i="3"/>
  <c r="S95"/>
  <c r="B95"/>
  <c r="A95"/>
  <c r="HJ94"/>
  <c r="HF94"/>
  <c r="HB94"/>
  <c r="FV94"/>
  <c r="FI94"/>
  <c r="FG94"/>
  <c r="FE94"/>
  <c r="EY94"/>
  <c r="ES94"/>
  <c r="DL94"/>
  <c r="DI94"/>
  <c r="CY94"/>
  <c r="CM94"/>
  <c r="CK94"/>
  <c r="BW94"/>
  <c r="BS94"/>
  <c r="BK94"/>
  <c r="BI94"/>
  <c r="AW94"/>
  <c r="AU94"/>
  <c r="AI94"/>
  <c r="AG94"/>
  <c r="U94"/>
  <c r="S94"/>
  <c r="B94"/>
  <c r="A94"/>
  <c r="HJ93"/>
  <c r="HF93"/>
  <c r="HB93"/>
  <c r="GX93"/>
  <c r="GT93"/>
  <c r="FV93"/>
  <c r="FI93"/>
  <c r="FG93"/>
  <c r="FE93"/>
  <c r="EY93"/>
  <c r="ES93"/>
  <c r="DP93"/>
  <c r="DO93"/>
  <c r="DL93"/>
  <c r="DI93"/>
  <c r="DA93"/>
  <c r="CY93"/>
  <c r="CM93"/>
  <c r="CK93"/>
  <c r="BW93"/>
  <c r="BS93"/>
  <c r="AO86" i="6"/>
  <c r="BI93" i="3"/>
  <c r="BK93" s="1"/>
  <c r="AW93"/>
  <c r="AU93"/>
  <c r="AI93"/>
  <c r="AG93"/>
  <c r="U93"/>
  <c r="S93"/>
  <c r="B93"/>
  <c r="A93"/>
  <c r="HJ92"/>
  <c r="HF92"/>
  <c r="HB92"/>
  <c r="FV92"/>
  <c r="FI92"/>
  <c r="FG92"/>
  <c r="FE92"/>
  <c r="EY92"/>
  <c r="ES92"/>
  <c r="DL92"/>
  <c r="DI92"/>
  <c r="DA92"/>
  <c r="CY92"/>
  <c r="CK92"/>
  <c r="CM92" s="1"/>
  <c r="BW92"/>
  <c r="BS92"/>
  <c r="AO85" i="6"/>
  <c r="BI92" i="3"/>
  <c r="AU92"/>
  <c r="AM85" i="6"/>
  <c r="AG92" i="3"/>
  <c r="AI92" s="1"/>
  <c r="U92"/>
  <c r="S92"/>
  <c r="B92"/>
  <c r="A92"/>
  <c r="HJ91"/>
  <c r="HF91"/>
  <c r="HB91"/>
  <c r="GX91"/>
  <c r="GT91"/>
  <c r="FV91"/>
  <c r="FI91"/>
  <c r="FG91"/>
  <c r="FE91"/>
  <c r="EY91"/>
  <c r="ES91"/>
  <c r="DP91"/>
  <c r="DO91"/>
  <c r="DL91"/>
  <c r="DI91"/>
  <c r="CY91"/>
  <c r="CM91"/>
  <c r="CK91"/>
  <c r="BW91"/>
  <c r="BS91"/>
  <c r="BK91"/>
  <c r="BI91"/>
  <c r="AW91"/>
  <c r="AU91"/>
  <c r="AG91"/>
  <c r="AI91" s="1"/>
  <c r="U91"/>
  <c r="S91"/>
  <c r="B91"/>
  <c r="A91"/>
  <c r="HJ90"/>
  <c r="HF90"/>
  <c r="HB90"/>
  <c r="FV90"/>
  <c r="FI90"/>
  <c r="FG90"/>
  <c r="FE90"/>
  <c r="EY90"/>
  <c r="ES90"/>
  <c r="DL90"/>
  <c r="DI90"/>
  <c r="DA90"/>
  <c r="CY90"/>
  <c r="CM90"/>
  <c r="CK90"/>
  <c r="BW90"/>
  <c r="BS90"/>
  <c r="BK90"/>
  <c r="BI90"/>
  <c r="AU90"/>
  <c r="AW90" s="1"/>
  <c r="AI90"/>
  <c r="AG90"/>
  <c r="U90"/>
  <c r="S90"/>
  <c r="B90"/>
  <c r="A90"/>
  <c r="HJ89"/>
  <c r="HF89"/>
  <c r="HB89"/>
  <c r="GX89"/>
  <c r="GT89"/>
  <c r="FV89"/>
  <c r="FI89"/>
  <c r="FG89"/>
  <c r="FE89"/>
  <c r="EY89"/>
  <c r="ES89"/>
  <c r="DP89"/>
  <c r="DO89"/>
  <c r="DL89"/>
  <c r="DI89"/>
  <c r="DA89"/>
  <c r="CY89"/>
  <c r="CK89"/>
  <c r="CM89" s="1"/>
  <c r="BW89"/>
  <c r="BS89"/>
  <c r="BI89"/>
  <c r="BK89" s="1"/>
  <c r="AW89"/>
  <c r="AU89"/>
  <c r="AM82" i="6"/>
  <c r="AG89" i="3"/>
  <c r="U89"/>
  <c r="S89"/>
  <c r="B89"/>
  <c r="A89"/>
  <c r="HJ88"/>
  <c r="HF88"/>
  <c r="HB88"/>
  <c r="FV88"/>
  <c r="FI88"/>
  <c r="FG88"/>
  <c r="FE88"/>
  <c r="EY88"/>
  <c r="ES88"/>
  <c r="DL88"/>
  <c r="DI88"/>
  <c r="CY88"/>
  <c r="AQ81" i="6"/>
  <c r="CK88" i="3"/>
  <c r="CM88" s="1"/>
  <c r="BW88"/>
  <c r="BS88"/>
  <c r="BI88"/>
  <c r="BK88" s="1"/>
  <c r="AU88"/>
  <c r="AG88"/>
  <c r="U88"/>
  <c r="S88"/>
  <c r="B88"/>
  <c r="A88"/>
  <c r="HJ87"/>
  <c r="HF87"/>
  <c r="HB87"/>
  <c r="GX87"/>
  <c r="GT87"/>
  <c r="FV87"/>
  <c r="FI87"/>
  <c r="FG87"/>
  <c r="FE87"/>
  <c r="EY87"/>
  <c r="ES87"/>
  <c r="DP87"/>
  <c r="DO87"/>
  <c r="DL87"/>
  <c r="DI87"/>
  <c r="DA87"/>
  <c r="CY87"/>
  <c r="CK87"/>
  <c r="BW87"/>
  <c r="BS87"/>
  <c r="BI87"/>
  <c r="AU87"/>
  <c r="AW87" s="1"/>
  <c r="AG87"/>
  <c r="U87"/>
  <c r="S87"/>
  <c r="B87"/>
  <c r="A87"/>
  <c r="HJ86"/>
  <c r="HF86"/>
  <c r="HB86"/>
  <c r="FV86"/>
  <c r="FI86"/>
  <c r="FG86"/>
  <c r="FE86"/>
  <c r="EY86"/>
  <c r="ES86"/>
  <c r="DL86"/>
  <c r="DI86"/>
  <c r="CY86"/>
  <c r="DA86" s="1"/>
  <c r="CM86"/>
  <c r="CK86"/>
  <c r="BW86"/>
  <c r="BS86"/>
  <c r="BK86"/>
  <c r="BI86"/>
  <c r="AW86"/>
  <c r="AU86"/>
  <c r="AI86"/>
  <c r="AG86"/>
  <c r="U86"/>
  <c r="S86"/>
  <c r="B86"/>
  <c r="A86"/>
  <c r="HJ85"/>
  <c r="HF85"/>
  <c r="HB85"/>
  <c r="GX85"/>
  <c r="GT85"/>
  <c r="FV85"/>
  <c r="FI85"/>
  <c r="FG85"/>
  <c r="FE85"/>
  <c r="EY85"/>
  <c r="ES85"/>
  <c r="DP85"/>
  <c r="DO85"/>
  <c r="DL85"/>
  <c r="DI85"/>
  <c r="CY85"/>
  <c r="CM85"/>
  <c r="CK85"/>
  <c r="BW85"/>
  <c r="BS85"/>
  <c r="BI85"/>
  <c r="BK85" s="1"/>
  <c r="AW85"/>
  <c r="AU85"/>
  <c r="AI85"/>
  <c r="AG85"/>
  <c r="S85"/>
  <c r="B85"/>
  <c r="A85"/>
  <c r="HJ84"/>
  <c r="HF84"/>
  <c r="HB84"/>
  <c r="FV84"/>
  <c r="FI84"/>
  <c r="FG84"/>
  <c r="FE84"/>
  <c r="EY84"/>
  <c r="ES84"/>
  <c r="DL84"/>
  <c r="DI84"/>
  <c r="DA84"/>
  <c r="CY84"/>
  <c r="CM84"/>
  <c r="CK84"/>
  <c r="BW84"/>
  <c r="BS84"/>
  <c r="BI84"/>
  <c r="AU84"/>
  <c r="AW84" s="1"/>
  <c r="AM77" i="6"/>
  <c r="AG84" i="3"/>
  <c r="AI84" s="1"/>
  <c r="U84"/>
  <c r="S84"/>
  <c r="B84"/>
  <c r="A84"/>
  <c r="HJ83"/>
  <c r="HF83"/>
  <c r="HB83"/>
  <c r="GX83"/>
  <c r="GT83"/>
  <c r="FV83"/>
  <c r="FI83"/>
  <c r="FG83"/>
  <c r="FE83"/>
  <c r="EY83"/>
  <c r="ES83"/>
  <c r="DP83"/>
  <c r="DO83"/>
  <c r="DL83"/>
  <c r="DI83"/>
  <c r="DA83"/>
  <c r="CY83"/>
  <c r="CK83"/>
  <c r="CM83" s="1"/>
  <c r="BW83"/>
  <c r="BS83"/>
  <c r="BK83"/>
  <c r="BI83"/>
  <c r="AW83"/>
  <c r="AU83"/>
  <c r="AG83"/>
  <c r="AI83" s="1"/>
  <c r="S83"/>
  <c r="B83"/>
  <c r="A83"/>
  <c r="HJ82"/>
  <c r="HF82"/>
  <c r="HB82"/>
  <c r="FV82"/>
  <c r="FI82"/>
  <c r="FG82"/>
  <c r="FE82"/>
  <c r="EY82"/>
  <c r="ES82"/>
  <c r="DL82"/>
  <c r="DI82"/>
  <c r="DA82"/>
  <c r="CY82"/>
  <c r="CK82"/>
  <c r="BW82"/>
  <c r="BS82"/>
  <c r="BK82"/>
  <c r="BI82"/>
  <c r="AU82"/>
  <c r="AW82" s="1"/>
  <c r="AI82"/>
  <c r="AG82"/>
  <c r="U82"/>
  <c r="S82"/>
  <c r="B82"/>
  <c r="A82"/>
  <c r="HJ81"/>
  <c r="HF81"/>
  <c r="HB81"/>
  <c r="GX81"/>
  <c r="GT81"/>
  <c r="FV81"/>
  <c r="FI81"/>
  <c r="FG81"/>
  <c r="FE81"/>
  <c r="EY81"/>
  <c r="ES81"/>
  <c r="DP81"/>
  <c r="DO81"/>
  <c r="DL81"/>
  <c r="DI81"/>
  <c r="DA81"/>
  <c r="CY81"/>
  <c r="CK81"/>
  <c r="BW81"/>
  <c r="BS81"/>
  <c r="BK81"/>
  <c r="BI81"/>
  <c r="AU81"/>
  <c r="AG81"/>
  <c r="S81"/>
  <c r="U81" s="1"/>
  <c r="B81"/>
  <c r="A81"/>
  <c r="HJ80"/>
  <c r="HF80"/>
  <c r="HB80"/>
  <c r="FV80"/>
  <c r="FI80"/>
  <c r="FG80"/>
  <c r="FE80"/>
  <c r="EY80"/>
  <c r="ES80"/>
  <c r="DL80"/>
  <c r="DI80"/>
  <c r="CY80"/>
  <c r="CM80"/>
  <c r="CK80"/>
  <c r="BW80"/>
  <c r="BS80"/>
  <c r="BK80"/>
  <c r="BI80"/>
  <c r="AU80"/>
  <c r="AG80"/>
  <c r="U80"/>
  <c r="S80"/>
  <c r="B80"/>
  <c r="A80"/>
  <c r="HJ79"/>
  <c r="HF79"/>
  <c r="HB79"/>
  <c r="GX79"/>
  <c r="GT79"/>
  <c r="FV79"/>
  <c r="FI79"/>
  <c r="FG79"/>
  <c r="FE79"/>
  <c r="EY79"/>
  <c r="ES79"/>
  <c r="DP79"/>
  <c r="DO79"/>
  <c r="DL79"/>
  <c r="DI79"/>
  <c r="CY79"/>
  <c r="CK79"/>
  <c r="BW79"/>
  <c r="BS79"/>
  <c r="BK79"/>
  <c r="BI79"/>
  <c r="AU79"/>
  <c r="AW79" s="1"/>
  <c r="AI79"/>
  <c r="AG79"/>
  <c r="S79"/>
  <c r="U79" s="1"/>
  <c r="B79"/>
  <c r="A79"/>
  <c r="HJ78"/>
  <c r="HF78"/>
  <c r="HB78"/>
  <c r="FV78"/>
  <c r="FI78"/>
  <c r="FG78"/>
  <c r="FE78"/>
  <c r="EY78"/>
  <c r="ES78"/>
  <c r="DL78"/>
  <c r="DI78"/>
  <c r="CY78"/>
  <c r="CM78"/>
  <c r="CK78"/>
  <c r="BW78"/>
  <c r="BS78"/>
  <c r="AO71" i="6"/>
  <c r="BI78" i="3"/>
  <c r="BK78" s="1"/>
  <c r="AW78"/>
  <c r="AU78"/>
  <c r="AI78"/>
  <c r="AG78"/>
  <c r="S78"/>
  <c r="B78"/>
  <c r="A78"/>
  <c r="HJ77"/>
  <c r="HF77"/>
  <c r="HB77"/>
  <c r="GX77"/>
  <c r="GT77"/>
  <c r="FV77"/>
  <c r="FI77"/>
  <c r="FG77"/>
  <c r="FE77"/>
  <c r="EY77"/>
  <c r="ES77"/>
  <c r="DP77"/>
  <c r="DO77"/>
  <c r="DL77"/>
  <c r="DI77"/>
  <c r="DA77"/>
  <c r="CY77"/>
  <c r="CK77"/>
  <c r="CM77" s="1"/>
  <c r="BW77"/>
  <c r="BS77"/>
  <c r="BK77"/>
  <c r="BI77"/>
  <c r="AW77"/>
  <c r="AU77"/>
  <c r="AI77"/>
  <c r="AG77"/>
  <c r="S77"/>
  <c r="B77"/>
  <c r="A77"/>
  <c r="HJ76"/>
  <c r="HF76"/>
  <c r="HB76"/>
  <c r="FV76"/>
  <c r="FI76"/>
  <c r="FG76"/>
  <c r="FE76"/>
  <c r="EY76"/>
  <c r="ES76"/>
  <c r="DL76"/>
  <c r="DI76"/>
  <c r="DA76"/>
  <c r="CY76"/>
  <c r="CM76"/>
  <c r="CK76"/>
  <c r="BW76"/>
  <c r="BS76"/>
  <c r="AO69" i="6"/>
  <c r="BI76" i="3"/>
  <c r="AW76"/>
  <c r="AU76"/>
  <c r="AI76"/>
  <c r="AG76"/>
  <c r="S76"/>
  <c r="B76"/>
  <c r="A76"/>
  <c r="HJ75"/>
  <c r="HF75"/>
  <c r="HB75"/>
  <c r="GX75"/>
  <c r="GT75"/>
  <c r="FV75"/>
  <c r="FI75"/>
  <c r="FG75"/>
  <c r="FE75"/>
  <c r="EY75"/>
  <c r="ES75"/>
  <c r="DP75"/>
  <c r="DO75"/>
  <c r="DL75"/>
  <c r="DI75"/>
  <c r="CY75"/>
  <c r="AQ68" i="6"/>
  <c r="CK75" i="3"/>
  <c r="BW75"/>
  <c r="BS75"/>
  <c r="BK75"/>
  <c r="BI75"/>
  <c r="AW75"/>
  <c r="AU75"/>
  <c r="AI75"/>
  <c r="AG75"/>
  <c r="S75"/>
  <c r="B75"/>
  <c r="A75"/>
  <c r="HJ74"/>
  <c r="HF74"/>
  <c r="HB74"/>
  <c r="FV74"/>
  <c r="FI74"/>
  <c r="FG74"/>
  <c r="FE74"/>
  <c r="EY74"/>
  <c r="ES74"/>
  <c r="DL74"/>
  <c r="DI74"/>
  <c r="CY74"/>
  <c r="DA74" s="1"/>
  <c r="CK74"/>
  <c r="BW74"/>
  <c r="BS74"/>
  <c r="BK74"/>
  <c r="BI74"/>
  <c r="AU74"/>
  <c r="AW74" s="1"/>
  <c r="AI74"/>
  <c r="AG74"/>
  <c r="S74"/>
  <c r="U74" s="1"/>
  <c r="B74"/>
  <c r="A74"/>
  <c r="HJ73"/>
  <c r="HF73"/>
  <c r="HB73"/>
  <c r="GX73"/>
  <c r="GT73"/>
  <c r="FV73"/>
  <c r="FI73"/>
  <c r="FG73"/>
  <c r="FE73"/>
  <c r="EY73"/>
  <c r="ES73"/>
  <c r="DP73"/>
  <c r="DO73"/>
  <c r="DL73"/>
  <c r="DI73"/>
  <c r="CY73"/>
  <c r="DA73" s="1"/>
  <c r="CK73"/>
  <c r="BW73"/>
  <c r="BS73"/>
  <c r="BK73"/>
  <c r="BI73"/>
  <c r="AU73"/>
  <c r="AW73" s="1"/>
  <c r="AI73"/>
  <c r="AG73"/>
  <c r="S73"/>
  <c r="B73"/>
  <c r="A73"/>
  <c r="HJ72"/>
  <c r="HF72"/>
  <c r="HB72"/>
  <c r="FV72"/>
  <c r="FI72"/>
  <c r="FG72"/>
  <c r="FE72"/>
  <c r="EY72"/>
  <c r="ES72"/>
  <c r="DL72"/>
  <c r="DI72"/>
  <c r="DA72"/>
  <c r="CY72"/>
  <c r="CK72"/>
  <c r="BW72"/>
  <c r="BS72"/>
  <c r="BI72"/>
  <c r="BK72" s="1"/>
  <c r="AW72"/>
  <c r="AU72"/>
  <c r="AG72"/>
  <c r="AI72" s="1"/>
  <c r="U72"/>
  <c r="S72"/>
  <c r="B72"/>
  <c r="A72"/>
  <c r="HJ71"/>
  <c r="HF71"/>
  <c r="HB71"/>
  <c r="GX71"/>
  <c r="GT71"/>
  <c r="FV71"/>
  <c r="FI71"/>
  <c r="FG71"/>
  <c r="FE71"/>
  <c r="EY71"/>
  <c r="ES71"/>
  <c r="DP71"/>
  <c r="DO71"/>
  <c r="DL71"/>
  <c r="DI71"/>
  <c r="DA71"/>
  <c r="CY71"/>
  <c r="CK71"/>
  <c r="CM71" s="1"/>
  <c r="BW71"/>
  <c r="BS71"/>
  <c r="BK71"/>
  <c r="BI71"/>
  <c r="AW71"/>
  <c r="AU71"/>
  <c r="AI71"/>
  <c r="AG71"/>
  <c r="U71"/>
  <c r="S71"/>
  <c r="B71"/>
  <c r="A71"/>
  <c r="HJ70"/>
  <c r="HF70"/>
  <c r="HB70"/>
  <c r="FV70"/>
  <c r="FI70"/>
  <c r="FG70"/>
  <c r="FE70"/>
  <c r="EY70"/>
  <c r="ES70"/>
  <c r="DL70"/>
  <c r="DI70"/>
  <c r="CY70"/>
  <c r="CK70"/>
  <c r="CM70" s="1"/>
  <c r="BW70"/>
  <c r="BS70"/>
  <c r="BI70"/>
  <c r="AW70"/>
  <c r="AU70"/>
  <c r="AI70"/>
  <c r="AG70"/>
  <c r="U70"/>
  <c r="S70"/>
  <c r="B70"/>
  <c r="A70"/>
  <c r="HJ69"/>
  <c r="HF69"/>
  <c r="HB69"/>
  <c r="GX69"/>
  <c r="GT69"/>
  <c r="FV69"/>
  <c r="FI69"/>
  <c r="FG69"/>
  <c r="FE69"/>
  <c r="EY69"/>
  <c r="ES69"/>
  <c r="DP69"/>
  <c r="DO69"/>
  <c r="DL69"/>
  <c r="DI69"/>
  <c r="CY69"/>
  <c r="CK69"/>
  <c r="BW69"/>
  <c r="BS69"/>
  <c r="BI69"/>
  <c r="BK69" s="1"/>
  <c r="AU69"/>
  <c r="AI69"/>
  <c r="AG69"/>
  <c r="U69"/>
  <c r="S69"/>
  <c r="B69"/>
  <c r="A69"/>
  <c r="HJ68"/>
  <c r="HF68"/>
  <c r="HB68"/>
  <c r="FV68"/>
  <c r="FI68"/>
  <c r="FG68"/>
  <c r="FE68"/>
  <c r="EY68"/>
  <c r="ES68"/>
  <c r="DL68"/>
  <c r="DI68"/>
  <c r="CY68"/>
  <c r="CK68"/>
  <c r="CM68" s="1"/>
  <c r="BW68"/>
  <c r="BS68"/>
  <c r="BK68"/>
  <c r="BI68"/>
  <c r="AW68"/>
  <c r="AU68"/>
  <c r="AI68"/>
  <c r="AG68"/>
  <c r="U68"/>
  <c r="S68"/>
  <c r="B68"/>
  <c r="A68"/>
  <c r="HJ67"/>
  <c r="HF67"/>
  <c r="HB67"/>
  <c r="GX67"/>
  <c r="GT67"/>
  <c r="FV67"/>
  <c r="FI67"/>
  <c r="FG67"/>
  <c r="FE67"/>
  <c r="EY67"/>
  <c r="ES67"/>
  <c r="DP67"/>
  <c r="DO67"/>
  <c r="DL67"/>
  <c r="DI67"/>
  <c r="CY67"/>
  <c r="DA67" s="1"/>
  <c r="CM67"/>
  <c r="CK67"/>
  <c r="BW67"/>
  <c r="BS67"/>
  <c r="BK67"/>
  <c r="BI67"/>
  <c r="AU67"/>
  <c r="AI67"/>
  <c r="AG67"/>
  <c r="U67"/>
  <c r="S67"/>
  <c r="B67"/>
  <c r="A67"/>
  <c r="HJ66"/>
  <c r="HF66"/>
  <c r="HB66"/>
  <c r="FV66"/>
  <c r="FI66"/>
  <c r="FG66"/>
  <c r="FE66"/>
  <c r="EY66"/>
  <c r="ES66"/>
  <c r="DL66"/>
  <c r="DI66"/>
  <c r="CY66"/>
  <c r="CK66"/>
  <c r="CM66" s="1"/>
  <c r="BW66"/>
  <c r="BS66"/>
  <c r="AO59" i="6"/>
  <c r="BI66" i="3"/>
  <c r="AW66"/>
  <c r="AU66"/>
  <c r="AG66"/>
  <c r="AI66" s="1"/>
  <c r="U66"/>
  <c r="S66"/>
  <c r="B66"/>
  <c r="A66"/>
  <c r="HJ65"/>
  <c r="HF65"/>
  <c r="HB65"/>
  <c r="GX65"/>
  <c r="GT65"/>
  <c r="FV65"/>
  <c r="FI65"/>
  <c r="FG65"/>
  <c r="FE65"/>
  <c r="EY65"/>
  <c r="ES65"/>
  <c r="DP65"/>
  <c r="DO65"/>
  <c r="DL65"/>
  <c r="DI65"/>
  <c r="CY65"/>
  <c r="DA65" s="1"/>
  <c r="CK65"/>
  <c r="CM65" s="1"/>
  <c r="BW65"/>
  <c r="BS65"/>
  <c r="BI65"/>
  <c r="BK65" s="1"/>
  <c r="AU65"/>
  <c r="AG65"/>
  <c r="AI65" s="1"/>
  <c r="S65"/>
  <c r="B65"/>
  <c r="A65"/>
  <c r="HJ64"/>
  <c r="HF64"/>
  <c r="HB64"/>
  <c r="FV64"/>
  <c r="FI64"/>
  <c r="FG64"/>
  <c r="FE64"/>
  <c r="EY64"/>
  <c r="ES64"/>
  <c r="DL64"/>
  <c r="DI64"/>
  <c r="CY64"/>
  <c r="DA64" s="1"/>
  <c r="CM64"/>
  <c r="CK64"/>
  <c r="BW64"/>
  <c r="BS64"/>
  <c r="BI64"/>
  <c r="AU64"/>
  <c r="AW64" s="1"/>
  <c r="AG64"/>
  <c r="AI64" s="1"/>
  <c r="U64"/>
  <c r="S64"/>
  <c r="B64"/>
  <c r="A64"/>
  <c r="HJ63"/>
  <c r="HF63"/>
  <c r="HB63"/>
  <c r="GX63"/>
  <c r="GT63"/>
  <c r="FV63"/>
  <c r="FI63"/>
  <c r="FG63"/>
  <c r="FE63"/>
  <c r="EY63"/>
  <c r="ES63"/>
  <c r="DP63"/>
  <c r="DO63"/>
  <c r="DL63"/>
  <c r="DI63"/>
  <c r="DA63"/>
  <c r="CY63"/>
  <c r="CM63"/>
  <c r="CK63"/>
  <c r="BW63"/>
  <c r="BS63"/>
  <c r="BK63"/>
  <c r="BI63"/>
  <c r="AW63"/>
  <c r="AU63"/>
  <c r="AM56" i="6"/>
  <c r="AG63" i="3"/>
  <c r="U63"/>
  <c r="S63"/>
  <c r="B63"/>
  <c r="A63"/>
  <c r="HJ62"/>
  <c r="HF62"/>
  <c r="HB62"/>
  <c r="FV62"/>
  <c r="FI62"/>
  <c r="FG62"/>
  <c r="FE62"/>
  <c r="EY62"/>
  <c r="ES62"/>
  <c r="DL62"/>
  <c r="DI62"/>
  <c r="CY62"/>
  <c r="DA62" s="1"/>
  <c r="CK62"/>
  <c r="BW62"/>
  <c r="BS62"/>
  <c r="BI62"/>
  <c r="AW62"/>
  <c r="AU62"/>
  <c r="AI62"/>
  <c r="AG62"/>
  <c r="U62"/>
  <c r="S62"/>
  <c r="B62"/>
  <c r="A62"/>
  <c r="HJ61"/>
  <c r="HF61"/>
  <c r="HB61"/>
  <c r="GX61"/>
  <c r="GT61"/>
  <c r="FV61"/>
  <c r="FI61"/>
  <c r="FG61"/>
  <c r="FE61"/>
  <c r="EY61"/>
  <c r="ES61"/>
  <c r="DP61"/>
  <c r="DO61"/>
  <c r="DL61"/>
  <c r="DI61"/>
  <c r="CY61"/>
  <c r="CM61"/>
  <c r="CK61"/>
  <c r="BW61"/>
  <c r="BS61"/>
  <c r="BI61"/>
  <c r="AU61"/>
  <c r="AM54" i="6"/>
  <c r="AG61" i="3"/>
  <c r="AI61" s="1"/>
  <c r="U61"/>
  <c r="S61"/>
  <c r="B61"/>
  <c r="A61"/>
  <c r="HJ60"/>
  <c r="HF60"/>
  <c r="HB60"/>
  <c r="FV60"/>
  <c r="FI60"/>
  <c r="FG60"/>
  <c r="FE60"/>
  <c r="EY60"/>
  <c r="ES60"/>
  <c r="DL60"/>
  <c r="DI60"/>
  <c r="CY60"/>
  <c r="DA60" s="1"/>
  <c r="CK60"/>
  <c r="CM60" s="1"/>
  <c r="BW60"/>
  <c r="BS60"/>
  <c r="BK60"/>
  <c r="BI60"/>
  <c r="AW60"/>
  <c r="AU60"/>
  <c r="AG60"/>
  <c r="S60"/>
  <c r="B60"/>
  <c r="A60"/>
  <c r="HJ59"/>
  <c r="HF59"/>
  <c r="HB59"/>
  <c r="GX59"/>
  <c r="GT59"/>
  <c r="FV59"/>
  <c r="FI59"/>
  <c r="FG59"/>
  <c r="FE59"/>
  <c r="EY59"/>
  <c r="ES59"/>
  <c r="DP59"/>
  <c r="DO59"/>
  <c r="DL59"/>
  <c r="DI59"/>
  <c r="CY59"/>
  <c r="CK59"/>
  <c r="CM59" s="1"/>
  <c r="BW59"/>
  <c r="BS59"/>
  <c r="BK59"/>
  <c r="BI59"/>
  <c r="AU59"/>
  <c r="AW59" s="1"/>
  <c r="AI59"/>
  <c r="AG59"/>
  <c r="U59"/>
  <c r="S59"/>
  <c r="B59"/>
  <c r="A59"/>
  <c r="HJ58"/>
  <c r="HF58"/>
  <c r="HB58"/>
  <c r="FV58"/>
  <c r="FI58"/>
  <c r="FG58"/>
  <c r="FE58"/>
  <c r="EY58"/>
  <c r="ES58"/>
  <c r="DL58"/>
  <c r="DI58"/>
  <c r="CY58"/>
  <c r="CK58"/>
  <c r="BW58"/>
  <c r="BS58"/>
  <c r="BK58"/>
  <c r="BI58"/>
  <c r="AU58"/>
  <c r="AW58" s="1"/>
  <c r="AI58"/>
  <c r="AG58"/>
  <c r="S58"/>
  <c r="B58"/>
  <c r="A58"/>
  <c r="HJ57"/>
  <c r="HF57"/>
  <c r="HB57"/>
  <c r="GX57"/>
  <c r="GT57"/>
  <c r="FV57"/>
  <c r="FI57"/>
  <c r="FG57"/>
  <c r="FE57"/>
  <c r="EY57"/>
  <c r="ES57"/>
  <c r="DP57"/>
  <c r="DO57"/>
  <c r="DL57"/>
  <c r="DI57"/>
  <c r="CY57"/>
  <c r="CK57"/>
  <c r="CM57" s="1"/>
  <c r="BW57"/>
  <c r="BS57"/>
  <c r="BI57"/>
  <c r="AW57"/>
  <c r="AU57"/>
  <c r="AG57"/>
  <c r="AI57" s="1"/>
  <c r="S57"/>
  <c r="U57" s="1"/>
  <c r="B57"/>
  <c r="A57"/>
  <c r="HJ56"/>
  <c r="HF56"/>
  <c r="HB56"/>
  <c r="FV56"/>
  <c r="FI56"/>
  <c r="FG56"/>
  <c r="FE56"/>
  <c r="EY56"/>
  <c r="ES56"/>
  <c r="DL56"/>
  <c r="DI56"/>
  <c r="CY56"/>
  <c r="CM56"/>
  <c r="CK56"/>
  <c r="BW56"/>
  <c r="BS56"/>
  <c r="BK56"/>
  <c r="BI56"/>
  <c r="AW56"/>
  <c r="AU56"/>
  <c r="AI56"/>
  <c r="AG56"/>
  <c r="U56"/>
  <c r="S56"/>
  <c r="B56"/>
  <c r="A56"/>
  <c r="HJ55"/>
  <c r="HF55"/>
  <c r="HB55"/>
  <c r="GX55"/>
  <c r="GT55"/>
  <c r="FV55"/>
  <c r="FI55"/>
  <c r="FG55"/>
  <c r="FE55"/>
  <c r="EY55"/>
  <c r="ES55"/>
  <c r="DP55"/>
  <c r="DO55"/>
  <c r="DL55"/>
  <c r="DI55"/>
  <c r="CY55"/>
  <c r="CM55"/>
  <c r="CK55"/>
  <c r="BW55"/>
  <c r="BS55"/>
  <c r="BK55"/>
  <c r="BI55"/>
  <c r="AU55"/>
  <c r="AI55"/>
  <c r="AG55"/>
  <c r="S55"/>
  <c r="B55"/>
  <c r="A55"/>
  <c r="HJ54"/>
  <c r="HF54"/>
  <c r="HB54"/>
  <c r="FV54"/>
  <c r="FI54"/>
  <c r="FG54"/>
  <c r="FE54"/>
  <c r="EY54"/>
  <c r="ES54"/>
  <c r="DL54"/>
  <c r="DI54"/>
  <c r="DA54"/>
  <c r="CY54"/>
  <c r="CK54"/>
  <c r="BW54"/>
  <c r="BS54"/>
  <c r="BK54"/>
  <c r="BI54"/>
  <c r="AU54"/>
  <c r="AW54" s="1"/>
  <c r="AG54"/>
  <c r="S54"/>
  <c r="U54" s="1"/>
  <c r="B54"/>
  <c r="A54"/>
  <c r="HJ53"/>
  <c r="HF53"/>
  <c r="HB53"/>
  <c r="GX53"/>
  <c r="GT53"/>
  <c r="FV53"/>
  <c r="FI53"/>
  <c r="FG53"/>
  <c r="FE53"/>
  <c r="EY53"/>
  <c r="ES53"/>
  <c r="DP53"/>
  <c r="DO53"/>
  <c r="DL53"/>
  <c r="DI53"/>
  <c r="CY53"/>
  <c r="CK53"/>
  <c r="BW53"/>
  <c r="BS53"/>
  <c r="BI53"/>
  <c r="BK53" s="1"/>
  <c r="AW53"/>
  <c r="AU53"/>
  <c r="AI53"/>
  <c r="AG53"/>
  <c r="U53"/>
  <c r="S53"/>
  <c r="B53"/>
  <c r="A53"/>
  <c r="HJ52"/>
  <c r="HF52"/>
  <c r="HB52"/>
  <c r="FV52"/>
  <c r="FI52"/>
  <c r="FG52"/>
  <c r="FE52"/>
  <c r="EY52"/>
  <c r="ES52"/>
  <c r="DL52"/>
  <c r="DI52"/>
  <c r="CY52"/>
  <c r="CM52"/>
  <c r="CK52"/>
  <c r="BW52"/>
  <c r="BS52"/>
  <c r="BK52"/>
  <c r="BI52"/>
  <c r="AW52"/>
  <c r="AU52"/>
  <c r="AG52"/>
  <c r="U52"/>
  <c r="S52"/>
  <c r="B52"/>
  <c r="A52"/>
  <c r="HJ51"/>
  <c r="HF51"/>
  <c r="HB51"/>
  <c r="GX51"/>
  <c r="GT51"/>
  <c r="FV51"/>
  <c r="FI51"/>
  <c r="FG51"/>
  <c r="FE51"/>
  <c r="EY51"/>
  <c r="ES51"/>
  <c r="DP51"/>
  <c r="DO51"/>
  <c r="DL51"/>
  <c r="DI51"/>
  <c r="CY51"/>
  <c r="CK51"/>
  <c r="CM51" s="1"/>
  <c r="BW51"/>
  <c r="BS51"/>
  <c r="BK51"/>
  <c r="BI51"/>
  <c r="AU51"/>
  <c r="AW51" s="1"/>
  <c r="AI51"/>
  <c r="AG51"/>
  <c r="U51"/>
  <c r="S51"/>
  <c r="B51"/>
  <c r="A51"/>
  <c r="HJ50"/>
  <c r="HF50"/>
  <c r="HB50"/>
  <c r="FV50"/>
  <c r="FI50"/>
  <c r="FG50"/>
  <c r="FE50"/>
  <c r="EY50"/>
  <c r="ES50"/>
  <c r="DL50"/>
  <c r="DI50"/>
  <c r="AR43" i="6"/>
  <c r="CY50" i="3"/>
  <c r="DA50" s="1"/>
  <c r="CK50"/>
  <c r="CM50" s="1"/>
  <c r="BW50"/>
  <c r="BS50"/>
  <c r="BI50"/>
  <c r="AW50"/>
  <c r="AU50"/>
  <c r="AI50"/>
  <c r="AG50"/>
  <c r="U50"/>
  <c r="S50"/>
  <c r="B50"/>
  <c r="A50"/>
  <c r="HJ49"/>
  <c r="HF49"/>
  <c r="HB49"/>
  <c r="GX49"/>
  <c r="GT49"/>
  <c r="FV49"/>
  <c r="FI49"/>
  <c r="FG49"/>
  <c r="FE49"/>
  <c r="EY49"/>
  <c r="ES49"/>
  <c r="DP49"/>
  <c r="DO49"/>
  <c r="DL49"/>
  <c r="DI49"/>
  <c r="DA49"/>
  <c r="CY49"/>
  <c r="CM49"/>
  <c r="CK49"/>
  <c r="BW49"/>
  <c r="BS49"/>
  <c r="BK49"/>
  <c r="BI49"/>
  <c r="AU49"/>
  <c r="AT47" i="4" s="1"/>
  <c r="AG49" i="3"/>
  <c r="AI49" s="1"/>
  <c r="S49"/>
  <c r="B49"/>
  <c r="A49"/>
  <c r="HJ48"/>
  <c r="HF48"/>
  <c r="HB48"/>
  <c r="FV48"/>
  <c r="FI48"/>
  <c r="FG48"/>
  <c r="FE48"/>
  <c r="EY48"/>
  <c r="ES48"/>
  <c r="DL48"/>
  <c r="DI48"/>
  <c r="DA48"/>
  <c r="CY48"/>
  <c r="CK48"/>
  <c r="BW48"/>
  <c r="BS48"/>
  <c r="BK48"/>
  <c r="BI48"/>
  <c r="AU48"/>
  <c r="AT46" i="4" s="1"/>
  <c r="AI48" i="3"/>
  <c r="AG48"/>
  <c r="U48"/>
  <c r="S48"/>
  <c r="B48"/>
  <c r="A48"/>
  <c r="HJ47"/>
  <c r="HF47"/>
  <c r="HB47"/>
  <c r="GX47"/>
  <c r="GT47"/>
  <c r="FV47"/>
  <c r="FI47"/>
  <c r="FG47"/>
  <c r="FE47"/>
  <c r="EY47"/>
  <c r="ES47"/>
  <c r="DP47"/>
  <c r="DO47"/>
  <c r="DL47"/>
  <c r="DI47"/>
  <c r="DA47"/>
  <c r="CY47"/>
  <c r="CK47"/>
  <c r="CM47" s="1"/>
  <c r="BW47"/>
  <c r="BS47"/>
  <c r="BI47"/>
  <c r="BK47" s="1"/>
  <c r="AW47"/>
  <c r="AV45" i="4" s="1"/>
  <c r="AU47" i="3"/>
  <c r="AT45" i="4" s="1"/>
  <c r="AI47" i="3"/>
  <c r="AG47"/>
  <c r="S47"/>
  <c r="B47"/>
  <c r="A47"/>
  <c r="HJ46"/>
  <c r="HF46"/>
  <c r="HB46"/>
  <c r="FV46"/>
  <c r="FI46"/>
  <c r="FG46"/>
  <c r="FE46"/>
  <c r="EY46"/>
  <c r="ES46"/>
  <c r="DL46"/>
  <c r="DI46"/>
  <c r="DA46"/>
  <c r="CY46"/>
  <c r="CK46"/>
  <c r="BW46"/>
  <c r="BS46"/>
  <c r="BI46"/>
  <c r="BK46" s="1"/>
  <c r="AU46"/>
  <c r="AI46"/>
  <c r="AG46"/>
  <c r="U46"/>
  <c r="S46"/>
  <c r="B46"/>
  <c r="A46"/>
  <c r="HJ45"/>
  <c r="HF45"/>
  <c r="HB45"/>
  <c r="GX45"/>
  <c r="GT45"/>
  <c r="FV45"/>
  <c r="FI45"/>
  <c r="FG45"/>
  <c r="FE45"/>
  <c r="EY45"/>
  <c r="ES45"/>
  <c r="DP45"/>
  <c r="DO45"/>
  <c r="DL45"/>
  <c r="DI45"/>
  <c r="DA45"/>
  <c r="CY45"/>
  <c r="CK45"/>
  <c r="BW45"/>
  <c r="BS45"/>
  <c r="BI45"/>
  <c r="AU45"/>
  <c r="AG45"/>
  <c r="AI45" s="1"/>
  <c r="S45"/>
  <c r="U45" s="1"/>
  <c r="B45"/>
  <c r="A45"/>
  <c r="HJ44"/>
  <c r="HF44"/>
  <c r="HB44"/>
  <c r="FV44"/>
  <c r="FI44"/>
  <c r="FG44"/>
  <c r="FE44"/>
  <c r="EY44"/>
  <c r="ES44"/>
  <c r="DL44"/>
  <c r="DI44"/>
  <c r="CY44"/>
  <c r="CM44"/>
  <c r="CK44"/>
  <c r="BW44"/>
  <c r="BS44"/>
  <c r="BK44"/>
  <c r="BI44"/>
  <c r="AU44"/>
  <c r="AT42" i="4" s="1"/>
  <c r="AI44" i="3"/>
  <c r="AG44"/>
  <c r="S44"/>
  <c r="B44"/>
  <c r="A44"/>
  <c r="HJ43"/>
  <c r="HF43"/>
  <c r="HB43"/>
  <c r="GX43"/>
  <c r="GT43"/>
  <c r="FV43"/>
  <c r="FI43"/>
  <c r="FG43"/>
  <c r="FE43"/>
  <c r="EY43"/>
  <c r="ES43"/>
  <c r="DP43"/>
  <c r="DO43"/>
  <c r="DL43"/>
  <c r="DI43"/>
  <c r="CY43"/>
  <c r="DA43" s="1"/>
  <c r="CM43"/>
  <c r="CK43"/>
  <c r="BW43"/>
  <c r="BS43"/>
  <c r="BI43"/>
  <c r="AU43"/>
  <c r="AT41" i="4" s="1"/>
  <c r="AG43" i="3"/>
  <c r="AI43" s="1"/>
  <c r="S43"/>
  <c r="U43" s="1"/>
  <c r="B43"/>
  <c r="A43"/>
  <c r="HJ42"/>
  <c r="HF42"/>
  <c r="HB42"/>
  <c r="FV42"/>
  <c r="FI42"/>
  <c r="FG42"/>
  <c r="FE42"/>
  <c r="EY42"/>
  <c r="ES42"/>
  <c r="DL42"/>
  <c r="DI42"/>
  <c r="DA42"/>
  <c r="CZ40" i="4" s="1"/>
  <c r="CY42" i="3"/>
  <c r="CX40" i="4" s="1"/>
  <c r="CK42" i="3"/>
  <c r="BW42"/>
  <c r="BS42"/>
  <c r="BK42"/>
  <c r="BI42"/>
  <c r="AU42"/>
  <c r="AT40" i="4" s="1"/>
  <c r="AG42" i="3"/>
  <c r="AI42" s="1"/>
  <c r="U42"/>
  <c r="S42"/>
  <c r="B42"/>
  <c r="A42"/>
  <c r="HJ41"/>
  <c r="HF41"/>
  <c r="HB41"/>
  <c r="GX41"/>
  <c r="GT41"/>
  <c r="FV41"/>
  <c r="FI41"/>
  <c r="FG41"/>
  <c r="FE41"/>
  <c r="EY41"/>
  <c r="ES41"/>
  <c r="DP41"/>
  <c r="DO41"/>
  <c r="DL41"/>
  <c r="DI41"/>
  <c r="DA41"/>
  <c r="CZ39" i="4" s="1"/>
  <c r="CY41" i="3"/>
  <c r="CX39" i="4" s="1"/>
  <c r="CK41" i="3"/>
  <c r="BW41"/>
  <c r="BS41"/>
  <c r="BI41"/>
  <c r="AU41"/>
  <c r="AT39" i="4" s="1"/>
  <c r="AG41" i="3"/>
  <c r="AI41" s="1"/>
  <c r="U41"/>
  <c r="S41"/>
  <c r="B41"/>
  <c r="A41"/>
  <c r="HF40"/>
  <c r="HB40"/>
  <c r="FV40"/>
  <c r="FE40"/>
  <c r="FD38" i="4" s="1"/>
  <c r="EY40" i="3"/>
  <c r="ES40"/>
  <c r="DL40"/>
  <c r="DI40"/>
  <c r="DA40"/>
  <c r="CZ38" i="4" s="1"/>
  <c r="CY40" i="3"/>
  <c r="CX38" i="4" s="1"/>
  <c r="CK40" i="3"/>
  <c r="BW40"/>
  <c r="BS40"/>
  <c r="BI40"/>
  <c r="AU40"/>
  <c r="AT38" i="4" s="1"/>
  <c r="AI40" i="3"/>
  <c r="AG40"/>
  <c r="S40"/>
  <c r="U40" s="1"/>
  <c r="B40"/>
  <c r="A40"/>
  <c r="HF39"/>
  <c r="HB39"/>
  <c r="GX39"/>
  <c r="GT39"/>
  <c r="FV39"/>
  <c r="FG39"/>
  <c r="FF37" i="4" s="1"/>
  <c r="FE39" i="3"/>
  <c r="FD37" i="4" s="1"/>
  <c r="EY39" i="3"/>
  <c r="ES39"/>
  <c r="DP39"/>
  <c r="DO39"/>
  <c r="DL39"/>
  <c r="DI39"/>
  <c r="CY39"/>
  <c r="CX37" i="4" s="1"/>
  <c r="CM39" i="3"/>
  <c r="CL37" i="4" s="1"/>
  <c r="CK39" i="3"/>
  <c r="CJ37" i="4" s="1"/>
  <c r="BW39" i="3"/>
  <c r="BS39"/>
  <c r="BI39"/>
  <c r="BH37" i="4" s="1"/>
  <c r="AU39" i="3"/>
  <c r="AT37" i="4" s="1"/>
  <c r="AI39" i="3"/>
  <c r="AG39"/>
  <c r="U39"/>
  <c r="S39"/>
  <c r="B39"/>
  <c r="A39"/>
  <c r="HF38"/>
  <c r="HB38"/>
  <c r="FV38"/>
  <c r="FG38"/>
  <c r="FF36" i="4" s="1"/>
  <c r="FE38" i="3"/>
  <c r="FD36" i="4" s="1"/>
  <c r="EY38" i="3"/>
  <c r="ES38"/>
  <c r="DL38"/>
  <c r="DI38"/>
  <c r="AR31" i="6"/>
  <c r="CY38" i="3"/>
  <c r="CX36" i="4" s="1"/>
  <c r="CK38" i="3"/>
  <c r="CJ36" i="4" s="1"/>
  <c r="BW38" i="3"/>
  <c r="BS38"/>
  <c r="BI38"/>
  <c r="BH36" i="4" s="1"/>
  <c r="AU38" i="3"/>
  <c r="AI38"/>
  <c r="AG38"/>
  <c r="U38"/>
  <c r="S38"/>
  <c r="B38"/>
  <c r="A38"/>
  <c r="HF37"/>
  <c r="HB37"/>
  <c r="GX37"/>
  <c r="GT37"/>
  <c r="FV37"/>
  <c r="FE37"/>
  <c r="FD35" i="4" s="1"/>
  <c r="EY37" i="3"/>
  <c r="ES37"/>
  <c r="DP37"/>
  <c r="DO37"/>
  <c r="DL37"/>
  <c r="DI37"/>
  <c r="DA37"/>
  <c r="CZ35" i="4" s="1"/>
  <c r="CY37" i="3"/>
  <c r="CX35" i="4" s="1"/>
  <c r="CM37" i="3"/>
  <c r="CL35" i="4" s="1"/>
  <c r="CK37" i="3"/>
  <c r="CJ35" i="4" s="1"/>
  <c r="BW37" i="3"/>
  <c r="BS37"/>
  <c r="BI37"/>
  <c r="BH35" i="4" s="1"/>
  <c r="AU37" i="3"/>
  <c r="AT35" i="4" s="1"/>
  <c r="AG37" i="3"/>
  <c r="S37"/>
  <c r="B37"/>
  <c r="A37"/>
  <c r="HF36"/>
  <c r="HB36"/>
  <c r="FV36"/>
  <c r="FI36"/>
  <c r="FG36"/>
  <c r="FF34" i="4" s="1"/>
  <c r="FE36" i="3"/>
  <c r="FD34" i="4" s="1"/>
  <c r="EY36" i="3"/>
  <c r="ES36"/>
  <c r="DL36"/>
  <c r="DI36"/>
  <c r="CY36"/>
  <c r="CX34" i="4" s="1"/>
  <c r="CM36" i="3"/>
  <c r="CL34" i="4" s="1"/>
  <c r="CK36" i="3"/>
  <c r="CJ34" i="4" s="1"/>
  <c r="BW36" i="3"/>
  <c r="BS36"/>
  <c r="BI36"/>
  <c r="AU36"/>
  <c r="AT34" i="4" s="1"/>
  <c r="AI36" i="3"/>
  <c r="AH34" i="4" s="1"/>
  <c r="AG36" i="3"/>
  <c r="AF34" i="4" s="1"/>
  <c r="S36" i="3"/>
  <c r="R34" i="4" s="1"/>
  <c r="B36" i="3"/>
  <c r="A36"/>
  <c r="HF35"/>
  <c r="HB35"/>
  <c r="GX35"/>
  <c r="FV35"/>
  <c r="FE35"/>
  <c r="FD33" i="4" s="1"/>
  <c r="EY35" i="3"/>
  <c r="ES35"/>
  <c r="DP35"/>
  <c r="DO33" i="4" s="1"/>
  <c r="DO35" i="3"/>
  <c r="DL35"/>
  <c r="DK33" i="4" s="1"/>
  <c r="DI35" i="3"/>
  <c r="DH33" i="4" s="1"/>
  <c r="DA35" i="3"/>
  <c r="CY35"/>
  <c r="CX33" i="4" s="1"/>
  <c r="CK35" i="3"/>
  <c r="BS35"/>
  <c r="BI35"/>
  <c r="BH33" i="4" s="1"/>
  <c r="AU35" i="3"/>
  <c r="AT33" i="4" s="1"/>
  <c r="AG35" i="3"/>
  <c r="S35"/>
  <c r="R33" i="4" s="1"/>
  <c r="B35" i="3"/>
  <c r="A35"/>
  <c r="HF34"/>
  <c r="HB34"/>
  <c r="FV34"/>
  <c r="FE34"/>
  <c r="FD32" i="4" s="1"/>
  <c r="EY34" i="3"/>
  <c r="ES34"/>
  <c r="DL34"/>
  <c r="DK32" i="4" s="1"/>
  <c r="DI34" i="3"/>
  <c r="DH32" i="4" s="1"/>
  <c r="DA34" i="3"/>
  <c r="CY34"/>
  <c r="CX32" i="4" s="1"/>
  <c r="CK34" i="3"/>
  <c r="BS34"/>
  <c r="BI34"/>
  <c r="BH32" i="4" s="1"/>
  <c r="AU34" i="3"/>
  <c r="AT32" i="4" s="1"/>
  <c r="AI34" i="3"/>
  <c r="AG34"/>
  <c r="AF32" i="4" s="1"/>
  <c r="S34" i="3"/>
  <c r="R32" i="4" s="1"/>
  <c r="B34" i="3"/>
  <c r="A34"/>
  <c r="HF33"/>
  <c r="HB33"/>
  <c r="GX33"/>
  <c r="FV33"/>
  <c r="FE33"/>
  <c r="FD31" i="4" s="1"/>
  <c r="EY33" i="3"/>
  <c r="ES33"/>
  <c r="DO33"/>
  <c r="DL33"/>
  <c r="DK31" i="4" s="1"/>
  <c r="DI33" i="3"/>
  <c r="DH31" i="4" s="1"/>
  <c r="CY33" i="3"/>
  <c r="CK33"/>
  <c r="CJ31" i="4" s="1"/>
  <c r="BS33" i="3"/>
  <c r="BI33"/>
  <c r="BH31" i="4" s="1"/>
  <c r="AU33" i="3"/>
  <c r="AT31" i="4" s="1"/>
  <c r="AG33" i="3"/>
  <c r="S33"/>
  <c r="R31" i="4" s="1"/>
  <c r="B33" i="3"/>
  <c r="A33"/>
  <c r="HF32"/>
  <c r="HB32"/>
  <c r="FV32"/>
  <c r="FG32"/>
  <c r="FF30" i="4" s="1"/>
  <c r="FE32" i="3"/>
  <c r="FD30" i="4" s="1"/>
  <c r="EY32" i="3"/>
  <c r="ES32"/>
  <c r="DL32"/>
  <c r="DK30" i="4" s="1"/>
  <c r="DI32" i="3"/>
  <c r="DH30" i="4" s="1"/>
  <c r="CY32" i="3"/>
  <c r="CX30" i="4" s="1"/>
  <c r="CK32" i="3"/>
  <c r="CJ30" i="4" s="1"/>
  <c r="BS32" i="3"/>
  <c r="BI32"/>
  <c r="AU32"/>
  <c r="AT30" i="4" s="1"/>
  <c r="AG32" i="3"/>
  <c r="S32"/>
  <c r="R30" i="4" s="1"/>
  <c r="B32" i="3"/>
  <c r="A32"/>
  <c r="HF31"/>
  <c r="HB31"/>
  <c r="GX31"/>
  <c r="FV31"/>
  <c r="FG31"/>
  <c r="FF29" i="4" s="1"/>
  <c r="FE31" i="3"/>
  <c r="FD29" i="4" s="1"/>
  <c r="EY31" i="3"/>
  <c r="ES31"/>
  <c r="DO31"/>
  <c r="DL31"/>
  <c r="DK29" i="4" s="1"/>
  <c r="DI31" i="3"/>
  <c r="DH29" i="4" s="1"/>
  <c r="CY31" i="3"/>
  <c r="CK31"/>
  <c r="CJ29" i="4" s="1"/>
  <c r="BS31" i="3"/>
  <c r="BI31"/>
  <c r="BH29" i="4" s="1"/>
  <c r="AU31" i="3"/>
  <c r="AG31"/>
  <c r="AF29" i="4" s="1"/>
  <c r="S31" i="3"/>
  <c r="B31"/>
  <c r="A31"/>
  <c r="HF30"/>
  <c r="HB30"/>
  <c r="FV30"/>
  <c r="FI30"/>
  <c r="FG30"/>
  <c r="FF28" i="4" s="1"/>
  <c r="FE30" i="3"/>
  <c r="FD28" i="4" s="1"/>
  <c r="EY30" i="3"/>
  <c r="ES30"/>
  <c r="DL30"/>
  <c r="DK28" i="4" s="1"/>
  <c r="DI30" i="3"/>
  <c r="DH28" i="4" s="1"/>
  <c r="CY30" i="3"/>
  <c r="CK30"/>
  <c r="BS30"/>
  <c r="BI30"/>
  <c r="BH28" i="4" s="1"/>
  <c r="AU30" i="3"/>
  <c r="AT28" i="4" s="1"/>
  <c r="AG30" i="3"/>
  <c r="AF28" i="4" s="1"/>
  <c r="S30" i="3"/>
  <c r="R28" i="4" s="1"/>
  <c r="B30" i="3"/>
  <c r="A30"/>
  <c r="HF29"/>
  <c r="HB29"/>
  <c r="GX29"/>
  <c r="FV29"/>
  <c r="FE29"/>
  <c r="FD27" i="4" s="1"/>
  <c r="EY29" i="3"/>
  <c r="ES29"/>
  <c r="DO29"/>
  <c r="DL29"/>
  <c r="DK27" i="4" s="1"/>
  <c r="DI29" i="3"/>
  <c r="DH27" i="4" s="1"/>
  <c r="CY29" i="3"/>
  <c r="CX27" i="4" s="1"/>
  <c r="CK29" i="3"/>
  <c r="CJ27" i="4" s="1"/>
  <c r="BS29" i="3"/>
  <c r="BK29"/>
  <c r="BI29"/>
  <c r="BH27" i="4" s="1"/>
  <c r="AU29" i="3"/>
  <c r="AG29"/>
  <c r="AF27" i="4" s="1"/>
  <c r="S29" i="3"/>
  <c r="R27" i="4" s="1"/>
  <c r="B29" i="3"/>
  <c r="A29"/>
  <c r="HF28"/>
  <c r="HB28"/>
  <c r="FV28"/>
  <c r="FG28"/>
  <c r="FF26" i="4" s="1"/>
  <c r="FE28" i="3"/>
  <c r="FD26" i="4" s="1"/>
  <c r="EY28" i="3"/>
  <c r="ES28"/>
  <c r="DL28"/>
  <c r="DK26" i="4" s="1"/>
  <c r="DI28" i="3"/>
  <c r="DH26" i="4" s="1"/>
  <c r="CY28" i="3"/>
  <c r="CK28"/>
  <c r="CJ26" i="4" s="1"/>
  <c r="BS28" i="3"/>
  <c r="BI28"/>
  <c r="AU28"/>
  <c r="AT26" i="4" s="1"/>
  <c r="AI28" i="3"/>
  <c r="AG28"/>
  <c r="AF26" i="4" s="1"/>
  <c r="S28" i="3"/>
  <c r="R26" i="4" s="1"/>
  <c r="B28" i="3"/>
  <c r="A28"/>
  <c r="HF27"/>
  <c r="HB27"/>
  <c r="GX27"/>
  <c r="FV27"/>
  <c r="FE27"/>
  <c r="FD25" i="4" s="1"/>
  <c r="EY27" i="3"/>
  <c r="ES27"/>
  <c r="DO27"/>
  <c r="DL27"/>
  <c r="DK25" i="4" s="1"/>
  <c r="DI27" i="3"/>
  <c r="DH25" i="4" s="1"/>
  <c r="CY27" i="3"/>
  <c r="CX25" i="4" s="1"/>
  <c r="CK27" i="3"/>
  <c r="CJ25" i="4" s="1"/>
  <c r="BS27" i="3"/>
  <c r="BI27"/>
  <c r="BH25" i="4" s="1"/>
  <c r="AU27" i="3"/>
  <c r="AT25" i="4" s="1"/>
  <c r="AG27" i="3"/>
  <c r="AF25" i="4" s="1"/>
  <c r="S27" i="3"/>
  <c r="R25" i="4" s="1"/>
  <c r="B27" i="3"/>
  <c r="A27"/>
  <c r="HF26"/>
  <c r="HB26"/>
  <c r="FV26"/>
  <c r="FG26"/>
  <c r="FF24" i="4" s="1"/>
  <c r="FE26" i="3"/>
  <c r="FD24" i="4" s="1"/>
  <c r="EY26" i="3"/>
  <c r="ES26"/>
  <c r="DL26"/>
  <c r="DK24" i="4" s="1"/>
  <c r="DI26" i="3"/>
  <c r="DH24" i="4" s="1"/>
  <c r="CY26" i="3"/>
  <c r="CK26"/>
  <c r="CJ24" i="4" s="1"/>
  <c r="BS26" i="3"/>
  <c r="BI26"/>
  <c r="BH24" i="4" s="1"/>
  <c r="AU26" i="3"/>
  <c r="AT24" i="4" s="1"/>
  <c r="AG26" i="3"/>
  <c r="AF24" i="4" s="1"/>
  <c r="S26" i="3"/>
  <c r="R24" i="4" s="1"/>
  <c r="B26" i="3"/>
  <c r="A26"/>
  <c r="HF25"/>
  <c r="HB25"/>
  <c r="GX25"/>
  <c r="FV25"/>
  <c r="FG25"/>
  <c r="FF23" i="4" s="1"/>
  <c r="FE25" i="3"/>
  <c r="FD23" i="4" s="1"/>
  <c r="EY25" i="3"/>
  <c r="ES25"/>
  <c r="DO25"/>
  <c r="DL25"/>
  <c r="DK23" i="4" s="1"/>
  <c r="DI25" i="3"/>
  <c r="DH23" i="4" s="1"/>
  <c r="CY25" i="3"/>
  <c r="CX23" i="4" s="1"/>
  <c r="CK25" i="3"/>
  <c r="CJ23" i="4" s="1"/>
  <c r="BS25" i="3"/>
  <c r="BI25"/>
  <c r="BH23" i="4" s="1"/>
  <c r="AU25" i="3"/>
  <c r="AT23" i="4" s="1"/>
  <c r="AG25" i="3"/>
  <c r="AF23" i="4" s="1"/>
  <c r="S25" i="3"/>
  <c r="R23" i="4" s="1"/>
  <c r="B25" i="3"/>
  <c r="A25"/>
  <c r="HF24"/>
  <c r="HB24"/>
  <c r="FV24"/>
  <c r="FE24"/>
  <c r="FD22" i="4" s="1"/>
  <c r="EY24" i="3"/>
  <c r="ES24"/>
  <c r="DL24"/>
  <c r="DK22" i="4" s="1"/>
  <c r="DI24" i="3"/>
  <c r="DH22" i="4" s="1"/>
  <c r="CY24" i="3"/>
  <c r="CX22" i="4" s="1"/>
  <c r="CK24" i="3"/>
  <c r="BS24"/>
  <c r="BI24"/>
  <c r="BH22" i="4" s="1"/>
  <c r="AU24" i="3"/>
  <c r="AG24"/>
  <c r="S24"/>
  <c r="R22" i="4" s="1"/>
  <c r="B24" i="3"/>
  <c r="A24"/>
  <c r="HF23"/>
  <c r="HB23"/>
  <c r="GX23"/>
  <c r="FV23"/>
  <c r="FI23"/>
  <c r="FG23"/>
  <c r="FF21" i="4" s="1"/>
  <c r="FE23" i="3"/>
  <c r="FD21" i="4" s="1"/>
  <c r="EY23" i="3"/>
  <c r="ES23"/>
  <c r="DO23"/>
  <c r="DL23"/>
  <c r="DK21" i="4" s="1"/>
  <c r="DI23" i="3"/>
  <c r="DH21" i="4" s="1"/>
  <c r="CY23" i="3"/>
  <c r="CX21" i="4" s="1"/>
  <c r="CK23" i="3"/>
  <c r="CJ21" i="4" s="1"/>
  <c r="BS23" i="3"/>
  <c r="BI23"/>
  <c r="BH21" i="4" s="1"/>
  <c r="AU23" i="3"/>
  <c r="AT21" i="4" s="1"/>
  <c r="AG23" i="3"/>
  <c r="AF21" i="4" s="1"/>
  <c r="S23" i="3"/>
  <c r="R21" i="4" s="1"/>
  <c r="B23" i="3"/>
  <c r="A23"/>
  <c r="HF22"/>
  <c r="HB22"/>
  <c r="FV22"/>
  <c r="FG22"/>
  <c r="FF20" i="4" s="1"/>
  <c r="FE22" i="3"/>
  <c r="FD20" i="4" s="1"/>
  <c r="EY22" i="3"/>
  <c r="ES22"/>
  <c r="DL22"/>
  <c r="DK20" i="4" s="1"/>
  <c r="DI22" i="3"/>
  <c r="DH20" i="4" s="1"/>
  <c r="CY22" i="3"/>
  <c r="CX20" i="4" s="1"/>
  <c r="CK22" i="3"/>
  <c r="BS22"/>
  <c r="BI22"/>
  <c r="BH20" i="4" s="1"/>
  <c r="AU22" i="3"/>
  <c r="AG22"/>
  <c r="AF20" i="4" s="1"/>
  <c r="S22" i="3"/>
  <c r="B22"/>
  <c r="A22"/>
  <c r="HF21"/>
  <c r="HB21"/>
  <c r="GX21"/>
  <c r="FV21"/>
  <c r="FE21"/>
  <c r="FD19" i="4" s="1"/>
  <c r="EY21" i="3"/>
  <c r="ES21"/>
  <c r="DO21"/>
  <c r="DL21"/>
  <c r="DK19" i="4" s="1"/>
  <c r="DI21" i="3"/>
  <c r="DH19" i="4" s="1"/>
  <c r="CY21" i="3"/>
  <c r="CK21"/>
  <c r="BS21"/>
  <c r="BI21"/>
  <c r="AU21"/>
  <c r="AG21"/>
  <c r="S21"/>
  <c r="B21"/>
  <c r="A21"/>
  <c r="HF20"/>
  <c r="HB20"/>
  <c r="FV20"/>
  <c r="FG20"/>
  <c r="FF18" i="4" s="1"/>
  <c r="FE20" i="3"/>
  <c r="FD18" i="4" s="1"/>
  <c r="EY20" i="3"/>
  <c r="ES20"/>
  <c r="DL20"/>
  <c r="DK18" i="4" s="1"/>
  <c r="DI20" i="3"/>
  <c r="DH18" i="4" s="1"/>
  <c r="CY20" i="3"/>
  <c r="CX18" i="4" s="1"/>
  <c r="CK20" i="3"/>
  <c r="CJ18" i="4" s="1"/>
  <c r="BS20" i="3"/>
  <c r="BI20"/>
  <c r="BH18" i="4" s="1"/>
  <c r="AU20" i="3"/>
  <c r="AG20"/>
  <c r="AF18" i="4" s="1"/>
  <c r="S20" i="3"/>
  <c r="R18" i="4" s="1"/>
  <c r="B20" i="3"/>
  <c r="A20"/>
  <c r="HF19"/>
  <c r="HB19"/>
  <c r="GX19"/>
  <c r="FV19"/>
  <c r="FG19"/>
  <c r="FF17" i="4" s="1"/>
  <c r="FE19" i="3"/>
  <c r="FD17" i="4" s="1"/>
  <c r="EY19" i="3"/>
  <c r="ES19"/>
  <c r="DP19"/>
  <c r="DO17" i="4" s="1"/>
  <c r="DO19" i="3"/>
  <c r="DL19"/>
  <c r="DK17" i="4" s="1"/>
  <c r="DI19" i="3"/>
  <c r="DH17" i="4" s="1"/>
  <c r="CY19" i="3"/>
  <c r="CX17" i="4" s="1"/>
  <c r="CK19" i="3"/>
  <c r="BS19"/>
  <c r="BI19"/>
  <c r="AU19"/>
  <c r="AG19"/>
  <c r="S19"/>
  <c r="R17" i="4" s="1"/>
  <c r="B19" i="3"/>
  <c r="A19"/>
  <c r="HF18"/>
  <c r="HB18"/>
  <c r="FV18"/>
  <c r="FE18"/>
  <c r="FD16" i="4" s="1"/>
  <c r="EY18" i="3"/>
  <c r="ES18"/>
  <c r="DL18"/>
  <c r="DK16" i="4" s="1"/>
  <c r="DI18" i="3"/>
  <c r="DH16" i="4" s="1"/>
  <c r="CY18" i="3"/>
  <c r="CK18"/>
  <c r="CJ16" i="4" s="1"/>
  <c r="BS18" i="3"/>
  <c r="BI18"/>
  <c r="BH16" i="4" s="1"/>
  <c r="AU18" i="3"/>
  <c r="AT16" i="4" s="1"/>
  <c r="AG18" i="3"/>
  <c r="S18"/>
  <c r="R16" i="4" s="1"/>
  <c r="B18" i="3"/>
  <c r="A18"/>
  <c r="HF17"/>
  <c r="HB17"/>
  <c r="GX17"/>
  <c r="FV17"/>
  <c r="FG17"/>
  <c r="FF15" i="4" s="1"/>
  <c r="FE17" i="3"/>
  <c r="FD15" i="4" s="1"/>
  <c r="EY17" i="3"/>
  <c r="ES17"/>
  <c r="DO17"/>
  <c r="DL17"/>
  <c r="DK15" i="4" s="1"/>
  <c r="DI17" i="3"/>
  <c r="DH15" i="4" s="1"/>
  <c r="CY17" i="3"/>
  <c r="CX15" i="4" s="1"/>
  <c r="CK17" i="3"/>
  <c r="CJ15" i="4" s="1"/>
  <c r="BS17" i="3"/>
  <c r="BI17"/>
  <c r="AW17"/>
  <c r="AU17"/>
  <c r="AT15" i="4" s="1"/>
  <c r="AG17" i="3"/>
  <c r="S17"/>
  <c r="R15" i="4" s="1"/>
  <c r="B17" i="3"/>
  <c r="A17"/>
  <c r="HF16"/>
  <c r="HB16"/>
  <c r="FV16"/>
  <c r="FE16"/>
  <c r="FD14" i="4" s="1"/>
  <c r="EY16" i="3"/>
  <c r="ES16"/>
  <c r="DL16"/>
  <c r="DK14" i="4" s="1"/>
  <c r="DI16" i="3"/>
  <c r="DH14" i="4" s="1"/>
  <c r="CY16" i="3"/>
  <c r="CX14" i="4" s="1"/>
  <c r="CK16" i="3"/>
  <c r="CJ14" i="4" s="1"/>
  <c r="BS16" i="3"/>
  <c r="BI16"/>
  <c r="BH14" i="4" s="1"/>
  <c r="AU16" i="3"/>
  <c r="AG16"/>
  <c r="AF14" i="4" s="1"/>
  <c r="S16" i="3"/>
  <c r="R14" i="4" s="1"/>
  <c r="B16" i="3"/>
  <c r="A16"/>
  <c r="HF15"/>
  <c r="HB15"/>
  <c r="GX15"/>
  <c r="FV15"/>
  <c r="FG15"/>
  <c r="FF13" i="4" s="1"/>
  <c r="FE15" i="3"/>
  <c r="FD13" i="4" s="1"/>
  <c r="EY15" i="3"/>
  <c r="ES15"/>
  <c r="DO15"/>
  <c r="DL15"/>
  <c r="DK13" i="4" s="1"/>
  <c r="DI15" i="3"/>
  <c r="DH13" i="4" s="1"/>
  <c r="CY15" i="3"/>
  <c r="CX13" i="4" s="1"/>
  <c r="CK15" i="3"/>
  <c r="CJ13" i="4" s="1"/>
  <c r="BS15" i="3"/>
  <c r="BI15"/>
  <c r="BH13" i="4" s="1"/>
  <c r="AU15" i="3"/>
  <c r="AG15"/>
  <c r="AF13" i="4" s="1"/>
  <c r="S15" i="3"/>
  <c r="R13" i="4" s="1"/>
  <c r="B15" i="3"/>
  <c r="A15"/>
  <c r="HF14"/>
  <c r="HB14"/>
  <c r="FV14"/>
  <c r="FG14"/>
  <c r="FF12" i="4" s="1"/>
  <c r="FE14" i="3"/>
  <c r="FD12" i="4" s="1"/>
  <c r="EY14" i="3"/>
  <c r="ES14"/>
  <c r="DL14"/>
  <c r="DK12" i="4" s="1"/>
  <c r="DI14" i="3"/>
  <c r="DH12" i="4" s="1"/>
  <c r="CY14" i="3"/>
  <c r="CK14"/>
  <c r="CJ12" i="4" s="1"/>
  <c r="BS14" i="3"/>
  <c r="BI14"/>
  <c r="BH12" i="4" s="1"/>
  <c r="AU14" i="3"/>
  <c r="AT12" i="4" s="1"/>
  <c r="AG14" i="3"/>
  <c r="AF12" i="4" s="1"/>
  <c r="S14" i="3"/>
  <c r="R12" i="4" s="1"/>
  <c r="B14" i="3"/>
  <c r="A14"/>
  <c r="HF13"/>
  <c r="HB13"/>
  <c r="GX13"/>
  <c r="FV13"/>
  <c r="FE13"/>
  <c r="FD11" i="4" s="1"/>
  <c r="EY13" i="3"/>
  <c r="ES13"/>
  <c r="DO13"/>
  <c r="DL13"/>
  <c r="DK11" i="4" s="1"/>
  <c r="DI13" i="3"/>
  <c r="DH11" i="4" s="1"/>
  <c r="DA13" i="3"/>
  <c r="CY13"/>
  <c r="CX11" i="4" s="1"/>
  <c r="CK13" i="3"/>
  <c r="CJ11" i="4" s="1"/>
  <c r="BS13" i="3"/>
  <c r="BI13"/>
  <c r="BH11" i="4" s="1"/>
  <c r="AU13" i="3"/>
  <c r="AT11" i="4" s="1"/>
  <c r="AG13" i="3"/>
  <c r="AF11" i="4" s="1"/>
  <c r="S13" i="3"/>
  <c r="B13"/>
  <c r="A13"/>
  <c r="HF12"/>
  <c r="HB12"/>
  <c r="FV12"/>
  <c r="FG12"/>
  <c r="FF10" i="4" s="1"/>
  <c r="FE12" i="3"/>
  <c r="FD10" i="4" s="1"/>
  <c r="EY12" i="3"/>
  <c r="ES12"/>
  <c r="DL12"/>
  <c r="DK10" i="4" s="1"/>
  <c r="DI12" i="3"/>
  <c r="DH10" i="4" s="1"/>
  <c r="CY12" i="3"/>
  <c r="CX10" i="4" s="1"/>
  <c r="CK12" i="3"/>
  <c r="CJ10" i="4" s="1"/>
  <c r="BS12" i="3"/>
  <c r="BI12"/>
  <c r="BH10" i="4" s="1"/>
  <c r="AU12" i="3"/>
  <c r="AT10" i="4" s="1"/>
  <c r="AG12" i="3"/>
  <c r="S12"/>
  <c r="R10" i="4" s="1"/>
  <c r="B12" i="3"/>
  <c r="A12"/>
  <c r="HJ11"/>
  <c r="HF11"/>
  <c r="HB11"/>
  <c r="FV11"/>
  <c r="FI11"/>
  <c r="FG11"/>
  <c r="FE11"/>
  <c r="EY11"/>
  <c r="ES11"/>
  <c r="DO11"/>
  <c r="DL11"/>
  <c r="DK9" i="4" s="1"/>
  <c r="DI11" i="3"/>
  <c r="DA11"/>
  <c r="CY11"/>
  <c r="CM11"/>
  <c r="CK11"/>
  <c r="BW11"/>
  <c r="BS11"/>
  <c r="BI11"/>
  <c r="AU11"/>
  <c r="AG11"/>
  <c r="U11"/>
  <c r="S11"/>
  <c r="B11"/>
  <c r="A11"/>
  <c r="HB10"/>
  <c r="FV10"/>
  <c r="FG10"/>
  <c r="FE10"/>
  <c r="EY10"/>
  <c r="ES10"/>
  <c r="DO10"/>
  <c r="DL10"/>
  <c r="DK8" i="4" s="1"/>
  <c r="DI10" i="3"/>
  <c r="CY10"/>
  <c r="CK10"/>
  <c r="BS10"/>
  <c r="S10"/>
  <c r="B10"/>
  <c r="A10"/>
  <c r="HJ8"/>
  <c r="HF8"/>
  <c r="HB8"/>
  <c r="GX8"/>
  <c r="GT8"/>
  <c r="FE8"/>
  <c r="FD7" i="4" s="1"/>
  <c r="EY8" i="3"/>
  <c r="EZ30" s="1"/>
  <c r="ES8"/>
  <c r="HD32" s="1"/>
  <c r="HE32" s="1"/>
  <c r="EK7" i="4"/>
  <c r="EI7"/>
  <c r="EF7"/>
  <c r="EB7"/>
  <c r="EA7"/>
  <c r="DZ7"/>
  <c r="DW7"/>
  <c r="DT7"/>
  <c r="DP8" i="3"/>
  <c r="DO8"/>
  <c r="DN7" i="4" s="1"/>
  <c r="DL8" i="3"/>
  <c r="DK7" i="4" s="1"/>
  <c r="DI8" i="3"/>
  <c r="DH7" i="4" s="1"/>
  <c r="GK5" i="3"/>
  <c r="GJ5"/>
  <c r="GI5"/>
  <c r="GH5"/>
  <c r="GG5"/>
  <c r="GF5"/>
  <c r="GE5"/>
  <c r="J3"/>
  <c r="G3"/>
  <c r="L1"/>
  <c r="C1"/>
  <c r="O20" i="2"/>
  <c r="M20"/>
  <c r="K20"/>
  <c r="O19"/>
  <c r="M19"/>
  <c r="K19"/>
  <c r="O18"/>
  <c r="M18"/>
  <c r="K18"/>
  <c r="O17"/>
  <c r="M17"/>
  <c r="K17"/>
  <c r="O16"/>
  <c r="M16"/>
  <c r="K16"/>
  <c r="O15"/>
  <c r="M15"/>
  <c r="K15"/>
  <c r="O14"/>
  <c r="M14"/>
  <c r="K14"/>
  <c r="O13"/>
  <c r="M13"/>
  <c r="K13"/>
  <c r="O12"/>
  <c r="M12"/>
  <c r="K12"/>
  <c r="O11"/>
  <c r="M11"/>
  <c r="K11"/>
  <c r="O10"/>
  <c r="M10"/>
  <c r="K10"/>
  <c r="O9"/>
  <c r="M9"/>
  <c r="K9"/>
  <c r="O8"/>
  <c r="M8"/>
  <c r="K8"/>
  <c r="O7"/>
  <c r="M7"/>
  <c r="K7"/>
  <c r="DA24" i="3" l="1"/>
  <c r="DA27"/>
  <c r="DA29"/>
  <c r="DA32"/>
  <c r="CM13"/>
  <c r="CM29"/>
  <c r="CM32"/>
  <c r="CM27"/>
  <c r="CM40"/>
  <c r="CL38" i="4" s="1"/>
  <c r="CJ38"/>
  <c r="CM41" i="3"/>
  <c r="CL39" i="4" s="1"/>
  <c r="CJ39"/>
  <c r="CM42" i="3"/>
  <c r="CL40" i="4" s="1"/>
  <c r="CJ40"/>
  <c r="BK37" i="3"/>
  <c r="BJ35" i="4" s="1"/>
  <c r="BK38" i="3"/>
  <c r="BJ36" i="4" s="1"/>
  <c r="BK36" i="3"/>
  <c r="BJ34" i="4" s="1"/>
  <c r="BH34"/>
  <c r="BK39" i="3"/>
  <c r="BJ37" i="4" s="1"/>
  <c r="AW38" i="3"/>
  <c r="AV36" i="4" s="1"/>
  <c r="AT36"/>
  <c r="AW36" i="3"/>
  <c r="AV34" i="4" s="1"/>
  <c r="AW39" i="3"/>
  <c r="AV37" i="4" s="1"/>
  <c r="AW28" i="3"/>
  <c r="AW34"/>
  <c r="AW41"/>
  <c r="AV39" i="4" s="1"/>
  <c r="AW42" i="3"/>
  <c r="AV40" i="4" s="1"/>
  <c r="AW43" i="3"/>
  <c r="AV41" i="4" s="1"/>
  <c r="AW44" i="3"/>
  <c r="AV42" i="4" s="1"/>
  <c r="AW45" i="3"/>
  <c r="AV43" i="4" s="1"/>
  <c r="AT43"/>
  <c r="AW46" i="3"/>
  <c r="AV44" i="4" s="1"/>
  <c r="AT44"/>
  <c r="AW49" i="3"/>
  <c r="AV47" i="4" s="1"/>
  <c r="AI37" i="3"/>
  <c r="AH35" i="4" s="1"/>
  <c r="AF35"/>
  <c r="AI25" i="3"/>
  <c r="AI27"/>
  <c r="U30"/>
  <c r="U35"/>
  <c r="T33" i="4" s="1"/>
  <c r="U12" i="3"/>
  <c r="U18"/>
  <c r="U27"/>
  <c r="T25" i="4" s="1"/>
  <c r="U29" i="3"/>
  <c r="U36"/>
  <c r="T34" i="4" s="1"/>
  <c r="FI22" i="3"/>
  <c r="FI25"/>
  <c r="FJ23"/>
  <c r="FI21" i="4" s="1"/>
  <c r="FH21"/>
  <c r="FH23"/>
  <c r="FJ25" i="3"/>
  <c r="FI23" i="4" s="1"/>
  <c r="FH28"/>
  <c r="FJ30" i="3"/>
  <c r="FI28" i="4" s="1"/>
  <c r="FI12" i="3"/>
  <c r="FI14"/>
  <c r="FI17"/>
  <c r="FI19"/>
  <c r="HJ30"/>
  <c r="FI32"/>
  <c r="FG33"/>
  <c r="FG34"/>
  <c r="FG35"/>
  <c r="FG37"/>
  <c r="FI38"/>
  <c r="FI39"/>
  <c r="FG40"/>
  <c r="FH20" i="4"/>
  <c r="FJ22" i="3"/>
  <c r="FI20" i="4" s="1"/>
  <c r="FH34"/>
  <c r="FJ36" i="3"/>
  <c r="FI34" i="4" s="1"/>
  <c r="HJ22" i="3"/>
  <c r="HJ36"/>
  <c r="FG13"/>
  <c r="FI15"/>
  <c r="FG16"/>
  <c r="FG18"/>
  <c r="FI20"/>
  <c r="FG21"/>
  <c r="HJ23"/>
  <c r="FG24"/>
  <c r="HJ25"/>
  <c r="FI26"/>
  <c r="FG27"/>
  <c r="FI28"/>
  <c r="FG29"/>
  <c r="FI31"/>
  <c r="EL58" i="4"/>
  <c r="EN60" i="3"/>
  <c r="EL90" i="4"/>
  <c r="EN92" i="3"/>
  <c r="EN48"/>
  <c r="EL46" i="4"/>
  <c r="EN80" i="3"/>
  <c r="EL78" i="4"/>
  <c r="EN81" i="3"/>
  <c r="EL79" i="4"/>
  <c r="EO55" i="3"/>
  <c r="EN53" i="4" s="1"/>
  <c r="EM53"/>
  <c r="EN82" i="3"/>
  <c r="EL80" i="4"/>
  <c r="EN64" i="3"/>
  <c r="EL62" i="4"/>
  <c r="EN43" i="3"/>
  <c r="EL41" i="4"/>
  <c r="EN57" i="3"/>
  <c r="EL55" i="4"/>
  <c r="EO61" i="3"/>
  <c r="EN59" i="4" s="1"/>
  <c r="EM59"/>
  <c r="EN75" i="3"/>
  <c r="EL73" i="4"/>
  <c r="EN58" i="3"/>
  <c r="EL56" i="4"/>
  <c r="EN65" i="3"/>
  <c r="EL63" i="4"/>
  <c r="EN46" i="3"/>
  <c r="EO79"/>
  <c r="EN77" i="4" s="1"/>
  <c r="EM77"/>
  <c r="EN88" i="3"/>
  <c r="EL86" i="4"/>
  <c r="EN67" i="3"/>
  <c r="EL65" i="4"/>
  <c r="EN50" i="3"/>
  <c r="EL48" i="4"/>
  <c r="EN73" i="3"/>
  <c r="EL71" i="4"/>
  <c r="EN56" i="3"/>
  <c r="EL54" i="4"/>
  <c r="EL82"/>
  <c r="EN84" i="3"/>
  <c r="EN98"/>
  <c r="EL96" i="4"/>
  <c r="EL66"/>
  <c r="EN68" i="3"/>
  <c r="EN90"/>
  <c r="EL88" i="4"/>
  <c r="EN51" i="3"/>
  <c r="EL49" i="4"/>
  <c r="EN49" i="3"/>
  <c r="EL47" i="4"/>
  <c r="EL70"/>
  <c r="EN72" i="3"/>
  <c r="EL94" i="4"/>
  <c r="EN96" i="3"/>
  <c r="EN74"/>
  <c r="EL72" i="4"/>
  <c r="EN87" i="3"/>
  <c r="EL85" i="4"/>
  <c r="EL74"/>
  <c r="EN76" i="3"/>
  <c r="EL42" i="4"/>
  <c r="EN44" i="3"/>
  <c r="EN66"/>
  <c r="EL64" i="4"/>
  <c r="EN89" i="3"/>
  <c r="EL87" i="4"/>
  <c r="EN99" i="3"/>
  <c r="EL97" i="4"/>
  <c r="EN59" i="3"/>
  <c r="EL57" i="4"/>
  <c r="EN97" i="3"/>
  <c r="EL95" i="4"/>
  <c r="EL50"/>
  <c r="EN52" i="3"/>
  <c r="EL98" i="4"/>
  <c r="EN100" i="3"/>
  <c r="EL34" i="4"/>
  <c r="EN36" i="3"/>
  <c r="EO27"/>
  <c r="EN25" i="4" s="1"/>
  <c r="EM25"/>
  <c r="EN34" i="3"/>
  <c r="EL32" i="4"/>
  <c r="EN33" i="3"/>
  <c r="EL31" i="4"/>
  <c r="EN16" i="3"/>
  <c r="EL14" i="4"/>
  <c r="EN17" i="3"/>
  <c r="EL15" i="4"/>
  <c r="EO40" i="3"/>
  <c r="EN38" i="4" s="1"/>
  <c r="EM38"/>
  <c r="EO39" i="3"/>
  <c r="EN37" i="4" s="1"/>
  <c r="EM37"/>
  <c r="EO37" i="3"/>
  <c r="EN35" i="4" s="1"/>
  <c r="EM35"/>
  <c r="EN18" i="3"/>
  <c r="EL16" i="4"/>
  <c r="EN25" i="3"/>
  <c r="EL23" i="4"/>
  <c r="EN38" i="3"/>
  <c r="EO31"/>
  <c r="EN29" i="4" s="1"/>
  <c r="EM29"/>
  <c r="EN32" i="3"/>
  <c r="EL30" i="4"/>
  <c r="EO21" i="3"/>
  <c r="EN19" i="4" s="1"/>
  <c r="EM19"/>
  <c r="EO20" i="3"/>
  <c r="EN18" i="4" s="1"/>
  <c r="EM18"/>
  <c r="EN24" i="3"/>
  <c r="EL22" i="4"/>
  <c r="EN15" i="3"/>
  <c r="EL13" i="4"/>
  <c r="EN26" i="3"/>
  <c r="EL24" i="4"/>
  <c r="EN41" i="3"/>
  <c r="EL39" i="4"/>
  <c r="EO30" i="3"/>
  <c r="EN28" i="4" s="1"/>
  <c r="EM28"/>
  <c r="EO11" i="3"/>
  <c r="EM9" i="4"/>
  <c r="EO19" i="3"/>
  <c r="EM17" i="4"/>
  <c r="EN42" i="3"/>
  <c r="EL40" i="4"/>
  <c r="EN23" i="3"/>
  <c r="EL21" i="4"/>
  <c r="EO14" i="3"/>
  <c r="EM12" i="4"/>
  <c r="EN11"/>
  <c r="I155" i="7"/>
  <c r="EL10" i="4"/>
  <c r="EN12" i="3"/>
  <c r="DP21"/>
  <c r="DO19" i="4" s="1"/>
  <c r="DP25" i="3"/>
  <c r="DO23" i="4" s="1"/>
  <c r="DP29" i="3"/>
  <c r="DO27" i="4" s="1"/>
  <c r="DQ27" i="3"/>
  <c r="DP25" i="4" s="1"/>
  <c r="DP11" i="3"/>
  <c r="DQ11" s="1"/>
  <c r="DP9" i="4" s="1"/>
  <c r="DP23" i="3"/>
  <c r="DO21" i="4" s="1"/>
  <c r="DP27" i="3"/>
  <c r="DO25" i="4" s="1"/>
  <c r="DP13" i="3"/>
  <c r="DP15"/>
  <c r="GT25"/>
  <c r="GT27"/>
  <c r="DP31"/>
  <c r="DP17"/>
  <c r="GT19"/>
  <c r="GT21"/>
  <c r="GT23"/>
  <c r="GT29"/>
  <c r="DP33"/>
  <c r="GT35"/>
  <c r="BT14"/>
  <c r="BR12" i="4"/>
  <c r="DA18" i="3"/>
  <c r="CX16" i="4"/>
  <c r="CM19" i="3"/>
  <c r="CJ17" i="4"/>
  <c r="BR19"/>
  <c r="BT21" i="3"/>
  <c r="CM22"/>
  <c r="CJ20" i="4"/>
  <c r="AI24" i="3"/>
  <c r="AF22" i="4"/>
  <c r="DB24" i="3"/>
  <c r="DA22" i="4" s="1"/>
  <c r="CZ22"/>
  <c r="AV26"/>
  <c r="AX28" i="3"/>
  <c r="AW26" i="4" s="1"/>
  <c r="CM30" i="3"/>
  <c r="CJ28" i="4"/>
  <c r="DA31" i="3"/>
  <c r="CX29" i="4"/>
  <c r="BR31"/>
  <c r="BT33" i="3"/>
  <c r="AH32" i="4"/>
  <c r="AJ34" i="3"/>
  <c r="AI32" i="4" s="1"/>
  <c r="BR32"/>
  <c r="BT34" i="3"/>
  <c r="AI35"/>
  <c r="AF33" i="4"/>
  <c r="BR33"/>
  <c r="BT35" i="3"/>
  <c r="AI12"/>
  <c r="AF10" i="4"/>
  <c r="AI18" i="3"/>
  <c r="AF16" i="4"/>
  <c r="AI19" i="3"/>
  <c r="AF17" i="4"/>
  <c r="BR18"/>
  <c r="BT20" i="3"/>
  <c r="BK21"/>
  <c r="BH19" i="4"/>
  <c r="DA21" i="3"/>
  <c r="CX19" i="4"/>
  <c r="BR27"/>
  <c r="BT29" i="3"/>
  <c r="AI32"/>
  <c r="AF30" i="4"/>
  <c r="BR30"/>
  <c r="BT32" i="3"/>
  <c r="AI33"/>
  <c r="AF31" i="4"/>
  <c r="DA12" i="3"/>
  <c r="CM14"/>
  <c r="DA15"/>
  <c r="AI16"/>
  <c r="DA16"/>
  <c r="DA17"/>
  <c r="BK18"/>
  <c r="CM18"/>
  <c r="AI22"/>
  <c r="AW23"/>
  <c r="BK24"/>
  <c r="BK25"/>
  <c r="CM25"/>
  <c r="AW26"/>
  <c r="AI29"/>
  <c r="AW30"/>
  <c r="CM31"/>
  <c r="BK33"/>
  <c r="CM33"/>
  <c r="BK35"/>
  <c r="AW29"/>
  <c r="AT27" i="4"/>
  <c r="BR10"/>
  <c r="BT12" i="3"/>
  <c r="DB13"/>
  <c r="CZ11" i="4"/>
  <c r="BR13"/>
  <c r="BT15" i="3"/>
  <c r="BR14" i="4"/>
  <c r="BT16" i="3"/>
  <c r="AI17"/>
  <c r="AF15" i="4"/>
  <c r="BR15"/>
  <c r="BT17" i="3"/>
  <c r="BR17" i="4"/>
  <c r="BT19" i="3"/>
  <c r="AW21"/>
  <c r="AT19" i="4"/>
  <c r="CM21" i="3"/>
  <c r="CJ19" i="4"/>
  <c r="BR20"/>
  <c r="BT22" i="3"/>
  <c r="CM24"/>
  <c r="CJ22" i="4"/>
  <c r="BT26" i="3"/>
  <c r="BR24" i="4"/>
  <c r="AH25"/>
  <c r="AJ27" i="3"/>
  <c r="AI25" i="4" s="1"/>
  <c r="CZ25"/>
  <c r="DB27" i="3"/>
  <c r="DA25" i="4" s="1"/>
  <c r="AH26"/>
  <c r="AJ28" i="3"/>
  <c r="AI26" i="4" s="1"/>
  <c r="BR26"/>
  <c r="BT28" i="3"/>
  <c r="DA28"/>
  <c r="CZ26" i="4" s="1"/>
  <c r="CX26"/>
  <c r="BJ27"/>
  <c r="BL29" i="3"/>
  <c r="BK27" i="4" s="1"/>
  <c r="CL27"/>
  <c r="CN29" i="3"/>
  <c r="CM27" i="4" s="1"/>
  <c r="BR28"/>
  <c r="BT30" i="3"/>
  <c r="AW31"/>
  <c r="AT29" i="4"/>
  <c r="BK32" i="3"/>
  <c r="BH30" i="4"/>
  <c r="CL30"/>
  <c r="CN32" i="3"/>
  <c r="CM30" i="4" s="1"/>
  <c r="AV32"/>
  <c r="AX34" i="3"/>
  <c r="AW32" i="4" s="1"/>
  <c r="CM34" i="3"/>
  <c r="CJ32" i="4"/>
  <c r="CM35" i="3"/>
  <c r="CJ33" i="4"/>
  <c r="CN13" i="3"/>
  <c r="CL11" i="4"/>
  <c r="DA14" i="3"/>
  <c r="CX12" i="4"/>
  <c r="AW15" i="3"/>
  <c r="AT13" i="4"/>
  <c r="AW16" i="3"/>
  <c r="AT14" i="4"/>
  <c r="AV15"/>
  <c r="AX17" i="3"/>
  <c r="BR16" i="4"/>
  <c r="BT18" i="3"/>
  <c r="AW19"/>
  <c r="AT17" i="4"/>
  <c r="AW22" i="3"/>
  <c r="AT20" i="4"/>
  <c r="BR22"/>
  <c r="BT24" i="3"/>
  <c r="AH23" i="4"/>
  <c r="AJ25" i="3"/>
  <c r="AI23" i="4" s="1"/>
  <c r="BR23"/>
  <c r="BT25" i="3"/>
  <c r="CL25" i="4"/>
  <c r="CN27" i="3"/>
  <c r="CM25" i="4" s="1"/>
  <c r="CZ27"/>
  <c r="DB29" i="3"/>
  <c r="DA27" i="4" s="1"/>
  <c r="BR29"/>
  <c r="BT31" i="3"/>
  <c r="CZ30" i="4"/>
  <c r="DB32" i="3"/>
  <c r="DA30" i="4" s="1"/>
  <c r="DA33" i="3"/>
  <c r="CX31" i="4"/>
  <c r="CZ32"/>
  <c r="DB34" i="3"/>
  <c r="DA32" i="4" s="1"/>
  <c r="CZ33"/>
  <c r="DB35" i="3"/>
  <c r="DA33" i="4" s="1"/>
  <c r="BT13" i="3"/>
  <c r="BR11" i="4"/>
  <c r="BK17" i="3"/>
  <c r="BH15" i="4"/>
  <c r="BK19" i="3"/>
  <c r="BH17" i="4"/>
  <c r="AW20" i="3"/>
  <c r="AT18" i="4"/>
  <c r="AI21" i="3"/>
  <c r="AF19" i="4"/>
  <c r="BR21"/>
  <c r="BT23" i="3"/>
  <c r="AW24"/>
  <c r="AT22" i="4"/>
  <c r="DA26" i="3"/>
  <c r="CX24" i="4"/>
  <c r="BR25"/>
  <c r="BT27" i="3"/>
  <c r="BK28"/>
  <c r="BH26" i="4"/>
  <c r="DA30" i="3"/>
  <c r="CX28" i="4"/>
  <c r="CM12" i="3"/>
  <c r="CM15"/>
  <c r="CM16"/>
  <c r="CM17"/>
  <c r="AW18"/>
  <c r="AI23"/>
  <c r="DA23"/>
  <c r="DA25"/>
  <c r="AI26"/>
  <c r="BK26"/>
  <c r="CM28"/>
  <c r="AI30"/>
  <c r="BK30"/>
  <c r="AI31"/>
  <c r="AW32"/>
  <c r="AW33"/>
  <c r="V18"/>
  <c r="T16" i="4"/>
  <c r="U17" i="3"/>
  <c r="U20"/>
  <c r="U25"/>
  <c r="U28"/>
  <c r="V27"/>
  <c r="U25" i="4" s="1"/>
  <c r="V30" i="3"/>
  <c r="U28" i="4" s="1"/>
  <c r="T28"/>
  <c r="U31" i="3"/>
  <c r="R29" i="4"/>
  <c r="V35" i="3"/>
  <c r="U33" i="4" s="1"/>
  <c r="V12" i="3"/>
  <c r="T10" i="4"/>
  <c r="U13" i="3"/>
  <c r="R11" i="4"/>
  <c r="U22" i="3"/>
  <c r="R20" i="4"/>
  <c r="U14" i="3"/>
  <c r="U19"/>
  <c r="U26"/>
  <c r="U21"/>
  <c r="R19" i="4"/>
  <c r="V29" i="3"/>
  <c r="U27" i="4" s="1"/>
  <c r="T27"/>
  <c r="AM108"/>
  <c r="AF4" i="5" s="1"/>
  <c r="CQ108" i="4"/>
  <c r="D10" i="5" s="1"/>
  <c r="FN111" i="4"/>
  <c r="CS111"/>
  <c r="AO111"/>
  <c r="BC111"/>
  <c r="BQ111"/>
  <c r="EV111"/>
  <c r="CE111"/>
  <c r="AA111"/>
  <c r="Y108"/>
  <c r="R4" i="5" s="1"/>
  <c r="CC108" i="4"/>
  <c r="AF7" i="5" s="1"/>
  <c r="BO108" i="4"/>
  <c r="R7" i="5" s="1"/>
  <c r="BA108" i="4"/>
  <c r="D7" i="5" s="1"/>
  <c r="AR29" i="6"/>
  <c r="AR32"/>
  <c r="AQ66"/>
  <c r="AQ67"/>
  <c r="AQ70"/>
  <c r="AM50"/>
  <c r="AO50"/>
  <c r="AM65"/>
  <c r="DA38" i="3"/>
  <c r="CZ36" i="4" s="1"/>
  <c r="DA39" i="3"/>
  <c r="CZ37" i="4" s="1"/>
  <c r="DA44" i="3"/>
  <c r="AR42" i="6"/>
  <c r="DA51" i="3"/>
  <c r="DA56"/>
  <c r="DA57"/>
  <c r="DA61"/>
  <c r="DA66"/>
  <c r="DA75"/>
  <c r="DA78"/>
  <c r="DA79"/>
  <c r="DA80"/>
  <c r="DA85"/>
  <c r="DA88"/>
  <c r="DA94"/>
  <c r="DA101"/>
  <c r="DA19"/>
  <c r="DA20"/>
  <c r="DA22"/>
  <c r="AR37" i="6"/>
  <c r="AR44"/>
  <c r="DA53" i="3"/>
  <c r="DA55"/>
  <c r="DA68"/>
  <c r="DA69"/>
  <c r="DA70"/>
  <c r="AR21" i="6"/>
  <c r="DA36" i="3"/>
  <c r="CZ34" i="4" s="1"/>
  <c r="AR30" i="6"/>
  <c r="AR38"/>
  <c r="AR41"/>
  <c r="DA52" i="3"/>
  <c r="DA58"/>
  <c r="DA59"/>
  <c r="DA91"/>
  <c r="DA107"/>
  <c r="DA109"/>
  <c r="CM20"/>
  <c r="CM23"/>
  <c r="CM26"/>
  <c r="CM38"/>
  <c r="CL36" i="4" s="1"/>
  <c r="CM46" i="3"/>
  <c r="CM48"/>
  <c r="CM53"/>
  <c r="CM54"/>
  <c r="AQ49" i="6"/>
  <c r="CM58" i="3"/>
  <c r="CM62"/>
  <c r="CM69"/>
  <c r="CM72"/>
  <c r="CM74"/>
  <c r="CM75"/>
  <c r="AQ71" i="6"/>
  <c r="CM79" i="3"/>
  <c r="CM82"/>
  <c r="AQ78" i="6"/>
  <c r="CM96" i="3"/>
  <c r="CM104"/>
  <c r="CM107"/>
  <c r="CM45"/>
  <c r="AQ56" i="6"/>
  <c r="CM73" i="3"/>
  <c r="CM81"/>
  <c r="CM87"/>
  <c r="AQ102" i="6"/>
  <c r="BK12" i="3"/>
  <c r="BK14"/>
  <c r="BK16"/>
  <c r="BK20"/>
  <c r="BK22"/>
  <c r="BK23"/>
  <c r="BK31"/>
  <c r="BK34"/>
  <c r="BK41"/>
  <c r="BK45"/>
  <c r="BK57"/>
  <c r="BK62"/>
  <c r="BK64"/>
  <c r="BK70"/>
  <c r="AO67" i="6"/>
  <c r="AO68"/>
  <c r="BK76" i="3"/>
  <c r="AO74" i="6"/>
  <c r="BK87" i="3"/>
  <c r="BK92"/>
  <c r="BK95"/>
  <c r="BK100"/>
  <c r="BK102"/>
  <c r="AO96" i="6"/>
  <c r="BK108" i="3"/>
  <c r="BK11"/>
  <c r="BK13"/>
  <c r="BK15"/>
  <c r="BK27"/>
  <c r="BK40"/>
  <c r="BK43"/>
  <c r="BK50"/>
  <c r="AO53" i="6"/>
  <c r="BK61" i="3"/>
  <c r="BK66"/>
  <c r="AO64" i="6"/>
  <c r="AO66"/>
  <c r="AO70"/>
  <c r="AO75"/>
  <c r="BK84" i="3"/>
  <c r="BK104"/>
  <c r="AO102" i="6"/>
  <c r="AW11" i="3"/>
  <c r="AW12"/>
  <c r="AW13"/>
  <c r="AW14"/>
  <c r="AW25"/>
  <c r="AW27"/>
  <c r="AW35"/>
  <c r="AW48"/>
  <c r="AV46" i="4" s="1"/>
  <c r="AW55" i="3"/>
  <c r="AW61"/>
  <c r="AW65"/>
  <c r="AW67"/>
  <c r="AW69"/>
  <c r="AW81"/>
  <c r="AW92"/>
  <c r="AW96"/>
  <c r="AW100"/>
  <c r="AW101"/>
  <c r="AW37"/>
  <c r="AV35" i="4" s="1"/>
  <c r="AW40" i="3"/>
  <c r="AV38" i="4" s="1"/>
  <c r="AW80" i="3"/>
  <c r="AW88"/>
  <c r="AI11"/>
  <c r="AI13"/>
  <c r="AI15"/>
  <c r="AI20"/>
  <c r="AI52"/>
  <c r="AI54"/>
  <c r="AI60"/>
  <c r="AI63"/>
  <c r="AM69" i="6"/>
  <c r="AI80" i="3"/>
  <c r="AI81"/>
  <c r="AI89"/>
  <c r="AM86" i="6"/>
  <c r="AI95" i="3"/>
  <c r="AI97"/>
  <c r="AI103"/>
  <c r="AI104"/>
  <c r="AM99" i="6"/>
  <c r="AI14" i="3"/>
  <c r="AM51" i="6"/>
  <c r="AM63"/>
  <c r="AM66"/>
  <c r="AM68"/>
  <c r="AM70"/>
  <c r="AM72"/>
  <c r="AM78"/>
  <c r="AI87" i="3"/>
  <c r="AI88"/>
  <c r="AM87" i="6"/>
  <c r="AI96" i="3"/>
  <c r="AM95" i="6"/>
  <c r="AM100"/>
  <c r="U44" i="3"/>
  <c r="AL39" i="6"/>
  <c r="U47" i="3"/>
  <c r="U49"/>
  <c r="U55"/>
  <c r="U58"/>
  <c r="U60"/>
  <c r="U65"/>
  <c r="U15"/>
  <c r="U16"/>
  <c r="U23"/>
  <c r="U24"/>
  <c r="U33"/>
  <c r="U34"/>
  <c r="U37"/>
  <c r="U83"/>
  <c r="U85"/>
  <c r="U95"/>
  <c r="U104"/>
  <c r="U107"/>
  <c r="U32"/>
  <c r="U73"/>
  <c r="U75"/>
  <c r="U76"/>
  <c r="U77"/>
  <c r="U78"/>
  <c r="HH26"/>
  <c r="HI26" s="1"/>
  <c r="HH14"/>
  <c r="HI14" s="1"/>
  <c r="HH27"/>
  <c r="HI27" s="1"/>
  <c r="HH18"/>
  <c r="HI18" s="1"/>
  <c r="HH10"/>
  <c r="HH22"/>
  <c r="HI22" s="1"/>
  <c r="HH11"/>
  <c r="HI11" s="1"/>
  <c r="HH15"/>
  <c r="HI15" s="1"/>
  <c r="HH19"/>
  <c r="HI19" s="1"/>
  <c r="HH23"/>
  <c r="HI23" s="1"/>
  <c r="HH25"/>
  <c r="HI25" s="1"/>
  <c r="CY8"/>
  <c r="DA8" s="1"/>
  <c r="GK37"/>
  <c r="AR45" i="6"/>
  <c r="AR47"/>
  <c r="AR33"/>
  <c r="AR35"/>
  <c r="AR36"/>
  <c r="GK45" i="3"/>
  <c r="AR39" i="6"/>
  <c r="AR40"/>
  <c r="GK49" i="3"/>
  <c r="AQ54" i="6"/>
  <c r="AQ74"/>
  <c r="AQ75"/>
  <c r="AQ76"/>
  <c r="AQ77"/>
  <c r="AQ87"/>
  <c r="AQ94"/>
  <c r="AQ95"/>
  <c r="AQ82"/>
  <c r="AQ50"/>
  <c r="AQ62"/>
  <c r="AQ63"/>
  <c r="AQ73"/>
  <c r="AQ98"/>
  <c r="CK8" i="3"/>
  <c r="AQ48" i="6"/>
  <c r="GJ66" i="3"/>
  <c r="AQ60" i="6"/>
  <c r="AQ72"/>
  <c r="AQ85"/>
  <c r="GJ94" i="3"/>
  <c r="AQ92" i="6"/>
  <c r="AQ99"/>
  <c r="AQ51"/>
  <c r="AQ52"/>
  <c r="AQ53"/>
  <c r="AQ55"/>
  <c r="AQ57"/>
  <c r="AQ64"/>
  <c r="AQ79"/>
  <c r="AQ80"/>
  <c r="GJ88" i="3"/>
  <c r="AQ83" i="6"/>
  <c r="AQ88"/>
  <c r="AQ89"/>
  <c r="AQ96"/>
  <c r="AP38"/>
  <c r="AP39"/>
  <c r="AP41"/>
  <c r="AP29"/>
  <c r="BS29" s="1"/>
  <c r="AP33"/>
  <c r="AP37"/>
  <c r="AP43"/>
  <c r="AP47"/>
  <c r="AP31"/>
  <c r="AP35"/>
  <c r="AP42"/>
  <c r="AP46"/>
  <c r="AP30"/>
  <c r="BQ30" s="1"/>
  <c r="AP34"/>
  <c r="AP45"/>
  <c r="GI55" i="3"/>
  <c r="BI8"/>
  <c r="GH66"/>
  <c r="GH78"/>
  <c r="GH92"/>
  <c r="AO54" i="6"/>
  <c r="AO58"/>
  <c r="AO72"/>
  <c r="AO73"/>
  <c r="AO77"/>
  <c r="AO80"/>
  <c r="AO81"/>
  <c r="AO84"/>
  <c r="AO98"/>
  <c r="GH74" i="3"/>
  <c r="GH60"/>
  <c r="AO49" i="6"/>
  <c r="AO51"/>
  <c r="AO56"/>
  <c r="AO57"/>
  <c r="AO62"/>
  <c r="AO65"/>
  <c r="AO76"/>
  <c r="AO78"/>
  <c r="AO79"/>
  <c r="AO82"/>
  <c r="AO83"/>
  <c r="AO87"/>
  <c r="GH95" i="3"/>
  <c r="AO94" i="6"/>
  <c r="AO100"/>
  <c r="AO101"/>
  <c r="AN32"/>
  <c r="AN34"/>
  <c r="AN31"/>
  <c r="AN33"/>
  <c r="AN44"/>
  <c r="AN46"/>
  <c r="AN29"/>
  <c r="AN43"/>
  <c r="AN45"/>
  <c r="AN47"/>
  <c r="AU8" i="3"/>
  <c r="AW8" s="1"/>
  <c r="FY36"/>
  <c r="FX34" i="4" s="1"/>
  <c r="AN36" i="6"/>
  <c r="AN39"/>
  <c r="AN41"/>
  <c r="GB75" i="3"/>
  <c r="AN35" i="6"/>
  <c r="AN37"/>
  <c r="AN40"/>
  <c r="AG8" i="3"/>
  <c r="AM53" i="6"/>
  <c r="AM55"/>
  <c r="AM57"/>
  <c r="AM60"/>
  <c r="AM67"/>
  <c r="GF76" i="3"/>
  <c r="AM75" i="6"/>
  <c r="AM79"/>
  <c r="AM81"/>
  <c r="AM83"/>
  <c r="GF92" i="3"/>
  <c r="AM90" i="6"/>
  <c r="AM92"/>
  <c r="GB99" i="3"/>
  <c r="AM98" i="6"/>
  <c r="AM101"/>
  <c r="FY55" i="3"/>
  <c r="GF58"/>
  <c r="AM52" i="6"/>
  <c r="AM62"/>
  <c r="AM64"/>
  <c r="GF72" i="3"/>
  <c r="AM71" i="6"/>
  <c r="AM74"/>
  <c r="GB81" i="3"/>
  <c r="AM76" i="6"/>
  <c r="GF84" i="3"/>
  <c r="AM80" i="6"/>
  <c r="GB87" i="3"/>
  <c r="AM84" i="6"/>
  <c r="GB91" i="3"/>
  <c r="GF94"/>
  <c r="AM94" i="6"/>
  <c r="AM96"/>
  <c r="GB103" i="3"/>
  <c r="AL33" i="6"/>
  <c r="FY40" i="3"/>
  <c r="FX38" i="4" s="1"/>
  <c r="AL34" i="6"/>
  <c r="FY44" i="3"/>
  <c r="FX42" i="4" s="1"/>
  <c r="FY45" i="3"/>
  <c r="FX43" i="4" s="1"/>
  <c r="FY59" i="3"/>
  <c r="AL42" i="6"/>
  <c r="GB55" i="3"/>
  <c r="GB63"/>
  <c r="GC63" s="1"/>
  <c r="GA61" i="4" s="1"/>
  <c r="FY91" i="3"/>
  <c r="GB96"/>
  <c r="GC96" s="1"/>
  <c r="GA94" i="4" s="1"/>
  <c r="GB102" i="3"/>
  <c r="FY103"/>
  <c r="GB105"/>
  <c r="GB108"/>
  <c r="AL36" i="6"/>
  <c r="GB79" i="3"/>
  <c r="GB101"/>
  <c r="FY79"/>
  <c r="FY82"/>
  <c r="GD82" s="1"/>
  <c r="FY87"/>
  <c r="FY102"/>
  <c r="AL32" i="6"/>
  <c r="AL41"/>
  <c r="FY49" i="3"/>
  <c r="FX47" i="4" s="1"/>
  <c r="FZ59" i="3"/>
  <c r="GB61"/>
  <c r="GC61" s="1"/>
  <c r="GA59" i="4" s="1"/>
  <c r="FY63" i="3"/>
  <c r="GD63" s="1"/>
  <c r="GB64"/>
  <c r="GB65"/>
  <c r="GB68"/>
  <c r="GC68" s="1"/>
  <c r="GA66" i="4" s="1"/>
  <c r="GB74" i="3"/>
  <c r="GB77"/>
  <c r="FY78"/>
  <c r="GB82"/>
  <c r="GB84"/>
  <c r="GB90"/>
  <c r="GB93"/>
  <c r="GC93" s="1"/>
  <c r="GA91" i="4" s="1"/>
  <c r="GB109" i="3"/>
  <c r="AL29" i="6"/>
  <c r="AL30"/>
  <c r="AS30" s="1"/>
  <c r="AL44"/>
  <c r="GB56" i="3"/>
  <c r="GC56" s="1"/>
  <c r="GA54" i="4" s="1"/>
  <c r="GB59" i="3"/>
  <c r="GC59" s="1"/>
  <c r="GA57" i="4" s="1"/>
  <c r="GB69" i="3"/>
  <c r="GB76"/>
  <c r="GB86"/>
  <c r="GB94"/>
  <c r="GB98"/>
  <c r="AL37" i="6"/>
  <c r="AL38"/>
  <c r="AL40"/>
  <c r="AL43"/>
  <c r="GB58" i="3"/>
  <c r="GC58" s="1"/>
  <c r="GA56" i="4" s="1"/>
  <c r="GB62" i="3"/>
  <c r="GC62" s="1"/>
  <c r="GA60" i="4" s="1"/>
  <c r="GB72" i="3"/>
  <c r="GB78"/>
  <c r="FY106"/>
  <c r="GE39"/>
  <c r="FY48"/>
  <c r="FX46" i="4" s="1"/>
  <c r="FY53" i="3"/>
  <c r="FY66"/>
  <c r="FY67"/>
  <c r="FY70"/>
  <c r="FY71"/>
  <c r="FY83"/>
  <c r="GB89"/>
  <c r="FY90"/>
  <c r="GB92"/>
  <c r="GC92" s="1"/>
  <c r="GA90" i="4" s="1"/>
  <c r="FY95" i="3"/>
  <c r="GB100"/>
  <c r="GB106"/>
  <c r="FY107"/>
  <c r="FY37"/>
  <c r="FX35" i="4" s="1"/>
  <c r="AL31" i="6"/>
  <c r="FY41" i="3"/>
  <c r="FX39" i="4" s="1"/>
  <c r="AL35" i="6"/>
  <c r="AL45"/>
  <c r="FY52" i="3"/>
  <c r="AL46" i="6"/>
  <c r="AL47"/>
  <c r="GB57" i="3"/>
  <c r="GC57" s="1"/>
  <c r="GA55" i="4" s="1"/>
  <c r="GB60" i="3"/>
  <c r="GC60" s="1"/>
  <c r="GA58" i="4" s="1"/>
  <c r="GB66" i="3"/>
  <c r="GB67"/>
  <c r="GB70"/>
  <c r="GB71"/>
  <c r="GB73"/>
  <c r="FY74"/>
  <c r="FY75"/>
  <c r="GB80"/>
  <c r="GB83"/>
  <c r="GB85"/>
  <c r="FY86"/>
  <c r="GB88"/>
  <c r="FY94"/>
  <c r="GB95"/>
  <c r="GC95" s="1"/>
  <c r="GA93" i="4" s="1"/>
  <c r="GB97" i="3"/>
  <c r="GC97" s="1"/>
  <c r="GA95" i="4" s="1"/>
  <c r="FY98" i="3"/>
  <c r="FY99"/>
  <c r="GB104"/>
  <c r="GB107"/>
  <c r="FA30"/>
  <c r="DR27"/>
  <c r="DQ25" i="4" s="1"/>
  <c r="FG8" i="3"/>
  <c r="U10"/>
  <c r="AU10"/>
  <c r="CM10"/>
  <c r="GV10"/>
  <c r="HF10"/>
  <c r="HI10" s="1"/>
  <c r="EZ11"/>
  <c r="GV11"/>
  <c r="HD12"/>
  <c r="HE12" s="1"/>
  <c r="HD13"/>
  <c r="HE13" s="1"/>
  <c r="EZ14"/>
  <c r="GV14"/>
  <c r="EZ15"/>
  <c r="GV15"/>
  <c r="HD16"/>
  <c r="HE16" s="1"/>
  <c r="HD17"/>
  <c r="HE17" s="1"/>
  <c r="EZ18"/>
  <c r="GV18"/>
  <c r="EZ19"/>
  <c r="GV19"/>
  <c r="GW19" s="1"/>
  <c r="F400" i="7" s="1"/>
  <c r="HD20" i="3"/>
  <c r="HE20" s="1"/>
  <c r="HD21"/>
  <c r="HE21" s="1"/>
  <c r="EZ22"/>
  <c r="HD24"/>
  <c r="HE24" s="1"/>
  <c r="EZ26"/>
  <c r="ET28"/>
  <c r="EZ31"/>
  <c r="GV31"/>
  <c r="HD33"/>
  <c r="HE33" s="1"/>
  <c r="EC7" i="4"/>
  <c r="ET12" i="3"/>
  <c r="HH12"/>
  <c r="HI12" s="1"/>
  <c r="DQ13"/>
  <c r="DP11" i="4" s="1"/>
  <c r="ET13" i="3"/>
  <c r="HH13"/>
  <c r="HI13" s="1"/>
  <c r="ET16"/>
  <c r="HH16"/>
  <c r="HI16" s="1"/>
  <c r="DQ17"/>
  <c r="DP15" i="4" s="1"/>
  <c r="ET17" i="3"/>
  <c r="HH17"/>
  <c r="HI17" s="1"/>
  <c r="ET20"/>
  <c r="HH20"/>
  <c r="HI20" s="1"/>
  <c r="DQ21"/>
  <c r="DP19" i="4" s="1"/>
  <c r="ET21" i="3"/>
  <c r="HH21"/>
  <c r="HI21" s="1"/>
  <c r="DQ23"/>
  <c r="DP21" i="4" s="1"/>
  <c r="EZ23" i="3"/>
  <c r="ET24"/>
  <c r="HH24"/>
  <c r="HI24" s="1"/>
  <c r="EZ27"/>
  <c r="DQ107"/>
  <c r="DQ103"/>
  <c r="DQ99"/>
  <c r="GV109"/>
  <c r="GW109" s="1"/>
  <c r="GV108"/>
  <c r="GV105"/>
  <c r="GW105" s="1"/>
  <c r="GV104"/>
  <c r="GV101"/>
  <c r="GW101" s="1"/>
  <c r="GV100"/>
  <c r="GV97"/>
  <c r="GW97" s="1"/>
  <c r="GV96"/>
  <c r="GV93"/>
  <c r="GW93" s="1"/>
  <c r="GV92"/>
  <c r="DQ109"/>
  <c r="DQ105"/>
  <c r="DQ101"/>
  <c r="DO7" i="4"/>
  <c r="GV107" i="3"/>
  <c r="GW107" s="1"/>
  <c r="GV106"/>
  <c r="GV103"/>
  <c r="GW103" s="1"/>
  <c r="GV102"/>
  <c r="GV99"/>
  <c r="GW99" s="1"/>
  <c r="GV98"/>
  <c r="GV95"/>
  <c r="GW95" s="1"/>
  <c r="GV94"/>
  <c r="GV91"/>
  <c r="GW91" s="1"/>
  <c r="GV90"/>
  <c r="DQ95"/>
  <c r="GV87"/>
  <c r="GW87" s="1"/>
  <c r="GV86"/>
  <c r="GV83"/>
  <c r="GW83" s="1"/>
  <c r="GV82"/>
  <c r="GV79"/>
  <c r="GW79" s="1"/>
  <c r="GV78"/>
  <c r="GV75"/>
  <c r="GW75" s="1"/>
  <c r="GV74"/>
  <c r="GV71"/>
  <c r="GW71" s="1"/>
  <c r="GV70"/>
  <c r="GV67"/>
  <c r="GW67" s="1"/>
  <c r="GV66"/>
  <c r="GV63"/>
  <c r="GW63" s="1"/>
  <c r="GV62"/>
  <c r="GV59"/>
  <c r="GW59" s="1"/>
  <c r="GV58"/>
  <c r="GV55"/>
  <c r="GW55" s="1"/>
  <c r="DQ97"/>
  <c r="DQ87"/>
  <c r="DQ83"/>
  <c r="DQ79"/>
  <c r="DQ75"/>
  <c r="DQ71"/>
  <c r="DQ67"/>
  <c r="DQ91"/>
  <c r="GV89"/>
  <c r="GW89" s="1"/>
  <c r="GV88"/>
  <c r="GV85"/>
  <c r="GW85" s="1"/>
  <c r="GV84"/>
  <c r="GV81"/>
  <c r="GW81" s="1"/>
  <c r="GV80"/>
  <c r="GV77"/>
  <c r="GW77" s="1"/>
  <c r="GV76"/>
  <c r="GV73"/>
  <c r="GW73" s="1"/>
  <c r="GV72"/>
  <c r="GV69"/>
  <c r="GW69" s="1"/>
  <c r="GV68"/>
  <c r="GV65"/>
  <c r="GW65" s="1"/>
  <c r="GV64"/>
  <c r="GV61"/>
  <c r="GW61" s="1"/>
  <c r="GV60"/>
  <c r="GV57"/>
  <c r="GW57" s="1"/>
  <c r="GV56"/>
  <c r="DQ93"/>
  <c r="DQ89"/>
  <c r="DQ85"/>
  <c r="DQ81"/>
  <c r="DQ77"/>
  <c r="DQ73"/>
  <c r="DQ69"/>
  <c r="DQ65"/>
  <c r="GV54"/>
  <c r="GV51"/>
  <c r="GW51" s="1"/>
  <c r="GV50"/>
  <c r="GV47"/>
  <c r="GW47" s="1"/>
  <c r="GV46"/>
  <c r="GV43"/>
  <c r="GW43" s="1"/>
  <c r="GV42"/>
  <c r="GV39"/>
  <c r="GW39" s="1"/>
  <c r="GV38"/>
  <c r="GV35"/>
  <c r="GW35" s="1"/>
  <c r="GV34"/>
  <c r="DQ51"/>
  <c r="DQ47"/>
  <c r="DQ43"/>
  <c r="DQ39"/>
  <c r="DQ35"/>
  <c r="DP33" i="4" s="1"/>
  <c r="DQ31" i="3"/>
  <c r="DP29" i="4" s="1"/>
  <c r="DQ59" i="3"/>
  <c r="DQ57"/>
  <c r="DQ55"/>
  <c r="GV53"/>
  <c r="GW53" s="1"/>
  <c r="GV52"/>
  <c r="GV49"/>
  <c r="GW49" s="1"/>
  <c r="GV48"/>
  <c r="GV45"/>
  <c r="GW45" s="1"/>
  <c r="GV44"/>
  <c r="GV41"/>
  <c r="GW41" s="1"/>
  <c r="GV40"/>
  <c r="GV37"/>
  <c r="GW37" s="1"/>
  <c r="GV36"/>
  <c r="GV33"/>
  <c r="GV32"/>
  <c r="GV29"/>
  <c r="GW29" s="1"/>
  <c r="GV28"/>
  <c r="GV25"/>
  <c r="GW25" s="1"/>
  <c r="GV24"/>
  <c r="DQ63"/>
  <c r="DQ61"/>
  <c r="DQ53"/>
  <c r="DQ49"/>
  <c r="DQ45"/>
  <c r="DQ41"/>
  <c r="DQ37"/>
  <c r="DQ33"/>
  <c r="DP31" i="4" s="1"/>
  <c r="DQ29" i="3"/>
  <c r="DP27" i="4" s="1"/>
  <c r="ER7"/>
  <c r="ET107" i="3"/>
  <c r="ET106"/>
  <c r="ET103"/>
  <c r="ET102"/>
  <c r="ET99"/>
  <c r="ET98"/>
  <c r="HD107"/>
  <c r="HE107" s="1"/>
  <c r="HD106"/>
  <c r="HE106" s="1"/>
  <c r="HD103"/>
  <c r="HE103" s="1"/>
  <c r="HD102"/>
  <c r="HE102" s="1"/>
  <c r="HD99"/>
  <c r="HE99" s="1"/>
  <c r="HD98"/>
  <c r="HE98" s="1"/>
  <c r="HD95"/>
  <c r="HE95" s="1"/>
  <c r="HD94"/>
  <c r="HE94" s="1"/>
  <c r="HD91"/>
  <c r="HE91" s="1"/>
  <c r="HD90"/>
  <c r="HE90" s="1"/>
  <c r="ET109"/>
  <c r="ET108"/>
  <c r="ET105"/>
  <c r="ET104"/>
  <c r="ET101"/>
  <c r="ET100"/>
  <c r="HD109"/>
  <c r="HE109" s="1"/>
  <c r="HD108"/>
  <c r="HE108" s="1"/>
  <c r="HD105"/>
  <c r="HE105" s="1"/>
  <c r="HD104"/>
  <c r="HE104" s="1"/>
  <c r="HD101"/>
  <c r="HE101" s="1"/>
  <c r="HD100"/>
  <c r="HE100" s="1"/>
  <c r="HD97"/>
  <c r="HE97" s="1"/>
  <c r="HD96"/>
  <c r="HE96" s="1"/>
  <c r="HD93"/>
  <c r="HE93" s="1"/>
  <c r="HD92"/>
  <c r="HE92" s="1"/>
  <c r="ET91"/>
  <c r="HD89"/>
  <c r="HE89" s="1"/>
  <c r="HD88"/>
  <c r="HE88" s="1"/>
  <c r="HD85"/>
  <c r="HE85" s="1"/>
  <c r="HD84"/>
  <c r="HE84" s="1"/>
  <c r="HD81"/>
  <c r="HE81" s="1"/>
  <c r="HD80"/>
  <c r="HE80" s="1"/>
  <c r="HD77"/>
  <c r="HE77" s="1"/>
  <c r="HD76"/>
  <c r="HE76" s="1"/>
  <c r="HD73"/>
  <c r="HE73" s="1"/>
  <c r="HD72"/>
  <c r="HE72" s="1"/>
  <c r="HD69"/>
  <c r="HE69" s="1"/>
  <c r="HD68"/>
  <c r="HE68" s="1"/>
  <c r="HD65"/>
  <c r="HE65" s="1"/>
  <c r="HD64"/>
  <c r="HE64" s="1"/>
  <c r="HD61"/>
  <c r="HE61" s="1"/>
  <c r="HD60"/>
  <c r="HE60" s="1"/>
  <c r="HD57"/>
  <c r="HE57" s="1"/>
  <c r="HD56"/>
  <c r="HE56" s="1"/>
  <c r="ET96"/>
  <c r="ET93"/>
  <c r="ET90"/>
  <c r="ET87"/>
  <c r="ET86"/>
  <c r="ET83"/>
  <c r="ET82"/>
  <c r="ET79"/>
  <c r="ET78"/>
  <c r="ET75"/>
  <c r="ET74"/>
  <c r="ET71"/>
  <c r="ET70"/>
  <c r="ET67"/>
  <c r="ET66"/>
  <c r="ET95"/>
  <c r="HD87"/>
  <c r="HE87" s="1"/>
  <c r="HD86"/>
  <c r="HE86" s="1"/>
  <c r="HD83"/>
  <c r="HE83" s="1"/>
  <c r="HD82"/>
  <c r="HE82" s="1"/>
  <c r="HD79"/>
  <c r="HE79" s="1"/>
  <c r="HD78"/>
  <c r="HE78" s="1"/>
  <c r="HD75"/>
  <c r="HE75" s="1"/>
  <c r="HD74"/>
  <c r="HE74" s="1"/>
  <c r="HD71"/>
  <c r="HE71" s="1"/>
  <c r="HD70"/>
  <c r="HE70" s="1"/>
  <c r="HD67"/>
  <c r="HE67" s="1"/>
  <c r="HD66"/>
  <c r="HE66" s="1"/>
  <c r="HD63"/>
  <c r="HE63" s="1"/>
  <c r="HD62"/>
  <c r="HE62" s="1"/>
  <c r="HD59"/>
  <c r="HE59" s="1"/>
  <c r="HD58"/>
  <c r="HE58" s="1"/>
  <c r="HD55"/>
  <c r="HE55" s="1"/>
  <c r="ET97"/>
  <c r="ET94"/>
  <c r="ET92"/>
  <c r="ET89"/>
  <c r="ET88"/>
  <c r="ET85"/>
  <c r="ET84"/>
  <c r="ET81"/>
  <c r="ET80"/>
  <c r="ET77"/>
  <c r="ET76"/>
  <c r="ET73"/>
  <c r="ET72"/>
  <c r="ET69"/>
  <c r="ET68"/>
  <c r="ET64"/>
  <c r="ET59"/>
  <c r="ET57"/>
  <c r="HD53"/>
  <c r="HE53" s="1"/>
  <c r="HD52"/>
  <c r="HE52" s="1"/>
  <c r="HD49"/>
  <c r="HE49" s="1"/>
  <c r="HD48"/>
  <c r="HE48" s="1"/>
  <c r="HD45"/>
  <c r="HE45" s="1"/>
  <c r="HD44"/>
  <c r="HE44" s="1"/>
  <c r="HD41"/>
  <c r="HE41" s="1"/>
  <c r="HD40"/>
  <c r="HE40" s="1"/>
  <c r="HD37"/>
  <c r="HE37" s="1"/>
  <c r="HD36"/>
  <c r="HE36" s="1"/>
  <c r="ET63"/>
  <c r="ET61"/>
  <c r="ET54"/>
  <c r="ET51"/>
  <c r="ET50"/>
  <c r="ET47"/>
  <c r="ET46"/>
  <c r="ET43"/>
  <c r="ET42"/>
  <c r="ET39"/>
  <c r="ET38"/>
  <c r="ET35"/>
  <c r="ET34"/>
  <c r="ET31"/>
  <c r="ET30"/>
  <c r="ET65"/>
  <c r="ET58"/>
  <c r="ET56"/>
  <c r="ET55"/>
  <c r="HD54"/>
  <c r="HE54" s="1"/>
  <c r="HD51"/>
  <c r="HE51" s="1"/>
  <c r="HD50"/>
  <c r="HE50" s="1"/>
  <c r="HD47"/>
  <c r="HE47" s="1"/>
  <c r="HD46"/>
  <c r="HE46" s="1"/>
  <c r="HD43"/>
  <c r="HE43" s="1"/>
  <c r="HD42"/>
  <c r="HE42" s="1"/>
  <c r="HD39"/>
  <c r="HE39" s="1"/>
  <c r="HD38"/>
  <c r="HE38" s="1"/>
  <c r="HD35"/>
  <c r="HE35" s="1"/>
  <c r="HD34"/>
  <c r="HE34" s="1"/>
  <c r="HD31"/>
  <c r="HE31" s="1"/>
  <c r="HD30"/>
  <c r="HE30" s="1"/>
  <c r="HD27"/>
  <c r="HE27" s="1"/>
  <c r="HD26"/>
  <c r="HE26" s="1"/>
  <c r="HD23"/>
  <c r="HE23" s="1"/>
  <c r="HD22"/>
  <c r="HE22" s="1"/>
  <c r="ET62"/>
  <c r="ET60"/>
  <c r="ET53"/>
  <c r="ET52"/>
  <c r="ET49"/>
  <c r="ET48"/>
  <c r="ET45"/>
  <c r="ET44"/>
  <c r="ET41"/>
  <c r="ET40"/>
  <c r="ET37"/>
  <c r="ET36"/>
  <c r="ET33"/>
  <c r="ET32"/>
  <c r="ET29"/>
  <c r="HH107"/>
  <c r="HI107" s="1"/>
  <c r="HH106"/>
  <c r="HI106" s="1"/>
  <c r="HH103"/>
  <c r="HI103" s="1"/>
  <c r="HH102"/>
  <c r="HI102" s="1"/>
  <c r="HH99"/>
  <c r="HI99" s="1"/>
  <c r="HH98"/>
  <c r="HI98" s="1"/>
  <c r="EZ109"/>
  <c r="EZ108"/>
  <c r="EZ105"/>
  <c r="EZ104"/>
  <c r="EZ101"/>
  <c r="EZ100"/>
  <c r="EZ97"/>
  <c r="EZ96"/>
  <c r="EZ93"/>
  <c r="EZ92"/>
  <c r="EX7" i="4"/>
  <c r="HH109" i="3"/>
  <c r="HI109" s="1"/>
  <c r="HH108"/>
  <c r="HI108" s="1"/>
  <c r="HH105"/>
  <c r="HI105" s="1"/>
  <c r="HH104"/>
  <c r="HI104" s="1"/>
  <c r="HH101"/>
  <c r="HI101" s="1"/>
  <c r="HH100"/>
  <c r="HI100" s="1"/>
  <c r="EZ107"/>
  <c r="EZ106"/>
  <c r="EZ103"/>
  <c r="EZ102"/>
  <c r="EZ99"/>
  <c r="EZ98"/>
  <c r="EZ95"/>
  <c r="EZ94"/>
  <c r="EZ91"/>
  <c r="EZ90"/>
  <c r="HH97"/>
  <c r="HI97" s="1"/>
  <c r="HH92"/>
  <c r="HI92" s="1"/>
  <c r="EZ87"/>
  <c r="EZ86"/>
  <c r="EZ83"/>
  <c r="EZ82"/>
  <c r="EZ79"/>
  <c r="EZ78"/>
  <c r="EZ75"/>
  <c r="EZ74"/>
  <c r="EZ71"/>
  <c r="EZ70"/>
  <c r="EZ67"/>
  <c r="EZ66"/>
  <c r="EZ63"/>
  <c r="EZ62"/>
  <c r="EZ59"/>
  <c r="EZ58"/>
  <c r="EZ55"/>
  <c r="HH95"/>
  <c r="HI95" s="1"/>
  <c r="HH94"/>
  <c r="HI94" s="1"/>
  <c r="HH87"/>
  <c r="HI87" s="1"/>
  <c r="HH86"/>
  <c r="HI86" s="1"/>
  <c r="HH83"/>
  <c r="HI83" s="1"/>
  <c r="HH82"/>
  <c r="HI82" s="1"/>
  <c r="HH79"/>
  <c r="HI79" s="1"/>
  <c r="HH78"/>
  <c r="HI78" s="1"/>
  <c r="HH75"/>
  <c r="HI75" s="1"/>
  <c r="HH74"/>
  <c r="HI74" s="1"/>
  <c r="HH71"/>
  <c r="HI71" s="1"/>
  <c r="HH70"/>
  <c r="HI70" s="1"/>
  <c r="HH67"/>
  <c r="HI67" s="1"/>
  <c r="HH66"/>
  <c r="HI66" s="1"/>
  <c r="HH96"/>
  <c r="HI96" s="1"/>
  <c r="EZ89"/>
  <c r="EZ88"/>
  <c r="EZ85"/>
  <c r="EZ84"/>
  <c r="EZ81"/>
  <c r="EZ80"/>
  <c r="EZ77"/>
  <c r="EZ76"/>
  <c r="EZ73"/>
  <c r="EZ72"/>
  <c r="EZ69"/>
  <c r="EZ68"/>
  <c r="EZ65"/>
  <c r="EZ64"/>
  <c r="EZ61"/>
  <c r="EZ60"/>
  <c r="EZ57"/>
  <c r="EZ56"/>
  <c r="HH93"/>
  <c r="HI93" s="1"/>
  <c r="HH91"/>
  <c r="HI91" s="1"/>
  <c r="HH90"/>
  <c r="HI90" s="1"/>
  <c r="HH89"/>
  <c r="HI89" s="1"/>
  <c r="HH88"/>
  <c r="HI88" s="1"/>
  <c r="HH85"/>
  <c r="HI85" s="1"/>
  <c r="HH84"/>
  <c r="HI84" s="1"/>
  <c r="HH81"/>
  <c r="HI81" s="1"/>
  <c r="HH80"/>
  <c r="HI80" s="1"/>
  <c r="HH77"/>
  <c r="HI77" s="1"/>
  <c r="HH76"/>
  <c r="HI76" s="1"/>
  <c r="HH73"/>
  <c r="HI73" s="1"/>
  <c r="HH72"/>
  <c r="HI72" s="1"/>
  <c r="HH69"/>
  <c r="HI69" s="1"/>
  <c r="HH65"/>
  <c r="HI65" s="1"/>
  <c r="HH63"/>
  <c r="HI63" s="1"/>
  <c r="HH62"/>
  <c r="HI62" s="1"/>
  <c r="HH60"/>
  <c r="HI60" s="1"/>
  <c r="EZ54"/>
  <c r="EZ51"/>
  <c r="EZ50"/>
  <c r="EZ47"/>
  <c r="EZ46"/>
  <c r="EZ43"/>
  <c r="EZ42"/>
  <c r="EZ39"/>
  <c r="EZ38"/>
  <c r="EZ35"/>
  <c r="EZ34"/>
  <c r="HH64"/>
  <c r="HI64" s="1"/>
  <c r="HH54"/>
  <c r="HI54" s="1"/>
  <c r="HH51"/>
  <c r="HI51" s="1"/>
  <c r="HH50"/>
  <c r="HI50" s="1"/>
  <c r="HH47"/>
  <c r="HI47" s="1"/>
  <c r="HH46"/>
  <c r="HI46" s="1"/>
  <c r="HH43"/>
  <c r="HI43" s="1"/>
  <c r="HH42"/>
  <c r="HI42" s="1"/>
  <c r="HH39"/>
  <c r="HI39" s="1"/>
  <c r="HH38"/>
  <c r="HI38" s="1"/>
  <c r="HH35"/>
  <c r="HI35" s="1"/>
  <c r="HH34"/>
  <c r="HI34" s="1"/>
  <c r="HH31"/>
  <c r="HI31" s="1"/>
  <c r="HH30"/>
  <c r="HI30" s="1"/>
  <c r="HH68"/>
  <c r="HI68" s="1"/>
  <c r="HH57"/>
  <c r="HI57" s="1"/>
  <c r="HH55"/>
  <c r="HI55" s="1"/>
  <c r="EZ53"/>
  <c r="EZ52"/>
  <c r="EZ49"/>
  <c r="EZ48"/>
  <c r="EZ45"/>
  <c r="EZ44"/>
  <c r="EZ41"/>
  <c r="EZ40"/>
  <c r="EZ37"/>
  <c r="EZ36"/>
  <c r="EZ33"/>
  <c r="EZ32"/>
  <c r="EZ29"/>
  <c r="EZ28"/>
  <c r="EZ25"/>
  <c r="EZ24"/>
  <c r="HH61"/>
  <c r="HI61" s="1"/>
  <c r="HH59"/>
  <c r="HI59" s="1"/>
  <c r="HH58"/>
  <c r="HI58" s="1"/>
  <c r="HH56"/>
  <c r="HI56" s="1"/>
  <c r="HH53"/>
  <c r="HI53" s="1"/>
  <c r="HH52"/>
  <c r="HI52" s="1"/>
  <c r="HH49"/>
  <c r="HI49" s="1"/>
  <c r="HH48"/>
  <c r="HI48" s="1"/>
  <c r="HH45"/>
  <c r="HI45" s="1"/>
  <c r="HH44"/>
  <c r="HI44" s="1"/>
  <c r="HH41"/>
  <c r="HI41" s="1"/>
  <c r="HH40"/>
  <c r="HI40" s="1"/>
  <c r="HH37"/>
  <c r="HI37" s="1"/>
  <c r="HH36"/>
  <c r="HI36" s="1"/>
  <c r="HH33"/>
  <c r="HI33" s="1"/>
  <c r="HH32"/>
  <c r="HI32" s="1"/>
  <c r="HH29"/>
  <c r="HI29" s="1"/>
  <c r="HH28"/>
  <c r="HI28" s="1"/>
  <c r="ET11"/>
  <c r="ET14"/>
  <c r="DQ15"/>
  <c r="DP13" i="4" s="1"/>
  <c r="ET15" i="3"/>
  <c r="ET18"/>
  <c r="DQ19"/>
  <c r="DP17" i="4" s="1"/>
  <c r="ET19" i="3"/>
  <c r="ET23"/>
  <c r="GV23"/>
  <c r="GW23" s="1"/>
  <c r="DQ25"/>
  <c r="DP23" i="4" s="1"/>
  <c r="ET25" i="3"/>
  <c r="ET27"/>
  <c r="GV27"/>
  <c r="GW27" s="1"/>
  <c r="GK28"/>
  <c r="HD28"/>
  <c r="HE28" s="1"/>
  <c r="ET10"/>
  <c r="S8"/>
  <c r="AG10"/>
  <c r="BI10"/>
  <c r="DA10"/>
  <c r="DP10"/>
  <c r="DO8" i="4" s="1"/>
  <c r="EZ10" i="3"/>
  <c r="FI10"/>
  <c r="HD10"/>
  <c r="HE10" s="1"/>
  <c r="HD11"/>
  <c r="HE11" s="1"/>
  <c r="EZ12"/>
  <c r="GV12"/>
  <c r="EZ13"/>
  <c r="GV13"/>
  <c r="HD14"/>
  <c r="HE14" s="1"/>
  <c r="HD15"/>
  <c r="HE15" s="1"/>
  <c r="EZ16"/>
  <c r="GV16"/>
  <c r="EZ17"/>
  <c r="GV17"/>
  <c r="HD18"/>
  <c r="HE18" s="1"/>
  <c r="HD19"/>
  <c r="HE19" s="1"/>
  <c r="EZ20"/>
  <c r="GV20"/>
  <c r="EZ21"/>
  <c r="GV21"/>
  <c r="GW21" s="1"/>
  <c r="ET22"/>
  <c r="GV22"/>
  <c r="HD25"/>
  <c r="HE25" s="1"/>
  <c r="ET26"/>
  <c r="GV26"/>
  <c r="HD29"/>
  <c r="HE29" s="1"/>
  <c r="GV30"/>
  <c r="AO61" i="6"/>
  <c r="GH68" i="3"/>
  <c r="GB36"/>
  <c r="GB37"/>
  <c r="GB40"/>
  <c r="GB41"/>
  <c r="GB44"/>
  <c r="GB45"/>
  <c r="GB48"/>
  <c r="GB49"/>
  <c r="GB52"/>
  <c r="GB53"/>
  <c r="FZ55"/>
  <c r="GD55"/>
  <c r="GH57"/>
  <c r="GF59"/>
  <c r="GF61"/>
  <c r="GJ62"/>
  <c r="GH64"/>
  <c r="AL48" i="6"/>
  <c r="GE55" i="3"/>
  <c r="GE36"/>
  <c r="GI36"/>
  <c r="FY38"/>
  <c r="FX36" i="4" s="1"/>
  <c r="GG38" i="3"/>
  <c r="GK38"/>
  <c r="FY39"/>
  <c r="FX37" i="4" s="1"/>
  <c r="GK39" i="3"/>
  <c r="GE41"/>
  <c r="GI41"/>
  <c r="FY42"/>
  <c r="FX40" i="4" s="1"/>
  <c r="GK42" i="3"/>
  <c r="FY43"/>
  <c r="FX41" i="4" s="1"/>
  <c r="GK43" i="3"/>
  <c r="GE44"/>
  <c r="GI44"/>
  <c r="GE45"/>
  <c r="GI45"/>
  <c r="FY46"/>
  <c r="FX44" i="4" s="1"/>
  <c r="GG46" i="3"/>
  <c r="GM46" s="1"/>
  <c r="GK46"/>
  <c r="FY47"/>
  <c r="FX45" i="4" s="1"/>
  <c r="GG47" i="3"/>
  <c r="GM47" s="1"/>
  <c r="GK47"/>
  <c r="GE48"/>
  <c r="GI48"/>
  <c r="GE49"/>
  <c r="GI49"/>
  <c r="FY50"/>
  <c r="GG50"/>
  <c r="GK50"/>
  <c r="FY51"/>
  <c r="GK51"/>
  <c r="GE52"/>
  <c r="GI52"/>
  <c r="FY54"/>
  <c r="GK54"/>
  <c r="GJ56"/>
  <c r="GF57"/>
  <c r="GJ63"/>
  <c r="GF64"/>
  <c r="GB38"/>
  <c r="GB39"/>
  <c r="GB42"/>
  <c r="GB43"/>
  <c r="GB46"/>
  <c r="GB47"/>
  <c r="GB50"/>
  <c r="GB51"/>
  <c r="GB54"/>
  <c r="GH56"/>
  <c r="GH58"/>
  <c r="GJ59"/>
  <c r="GF60"/>
  <c r="GF62"/>
  <c r="GH63"/>
  <c r="GH65"/>
  <c r="GC64"/>
  <c r="GA62" i="4" s="1"/>
  <c r="AM59" i="6"/>
  <c r="GF66" i="3"/>
  <c r="GG36"/>
  <c r="GK36"/>
  <c r="GG40"/>
  <c r="GK40"/>
  <c r="GE42"/>
  <c r="GI42"/>
  <c r="GE43"/>
  <c r="GK44"/>
  <c r="GE46"/>
  <c r="GI46"/>
  <c r="GE47"/>
  <c r="GK48"/>
  <c r="GE50"/>
  <c r="GI50"/>
  <c r="GE51"/>
  <c r="GK52"/>
  <c r="GG53"/>
  <c r="GE54"/>
  <c r="GH61"/>
  <c r="GF63"/>
  <c r="GJ64"/>
  <c r="AM91" i="6"/>
  <c r="GF98" i="3"/>
  <c r="GF69"/>
  <c r="GJ69"/>
  <c r="GH71"/>
  <c r="GF73"/>
  <c r="GJ73"/>
  <c r="GH75"/>
  <c r="GF77"/>
  <c r="GJ77"/>
  <c r="GH79"/>
  <c r="GF81"/>
  <c r="GJ81"/>
  <c r="GH82"/>
  <c r="GH83"/>
  <c r="GF85"/>
  <c r="GJ85"/>
  <c r="GH86"/>
  <c r="GH87"/>
  <c r="GF88"/>
  <c r="GF89"/>
  <c r="GF90"/>
  <c r="GF91"/>
  <c r="GJ92"/>
  <c r="GF93"/>
  <c r="GH94"/>
  <c r="GF96"/>
  <c r="AO90" i="6"/>
  <c r="GH97" i="3"/>
  <c r="AQ91" i="6"/>
  <c r="GJ98" i="3"/>
  <c r="AO92" i="6"/>
  <c r="GH99" i="3"/>
  <c r="FY58"/>
  <c r="FY62"/>
  <c r="GC79"/>
  <c r="GA77" i="4" s="1"/>
  <c r="GC87" i="3"/>
  <c r="GA85" i="4" s="1"/>
  <c r="GD90" i="3"/>
  <c r="GF67"/>
  <c r="GH69"/>
  <c r="GF70"/>
  <c r="GJ70"/>
  <c r="GF71"/>
  <c r="GH72"/>
  <c r="GH73"/>
  <c r="GF74"/>
  <c r="GJ74"/>
  <c r="GF75"/>
  <c r="GJ75"/>
  <c r="GH76"/>
  <c r="GH77"/>
  <c r="GF78"/>
  <c r="GJ78"/>
  <c r="GF79"/>
  <c r="GH80"/>
  <c r="GH81"/>
  <c r="GF82"/>
  <c r="GJ82"/>
  <c r="GF83"/>
  <c r="GJ83"/>
  <c r="GH84"/>
  <c r="GH85"/>
  <c r="GF86"/>
  <c r="GJ86"/>
  <c r="GF87"/>
  <c r="GJ87"/>
  <c r="GH88"/>
  <c r="GH89"/>
  <c r="GH90"/>
  <c r="GF95"/>
  <c r="GJ96"/>
  <c r="GJ97"/>
  <c r="FY56"/>
  <c r="FY57"/>
  <c r="FY60"/>
  <c r="FY61"/>
  <c r="FY64"/>
  <c r="FY65"/>
  <c r="FY68"/>
  <c r="FY69"/>
  <c r="FY72"/>
  <c r="FY73"/>
  <c r="FY76"/>
  <c r="FY77"/>
  <c r="GC77"/>
  <c r="GA75" i="4" s="1"/>
  <c r="FY80" i="3"/>
  <c r="FY81"/>
  <c r="GC81"/>
  <c r="GA79" i="4" s="1"/>
  <c r="FY84" i="3"/>
  <c r="FY85"/>
  <c r="GC85"/>
  <c r="GA83" i="4" s="1"/>
  <c r="FY88" i="3"/>
  <c r="FY89"/>
  <c r="GH91"/>
  <c r="GH93"/>
  <c r="GF97"/>
  <c r="FY92"/>
  <c r="FY93"/>
  <c r="FY96"/>
  <c r="FY97"/>
  <c r="FY100"/>
  <c r="FY101"/>
  <c r="FY104"/>
  <c r="FY105"/>
  <c r="FY108"/>
  <c r="FY109"/>
  <c r="GF101"/>
  <c r="GJ101"/>
  <c r="GH103"/>
  <c r="GF105"/>
  <c r="GJ105"/>
  <c r="GH106"/>
  <c r="GH107"/>
  <c r="GF108"/>
  <c r="GF109"/>
  <c r="GJ109"/>
  <c r="GC99"/>
  <c r="GA97" i="4" s="1"/>
  <c r="GF99" i="3"/>
  <c r="GJ99"/>
  <c r="GH100"/>
  <c r="GH101"/>
  <c r="GF102"/>
  <c r="GJ102"/>
  <c r="GF103"/>
  <c r="GJ103"/>
  <c r="GH104"/>
  <c r="GH105"/>
  <c r="GF106"/>
  <c r="GJ106"/>
  <c r="GF107"/>
  <c r="GJ107"/>
  <c r="GH108"/>
  <c r="GH109"/>
  <c r="CR32" i="6"/>
  <c r="CS36"/>
  <c r="CQ37"/>
  <c r="CQ41"/>
  <c r="CQ45"/>
  <c r="CQ49"/>
  <c r="CQ53"/>
  <c r="CQ57"/>
  <c r="CP61"/>
  <c r="CP81"/>
  <c r="CT31"/>
  <c r="CT35"/>
  <c r="CS68"/>
  <c r="CS72"/>
  <c r="CS76"/>
  <c r="CS80"/>
  <c r="CS84"/>
  <c r="CS88"/>
  <c r="CS92"/>
  <c r="CS96"/>
  <c r="CS100"/>
  <c r="CT30"/>
  <c r="CP34"/>
  <c r="CP43"/>
  <c r="CP51"/>
  <c r="CT59"/>
  <c r="CR99"/>
  <c r="CS29"/>
  <c r="CQ33"/>
  <c r="CQ70"/>
  <c r="CQ74"/>
  <c r="CQ78"/>
  <c r="CQ82"/>
  <c r="CQ86"/>
  <c r="CQ90"/>
  <c r="CQ94"/>
  <c r="CQ98"/>
  <c r="CQ102"/>
  <c r="AT7"/>
  <c r="AT28"/>
  <c r="BX13"/>
  <c r="BI38"/>
  <c r="CH28"/>
  <c r="BJ28"/>
  <c r="AV33"/>
  <c r="CD36"/>
  <c r="BH67"/>
  <c r="AZ13"/>
  <c r="AZ15"/>
  <c r="BS19"/>
  <c r="BL31"/>
  <c r="CL33"/>
  <c r="AX36"/>
  <c r="AT38"/>
  <c r="AV97"/>
  <c r="BJ5"/>
  <c r="BB27"/>
  <c r="AJ38"/>
  <c r="CO38"/>
  <c r="BN53"/>
  <c r="BT97"/>
  <c r="BW5"/>
  <c r="BJ7"/>
  <c r="AT16"/>
  <c r="AY21"/>
  <c r="AV31"/>
  <c r="AX38"/>
  <c r="AX67"/>
  <c r="BL71"/>
  <c r="AJ79"/>
  <c r="BH93"/>
  <c r="AT97"/>
  <c r="BP97"/>
  <c r="CN97"/>
  <c r="CN67"/>
  <c r="CR79"/>
  <c r="AZ93"/>
  <c r="CN93"/>
  <c r="BJ97"/>
  <c r="CJ97"/>
  <c r="AU5"/>
  <c r="BS16"/>
  <c r="CH27"/>
  <c r="CB31"/>
  <c r="BR33"/>
  <c r="CC38"/>
  <c r="BL63"/>
  <c r="AJ67"/>
  <c r="BT67"/>
  <c r="AZ79"/>
  <c r="AV93"/>
  <c r="CB93"/>
  <c r="AZ97"/>
  <c r="CB97"/>
  <c r="BX7"/>
  <c r="AZ16"/>
  <c r="BT93"/>
  <c r="BR7"/>
  <c r="AV11"/>
  <c r="BF13"/>
  <c r="CD13"/>
  <c r="BO16"/>
  <c r="BS21"/>
  <c r="AY23"/>
  <c r="AU24"/>
  <c r="AY25"/>
  <c r="AT27"/>
  <c r="BZ27"/>
  <c r="BZ28"/>
  <c r="AV32"/>
  <c r="BV32"/>
  <c r="CB33"/>
  <c r="CT36"/>
  <c r="AJ37"/>
  <c r="BL37"/>
  <c r="CR37"/>
  <c r="CD45"/>
  <c r="AZ47"/>
  <c r="AX53"/>
  <c r="BR61"/>
  <c r="AT65"/>
  <c r="BT65"/>
  <c r="AX71"/>
  <c r="BT73"/>
  <c r="AZ83"/>
  <c r="AV87"/>
  <c r="BV87"/>
  <c r="AJ99"/>
  <c r="BT99"/>
  <c r="CJ11"/>
  <c r="BR27"/>
  <c r="BP32"/>
  <c r="CT32"/>
  <c r="BD37"/>
  <c r="CJ37"/>
  <c r="CF39"/>
  <c r="BN45"/>
  <c r="CT53"/>
  <c r="CF55"/>
  <c r="BH61"/>
  <c r="BP65"/>
  <c r="CP65"/>
  <c r="CN71"/>
  <c r="BJ73"/>
  <c r="BP87"/>
  <c r="CR87"/>
  <c r="BH99"/>
  <c r="CJ5"/>
  <c r="AZ7"/>
  <c r="CJ7"/>
  <c r="BT11"/>
  <c r="AT13"/>
  <c r="BR13"/>
  <c r="BX15"/>
  <c r="AU16"/>
  <c r="CE16"/>
  <c r="AY19"/>
  <c r="BJ27"/>
  <c r="BB28"/>
  <c r="AJ32"/>
  <c r="BH32"/>
  <c r="CL32"/>
  <c r="BF33"/>
  <c r="BN36"/>
  <c r="AV37"/>
  <c r="CB37"/>
  <c r="BU38"/>
  <c r="AZ39"/>
  <c r="AX45"/>
  <c r="CD53"/>
  <c r="AZ55"/>
  <c r="AV61"/>
  <c r="CN61"/>
  <c r="BH65"/>
  <c r="CJ65"/>
  <c r="CD67"/>
  <c r="CB71"/>
  <c r="AZ73"/>
  <c r="BV79"/>
  <c r="CR83"/>
  <c r="AJ87"/>
  <c r="BH87"/>
  <c r="CL87"/>
  <c r="BJ89"/>
  <c r="BR93"/>
  <c r="CP93"/>
  <c r="BH97"/>
  <c r="BZ97"/>
  <c r="CP97"/>
  <c r="AX99"/>
  <c r="CN99"/>
  <c r="BF11"/>
  <c r="BL13"/>
  <c r="CJ13"/>
  <c r="BS23"/>
  <c r="CA24"/>
  <c r="CE25"/>
  <c r="AZ32"/>
  <c r="CD32"/>
  <c r="BT37"/>
  <c r="CT45"/>
  <c r="CF47"/>
  <c r="CB61"/>
  <c r="AZ65"/>
  <c r="CB65"/>
  <c r="CP73"/>
  <c r="BV83"/>
  <c r="AZ87"/>
  <c r="CD87"/>
  <c r="CD99"/>
  <c r="BC5"/>
  <c r="BP5"/>
  <c r="CD5"/>
  <c r="BB11"/>
  <c r="BL11"/>
  <c r="CB11"/>
  <c r="BK19"/>
  <c r="CE19"/>
  <c r="BK21"/>
  <c r="CE21"/>
  <c r="BK23"/>
  <c r="CE23"/>
  <c r="BO25"/>
  <c r="BD31"/>
  <c r="BT31"/>
  <c r="CL31"/>
  <c r="BB33"/>
  <c r="BL33"/>
  <c r="BV33"/>
  <c r="CH33"/>
  <c r="CR33"/>
  <c r="BR34"/>
  <c r="BF36"/>
  <c r="BV36"/>
  <c r="CL36"/>
  <c r="BP39"/>
  <c r="AX41"/>
  <c r="BN41"/>
  <c r="CD41"/>
  <c r="CT41"/>
  <c r="AZ43"/>
  <c r="CF43"/>
  <c r="BF45"/>
  <c r="BV45"/>
  <c r="CL45"/>
  <c r="BP47"/>
  <c r="AX49"/>
  <c r="BN49"/>
  <c r="CD49"/>
  <c r="CT49"/>
  <c r="AZ51"/>
  <c r="CF51"/>
  <c r="BF53"/>
  <c r="BV53"/>
  <c r="CL53"/>
  <c r="BP55"/>
  <c r="AX57"/>
  <c r="BN57"/>
  <c r="CD57"/>
  <c r="CT57"/>
  <c r="BN59"/>
  <c r="CF63"/>
  <c r="BF71"/>
  <c r="BT71"/>
  <c r="CF71"/>
  <c r="AZ77"/>
  <c r="BT77"/>
  <c r="CP77"/>
  <c r="AV81"/>
  <c r="BJ81"/>
  <c r="BZ81"/>
  <c r="CN81"/>
  <c r="BL83"/>
  <c r="CF83"/>
  <c r="CF89"/>
  <c r="BL95"/>
  <c r="H16" i="7"/>
  <c r="AZ5" i="6"/>
  <c r="BO5"/>
  <c r="CB5"/>
  <c r="CN5"/>
  <c r="BF7"/>
  <c r="BV7"/>
  <c r="AX11"/>
  <c r="BJ11"/>
  <c r="BV11"/>
  <c r="CL11"/>
  <c r="BB13"/>
  <c r="BN13"/>
  <c r="BZ13"/>
  <c r="CL13"/>
  <c r="CJ15"/>
  <c r="BC19"/>
  <c r="CA19"/>
  <c r="BC21"/>
  <c r="CA21"/>
  <c r="BC23"/>
  <c r="CA23"/>
  <c r="BK25"/>
  <c r="AV27"/>
  <c r="BL27"/>
  <c r="CB27"/>
  <c r="BB31"/>
  <c r="BR31"/>
  <c r="CH31"/>
  <c r="BF32"/>
  <c r="BT32"/>
  <c r="CF32"/>
  <c r="AJ33"/>
  <c r="AX33"/>
  <c r="BJ33"/>
  <c r="BT33"/>
  <c r="CD33"/>
  <c r="CP33"/>
  <c r="BB34"/>
  <c r="AJ36"/>
  <c r="BD36"/>
  <c r="BT36"/>
  <c r="CJ36"/>
  <c r="BF37"/>
  <c r="BV37"/>
  <c r="CL37"/>
  <c r="BE38"/>
  <c r="BY38"/>
  <c r="CS38"/>
  <c r="BJ39"/>
  <c r="CP39"/>
  <c r="AV41"/>
  <c r="BL41"/>
  <c r="CB41"/>
  <c r="CR41"/>
  <c r="AT43"/>
  <c r="BZ43"/>
  <c r="AJ45"/>
  <c r="BD45"/>
  <c r="BT45"/>
  <c r="CJ45"/>
  <c r="BJ47"/>
  <c r="CP47"/>
  <c r="AV49"/>
  <c r="BL49"/>
  <c r="CB49"/>
  <c r="CR49"/>
  <c r="AT51"/>
  <c r="BZ51"/>
  <c r="AJ53"/>
  <c r="BD53"/>
  <c r="BT53"/>
  <c r="CJ53"/>
  <c r="BJ55"/>
  <c r="CP55"/>
  <c r="AV57"/>
  <c r="BL57"/>
  <c r="CB57"/>
  <c r="CR57"/>
  <c r="BD59"/>
  <c r="BJ61"/>
  <c r="CF61"/>
  <c r="AJ63"/>
  <c r="BV63"/>
  <c r="BD65"/>
  <c r="BR65"/>
  <c r="CF65"/>
  <c r="AZ67"/>
  <c r="BV67"/>
  <c r="CR67"/>
  <c r="AJ71"/>
  <c r="AZ71"/>
  <c r="BP71"/>
  <c r="CD71"/>
  <c r="CR71"/>
  <c r="AV77"/>
  <c r="BR77"/>
  <c r="CN77"/>
  <c r="CF79"/>
  <c r="AT81"/>
  <c r="BH81"/>
  <c r="BT81"/>
  <c r="CJ81"/>
  <c r="AJ83"/>
  <c r="BH83"/>
  <c r="CD83"/>
  <c r="BF87"/>
  <c r="BT87"/>
  <c r="CF87"/>
  <c r="BT89"/>
  <c r="AZ95"/>
  <c r="CR95"/>
  <c r="BL99"/>
  <c r="CF99"/>
  <c r="H19" i="7"/>
  <c r="J19" s="1"/>
  <c r="L19" s="1"/>
  <c r="B9" i="4"/>
  <c r="B10" s="1"/>
  <c r="B11" s="1"/>
  <c r="B12" s="1"/>
  <c r="B13" s="1"/>
  <c r="B14" s="1"/>
  <c r="B15" s="1"/>
  <c r="B16" s="1"/>
  <c r="B17" s="1"/>
  <c r="B18" s="1"/>
  <c r="B19" s="1"/>
  <c r="B20" s="1"/>
  <c r="B21" s="1"/>
  <c r="B22" s="1"/>
  <c r="B23" s="1"/>
  <c r="B24" s="1"/>
  <c r="B25" s="1"/>
  <c r="B26" s="1"/>
  <c r="B27" s="1"/>
  <c r="B28" s="1"/>
  <c r="B29" s="1"/>
  <c r="B30" s="1"/>
  <c r="B31" s="1"/>
  <c r="B32" s="1"/>
  <c r="B33" s="1"/>
  <c r="BF41" i="6"/>
  <c r="BV41"/>
  <c r="CL41"/>
  <c r="BP43"/>
  <c r="BF49"/>
  <c r="BV49"/>
  <c r="CL49"/>
  <c r="BP51"/>
  <c r="BF57"/>
  <c r="BV57"/>
  <c r="CL57"/>
  <c r="BJ77"/>
  <c r="CF77"/>
  <c r="BD81"/>
  <c r="BR81"/>
  <c r="CF81"/>
  <c r="CF95"/>
  <c r="AT5"/>
  <c r="BG5"/>
  <c r="BV5"/>
  <c r="CI5"/>
  <c r="AX7"/>
  <c r="BL7"/>
  <c r="CH7"/>
  <c r="AT11"/>
  <c r="BD11"/>
  <c r="BN11"/>
  <c r="CD11"/>
  <c r="AV13"/>
  <c r="BH13"/>
  <c r="BT13"/>
  <c r="CF13"/>
  <c r="BL15"/>
  <c r="BC16"/>
  <c r="CI16"/>
  <c r="AU19"/>
  <c r="BO19"/>
  <c r="CI19"/>
  <c r="AU21"/>
  <c r="BO21"/>
  <c r="CI21"/>
  <c r="AU23"/>
  <c r="BO23"/>
  <c r="CI23"/>
  <c r="BK24"/>
  <c r="AU25"/>
  <c r="CA25"/>
  <c r="BD27"/>
  <c r="BT27"/>
  <c r="CJ27"/>
  <c r="BR28"/>
  <c r="AT31"/>
  <c r="BJ31"/>
  <c r="BZ31"/>
  <c r="AX32"/>
  <c r="BL32"/>
  <c r="CB32"/>
  <c r="AT33"/>
  <c r="BD33"/>
  <c r="BN33"/>
  <c r="BZ33"/>
  <c r="CJ33"/>
  <c r="CT33"/>
  <c r="CH34"/>
  <c r="AV36"/>
  <c r="BL36"/>
  <c r="CB36"/>
  <c r="CR36"/>
  <c r="AX37"/>
  <c r="BN37"/>
  <c r="CD37"/>
  <c r="CT37"/>
  <c r="AV38"/>
  <c r="BM38"/>
  <c r="CK38"/>
  <c r="AT39"/>
  <c r="AJ41"/>
  <c r="BD41"/>
  <c r="BT41"/>
  <c r="CJ41"/>
  <c r="BJ43"/>
  <c r="AV45"/>
  <c r="BL45"/>
  <c r="CB45"/>
  <c r="CR45"/>
  <c r="AT47"/>
  <c r="AJ49"/>
  <c r="BD49"/>
  <c r="BT49"/>
  <c r="CJ49"/>
  <c r="BJ51"/>
  <c r="AV53"/>
  <c r="BL53"/>
  <c r="CB53"/>
  <c r="CR53"/>
  <c r="AT55"/>
  <c r="AJ57"/>
  <c r="BD57"/>
  <c r="BT57"/>
  <c r="CJ57"/>
  <c r="AZ61"/>
  <c r="BT61"/>
  <c r="AZ63"/>
  <c r="CR63"/>
  <c r="AV65"/>
  <c r="BJ65"/>
  <c r="BZ65"/>
  <c r="BL67"/>
  <c r="AV71"/>
  <c r="BH71"/>
  <c r="BV71"/>
  <c r="CF73"/>
  <c r="BH77"/>
  <c r="BL79"/>
  <c r="AZ81"/>
  <c r="BP81"/>
  <c r="CB81"/>
  <c r="AX83"/>
  <c r="BT83"/>
  <c r="AX87"/>
  <c r="BL87"/>
  <c r="CB87"/>
  <c r="AZ89"/>
  <c r="CP89"/>
  <c r="BJ93"/>
  <c r="AJ95"/>
  <c r="BV95"/>
  <c r="BD97"/>
  <c r="BR97"/>
  <c r="AZ99"/>
  <c r="BV99"/>
  <c r="CQ31"/>
  <c r="CR31"/>
  <c r="CJ31"/>
  <c r="CS39"/>
  <c r="CT39"/>
  <c r="CL39"/>
  <c r="CD39"/>
  <c r="BV39"/>
  <c r="BN39"/>
  <c r="BF39"/>
  <c r="AX39"/>
  <c r="AJ39"/>
  <c r="CR39"/>
  <c r="CJ39"/>
  <c r="CB39"/>
  <c r="BT39"/>
  <c r="BL39"/>
  <c r="BD39"/>
  <c r="AV39"/>
  <c r="CS43"/>
  <c r="CT43"/>
  <c r="CL43"/>
  <c r="CD43"/>
  <c r="BV43"/>
  <c r="BN43"/>
  <c r="BF43"/>
  <c r="AX43"/>
  <c r="AJ43"/>
  <c r="CR43"/>
  <c r="CJ43"/>
  <c r="CB43"/>
  <c r="BT43"/>
  <c r="BL43"/>
  <c r="BD43"/>
  <c r="AV43"/>
  <c r="CS47"/>
  <c r="CT47"/>
  <c r="CL47"/>
  <c r="CD47"/>
  <c r="BV47"/>
  <c r="BN47"/>
  <c r="BF47"/>
  <c r="AX47"/>
  <c r="AJ47"/>
  <c r="CR47"/>
  <c r="CJ47"/>
  <c r="CB47"/>
  <c r="BT47"/>
  <c r="BL47"/>
  <c r="BD47"/>
  <c r="AV47"/>
  <c r="CS51"/>
  <c r="CT51"/>
  <c r="CL51"/>
  <c r="CD51"/>
  <c r="BV51"/>
  <c r="BN51"/>
  <c r="BF51"/>
  <c r="AX51"/>
  <c r="AJ51"/>
  <c r="CR51"/>
  <c r="CJ51"/>
  <c r="CB51"/>
  <c r="BT51"/>
  <c r="BL51"/>
  <c r="BD51"/>
  <c r="AV51"/>
  <c r="CS55"/>
  <c r="CT55"/>
  <c r="CL55"/>
  <c r="CD55"/>
  <c r="BV55"/>
  <c r="BN55"/>
  <c r="BF55"/>
  <c r="AX55"/>
  <c r="AJ55"/>
  <c r="CR55"/>
  <c r="CJ55"/>
  <c r="CB55"/>
  <c r="BT55"/>
  <c r="BL55"/>
  <c r="BD55"/>
  <c r="AV55"/>
  <c r="CS59"/>
  <c r="CP59"/>
  <c r="CH59"/>
  <c r="BZ59"/>
  <c r="BR59"/>
  <c r="BJ59"/>
  <c r="BB59"/>
  <c r="AT59"/>
  <c r="CR59"/>
  <c r="CF59"/>
  <c r="BV59"/>
  <c r="BL59"/>
  <c r="AZ59"/>
  <c r="AJ59"/>
  <c r="CL59"/>
  <c r="CB59"/>
  <c r="BP59"/>
  <c r="BF59"/>
  <c r="AV59"/>
  <c r="CN59"/>
  <c r="CD59"/>
  <c r="BT59"/>
  <c r="BH59"/>
  <c r="AX59"/>
  <c r="AJ3"/>
  <c r="AJ4" s="1"/>
  <c r="AJ5" s="1"/>
  <c r="AZ3"/>
  <c r="BL3"/>
  <c r="BX3"/>
  <c r="CJ3"/>
  <c r="AY5"/>
  <c r="BF5"/>
  <c r="BL5"/>
  <c r="BS5"/>
  <c r="CA5"/>
  <c r="CH5"/>
  <c r="CM5"/>
  <c r="CD7"/>
  <c r="CN7"/>
  <c r="AX9"/>
  <c r="BC9"/>
  <c r="BJ9"/>
  <c r="BO9"/>
  <c r="BV9"/>
  <c r="CA9"/>
  <c r="CH9"/>
  <c r="CM9"/>
  <c r="BR11"/>
  <c r="BZ11"/>
  <c r="CH11"/>
  <c r="AY13"/>
  <c r="BD13"/>
  <c r="BK13"/>
  <c r="BP13"/>
  <c r="BW13"/>
  <c r="CB13"/>
  <c r="CI13"/>
  <c r="CN13"/>
  <c r="AX15"/>
  <c r="BJ15"/>
  <c r="BV15"/>
  <c r="CH15"/>
  <c r="AX16"/>
  <c r="BM16"/>
  <c r="CA16"/>
  <c r="CM16"/>
  <c r="AX17"/>
  <c r="BF17"/>
  <c r="BN17"/>
  <c r="BV17"/>
  <c r="CD17"/>
  <c r="CL17"/>
  <c r="BC18"/>
  <c r="BS18"/>
  <c r="CI18"/>
  <c r="BC20"/>
  <c r="BS20"/>
  <c r="CI20"/>
  <c r="BK22"/>
  <c r="CI22"/>
  <c r="BC24"/>
  <c r="BS24"/>
  <c r="CI24"/>
  <c r="BG25"/>
  <c r="BW25"/>
  <c r="CM25"/>
  <c r="BC26"/>
  <c r="CA26"/>
  <c r="AZ27"/>
  <c r="BH27"/>
  <c r="BP27"/>
  <c r="BX27"/>
  <c r="CF27"/>
  <c r="CN27"/>
  <c r="AX28"/>
  <c r="BF28"/>
  <c r="BN28"/>
  <c r="BV28"/>
  <c r="CD28"/>
  <c r="CL28"/>
  <c r="AV29"/>
  <c r="BD29"/>
  <c r="BL29"/>
  <c r="BT29"/>
  <c r="CB29"/>
  <c r="CJ29"/>
  <c r="CR29"/>
  <c r="AZ31"/>
  <c r="BH31"/>
  <c r="BP31"/>
  <c r="BX31"/>
  <c r="CF31"/>
  <c r="CP31"/>
  <c r="AZ34"/>
  <c r="BP34"/>
  <c r="CF34"/>
  <c r="AJ35"/>
  <c r="BF35"/>
  <c r="BV35"/>
  <c r="CL35"/>
  <c r="BH39"/>
  <c r="BX39"/>
  <c r="CN39"/>
  <c r="BH43"/>
  <c r="BX43"/>
  <c r="CN43"/>
  <c r="BH47"/>
  <c r="BX47"/>
  <c r="CN47"/>
  <c r="BH51"/>
  <c r="BX51"/>
  <c r="CN51"/>
  <c r="BH55"/>
  <c r="BX55"/>
  <c r="CN55"/>
  <c r="CJ59"/>
  <c r="CS32"/>
  <c r="CP32"/>
  <c r="CH32"/>
  <c r="BZ32"/>
  <c r="BR32"/>
  <c r="BJ32"/>
  <c r="BB32"/>
  <c r="AT32"/>
  <c r="CN32"/>
  <c r="AX3"/>
  <c r="BJ3"/>
  <c r="BV3"/>
  <c r="CH3"/>
  <c r="AX5"/>
  <c r="BD5"/>
  <c r="BK5"/>
  <c r="BR5"/>
  <c r="BX5"/>
  <c r="CE5"/>
  <c r="CL5"/>
  <c r="BD7"/>
  <c r="BP7"/>
  <c r="CB7"/>
  <c r="CL7"/>
  <c r="AV9"/>
  <c r="BB9"/>
  <c r="BH9"/>
  <c r="BN9"/>
  <c r="BT9"/>
  <c r="BZ9"/>
  <c r="CF9"/>
  <c r="CL9"/>
  <c r="AZ11"/>
  <c r="BH11"/>
  <c r="BP11"/>
  <c r="BX11"/>
  <c r="CF11"/>
  <c r="CN11"/>
  <c r="AX13"/>
  <c r="BC13"/>
  <c r="BJ13"/>
  <c r="BO13"/>
  <c r="BV13"/>
  <c r="CA13"/>
  <c r="CH13"/>
  <c r="CM13"/>
  <c r="AT15"/>
  <c r="BF15"/>
  <c r="BR15"/>
  <c r="CD15"/>
  <c r="CN15"/>
  <c r="AV16"/>
  <c r="BG16"/>
  <c r="BU16"/>
  <c r="AV17"/>
  <c r="BD17"/>
  <c r="BL17"/>
  <c r="BT17"/>
  <c r="CB17"/>
  <c r="CJ17"/>
  <c r="AY18"/>
  <c r="BO18"/>
  <c r="CE18"/>
  <c r="BG19"/>
  <c r="BW19"/>
  <c r="AY20"/>
  <c r="BO20"/>
  <c r="CE20"/>
  <c r="BG21"/>
  <c r="BW21"/>
  <c r="BC22"/>
  <c r="CA22"/>
  <c r="BG23"/>
  <c r="BW23"/>
  <c r="AY24"/>
  <c r="BO24"/>
  <c r="CE24"/>
  <c r="BC25"/>
  <c r="BS25"/>
  <c r="CI25"/>
  <c r="AY26"/>
  <c r="BW26"/>
  <c r="AX27"/>
  <c r="BF27"/>
  <c r="BN27"/>
  <c r="BV27"/>
  <c r="CD27"/>
  <c r="CL27"/>
  <c r="AV28"/>
  <c r="BD28"/>
  <c r="BL28"/>
  <c r="BT28"/>
  <c r="CB28"/>
  <c r="CJ28"/>
  <c r="AT29"/>
  <c r="BB29"/>
  <c r="BJ29"/>
  <c r="BR29"/>
  <c r="BZ29"/>
  <c r="CH29"/>
  <c r="CP29"/>
  <c r="AJ31"/>
  <c r="AX31"/>
  <c r="BF31"/>
  <c r="BN31"/>
  <c r="BV31"/>
  <c r="CD31"/>
  <c r="CN31"/>
  <c r="BD32"/>
  <c r="BN32"/>
  <c r="BX32"/>
  <c r="CJ32"/>
  <c r="AT34"/>
  <c r="BJ34"/>
  <c r="BZ34"/>
  <c r="AZ35"/>
  <c r="BP35"/>
  <c r="CF35"/>
  <c r="BB39"/>
  <c r="BR39"/>
  <c r="CH39"/>
  <c r="BB43"/>
  <c r="BR43"/>
  <c r="CH43"/>
  <c r="BB47"/>
  <c r="BR47"/>
  <c r="CH47"/>
  <c r="BB51"/>
  <c r="BR51"/>
  <c r="CH51"/>
  <c r="BB55"/>
  <c r="BR55"/>
  <c r="CH55"/>
  <c r="BX59"/>
  <c r="CS34"/>
  <c r="CT34"/>
  <c r="CL34"/>
  <c r="CD34"/>
  <c r="BV34"/>
  <c r="BN34"/>
  <c r="BF34"/>
  <c r="AX34"/>
  <c r="AJ34"/>
  <c r="CR34"/>
  <c r="CJ34"/>
  <c r="CB34"/>
  <c r="BT34"/>
  <c r="BL34"/>
  <c r="BD34"/>
  <c r="AV34"/>
  <c r="AT3"/>
  <c r="BF3"/>
  <c r="BR3"/>
  <c r="CD3"/>
  <c r="CN3"/>
  <c r="AT9"/>
  <c r="AZ9"/>
  <c r="BF9"/>
  <c r="BL9"/>
  <c r="BR9"/>
  <c r="BX9"/>
  <c r="CD9"/>
  <c r="CJ9"/>
  <c r="BD15"/>
  <c r="BP15"/>
  <c r="CB15"/>
  <c r="CL15"/>
  <c r="AT17"/>
  <c r="BB17"/>
  <c r="BJ17"/>
  <c r="BR17"/>
  <c r="BZ17"/>
  <c r="CH17"/>
  <c r="AU18"/>
  <c r="BK18"/>
  <c r="CA18"/>
  <c r="AU20"/>
  <c r="BK20"/>
  <c r="CA20"/>
  <c r="AY22"/>
  <c r="BW22"/>
  <c r="BO26"/>
  <c r="CM26"/>
  <c r="AZ29"/>
  <c r="BH29"/>
  <c r="BP29"/>
  <c r="BX29"/>
  <c r="CF29"/>
  <c r="CN29"/>
  <c r="BH34"/>
  <c r="BX34"/>
  <c r="CN34"/>
  <c r="AX35"/>
  <c r="BN35"/>
  <c r="CD35"/>
  <c r="CQ35"/>
  <c r="CR35"/>
  <c r="CJ35"/>
  <c r="CB35"/>
  <c r="BT35"/>
  <c r="BL35"/>
  <c r="BD35"/>
  <c r="AV35"/>
  <c r="CP35"/>
  <c r="CH35"/>
  <c r="BZ35"/>
  <c r="BR35"/>
  <c r="BJ35"/>
  <c r="BB35"/>
  <c r="AT35"/>
  <c r="BD3"/>
  <c r="BP3"/>
  <c r="CB3"/>
  <c r="CL3"/>
  <c r="AY9"/>
  <c r="BD9"/>
  <c r="BK9"/>
  <c r="BP9"/>
  <c r="BW9"/>
  <c r="CB9"/>
  <c r="CI9"/>
  <c r="CN9"/>
  <c r="AZ17"/>
  <c r="BH17"/>
  <c r="BP17"/>
  <c r="BX17"/>
  <c r="CF17"/>
  <c r="CN17"/>
  <c r="BG18"/>
  <c r="BW18"/>
  <c r="CM18"/>
  <c r="BG20"/>
  <c r="BW20"/>
  <c r="CM20"/>
  <c r="BO22"/>
  <c r="CM22"/>
  <c r="BG24"/>
  <c r="BW24"/>
  <c r="CM24"/>
  <c r="BK26"/>
  <c r="AZ28"/>
  <c r="BH28"/>
  <c r="BP28"/>
  <c r="BX28"/>
  <c r="CF28"/>
  <c r="CN28"/>
  <c r="AX29"/>
  <c r="BF29"/>
  <c r="BN29"/>
  <c r="BV29"/>
  <c r="CD29"/>
  <c r="CL29"/>
  <c r="CT29"/>
  <c r="BH35"/>
  <c r="BX35"/>
  <c r="CN35"/>
  <c r="CQ61"/>
  <c r="CT61"/>
  <c r="CL61"/>
  <c r="CD61"/>
  <c r="BV61"/>
  <c r="BN61"/>
  <c r="BF61"/>
  <c r="AX61"/>
  <c r="AJ61"/>
  <c r="CS67"/>
  <c r="CP67"/>
  <c r="CH67"/>
  <c r="BZ67"/>
  <c r="BR67"/>
  <c r="BJ67"/>
  <c r="BB67"/>
  <c r="AT67"/>
  <c r="CQ77"/>
  <c r="CT77"/>
  <c r="CL77"/>
  <c r="CD77"/>
  <c r="BV77"/>
  <c r="BN77"/>
  <c r="BF77"/>
  <c r="AX77"/>
  <c r="AJ77"/>
  <c r="CS83"/>
  <c r="CP83"/>
  <c r="CH83"/>
  <c r="BZ83"/>
  <c r="BR83"/>
  <c r="BJ83"/>
  <c r="BB83"/>
  <c r="AT83"/>
  <c r="CQ93"/>
  <c r="CT93"/>
  <c r="CL93"/>
  <c r="CD93"/>
  <c r="BV93"/>
  <c r="BN93"/>
  <c r="BF93"/>
  <c r="AX93"/>
  <c r="AJ93"/>
  <c r="CS99"/>
  <c r="CP99"/>
  <c r="CH99"/>
  <c r="BZ99"/>
  <c r="BR99"/>
  <c r="BJ99"/>
  <c r="BB99"/>
  <c r="AT99"/>
  <c r="AZ36"/>
  <c r="BH36"/>
  <c r="BP36"/>
  <c r="BX36"/>
  <c r="CF36"/>
  <c r="CN36"/>
  <c r="AZ37"/>
  <c r="BH37"/>
  <c r="BP37"/>
  <c r="BX37"/>
  <c r="CF37"/>
  <c r="CN37"/>
  <c r="AZ41"/>
  <c r="BH41"/>
  <c r="BP41"/>
  <c r="BX41"/>
  <c r="CF41"/>
  <c r="CN41"/>
  <c r="AZ45"/>
  <c r="BH45"/>
  <c r="BP45"/>
  <c r="BX45"/>
  <c r="CF45"/>
  <c r="CN45"/>
  <c r="AZ49"/>
  <c r="BH49"/>
  <c r="BP49"/>
  <c r="BX49"/>
  <c r="CF49"/>
  <c r="CN49"/>
  <c r="AZ53"/>
  <c r="BH53"/>
  <c r="BP53"/>
  <c r="BX53"/>
  <c r="CF53"/>
  <c r="CN53"/>
  <c r="AZ57"/>
  <c r="BH57"/>
  <c r="BP57"/>
  <c r="BX57"/>
  <c r="CF57"/>
  <c r="CN57"/>
  <c r="BB61"/>
  <c r="BL61"/>
  <c r="BX61"/>
  <c r="CH61"/>
  <c r="CR61"/>
  <c r="AV63"/>
  <c r="BF63"/>
  <c r="BP63"/>
  <c r="CB63"/>
  <c r="BD67"/>
  <c r="BN67"/>
  <c r="BX67"/>
  <c r="CJ67"/>
  <c r="CT67"/>
  <c r="AV69"/>
  <c r="BH69"/>
  <c r="BR69"/>
  <c r="CB69"/>
  <c r="CN69"/>
  <c r="AT73"/>
  <c r="BD73"/>
  <c r="BP73"/>
  <c r="BZ73"/>
  <c r="AX75"/>
  <c r="BH75"/>
  <c r="BT75"/>
  <c r="CD75"/>
  <c r="CN75"/>
  <c r="BB77"/>
  <c r="BL77"/>
  <c r="BX77"/>
  <c r="CH77"/>
  <c r="CR77"/>
  <c r="AV79"/>
  <c r="BF79"/>
  <c r="BP79"/>
  <c r="CB79"/>
  <c r="BD83"/>
  <c r="BN83"/>
  <c r="BX83"/>
  <c r="CJ83"/>
  <c r="CT83"/>
  <c r="AV85"/>
  <c r="BH85"/>
  <c r="BR85"/>
  <c r="CB85"/>
  <c r="CN85"/>
  <c r="AT89"/>
  <c r="BD89"/>
  <c r="BP89"/>
  <c r="BZ89"/>
  <c r="AX91"/>
  <c r="BH91"/>
  <c r="BT91"/>
  <c r="CD91"/>
  <c r="CN91"/>
  <c r="BB93"/>
  <c r="BL93"/>
  <c r="BX93"/>
  <c r="CH93"/>
  <c r="CR93"/>
  <c r="AV95"/>
  <c r="BF95"/>
  <c r="BP95"/>
  <c r="CB95"/>
  <c r="BD99"/>
  <c r="BN99"/>
  <c r="BX99"/>
  <c r="CJ99"/>
  <c r="CT99"/>
  <c r="AV101"/>
  <c r="BH101"/>
  <c r="BR101"/>
  <c r="CB101"/>
  <c r="CN101"/>
  <c r="CS63"/>
  <c r="CP63"/>
  <c r="CH63"/>
  <c r="BZ63"/>
  <c r="BR63"/>
  <c r="BJ63"/>
  <c r="BB63"/>
  <c r="AT63"/>
  <c r="CQ73"/>
  <c r="CT73"/>
  <c r="CL73"/>
  <c r="CD73"/>
  <c r="BV73"/>
  <c r="BN73"/>
  <c r="BF73"/>
  <c r="AX73"/>
  <c r="AJ73"/>
  <c r="CS79"/>
  <c r="CP79"/>
  <c r="CH79"/>
  <c r="BZ79"/>
  <c r="BR79"/>
  <c r="BJ79"/>
  <c r="BB79"/>
  <c r="AT79"/>
  <c r="CQ89"/>
  <c r="CT89"/>
  <c r="CL89"/>
  <c r="CD89"/>
  <c r="BV89"/>
  <c r="BN89"/>
  <c r="BF89"/>
  <c r="AX89"/>
  <c r="AJ89"/>
  <c r="CS95"/>
  <c r="CP95"/>
  <c r="CH95"/>
  <c r="BZ95"/>
  <c r="BR95"/>
  <c r="BJ95"/>
  <c r="BB95"/>
  <c r="AT95"/>
  <c r="BD63"/>
  <c r="BN63"/>
  <c r="BX63"/>
  <c r="CJ63"/>
  <c r="CT63"/>
  <c r="AT69"/>
  <c r="BD69"/>
  <c r="BP69"/>
  <c r="BZ69"/>
  <c r="BB73"/>
  <c r="BL73"/>
  <c r="BX73"/>
  <c r="CH73"/>
  <c r="CR73"/>
  <c r="AV75"/>
  <c r="BF75"/>
  <c r="BP75"/>
  <c r="CB75"/>
  <c r="BD79"/>
  <c r="BN79"/>
  <c r="BX79"/>
  <c r="CJ79"/>
  <c r="CT79"/>
  <c r="AT85"/>
  <c r="BD85"/>
  <c r="BP85"/>
  <c r="BZ85"/>
  <c r="BB89"/>
  <c r="BL89"/>
  <c r="BX89"/>
  <c r="CH89"/>
  <c r="CR89"/>
  <c r="AV91"/>
  <c r="BF91"/>
  <c r="BP91"/>
  <c r="CB91"/>
  <c r="BD95"/>
  <c r="BN95"/>
  <c r="BX95"/>
  <c r="CJ95"/>
  <c r="CT95"/>
  <c r="AT101"/>
  <c r="BD101"/>
  <c r="BP101"/>
  <c r="BZ101"/>
  <c r="J16" i="7"/>
  <c r="L16" s="1"/>
  <c r="CQ69" i="6"/>
  <c r="CT69"/>
  <c r="CL69"/>
  <c r="CD69"/>
  <c r="BV69"/>
  <c r="BN69"/>
  <c r="BF69"/>
  <c r="AX69"/>
  <c r="AJ69"/>
  <c r="CS75"/>
  <c r="CP75"/>
  <c r="CH75"/>
  <c r="BZ75"/>
  <c r="BR75"/>
  <c r="BJ75"/>
  <c r="BB75"/>
  <c r="AT75"/>
  <c r="CQ85"/>
  <c r="CT85"/>
  <c r="CL85"/>
  <c r="CD85"/>
  <c r="BV85"/>
  <c r="BN85"/>
  <c r="BF85"/>
  <c r="AX85"/>
  <c r="AJ85"/>
  <c r="CS91"/>
  <c r="CP91"/>
  <c r="CH91"/>
  <c r="BZ91"/>
  <c r="BR91"/>
  <c r="BJ91"/>
  <c r="BB91"/>
  <c r="AT91"/>
  <c r="CQ101"/>
  <c r="CT101"/>
  <c r="CL101"/>
  <c r="CD101"/>
  <c r="BV101"/>
  <c r="BN101"/>
  <c r="BF101"/>
  <c r="AX101"/>
  <c r="AJ101"/>
  <c r="BB69"/>
  <c r="BL69"/>
  <c r="BX69"/>
  <c r="CH69"/>
  <c r="CR69"/>
  <c r="BD75"/>
  <c r="BN75"/>
  <c r="BX75"/>
  <c r="CJ75"/>
  <c r="CT75"/>
  <c r="BB85"/>
  <c r="BL85"/>
  <c r="BX85"/>
  <c r="CH85"/>
  <c r="CR85"/>
  <c r="BD91"/>
  <c r="BN91"/>
  <c r="BX91"/>
  <c r="CJ91"/>
  <c r="CT91"/>
  <c r="BB101"/>
  <c r="BL101"/>
  <c r="BX101"/>
  <c r="CH101"/>
  <c r="CR101"/>
  <c r="CQ65"/>
  <c r="CT65"/>
  <c r="CL65"/>
  <c r="CD65"/>
  <c r="BV65"/>
  <c r="BN65"/>
  <c r="BF65"/>
  <c r="AX65"/>
  <c r="AJ65"/>
  <c r="CS71"/>
  <c r="CP71"/>
  <c r="CH71"/>
  <c r="BZ71"/>
  <c r="BR71"/>
  <c r="BJ71"/>
  <c r="BB71"/>
  <c r="AT71"/>
  <c r="CQ81"/>
  <c r="CT81"/>
  <c r="CL81"/>
  <c r="CD81"/>
  <c r="BV81"/>
  <c r="BN81"/>
  <c r="BF81"/>
  <c r="AX81"/>
  <c r="AJ81"/>
  <c r="CS87"/>
  <c r="CP87"/>
  <c r="CH87"/>
  <c r="BZ87"/>
  <c r="BR87"/>
  <c r="BJ87"/>
  <c r="BB87"/>
  <c r="AT87"/>
  <c r="CQ97"/>
  <c r="CT97"/>
  <c r="CL97"/>
  <c r="CD97"/>
  <c r="BV97"/>
  <c r="BN97"/>
  <c r="BF97"/>
  <c r="AX97"/>
  <c r="AJ97"/>
  <c r="AZ33"/>
  <c r="BH33"/>
  <c r="BP33"/>
  <c r="BX33"/>
  <c r="CF33"/>
  <c r="CN33"/>
  <c r="AT36"/>
  <c r="BB36"/>
  <c r="BJ36"/>
  <c r="BR36"/>
  <c r="BZ36"/>
  <c r="CH36"/>
  <c r="CP36"/>
  <c r="AT37"/>
  <c r="BB37"/>
  <c r="BJ37"/>
  <c r="BR37"/>
  <c r="BZ37"/>
  <c r="CH37"/>
  <c r="CP37"/>
  <c r="BA38"/>
  <c r="BQ38"/>
  <c r="CG38"/>
  <c r="AT41"/>
  <c r="BB41"/>
  <c r="BJ41"/>
  <c r="BR41"/>
  <c r="BZ41"/>
  <c r="CH41"/>
  <c r="CP41"/>
  <c r="AT45"/>
  <c r="BB45"/>
  <c r="BJ45"/>
  <c r="BR45"/>
  <c r="BZ45"/>
  <c r="CH45"/>
  <c r="CP45"/>
  <c r="AT49"/>
  <c r="BB49"/>
  <c r="BJ49"/>
  <c r="BR49"/>
  <c r="BZ49"/>
  <c r="CH49"/>
  <c r="CP49"/>
  <c r="AT53"/>
  <c r="BB53"/>
  <c r="BJ53"/>
  <c r="BR53"/>
  <c r="BZ53"/>
  <c r="CH53"/>
  <c r="CP53"/>
  <c r="AT57"/>
  <c r="BB57"/>
  <c r="BJ57"/>
  <c r="BR57"/>
  <c r="BZ57"/>
  <c r="CH57"/>
  <c r="CP57"/>
  <c r="AT61"/>
  <c r="BD61"/>
  <c r="BP61"/>
  <c r="BZ61"/>
  <c r="CJ61"/>
  <c r="AX63"/>
  <c r="BH63"/>
  <c r="BT63"/>
  <c r="CD63"/>
  <c r="CN63"/>
  <c r="BB65"/>
  <c r="BL65"/>
  <c r="BX65"/>
  <c r="CH65"/>
  <c r="CR65"/>
  <c r="AV67"/>
  <c r="BF67"/>
  <c r="BP67"/>
  <c r="CB67"/>
  <c r="CL67"/>
  <c r="AZ69"/>
  <c r="BJ69"/>
  <c r="BT69"/>
  <c r="CF69"/>
  <c r="CP69"/>
  <c r="BD71"/>
  <c r="BN71"/>
  <c r="BX71"/>
  <c r="CJ71"/>
  <c r="CT71"/>
  <c r="AV73"/>
  <c r="BH73"/>
  <c r="BR73"/>
  <c r="CB73"/>
  <c r="CN73"/>
  <c r="AJ75"/>
  <c r="AZ75"/>
  <c r="BL75"/>
  <c r="BV75"/>
  <c r="CF75"/>
  <c r="CR75"/>
  <c r="AT77"/>
  <c r="BD77"/>
  <c r="BP77"/>
  <c r="BZ77"/>
  <c r="CJ77"/>
  <c r="AX79"/>
  <c r="BH79"/>
  <c r="BT79"/>
  <c r="CD79"/>
  <c r="CN79"/>
  <c r="BB81"/>
  <c r="BL81"/>
  <c r="BX81"/>
  <c r="CH81"/>
  <c r="CR81"/>
  <c r="AV83"/>
  <c r="BF83"/>
  <c r="BP83"/>
  <c r="CB83"/>
  <c r="CL83"/>
  <c r="AZ85"/>
  <c r="BJ85"/>
  <c r="BT85"/>
  <c r="CF85"/>
  <c r="CP85"/>
  <c r="BD87"/>
  <c r="BN87"/>
  <c r="BX87"/>
  <c r="CJ87"/>
  <c r="CT87"/>
  <c r="AV89"/>
  <c r="BH89"/>
  <c r="BR89"/>
  <c r="CB89"/>
  <c r="CN89"/>
  <c r="AJ91"/>
  <c r="AZ91"/>
  <c r="BL91"/>
  <c r="BV91"/>
  <c r="CF91"/>
  <c r="CR91"/>
  <c r="AT93"/>
  <c r="BD93"/>
  <c r="BP93"/>
  <c r="BZ93"/>
  <c r="CJ93"/>
  <c r="AX95"/>
  <c r="BH95"/>
  <c r="BT95"/>
  <c r="CD95"/>
  <c r="CN95"/>
  <c r="BB97"/>
  <c r="BL97"/>
  <c r="BX97"/>
  <c r="CH97"/>
  <c r="CR97"/>
  <c r="AV99"/>
  <c r="BF99"/>
  <c r="BP99"/>
  <c r="CB99"/>
  <c r="CL99"/>
  <c r="AZ101"/>
  <c r="BJ101"/>
  <c r="BT101"/>
  <c r="CF101"/>
  <c r="CP101"/>
  <c r="CN16"/>
  <c r="CJ16"/>
  <c r="CF16"/>
  <c r="CB16"/>
  <c r="BX16"/>
  <c r="BT16"/>
  <c r="BP16"/>
  <c r="BL16"/>
  <c r="BH16"/>
  <c r="BD16"/>
  <c r="CL16"/>
  <c r="CH16"/>
  <c r="CD16"/>
  <c r="BZ16"/>
  <c r="BV16"/>
  <c r="BR16"/>
  <c r="BN16"/>
  <c r="BJ16"/>
  <c r="BF16"/>
  <c r="BB16"/>
  <c r="CN19"/>
  <c r="CJ19"/>
  <c r="CF19"/>
  <c r="CB19"/>
  <c r="BT19"/>
  <c r="BP19"/>
  <c r="BH19"/>
  <c r="BD19"/>
  <c r="AV19"/>
  <c r="CL19"/>
  <c r="CH19"/>
  <c r="BZ19"/>
  <c r="BV19"/>
  <c r="BN19"/>
  <c r="BJ19"/>
  <c r="BB19"/>
  <c r="AX19"/>
  <c r="CN21"/>
  <c r="CJ21"/>
  <c r="CF21"/>
  <c r="CB21"/>
  <c r="BT21"/>
  <c r="BP21"/>
  <c r="BH21"/>
  <c r="BD21"/>
  <c r="AV21"/>
  <c r="CL21"/>
  <c r="CH21"/>
  <c r="CD21"/>
  <c r="BZ21"/>
  <c r="BV21"/>
  <c r="BN21"/>
  <c r="BJ21"/>
  <c r="BB21"/>
  <c r="AX21"/>
  <c r="CN23"/>
  <c r="CJ23"/>
  <c r="CF23"/>
  <c r="CB23"/>
  <c r="BT23"/>
  <c r="BP23"/>
  <c r="BH23"/>
  <c r="BD23"/>
  <c r="AV23"/>
  <c r="CL23"/>
  <c r="CH23"/>
  <c r="BZ23"/>
  <c r="BV23"/>
  <c r="BN23"/>
  <c r="BJ23"/>
  <c r="BB23"/>
  <c r="AX23"/>
  <c r="CN26"/>
  <c r="CJ26"/>
  <c r="CF26"/>
  <c r="CB26"/>
  <c r="BX26"/>
  <c r="BT26"/>
  <c r="BP26"/>
  <c r="BL26"/>
  <c r="BH26"/>
  <c r="BD26"/>
  <c r="AZ26"/>
  <c r="AV26"/>
  <c r="CL26"/>
  <c r="CH26"/>
  <c r="CD26"/>
  <c r="BZ26"/>
  <c r="BV26"/>
  <c r="BR26"/>
  <c r="BN26"/>
  <c r="BJ26"/>
  <c r="BF26"/>
  <c r="BB26"/>
  <c r="AX26"/>
  <c r="AT26"/>
  <c r="M111" i="4"/>
  <c r="AC9" i="5"/>
  <c r="DE111" i="4"/>
  <c r="DT111"/>
  <c r="EP111"/>
  <c r="FC111"/>
  <c r="AU3" i="6"/>
  <c r="AY3"/>
  <c r="BC3"/>
  <c r="BG3"/>
  <c r="BK3"/>
  <c r="BO3"/>
  <c r="BS3"/>
  <c r="BW3"/>
  <c r="CA3"/>
  <c r="CE3"/>
  <c r="CI3"/>
  <c r="CM3"/>
  <c r="AZ4"/>
  <c r="BD4"/>
  <c r="BL4"/>
  <c r="BP4"/>
  <c r="BX4"/>
  <c r="CB4"/>
  <c r="CJ4"/>
  <c r="CN4"/>
  <c r="AS5"/>
  <c r="AW5"/>
  <c r="BA5"/>
  <c r="BE5"/>
  <c r="BI5"/>
  <c r="BM5"/>
  <c r="BQ5"/>
  <c r="BU5"/>
  <c r="BY5"/>
  <c r="CC5"/>
  <c r="CG5"/>
  <c r="CK5"/>
  <c r="AT6"/>
  <c r="AX6"/>
  <c r="BF6"/>
  <c r="BJ6"/>
  <c r="BR6"/>
  <c r="BV6"/>
  <c r="CD6"/>
  <c r="CH6"/>
  <c r="CL6"/>
  <c r="AU7"/>
  <c r="AY7"/>
  <c r="BC7"/>
  <c r="BG7"/>
  <c r="BK7"/>
  <c r="BO7"/>
  <c r="BS7"/>
  <c r="BW7"/>
  <c r="CA7"/>
  <c r="CE7"/>
  <c r="CI7"/>
  <c r="CM7"/>
  <c r="AZ8"/>
  <c r="BD8"/>
  <c r="BL8"/>
  <c r="BP8"/>
  <c r="BX8"/>
  <c r="CB8"/>
  <c r="CJ8"/>
  <c r="CN8"/>
  <c r="AS9"/>
  <c r="AW9"/>
  <c r="BE9"/>
  <c r="BI9"/>
  <c r="BQ9"/>
  <c r="BU9"/>
  <c r="CC9"/>
  <c r="CG9"/>
  <c r="CK9"/>
  <c r="AT10"/>
  <c r="AX10"/>
  <c r="BB10"/>
  <c r="BF10"/>
  <c r="BJ10"/>
  <c r="BN10"/>
  <c r="BR10"/>
  <c r="BV10"/>
  <c r="BZ10"/>
  <c r="CD10"/>
  <c r="CH10"/>
  <c r="CL10"/>
  <c r="AY11"/>
  <c r="BC11"/>
  <c r="BK11"/>
  <c r="BO11"/>
  <c r="BW11"/>
  <c r="CA11"/>
  <c r="CI11"/>
  <c r="CM11"/>
  <c r="AV12"/>
  <c r="AZ12"/>
  <c r="BD12"/>
  <c r="BH12"/>
  <c r="BL12"/>
  <c r="BP12"/>
  <c r="BT12"/>
  <c r="BX12"/>
  <c r="CB12"/>
  <c r="CF12"/>
  <c r="CJ12"/>
  <c r="CN12"/>
  <c r="AS13"/>
  <c r="AW13"/>
  <c r="BE13"/>
  <c r="BI13"/>
  <c r="BQ13"/>
  <c r="BU13"/>
  <c r="CC13"/>
  <c r="CG13"/>
  <c r="CK13"/>
  <c r="AT14"/>
  <c r="AX14"/>
  <c r="BF14"/>
  <c r="BJ14"/>
  <c r="BR14"/>
  <c r="BV14"/>
  <c r="CD14"/>
  <c r="CH14"/>
  <c r="CL14"/>
  <c r="AU15"/>
  <c r="AY15"/>
  <c r="BC15"/>
  <c r="BG15"/>
  <c r="BK15"/>
  <c r="BO15"/>
  <c r="BS15"/>
  <c r="BW15"/>
  <c r="CA15"/>
  <c r="CE15"/>
  <c r="CI15"/>
  <c r="CM15"/>
  <c r="AW16"/>
  <c r="BA16"/>
  <c r="BI16"/>
  <c r="BY16"/>
  <c r="CG16"/>
  <c r="AW18"/>
  <c r="BE18"/>
  <c r="BM18"/>
  <c r="BU18"/>
  <c r="CC18"/>
  <c r="CK18"/>
  <c r="AS19"/>
  <c r="BA19"/>
  <c r="BI19"/>
  <c r="BQ19"/>
  <c r="BY19"/>
  <c r="CG19"/>
  <c r="AW20"/>
  <c r="BE20"/>
  <c r="BM20"/>
  <c r="BU20"/>
  <c r="CC20"/>
  <c r="CK20"/>
  <c r="AS21"/>
  <c r="BA21"/>
  <c r="BI21"/>
  <c r="BQ21"/>
  <c r="BY21"/>
  <c r="CG21"/>
  <c r="AW22"/>
  <c r="BE22"/>
  <c r="BU22"/>
  <c r="CC22"/>
  <c r="CK22"/>
  <c r="AS23"/>
  <c r="BA23"/>
  <c r="BI23"/>
  <c r="BQ23"/>
  <c r="BY23"/>
  <c r="CG23"/>
  <c r="AW24"/>
  <c r="BE24"/>
  <c r="BM24"/>
  <c r="BU24"/>
  <c r="CC24"/>
  <c r="CK24"/>
  <c r="AW25"/>
  <c r="BE25"/>
  <c r="BM25"/>
  <c r="BU25"/>
  <c r="CC25"/>
  <c r="CK25"/>
  <c r="AS26"/>
  <c r="BI26"/>
  <c r="BQ26"/>
  <c r="CG26"/>
  <c r="FT110" i="4"/>
  <c r="AF17" i="5" s="1"/>
  <c r="K111" i="4"/>
  <c r="AC6" i="5"/>
  <c r="AQ9"/>
  <c r="DR111" i="4"/>
  <c r="EO111"/>
  <c r="FA111"/>
  <c r="AU4" i="6"/>
  <c r="AY4"/>
  <c r="BC4"/>
  <c r="BG4"/>
  <c r="BK4"/>
  <c r="BO4"/>
  <c r="BS4"/>
  <c r="BW4"/>
  <c r="CA4"/>
  <c r="CE4"/>
  <c r="CI4"/>
  <c r="CM4"/>
  <c r="AS6"/>
  <c r="AW6"/>
  <c r="BA6"/>
  <c r="BE6"/>
  <c r="BI6"/>
  <c r="BM6"/>
  <c r="BQ6"/>
  <c r="BU6"/>
  <c r="BY6"/>
  <c r="CC6"/>
  <c r="CG6"/>
  <c r="CK6"/>
  <c r="AU8"/>
  <c r="AY8"/>
  <c r="BC8"/>
  <c r="BG8"/>
  <c r="BK8"/>
  <c r="BO8"/>
  <c r="BS8"/>
  <c r="BW8"/>
  <c r="CA8"/>
  <c r="CE8"/>
  <c r="CI8"/>
  <c r="CM8"/>
  <c r="AS10"/>
  <c r="AW10"/>
  <c r="BE10"/>
  <c r="BI10"/>
  <c r="BQ10"/>
  <c r="BU10"/>
  <c r="CC10"/>
  <c r="CG10"/>
  <c r="CK10"/>
  <c r="AY12"/>
  <c r="BC12"/>
  <c r="BK12"/>
  <c r="BO12"/>
  <c r="BW12"/>
  <c r="CA12"/>
  <c r="CI12"/>
  <c r="CM12"/>
  <c r="AS14"/>
  <c r="AW14"/>
  <c r="BA14"/>
  <c r="BE14"/>
  <c r="BI14"/>
  <c r="BM14"/>
  <c r="BQ14"/>
  <c r="BU14"/>
  <c r="BY14"/>
  <c r="CC14"/>
  <c r="CG14"/>
  <c r="CK14"/>
  <c r="CN18"/>
  <c r="CJ18"/>
  <c r="CB18"/>
  <c r="BX18"/>
  <c r="BP18"/>
  <c r="BL18"/>
  <c r="BD18"/>
  <c r="AZ18"/>
  <c r="CL18"/>
  <c r="CH18"/>
  <c r="CD18"/>
  <c r="BV18"/>
  <c r="BR18"/>
  <c r="BJ18"/>
  <c r="BF18"/>
  <c r="AX18"/>
  <c r="AT18"/>
  <c r="CN20"/>
  <c r="CJ20"/>
  <c r="CB20"/>
  <c r="BX20"/>
  <c r="BP20"/>
  <c r="BL20"/>
  <c r="BD20"/>
  <c r="AZ20"/>
  <c r="CL20"/>
  <c r="CH20"/>
  <c r="CD20"/>
  <c r="BV20"/>
  <c r="BR20"/>
  <c r="BJ20"/>
  <c r="BF20"/>
  <c r="AX20"/>
  <c r="AT20"/>
  <c r="CN22"/>
  <c r="CJ22"/>
  <c r="CF22"/>
  <c r="CB22"/>
  <c r="BX22"/>
  <c r="BT22"/>
  <c r="BP22"/>
  <c r="BL22"/>
  <c r="BH22"/>
  <c r="BD22"/>
  <c r="AZ22"/>
  <c r="AV22"/>
  <c r="CL22"/>
  <c r="CH22"/>
  <c r="CD22"/>
  <c r="BZ22"/>
  <c r="BV22"/>
  <c r="BR22"/>
  <c r="BN22"/>
  <c r="BJ22"/>
  <c r="BF22"/>
  <c r="BB22"/>
  <c r="AX22"/>
  <c r="AT22"/>
  <c r="CN24"/>
  <c r="CJ24"/>
  <c r="CB24"/>
  <c r="BX24"/>
  <c r="BP24"/>
  <c r="BL24"/>
  <c r="BD24"/>
  <c r="AZ24"/>
  <c r="CL24"/>
  <c r="CH24"/>
  <c r="CD24"/>
  <c r="BV24"/>
  <c r="BR24"/>
  <c r="BJ24"/>
  <c r="BF24"/>
  <c r="AX24"/>
  <c r="AT24"/>
  <c r="CN25"/>
  <c r="CJ25"/>
  <c r="CB25"/>
  <c r="BX25"/>
  <c r="BP25"/>
  <c r="BL25"/>
  <c r="BD25"/>
  <c r="AZ25"/>
  <c r="CL25"/>
  <c r="CH25"/>
  <c r="CD25"/>
  <c r="BV25"/>
  <c r="BR25"/>
  <c r="BJ25"/>
  <c r="BF25"/>
  <c r="AX25"/>
  <c r="AT25"/>
  <c r="FS110" i="4"/>
  <c r="FU110" s="1"/>
  <c r="AQ6" i="5"/>
  <c r="O12"/>
  <c r="AS3" i="6"/>
  <c r="AW3"/>
  <c r="BA3"/>
  <c r="BE3"/>
  <c r="BI3"/>
  <c r="BM3"/>
  <c r="BQ3"/>
  <c r="BU3"/>
  <c r="BY3"/>
  <c r="CC3"/>
  <c r="CG3"/>
  <c r="CK3"/>
  <c r="AT4"/>
  <c r="AX4"/>
  <c r="BF4"/>
  <c r="BJ4"/>
  <c r="BR4"/>
  <c r="BV4"/>
  <c r="CD4"/>
  <c r="CH4"/>
  <c r="CL4"/>
  <c r="AJ6"/>
  <c r="AJ7" s="1"/>
  <c r="AJ8" s="1"/>
  <c r="AJ9" s="1"/>
  <c r="AJ10" s="1"/>
  <c r="AJ11" s="1"/>
  <c r="AJ12" s="1"/>
  <c r="AJ13" s="1"/>
  <c r="AJ14" s="1"/>
  <c r="AJ15" s="1"/>
  <c r="AJ16" s="1"/>
  <c r="AJ17" s="1"/>
  <c r="AJ18" s="1"/>
  <c r="AJ19" s="1"/>
  <c r="AJ20" s="1"/>
  <c r="AJ21" s="1"/>
  <c r="AJ22" s="1"/>
  <c r="AJ23" s="1"/>
  <c r="AJ24" s="1"/>
  <c r="AJ25" s="1"/>
  <c r="AJ26" s="1"/>
  <c r="AJ27" s="1"/>
  <c r="AJ28" s="1"/>
  <c r="AJ29" s="1"/>
  <c r="AJ30" s="1"/>
  <c r="AZ6"/>
  <c r="BD6"/>
  <c r="BL6"/>
  <c r="BP6"/>
  <c r="BX6"/>
  <c r="CB6"/>
  <c r="CJ6"/>
  <c r="CN6"/>
  <c r="AS7"/>
  <c r="AW7"/>
  <c r="BA7"/>
  <c r="BE7"/>
  <c r="BI7"/>
  <c r="BM7"/>
  <c r="BQ7"/>
  <c r="BU7"/>
  <c r="BY7"/>
  <c r="CC7"/>
  <c r="CG7"/>
  <c r="CK7"/>
  <c r="AT8"/>
  <c r="AX8"/>
  <c r="BF8"/>
  <c r="BJ8"/>
  <c r="BR8"/>
  <c r="BV8"/>
  <c r="CD8"/>
  <c r="CH8"/>
  <c r="CL8"/>
  <c r="AV10"/>
  <c r="AZ10"/>
  <c r="BD10"/>
  <c r="BH10"/>
  <c r="BL10"/>
  <c r="BP10"/>
  <c r="BT10"/>
  <c r="BX10"/>
  <c r="CB10"/>
  <c r="CF10"/>
  <c r="CJ10"/>
  <c r="CN10"/>
  <c r="AS11"/>
  <c r="AW11"/>
  <c r="BE11"/>
  <c r="BI11"/>
  <c r="BQ11"/>
  <c r="BU11"/>
  <c r="CC11"/>
  <c r="CG11"/>
  <c r="CK11"/>
  <c r="AT12"/>
  <c r="AX12"/>
  <c r="BB12"/>
  <c r="BF12"/>
  <c r="BJ12"/>
  <c r="BN12"/>
  <c r="BR12"/>
  <c r="BV12"/>
  <c r="BZ12"/>
  <c r="CD12"/>
  <c r="CH12"/>
  <c r="CL12"/>
  <c r="AZ14"/>
  <c r="BD14"/>
  <c r="BL14"/>
  <c r="BP14"/>
  <c r="BX14"/>
  <c r="CB14"/>
  <c r="CJ14"/>
  <c r="CN14"/>
  <c r="AS15"/>
  <c r="AW15"/>
  <c r="BA15"/>
  <c r="BE15"/>
  <c r="BI15"/>
  <c r="BM15"/>
  <c r="BQ15"/>
  <c r="BU15"/>
  <c r="BY15"/>
  <c r="CC15"/>
  <c r="CG15"/>
  <c r="CK15"/>
  <c r="AS18"/>
  <c r="BA18"/>
  <c r="BI18"/>
  <c r="BQ18"/>
  <c r="BY18"/>
  <c r="CG18"/>
  <c r="AW19"/>
  <c r="BE19"/>
  <c r="BM19"/>
  <c r="BU19"/>
  <c r="CC19"/>
  <c r="CK19"/>
  <c r="AS20"/>
  <c r="BA20"/>
  <c r="BI20"/>
  <c r="BQ20"/>
  <c r="BY20"/>
  <c r="CG20"/>
  <c r="AW21"/>
  <c r="BE21"/>
  <c r="BM21"/>
  <c r="BU21"/>
  <c r="CC21"/>
  <c r="CK21"/>
  <c r="AS22"/>
  <c r="BI22"/>
  <c r="BQ22"/>
  <c r="CG22"/>
  <c r="AW23"/>
  <c r="BE23"/>
  <c r="BM23"/>
  <c r="BU23"/>
  <c r="CC23"/>
  <c r="CK23"/>
  <c r="AS24"/>
  <c r="BA24"/>
  <c r="BI24"/>
  <c r="BQ24"/>
  <c r="BY24"/>
  <c r="CG24"/>
  <c r="AS25"/>
  <c r="BA25"/>
  <c r="BI25"/>
  <c r="BQ25"/>
  <c r="BY25"/>
  <c r="CG25"/>
  <c r="AW26"/>
  <c r="BE26"/>
  <c r="BU26"/>
  <c r="CC26"/>
  <c r="CK26"/>
  <c r="O9" i="5"/>
  <c r="DG111" i="4"/>
  <c r="A1" i="6"/>
  <c r="AS4"/>
  <c r="AW4"/>
  <c r="BA4"/>
  <c r="BE4"/>
  <c r="BI4"/>
  <c r="BM4"/>
  <c r="BQ4"/>
  <c r="BU4"/>
  <c r="BY4"/>
  <c r="CC4"/>
  <c r="CG4"/>
  <c r="CK4"/>
  <c r="AU6"/>
  <c r="AY6"/>
  <c r="BC6"/>
  <c r="BG6"/>
  <c r="BK6"/>
  <c r="BO6"/>
  <c r="BS6"/>
  <c r="BW6"/>
  <c r="CA6"/>
  <c r="CE6"/>
  <c r="CI6"/>
  <c r="CM6"/>
  <c r="AS8"/>
  <c r="AW8"/>
  <c r="BA8"/>
  <c r="BE8"/>
  <c r="BI8"/>
  <c r="BM8"/>
  <c r="BQ8"/>
  <c r="BU8"/>
  <c r="BY8"/>
  <c r="CC8"/>
  <c r="CG8"/>
  <c r="CK8"/>
  <c r="AY10"/>
  <c r="BC10"/>
  <c r="BK10"/>
  <c r="BO10"/>
  <c r="BW10"/>
  <c r="CA10"/>
  <c r="CI10"/>
  <c r="CM10"/>
  <c r="AS12"/>
  <c r="AW12"/>
  <c r="BE12"/>
  <c r="BI12"/>
  <c r="BQ12"/>
  <c r="BU12"/>
  <c r="CC12"/>
  <c r="CG12"/>
  <c r="CK12"/>
  <c r="AU14"/>
  <c r="AY14"/>
  <c r="BC14"/>
  <c r="BG14"/>
  <c r="BK14"/>
  <c r="BO14"/>
  <c r="BS14"/>
  <c r="BW14"/>
  <c r="CA14"/>
  <c r="CE14"/>
  <c r="CI14"/>
  <c r="CM14"/>
  <c r="CT40"/>
  <c r="CP40"/>
  <c r="CL40"/>
  <c r="CH40"/>
  <c r="CD40"/>
  <c r="BZ40"/>
  <c r="BV40"/>
  <c r="BR40"/>
  <c r="BN40"/>
  <c r="BJ40"/>
  <c r="BF40"/>
  <c r="BB40"/>
  <c r="AX40"/>
  <c r="AT40"/>
  <c r="CR40"/>
  <c r="CN40"/>
  <c r="CJ40"/>
  <c r="CF40"/>
  <c r="CB40"/>
  <c r="BX40"/>
  <c r="BT40"/>
  <c r="BP40"/>
  <c r="BL40"/>
  <c r="BH40"/>
  <c r="BD40"/>
  <c r="AZ40"/>
  <c r="AV40"/>
  <c r="AJ40"/>
  <c r="CR42"/>
  <c r="CN42"/>
  <c r="CJ42"/>
  <c r="CF42"/>
  <c r="CB42"/>
  <c r="BX42"/>
  <c r="BT42"/>
  <c r="BP42"/>
  <c r="BL42"/>
  <c r="BH42"/>
  <c r="BD42"/>
  <c r="AZ42"/>
  <c r="AV42"/>
  <c r="AJ42"/>
  <c r="CT42"/>
  <c r="CP42"/>
  <c r="CL42"/>
  <c r="CH42"/>
  <c r="CD42"/>
  <c r="BZ42"/>
  <c r="BV42"/>
  <c r="BR42"/>
  <c r="BN42"/>
  <c r="BJ42"/>
  <c r="BF42"/>
  <c r="BB42"/>
  <c r="AX42"/>
  <c r="AT42"/>
  <c r="CT44"/>
  <c r="CP44"/>
  <c r="CL44"/>
  <c r="CH44"/>
  <c r="CD44"/>
  <c r="BZ44"/>
  <c r="BV44"/>
  <c r="BR44"/>
  <c r="BN44"/>
  <c r="BJ44"/>
  <c r="BF44"/>
  <c r="BB44"/>
  <c r="AX44"/>
  <c r="AT44"/>
  <c r="CR44"/>
  <c r="CN44"/>
  <c r="CJ44"/>
  <c r="CF44"/>
  <c r="CB44"/>
  <c r="BX44"/>
  <c r="BT44"/>
  <c r="BP44"/>
  <c r="BL44"/>
  <c r="BH44"/>
  <c r="BD44"/>
  <c r="AZ44"/>
  <c r="AV44"/>
  <c r="AJ44"/>
  <c r="CR46"/>
  <c r="CN46"/>
  <c r="CJ46"/>
  <c r="CF46"/>
  <c r="CB46"/>
  <c r="BX46"/>
  <c r="BT46"/>
  <c r="BP46"/>
  <c r="BL46"/>
  <c r="BH46"/>
  <c r="BD46"/>
  <c r="AZ46"/>
  <c r="AV46"/>
  <c r="AJ46"/>
  <c r="CT46"/>
  <c r="CP46"/>
  <c r="CL46"/>
  <c r="CH46"/>
  <c r="CD46"/>
  <c r="BZ46"/>
  <c r="BV46"/>
  <c r="BR46"/>
  <c r="BN46"/>
  <c r="BJ46"/>
  <c r="BF46"/>
  <c r="BB46"/>
  <c r="AX46"/>
  <c r="AT46"/>
  <c r="CT48"/>
  <c r="CP48"/>
  <c r="CL48"/>
  <c r="CH48"/>
  <c r="CD48"/>
  <c r="BZ48"/>
  <c r="BV48"/>
  <c r="BR48"/>
  <c r="BN48"/>
  <c r="BJ48"/>
  <c r="BF48"/>
  <c r="BB48"/>
  <c r="AX48"/>
  <c r="AT48"/>
  <c r="CR48"/>
  <c r="CN48"/>
  <c r="CJ48"/>
  <c r="CF48"/>
  <c r="CB48"/>
  <c r="BX48"/>
  <c r="BT48"/>
  <c r="BP48"/>
  <c r="BL48"/>
  <c r="BH48"/>
  <c r="BD48"/>
  <c r="AZ48"/>
  <c r="AV48"/>
  <c r="AJ48"/>
  <c r="CR50"/>
  <c r="CN50"/>
  <c r="CJ50"/>
  <c r="CF50"/>
  <c r="CB50"/>
  <c r="BX50"/>
  <c r="BT50"/>
  <c r="BP50"/>
  <c r="BL50"/>
  <c r="BH50"/>
  <c r="BD50"/>
  <c r="AZ50"/>
  <c r="AV50"/>
  <c r="AJ50"/>
  <c r="CT50"/>
  <c r="CP50"/>
  <c r="CL50"/>
  <c r="CH50"/>
  <c r="CD50"/>
  <c r="BZ50"/>
  <c r="BV50"/>
  <c r="BR50"/>
  <c r="BN50"/>
  <c r="BJ50"/>
  <c r="BF50"/>
  <c r="BB50"/>
  <c r="AX50"/>
  <c r="AT50"/>
  <c r="CT52"/>
  <c r="CP52"/>
  <c r="CL52"/>
  <c r="CH52"/>
  <c r="CD52"/>
  <c r="BZ52"/>
  <c r="BV52"/>
  <c r="BR52"/>
  <c r="BN52"/>
  <c r="BJ52"/>
  <c r="BF52"/>
  <c r="BB52"/>
  <c r="AX52"/>
  <c r="AT52"/>
  <c r="CR52"/>
  <c r="CN52"/>
  <c r="CJ52"/>
  <c r="CF52"/>
  <c r="CB52"/>
  <c r="BX52"/>
  <c r="BT52"/>
  <c r="BP52"/>
  <c r="BL52"/>
  <c r="BH52"/>
  <c r="BD52"/>
  <c r="AZ52"/>
  <c r="AV52"/>
  <c r="AJ52"/>
  <c r="CR54"/>
  <c r="CN54"/>
  <c r="CJ54"/>
  <c r="CF54"/>
  <c r="CB54"/>
  <c r="BX54"/>
  <c r="BT54"/>
  <c r="BP54"/>
  <c r="BL54"/>
  <c r="BH54"/>
  <c r="BD54"/>
  <c r="AZ54"/>
  <c r="AV54"/>
  <c r="AJ54"/>
  <c r="CT54"/>
  <c r="CP54"/>
  <c r="CL54"/>
  <c r="CH54"/>
  <c r="CD54"/>
  <c r="BZ54"/>
  <c r="BV54"/>
  <c r="BR54"/>
  <c r="BN54"/>
  <c r="BJ54"/>
  <c r="BF54"/>
  <c r="BB54"/>
  <c r="AX54"/>
  <c r="AT54"/>
  <c r="CT56"/>
  <c r="CP56"/>
  <c r="CL56"/>
  <c r="CH56"/>
  <c r="CD56"/>
  <c r="BZ56"/>
  <c r="BV56"/>
  <c r="BR56"/>
  <c r="BN56"/>
  <c r="BJ56"/>
  <c r="BF56"/>
  <c r="BB56"/>
  <c r="AX56"/>
  <c r="AT56"/>
  <c r="CR56"/>
  <c r="CN56"/>
  <c r="CJ56"/>
  <c r="CF56"/>
  <c r="CB56"/>
  <c r="BX56"/>
  <c r="BT56"/>
  <c r="BP56"/>
  <c r="BL56"/>
  <c r="BH56"/>
  <c r="BD56"/>
  <c r="AZ56"/>
  <c r="AV56"/>
  <c r="AJ56"/>
  <c r="CR58"/>
  <c r="CN58"/>
  <c r="CJ58"/>
  <c r="CF58"/>
  <c r="CB58"/>
  <c r="BX58"/>
  <c r="BT58"/>
  <c r="BP58"/>
  <c r="BL58"/>
  <c r="BH58"/>
  <c r="BD58"/>
  <c r="AZ58"/>
  <c r="AV58"/>
  <c r="AJ58"/>
  <c r="CT58"/>
  <c r="CP58"/>
  <c r="CL58"/>
  <c r="CH58"/>
  <c r="CD58"/>
  <c r="BZ58"/>
  <c r="BV58"/>
  <c r="BR58"/>
  <c r="BN58"/>
  <c r="BJ58"/>
  <c r="BF58"/>
  <c r="BB58"/>
  <c r="AX58"/>
  <c r="AT58"/>
  <c r="CT60"/>
  <c r="CP60"/>
  <c r="CL60"/>
  <c r="CH60"/>
  <c r="CD60"/>
  <c r="BZ60"/>
  <c r="BV60"/>
  <c r="BR60"/>
  <c r="BN60"/>
  <c r="BJ60"/>
  <c r="BF60"/>
  <c r="BB60"/>
  <c r="AX60"/>
  <c r="AT60"/>
  <c r="CR60"/>
  <c r="CN60"/>
  <c r="CJ60"/>
  <c r="CF60"/>
  <c r="CB60"/>
  <c r="BX60"/>
  <c r="BT60"/>
  <c r="BP60"/>
  <c r="BL60"/>
  <c r="BH60"/>
  <c r="BD60"/>
  <c r="AZ60"/>
  <c r="AV60"/>
  <c r="AJ60"/>
  <c r="CR62"/>
  <c r="CN62"/>
  <c r="CJ62"/>
  <c r="CF62"/>
  <c r="CB62"/>
  <c r="BX62"/>
  <c r="BT62"/>
  <c r="BP62"/>
  <c r="BL62"/>
  <c r="BH62"/>
  <c r="BD62"/>
  <c r="AZ62"/>
  <c r="AV62"/>
  <c r="AJ62"/>
  <c r="CT62"/>
  <c r="CP62"/>
  <c r="CL62"/>
  <c r="CH62"/>
  <c r="CD62"/>
  <c r="BZ62"/>
  <c r="BV62"/>
  <c r="BR62"/>
  <c r="BN62"/>
  <c r="BJ62"/>
  <c r="BF62"/>
  <c r="BB62"/>
  <c r="AX62"/>
  <c r="AT62"/>
  <c r="CT64"/>
  <c r="CP64"/>
  <c r="CL64"/>
  <c r="CH64"/>
  <c r="CD64"/>
  <c r="BZ64"/>
  <c r="BV64"/>
  <c r="BR64"/>
  <c r="BN64"/>
  <c r="BJ64"/>
  <c r="BF64"/>
  <c r="BB64"/>
  <c r="AX64"/>
  <c r="AT64"/>
  <c r="CR64"/>
  <c r="CN64"/>
  <c r="CJ64"/>
  <c r="CF64"/>
  <c r="CB64"/>
  <c r="BX64"/>
  <c r="BT64"/>
  <c r="BP64"/>
  <c r="BL64"/>
  <c r="BH64"/>
  <c r="BD64"/>
  <c r="AZ64"/>
  <c r="AV64"/>
  <c r="AJ64"/>
  <c r="CQ66"/>
  <c r="CM66"/>
  <c r="CI66"/>
  <c r="CE66"/>
  <c r="CA66"/>
  <c r="BW66"/>
  <c r="BS66"/>
  <c r="BO66"/>
  <c r="BK66"/>
  <c r="BG66"/>
  <c r="BC66"/>
  <c r="AY66"/>
  <c r="AU66"/>
  <c r="CR66"/>
  <c r="CN66"/>
  <c r="CJ66"/>
  <c r="CF66"/>
  <c r="CB66"/>
  <c r="BX66"/>
  <c r="BT66"/>
  <c r="BP66"/>
  <c r="BL66"/>
  <c r="BH66"/>
  <c r="BD66"/>
  <c r="AZ66"/>
  <c r="AV66"/>
  <c r="AJ66"/>
  <c r="CS66"/>
  <c r="CO66"/>
  <c r="CK66"/>
  <c r="CG66"/>
  <c r="CC66"/>
  <c r="BY66"/>
  <c r="BU66"/>
  <c r="BQ66"/>
  <c r="BM66"/>
  <c r="BI66"/>
  <c r="BE66"/>
  <c r="BA66"/>
  <c r="AW66"/>
  <c r="AS66"/>
  <c r="CT66"/>
  <c r="CP66"/>
  <c r="CL66"/>
  <c r="CH66"/>
  <c r="CD66"/>
  <c r="BZ66"/>
  <c r="BV66"/>
  <c r="BR66"/>
  <c r="BN66"/>
  <c r="BJ66"/>
  <c r="BF66"/>
  <c r="BB66"/>
  <c r="AX66"/>
  <c r="AT66"/>
  <c r="AW30"/>
  <c r="BA30"/>
  <c r="BI30"/>
  <c r="BM30"/>
  <c r="BU30"/>
  <c r="BY30"/>
  <c r="CC30"/>
  <c r="CG30"/>
  <c r="CK30"/>
  <c r="CO30"/>
  <c r="CS30"/>
  <c r="AS40"/>
  <c r="BA40"/>
  <c r="BI40"/>
  <c r="BQ40"/>
  <c r="BY40"/>
  <c r="CG40"/>
  <c r="CO40"/>
  <c r="AS42"/>
  <c r="BA42"/>
  <c r="BI42"/>
  <c r="BQ42"/>
  <c r="BY42"/>
  <c r="CG42"/>
  <c r="CO42"/>
  <c r="AS44"/>
  <c r="BA44"/>
  <c r="BI44"/>
  <c r="BQ44"/>
  <c r="BY44"/>
  <c r="CG44"/>
  <c r="CO44"/>
  <c r="AS46"/>
  <c r="BA46"/>
  <c r="BI46"/>
  <c r="BQ46"/>
  <c r="BY46"/>
  <c r="CG46"/>
  <c r="CO46"/>
  <c r="AS48"/>
  <c r="BA48"/>
  <c r="BI48"/>
  <c r="BQ48"/>
  <c r="BY48"/>
  <c r="CG48"/>
  <c r="CO48"/>
  <c r="AS50"/>
  <c r="BA50"/>
  <c r="BI50"/>
  <c r="BQ50"/>
  <c r="BY50"/>
  <c r="CG50"/>
  <c r="CO50"/>
  <c r="AS52"/>
  <c r="BA52"/>
  <c r="BI52"/>
  <c r="BQ52"/>
  <c r="BY52"/>
  <c r="CG52"/>
  <c r="CO52"/>
  <c r="AS54"/>
  <c r="BA54"/>
  <c r="BI54"/>
  <c r="BQ54"/>
  <c r="BY54"/>
  <c r="CG54"/>
  <c r="CO54"/>
  <c r="AS56"/>
  <c r="BA56"/>
  <c r="BI56"/>
  <c r="BQ56"/>
  <c r="BY56"/>
  <c r="CG56"/>
  <c r="CO56"/>
  <c r="AS58"/>
  <c r="BA58"/>
  <c r="BI58"/>
  <c r="BQ58"/>
  <c r="BY58"/>
  <c r="CG58"/>
  <c r="CO58"/>
  <c r="AS60"/>
  <c r="BA60"/>
  <c r="BI60"/>
  <c r="BQ60"/>
  <c r="BY60"/>
  <c r="CG60"/>
  <c r="CO60"/>
  <c r="AS62"/>
  <c r="BA62"/>
  <c r="BI62"/>
  <c r="BQ62"/>
  <c r="BY62"/>
  <c r="CG62"/>
  <c r="CO62"/>
  <c r="AS64"/>
  <c r="BA64"/>
  <c r="BI64"/>
  <c r="BQ64"/>
  <c r="BY64"/>
  <c r="CG64"/>
  <c r="CO64"/>
  <c r="AS17"/>
  <c r="AW17"/>
  <c r="BE17"/>
  <c r="BI17"/>
  <c r="BQ17"/>
  <c r="BU17"/>
  <c r="CC17"/>
  <c r="CG17"/>
  <c r="CK17"/>
  <c r="AY27"/>
  <c r="BC27"/>
  <c r="BK27"/>
  <c r="BO27"/>
  <c r="BW27"/>
  <c r="CA27"/>
  <c r="CI27"/>
  <c r="CM27"/>
  <c r="AU28"/>
  <c r="BC28"/>
  <c r="BG28"/>
  <c r="BO28"/>
  <c r="BS28"/>
  <c r="CA28"/>
  <c r="CE28"/>
  <c r="CI28"/>
  <c r="CM28"/>
  <c r="AU29"/>
  <c r="AY29"/>
  <c r="BC29"/>
  <c r="BG29"/>
  <c r="BK29"/>
  <c r="BO29"/>
  <c r="BW29"/>
  <c r="CA29"/>
  <c r="CE29"/>
  <c r="CI29"/>
  <c r="CM29"/>
  <c r="CQ29"/>
  <c r="AV30"/>
  <c r="AZ30"/>
  <c r="BD30"/>
  <c r="BH30"/>
  <c r="BL30"/>
  <c r="BP30"/>
  <c r="BT30"/>
  <c r="BX30"/>
  <c r="CB30"/>
  <c r="CF30"/>
  <c r="CJ30"/>
  <c r="CN30"/>
  <c r="CR30"/>
  <c r="AS31"/>
  <c r="AW31"/>
  <c r="BA31"/>
  <c r="BE31"/>
  <c r="BI31"/>
  <c r="BM31"/>
  <c r="BQ31"/>
  <c r="BU31"/>
  <c r="BY31"/>
  <c r="CC31"/>
  <c r="CG31"/>
  <c r="CK31"/>
  <c r="CO31"/>
  <c r="CS31"/>
  <c r="AU32"/>
  <c r="AY32"/>
  <c r="BC32"/>
  <c r="BG32"/>
  <c r="BK32"/>
  <c r="BO32"/>
  <c r="BS32"/>
  <c r="BW32"/>
  <c r="CA32"/>
  <c r="CE32"/>
  <c r="CI32"/>
  <c r="CM32"/>
  <c r="CQ32"/>
  <c r="AS33"/>
  <c r="AW33"/>
  <c r="BA33"/>
  <c r="BE33"/>
  <c r="BI33"/>
  <c r="BM33"/>
  <c r="BQ33"/>
  <c r="BU33"/>
  <c r="BY33"/>
  <c r="CC33"/>
  <c r="CG33"/>
  <c r="CK33"/>
  <c r="CO33"/>
  <c r="CS33"/>
  <c r="AU34"/>
  <c r="AY34"/>
  <c r="BC34"/>
  <c r="BG34"/>
  <c r="BK34"/>
  <c r="BO34"/>
  <c r="BS34"/>
  <c r="BW34"/>
  <c r="CA34"/>
  <c r="CE34"/>
  <c r="CI34"/>
  <c r="CM34"/>
  <c r="CQ34"/>
  <c r="AS35"/>
  <c r="AW35"/>
  <c r="BA35"/>
  <c r="BE35"/>
  <c r="BI35"/>
  <c r="BM35"/>
  <c r="BQ35"/>
  <c r="BU35"/>
  <c r="BY35"/>
  <c r="CC35"/>
  <c r="CG35"/>
  <c r="CK35"/>
  <c r="CO35"/>
  <c r="CS35"/>
  <c r="AU36"/>
  <c r="AY36"/>
  <c r="BC36"/>
  <c r="BG36"/>
  <c r="BK36"/>
  <c r="BO36"/>
  <c r="BS36"/>
  <c r="BW36"/>
  <c r="CA36"/>
  <c r="CE36"/>
  <c r="CI36"/>
  <c r="CM36"/>
  <c r="CQ36"/>
  <c r="AS37"/>
  <c r="AW37"/>
  <c r="BA37"/>
  <c r="BE37"/>
  <c r="BI37"/>
  <c r="BM37"/>
  <c r="BQ37"/>
  <c r="BU37"/>
  <c r="BY37"/>
  <c r="CC37"/>
  <c r="CG37"/>
  <c r="CK37"/>
  <c r="CO37"/>
  <c r="CS37"/>
  <c r="AU38"/>
  <c r="AY38"/>
  <c r="BG38"/>
  <c r="BO38"/>
  <c r="BW38"/>
  <c r="CE38"/>
  <c r="AY40"/>
  <c r="BG40"/>
  <c r="BO40"/>
  <c r="BW40"/>
  <c r="CE40"/>
  <c r="CM40"/>
  <c r="AY42"/>
  <c r="BG42"/>
  <c r="BO42"/>
  <c r="BW42"/>
  <c r="CE42"/>
  <c r="CM42"/>
  <c r="AY44"/>
  <c r="BG44"/>
  <c r="BO44"/>
  <c r="BW44"/>
  <c r="CE44"/>
  <c r="CM44"/>
  <c r="AY46"/>
  <c r="BG46"/>
  <c r="BO46"/>
  <c r="BW46"/>
  <c r="CE46"/>
  <c r="CM46"/>
  <c r="AY48"/>
  <c r="BG48"/>
  <c r="BO48"/>
  <c r="BW48"/>
  <c r="CE48"/>
  <c r="CM48"/>
  <c r="AY50"/>
  <c r="BG50"/>
  <c r="BO50"/>
  <c r="BW50"/>
  <c r="CE50"/>
  <c r="CM50"/>
  <c r="AY52"/>
  <c r="BG52"/>
  <c r="BO52"/>
  <c r="BW52"/>
  <c r="CE52"/>
  <c r="CM52"/>
  <c r="AY54"/>
  <c r="BG54"/>
  <c r="BO54"/>
  <c r="BW54"/>
  <c r="CE54"/>
  <c r="CM54"/>
  <c r="AY56"/>
  <c r="BG56"/>
  <c r="BO56"/>
  <c r="BW56"/>
  <c r="CE56"/>
  <c r="CM56"/>
  <c r="AY58"/>
  <c r="BG58"/>
  <c r="BO58"/>
  <c r="BW58"/>
  <c r="CE58"/>
  <c r="CM58"/>
  <c r="AY60"/>
  <c r="BG60"/>
  <c r="BO60"/>
  <c r="BW60"/>
  <c r="CE60"/>
  <c r="CM60"/>
  <c r="AY62"/>
  <c r="BG62"/>
  <c r="BO62"/>
  <c r="BW62"/>
  <c r="CE62"/>
  <c r="CM62"/>
  <c r="AY64"/>
  <c r="BG64"/>
  <c r="BO64"/>
  <c r="BW64"/>
  <c r="CE64"/>
  <c r="CM64"/>
  <c r="AU30"/>
  <c r="BC30"/>
  <c r="BG30"/>
  <c r="BO30"/>
  <c r="BS30"/>
  <c r="CA30"/>
  <c r="CE30"/>
  <c r="CI30"/>
  <c r="CM30"/>
  <c r="CQ30"/>
  <c r="AW40"/>
  <c r="BE40"/>
  <c r="BM40"/>
  <c r="BU40"/>
  <c r="CC40"/>
  <c r="CK40"/>
  <c r="CS40"/>
  <c r="AW42"/>
  <c r="BE42"/>
  <c r="BM42"/>
  <c r="BU42"/>
  <c r="CC42"/>
  <c r="CK42"/>
  <c r="CS42"/>
  <c r="AW44"/>
  <c r="BE44"/>
  <c r="BM44"/>
  <c r="BU44"/>
  <c r="CC44"/>
  <c r="CK44"/>
  <c r="CS44"/>
  <c r="AW46"/>
  <c r="BE46"/>
  <c r="BM46"/>
  <c r="BU46"/>
  <c r="CC46"/>
  <c r="CK46"/>
  <c r="CS46"/>
  <c r="AW48"/>
  <c r="BE48"/>
  <c r="BM48"/>
  <c r="BU48"/>
  <c r="CC48"/>
  <c r="CK48"/>
  <c r="CS48"/>
  <c r="AW50"/>
  <c r="BE50"/>
  <c r="BM50"/>
  <c r="BU50"/>
  <c r="CC50"/>
  <c r="CK50"/>
  <c r="CS50"/>
  <c r="AW52"/>
  <c r="BE52"/>
  <c r="BM52"/>
  <c r="BU52"/>
  <c r="CC52"/>
  <c r="CK52"/>
  <c r="CS52"/>
  <c r="AW54"/>
  <c r="BE54"/>
  <c r="BM54"/>
  <c r="BU54"/>
  <c r="CC54"/>
  <c r="CK54"/>
  <c r="CS54"/>
  <c r="AW56"/>
  <c r="BE56"/>
  <c r="BM56"/>
  <c r="BU56"/>
  <c r="CC56"/>
  <c r="CK56"/>
  <c r="CS56"/>
  <c r="AW58"/>
  <c r="BE58"/>
  <c r="BM58"/>
  <c r="BU58"/>
  <c r="CC58"/>
  <c r="CK58"/>
  <c r="CS58"/>
  <c r="AW60"/>
  <c r="BE60"/>
  <c r="BM60"/>
  <c r="BU60"/>
  <c r="CC60"/>
  <c r="CK60"/>
  <c r="CS60"/>
  <c r="AW62"/>
  <c r="BE62"/>
  <c r="BM62"/>
  <c r="BU62"/>
  <c r="CC62"/>
  <c r="CK62"/>
  <c r="CS62"/>
  <c r="AW64"/>
  <c r="BE64"/>
  <c r="BM64"/>
  <c r="BU64"/>
  <c r="CC64"/>
  <c r="CK64"/>
  <c r="CS64"/>
  <c r="CR38"/>
  <c r="CN38"/>
  <c r="CJ38"/>
  <c r="CF38"/>
  <c r="CB38"/>
  <c r="BX38"/>
  <c r="BT38"/>
  <c r="BP38"/>
  <c r="BL38"/>
  <c r="BH38"/>
  <c r="BD38"/>
  <c r="AZ38"/>
  <c r="CT38"/>
  <c r="CP38"/>
  <c r="CL38"/>
  <c r="CH38"/>
  <c r="CD38"/>
  <c r="BZ38"/>
  <c r="BV38"/>
  <c r="BR38"/>
  <c r="BN38"/>
  <c r="BJ38"/>
  <c r="BF38"/>
  <c r="BB38"/>
  <c r="AY17"/>
  <c r="BC17"/>
  <c r="BK17"/>
  <c r="BO17"/>
  <c r="BW17"/>
  <c r="CA17"/>
  <c r="CI17"/>
  <c r="CM17"/>
  <c r="AS27"/>
  <c r="AW27"/>
  <c r="BE27"/>
  <c r="BI27"/>
  <c r="BQ27"/>
  <c r="BU27"/>
  <c r="CC27"/>
  <c r="CG27"/>
  <c r="CK27"/>
  <c r="AW28"/>
  <c r="BA28"/>
  <c r="BI28"/>
  <c r="BM28"/>
  <c r="BU28"/>
  <c r="BY28"/>
  <c r="CG28"/>
  <c r="CK28"/>
  <c r="AS29"/>
  <c r="AW29"/>
  <c r="BE29"/>
  <c r="BI29"/>
  <c r="BQ29"/>
  <c r="BU29"/>
  <c r="CC29"/>
  <c r="CG29"/>
  <c r="CK29"/>
  <c r="CO29"/>
  <c r="AT30"/>
  <c r="AX30"/>
  <c r="BB30"/>
  <c r="BF30"/>
  <c r="BJ30"/>
  <c r="BN30"/>
  <c r="BR30"/>
  <c r="BV30"/>
  <c r="BZ30"/>
  <c r="CD30"/>
  <c r="CH30"/>
  <c r="CL30"/>
  <c r="CP30"/>
  <c r="AU31"/>
  <c r="AY31"/>
  <c r="BC31"/>
  <c r="BG31"/>
  <c r="BK31"/>
  <c r="BO31"/>
  <c r="BS31"/>
  <c r="BW31"/>
  <c r="CA31"/>
  <c r="CE31"/>
  <c r="CI31"/>
  <c r="CM31"/>
  <c r="AS32"/>
  <c r="AW32"/>
  <c r="BA32"/>
  <c r="BE32"/>
  <c r="BI32"/>
  <c r="BM32"/>
  <c r="BQ32"/>
  <c r="BU32"/>
  <c r="BY32"/>
  <c r="CC32"/>
  <c r="CG32"/>
  <c r="CK32"/>
  <c r="CO32"/>
  <c r="AU33"/>
  <c r="AY33"/>
  <c r="BC33"/>
  <c r="BG33"/>
  <c r="BK33"/>
  <c r="BO33"/>
  <c r="BS33"/>
  <c r="BW33"/>
  <c r="CA33"/>
  <c r="CE33"/>
  <c r="CI33"/>
  <c r="CM33"/>
  <c r="AS34"/>
  <c r="AW34"/>
  <c r="BA34"/>
  <c r="BE34"/>
  <c r="BI34"/>
  <c r="BM34"/>
  <c r="BQ34"/>
  <c r="BU34"/>
  <c r="BY34"/>
  <c r="CC34"/>
  <c r="CG34"/>
  <c r="CK34"/>
  <c r="CO34"/>
  <c r="AU35"/>
  <c r="AY35"/>
  <c r="BC35"/>
  <c r="BG35"/>
  <c r="BK35"/>
  <c r="BO35"/>
  <c r="BS35"/>
  <c r="BW35"/>
  <c r="CA35"/>
  <c r="CE35"/>
  <c r="CI35"/>
  <c r="CM35"/>
  <c r="AS36"/>
  <c r="AW36"/>
  <c r="BA36"/>
  <c r="BE36"/>
  <c r="BI36"/>
  <c r="BM36"/>
  <c r="BQ36"/>
  <c r="BU36"/>
  <c r="BY36"/>
  <c r="CC36"/>
  <c r="CG36"/>
  <c r="CK36"/>
  <c r="CO36"/>
  <c r="AU37"/>
  <c r="AY37"/>
  <c r="BC37"/>
  <c r="BG37"/>
  <c r="BK37"/>
  <c r="BO37"/>
  <c r="BS37"/>
  <c r="BW37"/>
  <c r="CA37"/>
  <c r="CE37"/>
  <c r="CI37"/>
  <c r="CM37"/>
  <c r="AS38"/>
  <c r="AW38"/>
  <c r="BC38"/>
  <c r="BK38"/>
  <c r="BS38"/>
  <c r="CA38"/>
  <c r="CI38"/>
  <c r="CQ38"/>
  <c r="AU40"/>
  <c r="BC40"/>
  <c r="BK40"/>
  <c r="BS40"/>
  <c r="CA40"/>
  <c r="CI40"/>
  <c r="CQ40"/>
  <c r="AU42"/>
  <c r="BC42"/>
  <c r="BK42"/>
  <c r="BS42"/>
  <c r="CA42"/>
  <c r="CI42"/>
  <c r="CQ42"/>
  <c r="AU44"/>
  <c r="BC44"/>
  <c r="BK44"/>
  <c r="BS44"/>
  <c r="CA44"/>
  <c r="CI44"/>
  <c r="CQ44"/>
  <c r="AU46"/>
  <c r="BC46"/>
  <c r="BK46"/>
  <c r="BS46"/>
  <c r="CA46"/>
  <c r="CI46"/>
  <c r="CQ46"/>
  <c r="AU48"/>
  <c r="BC48"/>
  <c r="BK48"/>
  <c r="BS48"/>
  <c r="CA48"/>
  <c r="CI48"/>
  <c r="CQ48"/>
  <c r="AU50"/>
  <c r="BC50"/>
  <c r="BK50"/>
  <c r="BS50"/>
  <c r="CA50"/>
  <c r="CI50"/>
  <c r="CQ50"/>
  <c r="AU52"/>
  <c r="BC52"/>
  <c r="BK52"/>
  <c r="BS52"/>
  <c r="CA52"/>
  <c r="CI52"/>
  <c r="CQ52"/>
  <c r="AU54"/>
  <c r="BC54"/>
  <c r="BK54"/>
  <c r="BS54"/>
  <c r="CA54"/>
  <c r="CI54"/>
  <c r="CQ54"/>
  <c r="AU56"/>
  <c r="BC56"/>
  <c r="BK56"/>
  <c r="BS56"/>
  <c r="CA56"/>
  <c r="CI56"/>
  <c r="CQ56"/>
  <c r="AU58"/>
  <c r="BC58"/>
  <c r="BK58"/>
  <c r="BS58"/>
  <c r="CA58"/>
  <c r="CI58"/>
  <c r="CQ58"/>
  <c r="AU60"/>
  <c r="BC60"/>
  <c r="BK60"/>
  <c r="BS60"/>
  <c r="CA60"/>
  <c r="CI60"/>
  <c r="CQ60"/>
  <c r="AU62"/>
  <c r="BC62"/>
  <c r="BK62"/>
  <c r="BS62"/>
  <c r="CA62"/>
  <c r="CI62"/>
  <c r="CQ62"/>
  <c r="AU64"/>
  <c r="BC64"/>
  <c r="BK64"/>
  <c r="BS64"/>
  <c r="CA64"/>
  <c r="CI64"/>
  <c r="CQ64"/>
  <c r="AU39"/>
  <c r="AY39"/>
  <c r="BC39"/>
  <c r="BG39"/>
  <c r="BK39"/>
  <c r="BO39"/>
  <c r="BS39"/>
  <c r="BW39"/>
  <c r="CA39"/>
  <c r="CE39"/>
  <c r="CI39"/>
  <c r="CM39"/>
  <c r="CQ39"/>
  <c r="AS41"/>
  <c r="AW41"/>
  <c r="BA41"/>
  <c r="BE41"/>
  <c r="BI41"/>
  <c r="BM41"/>
  <c r="BQ41"/>
  <c r="BU41"/>
  <c r="BY41"/>
  <c r="CC41"/>
  <c r="CG41"/>
  <c r="CK41"/>
  <c r="CO41"/>
  <c r="CS41"/>
  <c r="AU43"/>
  <c r="AY43"/>
  <c r="BC43"/>
  <c r="BG43"/>
  <c r="BK43"/>
  <c r="BO43"/>
  <c r="BS43"/>
  <c r="BW43"/>
  <c r="CA43"/>
  <c r="CE43"/>
  <c r="CI43"/>
  <c r="CM43"/>
  <c r="CQ43"/>
  <c r="AS45"/>
  <c r="AW45"/>
  <c r="BA45"/>
  <c r="BE45"/>
  <c r="BI45"/>
  <c r="BM45"/>
  <c r="BQ45"/>
  <c r="BU45"/>
  <c r="BY45"/>
  <c r="CC45"/>
  <c r="CG45"/>
  <c r="CK45"/>
  <c r="CO45"/>
  <c r="CS45"/>
  <c r="AU47"/>
  <c r="AY47"/>
  <c r="BC47"/>
  <c r="BG47"/>
  <c r="BK47"/>
  <c r="BO47"/>
  <c r="BS47"/>
  <c r="BW47"/>
  <c r="CA47"/>
  <c r="CE47"/>
  <c r="CI47"/>
  <c r="CM47"/>
  <c r="CQ47"/>
  <c r="AS49"/>
  <c r="AW49"/>
  <c r="BA49"/>
  <c r="BE49"/>
  <c r="BI49"/>
  <c r="BM49"/>
  <c r="BQ49"/>
  <c r="BU49"/>
  <c r="BY49"/>
  <c r="CC49"/>
  <c r="CG49"/>
  <c r="CK49"/>
  <c r="CO49"/>
  <c r="CS49"/>
  <c r="AU51"/>
  <c r="AY51"/>
  <c r="BC51"/>
  <c r="BG51"/>
  <c r="BK51"/>
  <c r="BO51"/>
  <c r="BS51"/>
  <c r="BW51"/>
  <c r="CA51"/>
  <c r="CE51"/>
  <c r="CI51"/>
  <c r="CM51"/>
  <c r="CQ51"/>
  <c r="AS53"/>
  <c r="AW53"/>
  <c r="BA53"/>
  <c r="BE53"/>
  <c r="BI53"/>
  <c r="BM53"/>
  <c r="BQ53"/>
  <c r="BU53"/>
  <c r="BY53"/>
  <c r="CC53"/>
  <c r="CG53"/>
  <c r="CK53"/>
  <c r="CO53"/>
  <c r="CS53"/>
  <c r="AU55"/>
  <c r="AY55"/>
  <c r="BC55"/>
  <c r="BG55"/>
  <c r="BK55"/>
  <c r="BO55"/>
  <c r="BS55"/>
  <c r="BW55"/>
  <c r="CA55"/>
  <c r="CE55"/>
  <c r="CI55"/>
  <c r="CM55"/>
  <c r="CQ55"/>
  <c r="AS57"/>
  <c r="AW57"/>
  <c r="BA57"/>
  <c r="BE57"/>
  <c r="BI57"/>
  <c r="BM57"/>
  <c r="BQ57"/>
  <c r="BU57"/>
  <c r="BY57"/>
  <c r="CC57"/>
  <c r="CG57"/>
  <c r="CK57"/>
  <c r="CO57"/>
  <c r="CS57"/>
  <c r="AU59"/>
  <c r="AY59"/>
  <c r="BC59"/>
  <c r="BG59"/>
  <c r="BK59"/>
  <c r="BO59"/>
  <c r="BS59"/>
  <c r="BW59"/>
  <c r="CA59"/>
  <c r="CE59"/>
  <c r="CI59"/>
  <c r="CM59"/>
  <c r="CQ59"/>
  <c r="AS61"/>
  <c r="AW61"/>
  <c r="BA61"/>
  <c r="BE61"/>
  <c r="BI61"/>
  <c r="BM61"/>
  <c r="BQ61"/>
  <c r="BU61"/>
  <c r="BY61"/>
  <c r="CC61"/>
  <c r="CG61"/>
  <c r="CK61"/>
  <c r="CO61"/>
  <c r="CS61"/>
  <c r="AU63"/>
  <c r="AY63"/>
  <c r="BC63"/>
  <c r="BG63"/>
  <c r="BK63"/>
  <c r="BO63"/>
  <c r="BS63"/>
  <c r="BW63"/>
  <c r="CA63"/>
  <c r="CE63"/>
  <c r="CI63"/>
  <c r="CM63"/>
  <c r="CQ63"/>
  <c r="AS65"/>
  <c r="AW65"/>
  <c r="BA65"/>
  <c r="BE65"/>
  <c r="BI65"/>
  <c r="BM65"/>
  <c r="BQ65"/>
  <c r="BU65"/>
  <c r="BY65"/>
  <c r="CC65"/>
  <c r="CG65"/>
  <c r="CK65"/>
  <c r="CO65"/>
  <c r="CS65"/>
  <c r="AU67"/>
  <c r="AY67"/>
  <c r="BC67"/>
  <c r="BG67"/>
  <c r="BK67"/>
  <c r="BO67"/>
  <c r="BS67"/>
  <c r="BW67"/>
  <c r="CA67"/>
  <c r="CE67"/>
  <c r="CI67"/>
  <c r="CM67"/>
  <c r="CQ67"/>
  <c r="AJ68"/>
  <c r="AV68"/>
  <c r="AZ68"/>
  <c r="BD68"/>
  <c r="BH68"/>
  <c r="BL68"/>
  <c r="BP68"/>
  <c r="BT68"/>
  <c r="BX68"/>
  <c r="CB68"/>
  <c r="CF68"/>
  <c r="CJ68"/>
  <c r="CN68"/>
  <c r="CR68"/>
  <c r="AS69"/>
  <c r="AW69"/>
  <c r="BA69"/>
  <c r="BE69"/>
  <c r="BI69"/>
  <c r="BM69"/>
  <c r="BQ69"/>
  <c r="BU69"/>
  <c r="BY69"/>
  <c r="CC69"/>
  <c r="CG69"/>
  <c r="CK69"/>
  <c r="CO69"/>
  <c r="CS69"/>
  <c r="AT70"/>
  <c r="AX70"/>
  <c r="BB70"/>
  <c r="BF70"/>
  <c r="BJ70"/>
  <c r="BN70"/>
  <c r="BR70"/>
  <c r="BV70"/>
  <c r="BZ70"/>
  <c r="CD70"/>
  <c r="CH70"/>
  <c r="CL70"/>
  <c r="CP70"/>
  <c r="CT70"/>
  <c r="AU71"/>
  <c r="AY71"/>
  <c r="BC71"/>
  <c r="BG71"/>
  <c r="BK71"/>
  <c r="BO71"/>
  <c r="BS71"/>
  <c r="BW71"/>
  <c r="CA71"/>
  <c r="CE71"/>
  <c r="CI71"/>
  <c r="CM71"/>
  <c r="CQ71"/>
  <c r="AJ72"/>
  <c r="AV72"/>
  <c r="AZ72"/>
  <c r="BD72"/>
  <c r="BH72"/>
  <c r="BL72"/>
  <c r="BP72"/>
  <c r="BT72"/>
  <c r="BX72"/>
  <c r="CB72"/>
  <c r="CF72"/>
  <c r="CJ72"/>
  <c r="CN72"/>
  <c r="CR72"/>
  <c r="AS73"/>
  <c r="AW73"/>
  <c r="BA73"/>
  <c r="BE73"/>
  <c r="BI73"/>
  <c r="BM73"/>
  <c r="BQ73"/>
  <c r="BU73"/>
  <c r="BY73"/>
  <c r="CC73"/>
  <c r="CG73"/>
  <c r="CK73"/>
  <c r="CO73"/>
  <c r="CS73"/>
  <c r="AT74"/>
  <c r="AX74"/>
  <c r="BB74"/>
  <c r="BF74"/>
  <c r="BJ74"/>
  <c r="BN74"/>
  <c r="BR74"/>
  <c r="BV74"/>
  <c r="BZ74"/>
  <c r="CD74"/>
  <c r="CH74"/>
  <c r="CL74"/>
  <c r="CP74"/>
  <c r="CT74"/>
  <c r="AU75"/>
  <c r="AY75"/>
  <c r="BC75"/>
  <c r="BG75"/>
  <c r="BK75"/>
  <c r="BO75"/>
  <c r="BS75"/>
  <c r="BW75"/>
  <c r="CA75"/>
  <c r="CE75"/>
  <c r="CI75"/>
  <c r="CM75"/>
  <c r="CQ75"/>
  <c r="AJ76"/>
  <c r="AV76"/>
  <c r="AZ76"/>
  <c r="BD76"/>
  <c r="BH76"/>
  <c r="BL76"/>
  <c r="BP76"/>
  <c r="BT76"/>
  <c r="BX76"/>
  <c r="CB76"/>
  <c r="CF76"/>
  <c r="CJ76"/>
  <c r="CN76"/>
  <c r="CR76"/>
  <c r="AS77"/>
  <c r="AW77"/>
  <c r="BA77"/>
  <c r="BE77"/>
  <c r="BI77"/>
  <c r="BM77"/>
  <c r="BQ77"/>
  <c r="BU77"/>
  <c r="BY77"/>
  <c r="CC77"/>
  <c r="CG77"/>
  <c r="CK77"/>
  <c r="CO77"/>
  <c r="CS77"/>
  <c r="AT78"/>
  <c r="AX78"/>
  <c r="BB78"/>
  <c r="BF78"/>
  <c r="BJ78"/>
  <c r="BN78"/>
  <c r="BR78"/>
  <c r="BV78"/>
  <c r="BZ78"/>
  <c r="CD78"/>
  <c r="CH78"/>
  <c r="CL78"/>
  <c r="CP78"/>
  <c r="CT78"/>
  <c r="AU79"/>
  <c r="AY79"/>
  <c r="BC79"/>
  <c r="BG79"/>
  <c r="BK79"/>
  <c r="BO79"/>
  <c r="BS79"/>
  <c r="BW79"/>
  <c r="CA79"/>
  <c r="CE79"/>
  <c r="CI79"/>
  <c r="CM79"/>
  <c r="CQ79"/>
  <c r="AJ80"/>
  <c r="AV80"/>
  <c r="AZ80"/>
  <c r="BD80"/>
  <c r="BH80"/>
  <c r="BL80"/>
  <c r="BP80"/>
  <c r="BT80"/>
  <c r="BX80"/>
  <c r="CB80"/>
  <c r="CF80"/>
  <c r="CJ80"/>
  <c r="CN80"/>
  <c r="CR80"/>
  <c r="AS81"/>
  <c r="AW81"/>
  <c r="BA81"/>
  <c r="BE81"/>
  <c r="BI81"/>
  <c r="BM81"/>
  <c r="BQ81"/>
  <c r="BU81"/>
  <c r="BY81"/>
  <c r="CC81"/>
  <c r="CG81"/>
  <c r="CK81"/>
  <c r="CO81"/>
  <c r="CS81"/>
  <c r="AT82"/>
  <c r="AX82"/>
  <c r="BB82"/>
  <c r="BF82"/>
  <c r="BJ82"/>
  <c r="BN82"/>
  <c r="BR82"/>
  <c r="BV82"/>
  <c r="BZ82"/>
  <c r="CD82"/>
  <c r="CH82"/>
  <c r="CL82"/>
  <c r="CP82"/>
  <c r="CT82"/>
  <c r="AU83"/>
  <c r="AY83"/>
  <c r="BC83"/>
  <c r="BG83"/>
  <c r="BK83"/>
  <c r="BO83"/>
  <c r="BS83"/>
  <c r="BW83"/>
  <c r="CA83"/>
  <c r="CE83"/>
  <c r="CI83"/>
  <c r="CM83"/>
  <c r="CQ83"/>
  <c r="AJ84"/>
  <c r="AV84"/>
  <c r="AZ84"/>
  <c r="BD84"/>
  <c r="BH84"/>
  <c r="BL84"/>
  <c r="BP84"/>
  <c r="BT84"/>
  <c r="BX84"/>
  <c r="CB84"/>
  <c r="CF84"/>
  <c r="CJ84"/>
  <c r="CN84"/>
  <c r="CR84"/>
  <c r="AS85"/>
  <c r="AW85"/>
  <c r="BA85"/>
  <c r="BE85"/>
  <c r="BI85"/>
  <c r="BM85"/>
  <c r="BQ85"/>
  <c r="BU85"/>
  <c r="BY85"/>
  <c r="CC85"/>
  <c r="CG85"/>
  <c r="CK85"/>
  <c r="CO85"/>
  <c r="CS85"/>
  <c r="AT86"/>
  <c r="AX86"/>
  <c r="BB86"/>
  <c r="BF86"/>
  <c r="BJ86"/>
  <c r="BN86"/>
  <c r="BR86"/>
  <c r="BV86"/>
  <c r="BZ86"/>
  <c r="CD86"/>
  <c r="CH86"/>
  <c r="CL86"/>
  <c r="CP86"/>
  <c r="CT86"/>
  <c r="AU87"/>
  <c r="AY87"/>
  <c r="BC87"/>
  <c r="BG87"/>
  <c r="BK87"/>
  <c r="BO87"/>
  <c r="BS87"/>
  <c r="BW87"/>
  <c r="CA87"/>
  <c r="CE87"/>
  <c r="CI87"/>
  <c r="CM87"/>
  <c r="CQ87"/>
  <c r="AJ88"/>
  <c r="AV88"/>
  <c r="AZ88"/>
  <c r="BD88"/>
  <c r="BH88"/>
  <c r="BL88"/>
  <c r="BP88"/>
  <c r="BT88"/>
  <c r="BX88"/>
  <c r="CB88"/>
  <c r="CF88"/>
  <c r="CJ88"/>
  <c r="CN88"/>
  <c r="CR88"/>
  <c r="AS89"/>
  <c r="AW89"/>
  <c r="BA89"/>
  <c r="BE89"/>
  <c r="BI89"/>
  <c r="BM89"/>
  <c r="BQ89"/>
  <c r="BU89"/>
  <c r="BY89"/>
  <c r="CC89"/>
  <c r="CG89"/>
  <c r="CK89"/>
  <c r="CO89"/>
  <c r="CS89"/>
  <c r="AT90"/>
  <c r="AX90"/>
  <c r="BB90"/>
  <c r="BF90"/>
  <c r="BJ90"/>
  <c r="BN90"/>
  <c r="BR90"/>
  <c r="BV90"/>
  <c r="BZ90"/>
  <c r="CD90"/>
  <c r="CH90"/>
  <c r="CL90"/>
  <c r="CP90"/>
  <c r="CT90"/>
  <c r="AU91"/>
  <c r="AY91"/>
  <c r="BC91"/>
  <c r="BG91"/>
  <c r="BK91"/>
  <c r="BO91"/>
  <c r="BS91"/>
  <c r="BW91"/>
  <c r="CA91"/>
  <c r="CE91"/>
  <c r="CI91"/>
  <c r="CM91"/>
  <c r="CQ91"/>
  <c r="AJ92"/>
  <c r="AV92"/>
  <c r="AZ92"/>
  <c r="BD92"/>
  <c r="BH92"/>
  <c r="BL92"/>
  <c r="BP92"/>
  <c r="BT92"/>
  <c r="BX92"/>
  <c r="CB92"/>
  <c r="CF92"/>
  <c r="CJ92"/>
  <c r="CN92"/>
  <c r="CR92"/>
  <c r="AS93"/>
  <c r="AW93"/>
  <c r="BA93"/>
  <c r="BE93"/>
  <c r="BI93"/>
  <c r="BM93"/>
  <c r="BQ93"/>
  <c r="BU93"/>
  <c r="BY93"/>
  <c r="CC93"/>
  <c r="CG93"/>
  <c r="CK93"/>
  <c r="CO93"/>
  <c r="CS93"/>
  <c r="AT94"/>
  <c r="AX94"/>
  <c r="BB94"/>
  <c r="BF94"/>
  <c r="BJ94"/>
  <c r="BN94"/>
  <c r="BR94"/>
  <c r="BV94"/>
  <c r="BZ94"/>
  <c r="CD94"/>
  <c r="CH94"/>
  <c r="CL94"/>
  <c r="CP94"/>
  <c r="CT94"/>
  <c r="AU95"/>
  <c r="AY95"/>
  <c r="BC95"/>
  <c r="BG95"/>
  <c r="BK95"/>
  <c r="BO95"/>
  <c r="BS95"/>
  <c r="BW95"/>
  <c r="CA95"/>
  <c r="CE95"/>
  <c r="CI95"/>
  <c r="CM95"/>
  <c r="CQ95"/>
  <c r="AJ96"/>
  <c r="AV96"/>
  <c r="AZ96"/>
  <c r="BD96"/>
  <c r="BH96"/>
  <c r="BL96"/>
  <c r="BP96"/>
  <c r="BT96"/>
  <c r="BX96"/>
  <c r="CB96"/>
  <c r="CF96"/>
  <c r="CJ96"/>
  <c r="CN96"/>
  <c r="CR96"/>
  <c r="AS97"/>
  <c r="AW97"/>
  <c r="BA97"/>
  <c r="BE97"/>
  <c r="BI97"/>
  <c r="BM97"/>
  <c r="BQ97"/>
  <c r="BU97"/>
  <c r="BY97"/>
  <c r="CC97"/>
  <c r="CG97"/>
  <c r="CK97"/>
  <c r="CO97"/>
  <c r="CS97"/>
  <c r="AT98"/>
  <c r="AX98"/>
  <c r="BB98"/>
  <c r="BF98"/>
  <c r="BJ98"/>
  <c r="BN98"/>
  <c r="BR98"/>
  <c r="BV98"/>
  <c r="BZ98"/>
  <c r="CD98"/>
  <c r="CH98"/>
  <c r="CL98"/>
  <c r="CP98"/>
  <c r="CT98"/>
  <c r="AU99"/>
  <c r="AY99"/>
  <c r="BC99"/>
  <c r="BG99"/>
  <c r="BK99"/>
  <c r="BO99"/>
  <c r="BS99"/>
  <c r="BW99"/>
  <c r="CA99"/>
  <c r="CE99"/>
  <c r="CI99"/>
  <c r="CM99"/>
  <c r="CQ99"/>
  <c r="AJ100"/>
  <c r="AV100"/>
  <c r="AZ100"/>
  <c r="BD100"/>
  <c r="BH100"/>
  <c r="BL100"/>
  <c r="BP100"/>
  <c r="BT100"/>
  <c r="BX100"/>
  <c r="CB100"/>
  <c r="CF100"/>
  <c r="CJ100"/>
  <c r="CN100"/>
  <c r="CR100"/>
  <c r="AS101"/>
  <c r="AW101"/>
  <c r="BA101"/>
  <c r="BE101"/>
  <c r="BI101"/>
  <c r="BM101"/>
  <c r="BQ101"/>
  <c r="BU101"/>
  <c r="BY101"/>
  <c r="CC101"/>
  <c r="CG101"/>
  <c r="CK101"/>
  <c r="CO101"/>
  <c r="CS101"/>
  <c r="AT102"/>
  <c r="AX102"/>
  <c r="BB102"/>
  <c r="BF102"/>
  <c r="BJ102"/>
  <c r="BN102"/>
  <c r="BR102"/>
  <c r="BV102"/>
  <c r="BZ102"/>
  <c r="CD102"/>
  <c r="CH102"/>
  <c r="CL102"/>
  <c r="CP102"/>
  <c r="CT102"/>
  <c r="AU68"/>
  <c r="AY68"/>
  <c r="BC68"/>
  <c r="BG68"/>
  <c r="BK68"/>
  <c r="BO68"/>
  <c r="BS68"/>
  <c r="BW68"/>
  <c r="CA68"/>
  <c r="CE68"/>
  <c r="CI68"/>
  <c r="CM68"/>
  <c r="CQ68"/>
  <c r="AS70"/>
  <c r="AW70"/>
  <c r="BA70"/>
  <c r="BE70"/>
  <c r="BI70"/>
  <c r="BM70"/>
  <c r="BQ70"/>
  <c r="BU70"/>
  <c r="BY70"/>
  <c r="CC70"/>
  <c r="CG70"/>
  <c r="CK70"/>
  <c r="CO70"/>
  <c r="CS70"/>
  <c r="AU72"/>
  <c r="AY72"/>
  <c r="BC72"/>
  <c r="BG72"/>
  <c r="BK72"/>
  <c r="BO72"/>
  <c r="BS72"/>
  <c r="BW72"/>
  <c r="CA72"/>
  <c r="CE72"/>
  <c r="CI72"/>
  <c r="CM72"/>
  <c r="CQ72"/>
  <c r="AS74"/>
  <c r="AW74"/>
  <c r="BA74"/>
  <c r="BE74"/>
  <c r="BI74"/>
  <c r="BM74"/>
  <c r="BQ74"/>
  <c r="BU74"/>
  <c r="BY74"/>
  <c r="CC74"/>
  <c r="CG74"/>
  <c r="CK74"/>
  <c r="CO74"/>
  <c r="CS74"/>
  <c r="AU76"/>
  <c r="AY76"/>
  <c r="BC76"/>
  <c r="BG76"/>
  <c r="BK76"/>
  <c r="BO76"/>
  <c r="BS76"/>
  <c r="BW76"/>
  <c r="CA76"/>
  <c r="CE76"/>
  <c r="CI76"/>
  <c r="CM76"/>
  <c r="CQ76"/>
  <c r="AS78"/>
  <c r="AW78"/>
  <c r="BA78"/>
  <c r="BE78"/>
  <c r="BI78"/>
  <c r="BM78"/>
  <c r="BQ78"/>
  <c r="BU78"/>
  <c r="BY78"/>
  <c r="CC78"/>
  <c r="CG78"/>
  <c r="CK78"/>
  <c r="CO78"/>
  <c r="CS78"/>
  <c r="AU80"/>
  <c r="AY80"/>
  <c r="BC80"/>
  <c r="BG80"/>
  <c r="BK80"/>
  <c r="BO80"/>
  <c r="BS80"/>
  <c r="BW80"/>
  <c r="CA80"/>
  <c r="CE80"/>
  <c r="CI80"/>
  <c r="CM80"/>
  <c r="CQ80"/>
  <c r="AS82"/>
  <c r="AW82"/>
  <c r="BA82"/>
  <c r="BE82"/>
  <c r="BI82"/>
  <c r="BM82"/>
  <c r="BQ82"/>
  <c r="BU82"/>
  <c r="BY82"/>
  <c r="CC82"/>
  <c r="CG82"/>
  <c r="CK82"/>
  <c r="CO82"/>
  <c r="CS82"/>
  <c r="AU84"/>
  <c r="AY84"/>
  <c r="BC84"/>
  <c r="BG84"/>
  <c r="BK84"/>
  <c r="BO84"/>
  <c r="BS84"/>
  <c r="BW84"/>
  <c r="CA84"/>
  <c r="CE84"/>
  <c r="CI84"/>
  <c r="CM84"/>
  <c r="CQ84"/>
  <c r="AS86"/>
  <c r="AW86"/>
  <c r="BA86"/>
  <c r="BE86"/>
  <c r="BI86"/>
  <c r="BM86"/>
  <c r="BQ86"/>
  <c r="BU86"/>
  <c r="BY86"/>
  <c r="CC86"/>
  <c r="CG86"/>
  <c r="CK86"/>
  <c r="CO86"/>
  <c r="CS86"/>
  <c r="AU88"/>
  <c r="AY88"/>
  <c r="BC88"/>
  <c r="BG88"/>
  <c r="BK88"/>
  <c r="BO88"/>
  <c r="BS88"/>
  <c r="BW88"/>
  <c r="CA88"/>
  <c r="CE88"/>
  <c r="CI88"/>
  <c r="CM88"/>
  <c r="CQ88"/>
  <c r="AS90"/>
  <c r="AW90"/>
  <c r="BA90"/>
  <c r="BE90"/>
  <c r="BI90"/>
  <c r="BM90"/>
  <c r="BQ90"/>
  <c r="BU90"/>
  <c r="BY90"/>
  <c r="CC90"/>
  <c r="CG90"/>
  <c r="CK90"/>
  <c r="CO90"/>
  <c r="CS90"/>
  <c r="AU92"/>
  <c r="AY92"/>
  <c r="BC92"/>
  <c r="BG92"/>
  <c r="BK92"/>
  <c r="BO92"/>
  <c r="BS92"/>
  <c r="BW92"/>
  <c r="CA92"/>
  <c r="CE92"/>
  <c r="CI92"/>
  <c r="CM92"/>
  <c r="CQ92"/>
  <c r="AS94"/>
  <c r="AW94"/>
  <c r="BA94"/>
  <c r="BE94"/>
  <c r="BI94"/>
  <c r="BM94"/>
  <c r="BQ94"/>
  <c r="BU94"/>
  <c r="BY94"/>
  <c r="CC94"/>
  <c r="CG94"/>
  <c r="CK94"/>
  <c r="CO94"/>
  <c r="CS94"/>
  <c r="AU96"/>
  <c r="AY96"/>
  <c r="BC96"/>
  <c r="BG96"/>
  <c r="BK96"/>
  <c r="BO96"/>
  <c r="BS96"/>
  <c r="BW96"/>
  <c r="CA96"/>
  <c r="CE96"/>
  <c r="CI96"/>
  <c r="CM96"/>
  <c r="CQ96"/>
  <c r="AS98"/>
  <c r="AW98"/>
  <c r="BA98"/>
  <c r="BE98"/>
  <c r="BI98"/>
  <c r="BM98"/>
  <c r="BQ98"/>
  <c r="BU98"/>
  <c r="BY98"/>
  <c r="CC98"/>
  <c r="CG98"/>
  <c r="CK98"/>
  <c r="CO98"/>
  <c r="CS98"/>
  <c r="AU100"/>
  <c r="AY100"/>
  <c r="BC100"/>
  <c r="BG100"/>
  <c r="BK100"/>
  <c r="BO100"/>
  <c r="BS100"/>
  <c r="BW100"/>
  <c r="CA100"/>
  <c r="CE100"/>
  <c r="CI100"/>
  <c r="CM100"/>
  <c r="CQ100"/>
  <c r="AS102"/>
  <c r="AW102"/>
  <c r="BA102"/>
  <c r="BE102"/>
  <c r="BI102"/>
  <c r="BM102"/>
  <c r="BQ102"/>
  <c r="BU102"/>
  <c r="BY102"/>
  <c r="CC102"/>
  <c r="CG102"/>
  <c r="CK102"/>
  <c r="CO102"/>
  <c r="CS102"/>
  <c r="AS39"/>
  <c r="AW39"/>
  <c r="BA39"/>
  <c r="BE39"/>
  <c r="BI39"/>
  <c r="BM39"/>
  <c r="BQ39"/>
  <c r="BU39"/>
  <c r="BY39"/>
  <c r="CC39"/>
  <c r="CG39"/>
  <c r="CK39"/>
  <c r="CO39"/>
  <c r="AU41"/>
  <c r="AY41"/>
  <c r="BC41"/>
  <c r="BG41"/>
  <c r="BK41"/>
  <c r="BO41"/>
  <c r="BS41"/>
  <c r="BW41"/>
  <c r="CA41"/>
  <c r="CE41"/>
  <c r="CI41"/>
  <c r="CM41"/>
  <c r="AS43"/>
  <c r="AW43"/>
  <c r="BA43"/>
  <c r="BE43"/>
  <c r="BI43"/>
  <c r="BM43"/>
  <c r="BQ43"/>
  <c r="BU43"/>
  <c r="BY43"/>
  <c r="CC43"/>
  <c r="CG43"/>
  <c r="CK43"/>
  <c r="CO43"/>
  <c r="AU45"/>
  <c r="AY45"/>
  <c r="BC45"/>
  <c r="BG45"/>
  <c r="BK45"/>
  <c r="BO45"/>
  <c r="BS45"/>
  <c r="BW45"/>
  <c r="CA45"/>
  <c r="CE45"/>
  <c r="CI45"/>
  <c r="CM45"/>
  <c r="AS47"/>
  <c r="AW47"/>
  <c r="BA47"/>
  <c r="BE47"/>
  <c r="BI47"/>
  <c r="BM47"/>
  <c r="BQ47"/>
  <c r="BU47"/>
  <c r="BY47"/>
  <c r="CC47"/>
  <c r="CG47"/>
  <c r="CK47"/>
  <c r="CO47"/>
  <c r="AU49"/>
  <c r="AY49"/>
  <c r="BC49"/>
  <c r="BG49"/>
  <c r="BK49"/>
  <c r="BO49"/>
  <c r="BS49"/>
  <c r="BW49"/>
  <c r="CA49"/>
  <c r="CE49"/>
  <c r="CI49"/>
  <c r="CM49"/>
  <c r="AS51"/>
  <c r="AW51"/>
  <c r="BA51"/>
  <c r="BE51"/>
  <c r="BI51"/>
  <c r="BM51"/>
  <c r="BQ51"/>
  <c r="BU51"/>
  <c r="BY51"/>
  <c r="CC51"/>
  <c r="CG51"/>
  <c r="CK51"/>
  <c r="CO51"/>
  <c r="AU53"/>
  <c r="AY53"/>
  <c r="BC53"/>
  <c r="BG53"/>
  <c r="BK53"/>
  <c r="BO53"/>
  <c r="BS53"/>
  <c r="BW53"/>
  <c r="CA53"/>
  <c r="CE53"/>
  <c r="CI53"/>
  <c r="CM53"/>
  <c r="AS55"/>
  <c r="AW55"/>
  <c r="BA55"/>
  <c r="BE55"/>
  <c r="BI55"/>
  <c r="BM55"/>
  <c r="BQ55"/>
  <c r="BU55"/>
  <c r="BY55"/>
  <c r="CC55"/>
  <c r="CG55"/>
  <c r="CK55"/>
  <c r="CO55"/>
  <c r="AU57"/>
  <c r="AY57"/>
  <c r="BC57"/>
  <c r="BG57"/>
  <c r="BK57"/>
  <c r="BO57"/>
  <c r="BS57"/>
  <c r="BW57"/>
  <c r="CA57"/>
  <c r="CE57"/>
  <c r="CI57"/>
  <c r="CM57"/>
  <c r="AS59"/>
  <c r="AW59"/>
  <c r="BA59"/>
  <c r="BE59"/>
  <c r="BI59"/>
  <c r="BM59"/>
  <c r="BQ59"/>
  <c r="BU59"/>
  <c r="BY59"/>
  <c r="CC59"/>
  <c r="CG59"/>
  <c r="CK59"/>
  <c r="CO59"/>
  <c r="AU61"/>
  <c r="AY61"/>
  <c r="BC61"/>
  <c r="BG61"/>
  <c r="BK61"/>
  <c r="BO61"/>
  <c r="BS61"/>
  <c r="BW61"/>
  <c r="CA61"/>
  <c r="CE61"/>
  <c r="CI61"/>
  <c r="CM61"/>
  <c r="AS63"/>
  <c r="AW63"/>
  <c r="BA63"/>
  <c r="BE63"/>
  <c r="BI63"/>
  <c r="BM63"/>
  <c r="BQ63"/>
  <c r="BU63"/>
  <c r="BY63"/>
  <c r="CC63"/>
  <c r="CG63"/>
  <c r="CK63"/>
  <c r="CO63"/>
  <c r="AU65"/>
  <c r="AY65"/>
  <c r="BC65"/>
  <c r="BG65"/>
  <c r="BK65"/>
  <c r="BO65"/>
  <c r="BS65"/>
  <c r="BW65"/>
  <c r="CA65"/>
  <c r="CE65"/>
  <c r="CI65"/>
  <c r="CM65"/>
  <c r="AS67"/>
  <c r="AW67"/>
  <c r="BA67"/>
  <c r="BE67"/>
  <c r="BI67"/>
  <c r="BM67"/>
  <c r="BQ67"/>
  <c r="BU67"/>
  <c r="BY67"/>
  <c r="CC67"/>
  <c r="CG67"/>
  <c r="CK67"/>
  <c r="CO67"/>
  <c r="AT68"/>
  <c r="AX68"/>
  <c r="BB68"/>
  <c r="BF68"/>
  <c r="BJ68"/>
  <c r="BN68"/>
  <c r="BR68"/>
  <c r="BV68"/>
  <c r="BZ68"/>
  <c r="CD68"/>
  <c r="CH68"/>
  <c r="CL68"/>
  <c r="CP68"/>
  <c r="CT68"/>
  <c r="AU69"/>
  <c r="AY69"/>
  <c r="BC69"/>
  <c r="BG69"/>
  <c r="BK69"/>
  <c r="BO69"/>
  <c r="BS69"/>
  <c r="BW69"/>
  <c r="CA69"/>
  <c r="CE69"/>
  <c r="CI69"/>
  <c r="CM69"/>
  <c r="AJ70"/>
  <c r="AV70"/>
  <c r="AZ70"/>
  <c r="BD70"/>
  <c r="BH70"/>
  <c r="BL70"/>
  <c r="BP70"/>
  <c r="BT70"/>
  <c r="BX70"/>
  <c r="CB70"/>
  <c r="CF70"/>
  <c r="CJ70"/>
  <c r="CN70"/>
  <c r="CR70"/>
  <c r="AS71"/>
  <c r="AW71"/>
  <c r="BA71"/>
  <c r="BE71"/>
  <c r="BI71"/>
  <c r="BM71"/>
  <c r="BQ71"/>
  <c r="BU71"/>
  <c r="BY71"/>
  <c r="CC71"/>
  <c r="CG71"/>
  <c r="CK71"/>
  <c r="CO71"/>
  <c r="AT72"/>
  <c r="AX72"/>
  <c r="BB72"/>
  <c r="BF72"/>
  <c r="BJ72"/>
  <c r="BN72"/>
  <c r="BR72"/>
  <c r="BV72"/>
  <c r="BZ72"/>
  <c r="CD72"/>
  <c r="CH72"/>
  <c r="CL72"/>
  <c r="CP72"/>
  <c r="CT72"/>
  <c r="AU73"/>
  <c r="AY73"/>
  <c r="BC73"/>
  <c r="BG73"/>
  <c r="BK73"/>
  <c r="BO73"/>
  <c r="BS73"/>
  <c r="BW73"/>
  <c r="CA73"/>
  <c r="CE73"/>
  <c r="CI73"/>
  <c r="CM73"/>
  <c r="AJ74"/>
  <c r="AV74"/>
  <c r="AZ74"/>
  <c r="BD74"/>
  <c r="BH74"/>
  <c r="BL74"/>
  <c r="BP74"/>
  <c r="BT74"/>
  <c r="BX74"/>
  <c r="CB74"/>
  <c r="CF74"/>
  <c r="CJ74"/>
  <c r="CN74"/>
  <c r="CR74"/>
  <c r="AS75"/>
  <c r="AW75"/>
  <c r="BA75"/>
  <c r="BE75"/>
  <c r="BI75"/>
  <c r="BM75"/>
  <c r="BQ75"/>
  <c r="BU75"/>
  <c r="BY75"/>
  <c r="CC75"/>
  <c r="CG75"/>
  <c r="CK75"/>
  <c r="CO75"/>
  <c r="AT76"/>
  <c r="AX76"/>
  <c r="BB76"/>
  <c r="BF76"/>
  <c r="BJ76"/>
  <c r="BN76"/>
  <c r="BR76"/>
  <c r="BV76"/>
  <c r="BZ76"/>
  <c r="CD76"/>
  <c r="CH76"/>
  <c r="CL76"/>
  <c r="CP76"/>
  <c r="CT76"/>
  <c r="AU77"/>
  <c r="AY77"/>
  <c r="BC77"/>
  <c r="BG77"/>
  <c r="BK77"/>
  <c r="BO77"/>
  <c r="BS77"/>
  <c r="BW77"/>
  <c r="CA77"/>
  <c r="CE77"/>
  <c r="CI77"/>
  <c r="CM77"/>
  <c r="AJ78"/>
  <c r="AV78"/>
  <c r="AZ78"/>
  <c r="BD78"/>
  <c r="BH78"/>
  <c r="BL78"/>
  <c r="BP78"/>
  <c r="BT78"/>
  <c r="BX78"/>
  <c r="CB78"/>
  <c r="CF78"/>
  <c r="CJ78"/>
  <c r="CN78"/>
  <c r="CR78"/>
  <c r="AS79"/>
  <c r="AW79"/>
  <c r="BA79"/>
  <c r="BE79"/>
  <c r="BI79"/>
  <c r="BM79"/>
  <c r="BQ79"/>
  <c r="BU79"/>
  <c r="BY79"/>
  <c r="CC79"/>
  <c r="CG79"/>
  <c r="CK79"/>
  <c r="CO79"/>
  <c r="AT80"/>
  <c r="AX80"/>
  <c r="BB80"/>
  <c r="BF80"/>
  <c r="BJ80"/>
  <c r="BN80"/>
  <c r="BR80"/>
  <c r="BV80"/>
  <c r="BZ80"/>
  <c r="CD80"/>
  <c r="CH80"/>
  <c r="CL80"/>
  <c r="CP80"/>
  <c r="CT80"/>
  <c r="AU81"/>
  <c r="AY81"/>
  <c r="BC81"/>
  <c r="BG81"/>
  <c r="BK81"/>
  <c r="BO81"/>
  <c r="BS81"/>
  <c r="BW81"/>
  <c r="CA81"/>
  <c r="CE81"/>
  <c r="CI81"/>
  <c r="CM81"/>
  <c r="AJ82"/>
  <c r="AV82"/>
  <c r="AZ82"/>
  <c r="BD82"/>
  <c r="BH82"/>
  <c r="BL82"/>
  <c r="BP82"/>
  <c r="BT82"/>
  <c r="BX82"/>
  <c r="CB82"/>
  <c r="CF82"/>
  <c r="CJ82"/>
  <c r="CN82"/>
  <c r="CR82"/>
  <c r="AS83"/>
  <c r="AW83"/>
  <c r="BA83"/>
  <c r="BE83"/>
  <c r="BI83"/>
  <c r="BM83"/>
  <c r="BQ83"/>
  <c r="BU83"/>
  <c r="BY83"/>
  <c r="CC83"/>
  <c r="CG83"/>
  <c r="CK83"/>
  <c r="CO83"/>
  <c r="AT84"/>
  <c r="AX84"/>
  <c r="BB84"/>
  <c r="BF84"/>
  <c r="BJ84"/>
  <c r="BN84"/>
  <c r="BR84"/>
  <c r="BV84"/>
  <c r="BZ84"/>
  <c r="CD84"/>
  <c r="CH84"/>
  <c r="CL84"/>
  <c r="CP84"/>
  <c r="CT84"/>
  <c r="AU85"/>
  <c r="AY85"/>
  <c r="BC85"/>
  <c r="BG85"/>
  <c r="BK85"/>
  <c r="BO85"/>
  <c r="BS85"/>
  <c r="BW85"/>
  <c r="CA85"/>
  <c r="CE85"/>
  <c r="CI85"/>
  <c r="CM85"/>
  <c r="AJ86"/>
  <c r="AV86"/>
  <c r="AZ86"/>
  <c r="BD86"/>
  <c r="BH86"/>
  <c r="BL86"/>
  <c r="BP86"/>
  <c r="BT86"/>
  <c r="BX86"/>
  <c r="CB86"/>
  <c r="CF86"/>
  <c r="CJ86"/>
  <c r="CN86"/>
  <c r="CR86"/>
  <c r="AS87"/>
  <c r="AW87"/>
  <c r="BA87"/>
  <c r="BE87"/>
  <c r="BI87"/>
  <c r="BM87"/>
  <c r="BQ87"/>
  <c r="BU87"/>
  <c r="BY87"/>
  <c r="CC87"/>
  <c r="CG87"/>
  <c r="CK87"/>
  <c r="CO87"/>
  <c r="AT88"/>
  <c r="AX88"/>
  <c r="BB88"/>
  <c r="BF88"/>
  <c r="BJ88"/>
  <c r="BN88"/>
  <c r="BR88"/>
  <c r="BV88"/>
  <c r="BZ88"/>
  <c r="CD88"/>
  <c r="CH88"/>
  <c r="CL88"/>
  <c r="CP88"/>
  <c r="CT88"/>
  <c r="AU89"/>
  <c r="AY89"/>
  <c r="BC89"/>
  <c r="BG89"/>
  <c r="BK89"/>
  <c r="BO89"/>
  <c r="BS89"/>
  <c r="BW89"/>
  <c r="CA89"/>
  <c r="CE89"/>
  <c r="CI89"/>
  <c r="CM89"/>
  <c r="AJ90"/>
  <c r="AV90"/>
  <c r="AZ90"/>
  <c r="BD90"/>
  <c r="BH90"/>
  <c r="BL90"/>
  <c r="BP90"/>
  <c r="BT90"/>
  <c r="BX90"/>
  <c r="CB90"/>
  <c r="CF90"/>
  <c r="CJ90"/>
  <c r="CN90"/>
  <c r="CR90"/>
  <c r="AS91"/>
  <c r="AW91"/>
  <c r="BA91"/>
  <c r="BE91"/>
  <c r="BI91"/>
  <c r="BM91"/>
  <c r="BQ91"/>
  <c r="BU91"/>
  <c r="BY91"/>
  <c r="CC91"/>
  <c r="CG91"/>
  <c r="CK91"/>
  <c r="CO91"/>
  <c r="AT92"/>
  <c r="AX92"/>
  <c r="BB92"/>
  <c r="BF92"/>
  <c r="BJ92"/>
  <c r="BN92"/>
  <c r="BR92"/>
  <c r="BV92"/>
  <c r="BZ92"/>
  <c r="CD92"/>
  <c r="CH92"/>
  <c r="CL92"/>
  <c r="CP92"/>
  <c r="CT92"/>
  <c r="AU93"/>
  <c r="AY93"/>
  <c r="BC93"/>
  <c r="BG93"/>
  <c r="BK93"/>
  <c r="BO93"/>
  <c r="BS93"/>
  <c r="BW93"/>
  <c r="CA93"/>
  <c r="CE93"/>
  <c r="CI93"/>
  <c r="CM93"/>
  <c r="AJ94"/>
  <c r="AV94"/>
  <c r="AZ94"/>
  <c r="BD94"/>
  <c r="BH94"/>
  <c r="BL94"/>
  <c r="BP94"/>
  <c r="BT94"/>
  <c r="BX94"/>
  <c r="CB94"/>
  <c r="CF94"/>
  <c r="CJ94"/>
  <c r="CN94"/>
  <c r="CR94"/>
  <c r="AS95"/>
  <c r="AW95"/>
  <c r="BA95"/>
  <c r="BE95"/>
  <c r="BI95"/>
  <c r="BM95"/>
  <c r="BQ95"/>
  <c r="BU95"/>
  <c r="BY95"/>
  <c r="CC95"/>
  <c r="CG95"/>
  <c r="CK95"/>
  <c r="CO95"/>
  <c r="AT96"/>
  <c r="AX96"/>
  <c r="BB96"/>
  <c r="BF96"/>
  <c r="BJ96"/>
  <c r="BN96"/>
  <c r="BR96"/>
  <c r="BV96"/>
  <c r="BZ96"/>
  <c r="CD96"/>
  <c r="CH96"/>
  <c r="CL96"/>
  <c r="CP96"/>
  <c r="CT96"/>
  <c r="AU97"/>
  <c r="AY97"/>
  <c r="BC97"/>
  <c r="BG97"/>
  <c r="BK97"/>
  <c r="BO97"/>
  <c r="BS97"/>
  <c r="BW97"/>
  <c r="CA97"/>
  <c r="CE97"/>
  <c r="CI97"/>
  <c r="CM97"/>
  <c r="AJ98"/>
  <c r="AV98"/>
  <c r="AZ98"/>
  <c r="BD98"/>
  <c r="BH98"/>
  <c r="BL98"/>
  <c r="BP98"/>
  <c r="BT98"/>
  <c r="BX98"/>
  <c r="CB98"/>
  <c r="CF98"/>
  <c r="CJ98"/>
  <c r="CN98"/>
  <c r="CR98"/>
  <c r="AS99"/>
  <c r="AW99"/>
  <c r="BA99"/>
  <c r="BE99"/>
  <c r="BI99"/>
  <c r="BM99"/>
  <c r="BQ99"/>
  <c r="BU99"/>
  <c r="BY99"/>
  <c r="CC99"/>
  <c r="CG99"/>
  <c r="CK99"/>
  <c r="CO99"/>
  <c r="AT100"/>
  <c r="AX100"/>
  <c r="BB100"/>
  <c r="BF100"/>
  <c r="BJ100"/>
  <c r="BN100"/>
  <c r="BR100"/>
  <c r="BV100"/>
  <c r="BZ100"/>
  <c r="CD100"/>
  <c r="CH100"/>
  <c r="CL100"/>
  <c r="CP100"/>
  <c r="CT100"/>
  <c r="AU101"/>
  <c r="AY101"/>
  <c r="BC101"/>
  <c r="BG101"/>
  <c r="BK101"/>
  <c r="BO101"/>
  <c r="BS101"/>
  <c r="BW101"/>
  <c r="CA101"/>
  <c r="CE101"/>
  <c r="CI101"/>
  <c r="CM101"/>
  <c r="AJ102"/>
  <c r="AV102"/>
  <c r="AZ102"/>
  <c r="BD102"/>
  <c r="BH102"/>
  <c r="BL102"/>
  <c r="BP102"/>
  <c r="BT102"/>
  <c r="BX102"/>
  <c r="CB102"/>
  <c r="CF102"/>
  <c r="CJ102"/>
  <c r="CN102"/>
  <c r="CR102"/>
  <c r="AS68"/>
  <c r="AW68"/>
  <c r="BA68"/>
  <c r="BE68"/>
  <c r="BI68"/>
  <c r="BM68"/>
  <c r="BQ68"/>
  <c r="BU68"/>
  <c r="BY68"/>
  <c r="CC68"/>
  <c r="CG68"/>
  <c r="CK68"/>
  <c r="CO68"/>
  <c r="AU70"/>
  <c r="AY70"/>
  <c r="BC70"/>
  <c r="BG70"/>
  <c r="BK70"/>
  <c r="BO70"/>
  <c r="BS70"/>
  <c r="BW70"/>
  <c r="CA70"/>
  <c r="CE70"/>
  <c r="CI70"/>
  <c r="CM70"/>
  <c r="AS72"/>
  <c r="AW72"/>
  <c r="BA72"/>
  <c r="BE72"/>
  <c r="BI72"/>
  <c r="BM72"/>
  <c r="BQ72"/>
  <c r="BU72"/>
  <c r="BY72"/>
  <c r="CC72"/>
  <c r="CG72"/>
  <c r="CK72"/>
  <c r="CO72"/>
  <c r="AU74"/>
  <c r="AY74"/>
  <c r="BC74"/>
  <c r="BG74"/>
  <c r="BK74"/>
  <c r="BO74"/>
  <c r="BS74"/>
  <c r="BW74"/>
  <c r="CA74"/>
  <c r="CE74"/>
  <c r="CI74"/>
  <c r="CM74"/>
  <c r="AS76"/>
  <c r="AW76"/>
  <c r="BA76"/>
  <c r="BE76"/>
  <c r="BI76"/>
  <c r="BM76"/>
  <c r="BQ76"/>
  <c r="BU76"/>
  <c r="BY76"/>
  <c r="CC76"/>
  <c r="CG76"/>
  <c r="CK76"/>
  <c r="CO76"/>
  <c r="AU78"/>
  <c r="AY78"/>
  <c r="BC78"/>
  <c r="BG78"/>
  <c r="BK78"/>
  <c r="BO78"/>
  <c r="BS78"/>
  <c r="BW78"/>
  <c r="CA78"/>
  <c r="CE78"/>
  <c r="CI78"/>
  <c r="CM78"/>
  <c r="AS80"/>
  <c r="AW80"/>
  <c r="BA80"/>
  <c r="BE80"/>
  <c r="BI80"/>
  <c r="BM80"/>
  <c r="BQ80"/>
  <c r="BU80"/>
  <c r="BY80"/>
  <c r="CC80"/>
  <c r="CG80"/>
  <c r="CK80"/>
  <c r="CO80"/>
  <c r="AU82"/>
  <c r="AY82"/>
  <c r="BC82"/>
  <c r="BG82"/>
  <c r="BK82"/>
  <c r="BO82"/>
  <c r="BS82"/>
  <c r="BW82"/>
  <c r="CA82"/>
  <c r="CE82"/>
  <c r="CI82"/>
  <c r="CM82"/>
  <c r="AS84"/>
  <c r="AW84"/>
  <c r="BA84"/>
  <c r="BE84"/>
  <c r="BI84"/>
  <c r="BM84"/>
  <c r="BQ84"/>
  <c r="BU84"/>
  <c r="BY84"/>
  <c r="CC84"/>
  <c r="CG84"/>
  <c r="CK84"/>
  <c r="CO84"/>
  <c r="AU86"/>
  <c r="AY86"/>
  <c r="BC86"/>
  <c r="BG86"/>
  <c r="BK86"/>
  <c r="BO86"/>
  <c r="BS86"/>
  <c r="BW86"/>
  <c r="CA86"/>
  <c r="CE86"/>
  <c r="CI86"/>
  <c r="CM86"/>
  <c r="AS88"/>
  <c r="AW88"/>
  <c r="BA88"/>
  <c r="BE88"/>
  <c r="BI88"/>
  <c r="BM88"/>
  <c r="BQ88"/>
  <c r="BU88"/>
  <c r="BY88"/>
  <c r="CC88"/>
  <c r="CG88"/>
  <c r="CK88"/>
  <c r="CO88"/>
  <c r="AU90"/>
  <c r="AY90"/>
  <c r="BC90"/>
  <c r="BG90"/>
  <c r="BK90"/>
  <c r="BO90"/>
  <c r="BS90"/>
  <c r="BW90"/>
  <c r="CA90"/>
  <c r="CE90"/>
  <c r="CI90"/>
  <c r="CM90"/>
  <c r="AS92"/>
  <c r="AW92"/>
  <c r="BA92"/>
  <c r="BE92"/>
  <c r="BI92"/>
  <c r="BM92"/>
  <c r="BQ92"/>
  <c r="BU92"/>
  <c r="BY92"/>
  <c r="CC92"/>
  <c r="CG92"/>
  <c r="CK92"/>
  <c r="CO92"/>
  <c r="AU94"/>
  <c r="AY94"/>
  <c r="BC94"/>
  <c r="BG94"/>
  <c r="BK94"/>
  <c r="BO94"/>
  <c r="BS94"/>
  <c r="BW94"/>
  <c r="CA94"/>
  <c r="CE94"/>
  <c r="CI94"/>
  <c r="CM94"/>
  <c r="AS96"/>
  <c r="AW96"/>
  <c r="BA96"/>
  <c r="BE96"/>
  <c r="BI96"/>
  <c r="BM96"/>
  <c r="BQ96"/>
  <c r="BU96"/>
  <c r="BY96"/>
  <c r="CC96"/>
  <c r="CG96"/>
  <c r="CK96"/>
  <c r="CO96"/>
  <c r="AU98"/>
  <c r="AY98"/>
  <c r="BC98"/>
  <c r="BG98"/>
  <c r="BK98"/>
  <c r="BO98"/>
  <c r="BS98"/>
  <c r="BW98"/>
  <c r="CA98"/>
  <c r="CE98"/>
  <c r="CI98"/>
  <c r="CM98"/>
  <c r="AS100"/>
  <c r="AW100"/>
  <c r="BA100"/>
  <c r="BE100"/>
  <c r="BI100"/>
  <c r="BM100"/>
  <c r="BQ100"/>
  <c r="BU100"/>
  <c r="BY100"/>
  <c r="CC100"/>
  <c r="CG100"/>
  <c r="CK100"/>
  <c r="CO100"/>
  <c r="AU102"/>
  <c r="AY102"/>
  <c r="BC102"/>
  <c r="BG102"/>
  <c r="BK102"/>
  <c r="BO102"/>
  <c r="BS102"/>
  <c r="BW102"/>
  <c r="CA102"/>
  <c r="CE102"/>
  <c r="CI102"/>
  <c r="CM102"/>
  <c r="I8" i="7"/>
  <c r="I12"/>
  <c r="I11"/>
  <c r="I10"/>
  <c r="I13"/>
  <c r="FJ28" i="3" l="1"/>
  <c r="FI26" i="4" s="1"/>
  <c r="FH26"/>
  <c r="HJ28" i="3"/>
  <c r="FF22" i="4"/>
  <c r="FI24" i="3"/>
  <c r="FF16" i="4"/>
  <c r="FI18" i="3"/>
  <c r="FH36" i="4"/>
  <c r="FJ38" i="3"/>
  <c r="FI36" i="4" s="1"/>
  <c r="HJ38" i="3"/>
  <c r="FF31" i="4"/>
  <c r="FI33" i="3"/>
  <c r="FJ17"/>
  <c r="FH15" i="4"/>
  <c r="HJ17" i="3"/>
  <c r="FF27" i="4"/>
  <c r="FI29" i="3"/>
  <c r="FH18" i="4"/>
  <c r="FJ20" i="3"/>
  <c r="FI18" i="4" s="1"/>
  <c r="HJ20" i="3"/>
  <c r="FF11" i="4"/>
  <c r="FI13" i="3"/>
  <c r="FH37" i="4"/>
  <c r="FJ39" i="3"/>
  <c r="FI37" i="4" s="1"/>
  <c r="HJ39" i="3"/>
  <c r="FF32" i="4"/>
  <c r="FI34" i="3"/>
  <c r="FH17" i="4"/>
  <c r="FJ19" i="3"/>
  <c r="HJ19"/>
  <c r="FJ31"/>
  <c r="FI29" i="4" s="1"/>
  <c r="FH29"/>
  <c r="HJ31" i="3"/>
  <c r="FH24" i="4"/>
  <c r="FJ26" i="3"/>
  <c r="FI24" i="4" s="1"/>
  <c r="HJ26" i="3"/>
  <c r="FF19" i="4"/>
  <c r="FI21" i="3"/>
  <c r="FH13" i="4"/>
  <c r="FJ15" i="3"/>
  <c r="HJ15"/>
  <c r="FF38" i="4"/>
  <c r="FI40" i="3"/>
  <c r="FF33" i="4"/>
  <c r="FI35" i="3"/>
  <c r="FH10" i="4"/>
  <c r="FJ12" i="3"/>
  <c r="HJ12"/>
  <c r="FF25" i="4"/>
  <c r="FI27" i="3"/>
  <c r="FF14" i="4"/>
  <c r="FI16" i="3"/>
  <c r="FF35" i="4"/>
  <c r="FI37" i="3"/>
  <c r="FH30" i="4"/>
  <c r="FJ32" i="3"/>
  <c r="FI30" i="4" s="1"/>
  <c r="HJ32" i="3"/>
  <c r="FH12" i="4"/>
  <c r="FJ14" i="3"/>
  <c r="HJ14"/>
  <c r="EO52"/>
  <c r="EN50" i="4" s="1"/>
  <c r="EM50"/>
  <c r="EO44" i="3"/>
  <c r="EN42" i="4" s="1"/>
  <c r="EM42"/>
  <c r="EO96" i="3"/>
  <c r="EN94" i="4" s="1"/>
  <c r="EM94"/>
  <c r="EO46" i="3"/>
  <c r="EN44" i="4" s="1"/>
  <c r="EM44"/>
  <c r="EO58" i="3"/>
  <c r="EN56" i="4" s="1"/>
  <c r="EM56"/>
  <c r="EO43" i="3"/>
  <c r="EN41" i="4" s="1"/>
  <c r="EM41"/>
  <c r="EO82" i="3"/>
  <c r="EN80" i="4" s="1"/>
  <c r="EM80"/>
  <c r="EO81" i="3"/>
  <c r="EN79" i="4" s="1"/>
  <c r="EM79"/>
  <c r="EO48" i="3"/>
  <c r="EN46" i="4" s="1"/>
  <c r="EM46"/>
  <c r="EO97" i="3"/>
  <c r="EN95" i="4" s="1"/>
  <c r="EM95"/>
  <c r="EO99" i="3"/>
  <c r="EN97" i="4" s="1"/>
  <c r="EM97"/>
  <c r="EO66" i="3"/>
  <c r="EN64" i="4" s="1"/>
  <c r="EM64"/>
  <c r="EO74" i="3"/>
  <c r="EN72" i="4" s="1"/>
  <c r="EM72"/>
  <c r="EO51" i="3"/>
  <c r="EN49" i="4" s="1"/>
  <c r="EM49"/>
  <c r="EO73" i="3"/>
  <c r="EN71" i="4" s="1"/>
  <c r="EM71"/>
  <c r="EO67" i="3"/>
  <c r="EN65" i="4" s="1"/>
  <c r="EM65"/>
  <c r="EO60" i="3"/>
  <c r="EN58" i="4" s="1"/>
  <c r="EM58"/>
  <c r="EO100" i="3"/>
  <c r="EN98" i="4" s="1"/>
  <c r="EM98"/>
  <c r="EO76" i="3"/>
  <c r="EN74" i="4" s="1"/>
  <c r="EM74"/>
  <c r="EO72" i="3"/>
  <c r="EN70" i="4" s="1"/>
  <c r="EM70"/>
  <c r="EO68" i="3"/>
  <c r="EN66" i="4" s="1"/>
  <c r="EM66"/>
  <c r="EO84" i="3"/>
  <c r="EN82" i="4" s="1"/>
  <c r="EM82"/>
  <c r="EO65" i="3"/>
  <c r="EN63" i="4" s="1"/>
  <c r="EM63"/>
  <c r="EO75" i="3"/>
  <c r="EN73" i="4" s="1"/>
  <c r="EM73"/>
  <c r="EO57" i="3"/>
  <c r="EN55" i="4" s="1"/>
  <c r="EM55"/>
  <c r="EO64" i="3"/>
  <c r="EN62" i="4" s="1"/>
  <c r="EM62"/>
  <c r="EO80" i="3"/>
  <c r="EN78" i="4" s="1"/>
  <c r="EM78"/>
  <c r="EO59" i="3"/>
  <c r="EN57" i="4" s="1"/>
  <c r="EM57"/>
  <c r="EO89" i="3"/>
  <c r="EN87" i="4" s="1"/>
  <c r="EM87"/>
  <c r="EO87" i="3"/>
  <c r="EN85" i="4" s="1"/>
  <c r="EM85"/>
  <c r="EO49" i="3"/>
  <c r="EN47" i="4" s="1"/>
  <c r="EM47"/>
  <c r="EO90" i="3"/>
  <c r="EN88" i="4" s="1"/>
  <c r="EM88"/>
  <c r="EO98" i="3"/>
  <c r="EN96" i="4" s="1"/>
  <c r="EM96"/>
  <c r="EO56" i="3"/>
  <c r="EN54" i="4" s="1"/>
  <c r="EM54"/>
  <c r="EO50" i="3"/>
  <c r="EN48" i="4" s="1"/>
  <c r="EM48"/>
  <c r="EO88" i="3"/>
  <c r="EN86" i="4" s="1"/>
  <c r="EM86"/>
  <c r="EO92" i="3"/>
  <c r="EN90" i="4" s="1"/>
  <c r="EM90"/>
  <c r="EO25" i="3"/>
  <c r="EN23" i="4" s="1"/>
  <c r="EM23"/>
  <c r="EO16" i="3"/>
  <c r="EM14" i="4"/>
  <c r="EO34" i="3"/>
  <c r="EN32" i="4" s="1"/>
  <c r="EM32"/>
  <c r="I196" i="7"/>
  <c r="EN12" i="4"/>
  <c r="EO42" i="3"/>
  <c r="EN40" i="4" s="1"/>
  <c r="EM40"/>
  <c r="I73" i="7"/>
  <c r="EN9" i="4"/>
  <c r="EO41" i="3"/>
  <c r="EN39" i="4" s="1"/>
  <c r="EM39"/>
  <c r="EO15" i="3"/>
  <c r="EM13" i="4"/>
  <c r="EO32" i="3"/>
  <c r="EN30" i="4" s="1"/>
  <c r="EM30"/>
  <c r="EO36" i="3"/>
  <c r="EN34" i="4" s="1"/>
  <c r="EM34"/>
  <c r="EO12" i="3"/>
  <c r="EM10" i="4"/>
  <c r="EO38" i="3"/>
  <c r="EN36" i="4" s="1"/>
  <c r="EM36"/>
  <c r="EO18" i="3"/>
  <c r="EM16" i="4"/>
  <c r="EO17" i="3"/>
  <c r="EM15" i="4"/>
  <c r="EO33" i="3"/>
  <c r="EN31" i="4" s="1"/>
  <c r="EM31"/>
  <c r="EO23" i="3"/>
  <c r="EN21" i="4" s="1"/>
  <c r="EM21"/>
  <c r="I401" i="7"/>
  <c r="EN17" i="4"/>
  <c r="EO26" i="3"/>
  <c r="EN24" i="4" s="1"/>
  <c r="EM24"/>
  <c r="EO24" i="3"/>
  <c r="EN22" i="4" s="1"/>
  <c r="EM22"/>
  <c r="DO9"/>
  <c r="GT11" i="3"/>
  <c r="GW11" s="1"/>
  <c r="F72" i="7" s="1"/>
  <c r="DO29" i="4"/>
  <c r="GT31" i="3"/>
  <c r="DO11" i="4"/>
  <c r="GT13" i="3"/>
  <c r="DO15" i="4"/>
  <c r="GT17" i="3"/>
  <c r="DO13" i="4"/>
  <c r="GT15" i="3"/>
  <c r="GW15" s="1"/>
  <c r="F236" i="7" s="1"/>
  <c r="GW17" i="3"/>
  <c r="F318" i="7" s="1"/>
  <c r="DO31" i="4"/>
  <c r="GT33" i="3"/>
  <c r="GW33"/>
  <c r="GW31"/>
  <c r="GW13"/>
  <c r="F154" i="7" s="1"/>
  <c r="AJ13" i="3"/>
  <c r="AH11" i="4"/>
  <c r="AX14" i="3"/>
  <c r="AV12" i="4"/>
  <c r="BJ21"/>
  <c r="BL23" i="3"/>
  <c r="BK21" i="4" s="1"/>
  <c r="BL14" i="3"/>
  <c r="BJ12" i="4"/>
  <c r="CL21"/>
  <c r="CN23" i="3"/>
  <c r="CM21" i="4" s="1"/>
  <c r="CZ20"/>
  <c r="DB22" i="3"/>
  <c r="DA20" i="4" s="1"/>
  <c r="AV30"/>
  <c r="AX32" i="3"/>
  <c r="AW30" i="4" s="1"/>
  <c r="CL26"/>
  <c r="CN28" i="3"/>
  <c r="CM26" i="4" s="1"/>
  <c r="CZ21"/>
  <c r="DB23" i="3"/>
  <c r="DA21" i="4" s="1"/>
  <c r="CL14"/>
  <c r="CN16" i="3"/>
  <c r="CZ28" i="4"/>
  <c r="DB30" i="3"/>
  <c r="DA28" i="4" s="1"/>
  <c r="AV22"/>
  <c r="AX24" i="3"/>
  <c r="AW22" i="4" s="1"/>
  <c r="AJ21" i="3"/>
  <c r="AI19" i="4" s="1"/>
  <c r="AH19"/>
  <c r="BJ17"/>
  <c r="BL19" i="3"/>
  <c r="BU13"/>
  <c r="G145" i="7"/>
  <c r="H145" s="1"/>
  <c r="J145" s="1"/>
  <c r="BS11" i="4"/>
  <c r="AV17"/>
  <c r="AX19" i="3"/>
  <c r="AV13" i="4"/>
  <c r="AX15" i="3"/>
  <c r="CM11" i="4"/>
  <c r="CP13" i="3"/>
  <c r="CL32" i="4"/>
  <c r="CN34" i="3"/>
  <c r="CM32" i="4" s="1"/>
  <c r="AV29"/>
  <c r="AX31" i="3"/>
  <c r="AW29" i="4" s="1"/>
  <c r="CL22"/>
  <c r="CN24" i="3"/>
  <c r="CM22" i="4" s="1"/>
  <c r="CL19"/>
  <c r="CN21" i="3"/>
  <c r="CM19" i="4" s="1"/>
  <c r="AH15"/>
  <c r="AJ17" i="3"/>
  <c r="CL31" i="4"/>
  <c r="CN33" i="3"/>
  <c r="CM31" i="4" s="1"/>
  <c r="AH27"/>
  <c r="AJ29" i="3"/>
  <c r="AI27" i="4" s="1"/>
  <c r="BJ22"/>
  <c r="BL24" i="3"/>
  <c r="BK22" i="4" s="1"/>
  <c r="BJ16"/>
  <c r="BL18" i="3"/>
  <c r="CZ13" i="4"/>
  <c r="DB15" i="3"/>
  <c r="AH31" i="4"/>
  <c r="AJ33" i="3"/>
  <c r="AI31" i="4" s="1"/>
  <c r="AH30"/>
  <c r="AJ32" i="3"/>
  <c r="AI30" i="4" s="1"/>
  <c r="CZ19"/>
  <c r="DB21" i="3"/>
  <c r="DA19" i="4" s="1"/>
  <c r="AH16"/>
  <c r="AJ18" i="3"/>
  <c r="CL28" i="4"/>
  <c r="CN30" i="3"/>
  <c r="CM28" i="4" s="1"/>
  <c r="G186" i="7"/>
  <c r="H186" s="1"/>
  <c r="J186" s="1"/>
  <c r="BS12" i="4"/>
  <c r="BU14" i="3"/>
  <c r="AH12" i="4"/>
  <c r="AJ14" i="3"/>
  <c r="AJ15"/>
  <c r="AH13" i="4"/>
  <c r="AV23"/>
  <c r="AX25" i="3"/>
  <c r="AW23" i="4" s="1"/>
  <c r="BL13" i="3"/>
  <c r="BJ11" i="4"/>
  <c r="BJ29"/>
  <c r="BL31" i="3"/>
  <c r="BK29" i="4" s="1"/>
  <c r="BJ14"/>
  <c r="BL16" i="3"/>
  <c r="CL24" i="4"/>
  <c r="CN26" i="3"/>
  <c r="CM24" i="4" s="1"/>
  <c r="AV31"/>
  <c r="AX33" i="3"/>
  <c r="AW31" i="4" s="1"/>
  <c r="AH28"/>
  <c r="AJ30" i="3"/>
  <c r="AI28" i="4" s="1"/>
  <c r="CZ23"/>
  <c r="DB25" i="3"/>
  <c r="DA23" i="4" s="1"/>
  <c r="CL15"/>
  <c r="CN17" i="3"/>
  <c r="BU27"/>
  <c r="BS25" i="4"/>
  <c r="BU25" i="3"/>
  <c r="BS23" i="4"/>
  <c r="BS22"/>
  <c r="BU24" i="3"/>
  <c r="AW15" i="4"/>
  <c r="AZ17" i="3"/>
  <c r="G391" i="7"/>
  <c r="H391" s="1"/>
  <c r="J391" s="1"/>
  <c r="BS17" i="4"/>
  <c r="BU19" i="3"/>
  <c r="BU15"/>
  <c r="G227" i="7"/>
  <c r="H227" s="1"/>
  <c r="J227" s="1"/>
  <c r="BS13" i="4"/>
  <c r="G104" i="7"/>
  <c r="H104" s="1"/>
  <c r="J104" s="1"/>
  <c r="BS10" i="4"/>
  <c r="BU12" i="3"/>
  <c r="BJ33" i="4"/>
  <c r="BL35" i="3"/>
  <c r="BK33" i="4" s="1"/>
  <c r="AV28"/>
  <c r="AX30" i="3"/>
  <c r="AW28" i="4" s="1"/>
  <c r="BJ23"/>
  <c r="BL25" i="3"/>
  <c r="BK23" i="4" s="1"/>
  <c r="CL16"/>
  <c r="CN18" i="3"/>
  <c r="AJ16"/>
  <c r="AH14" i="4"/>
  <c r="BS18"/>
  <c r="BU20" i="3"/>
  <c r="BS33" i="4"/>
  <c r="BU35" i="3"/>
  <c r="BS32" i="4"/>
  <c r="BU34" i="3"/>
  <c r="BS31" i="4"/>
  <c r="BU33" i="3"/>
  <c r="CL20" i="4"/>
  <c r="CN22" i="3"/>
  <c r="CM20" i="4" s="1"/>
  <c r="AH18"/>
  <c r="AJ20" i="3"/>
  <c r="AI18" i="4" s="1"/>
  <c r="AV25"/>
  <c r="AX27" i="3"/>
  <c r="AW25" i="4" s="1"/>
  <c r="AV10"/>
  <c r="AX12" i="3"/>
  <c r="BL15"/>
  <c r="BJ13" i="4"/>
  <c r="BL34" i="3"/>
  <c r="BK32" i="4" s="1"/>
  <c r="BJ32"/>
  <c r="BJ18"/>
  <c r="BL20" i="3"/>
  <c r="BK18" i="4" s="1"/>
  <c r="CZ17"/>
  <c r="DB19" i="3"/>
  <c r="BJ28" i="4"/>
  <c r="BL30" i="3"/>
  <c r="BK28" i="4" s="1"/>
  <c r="AH24"/>
  <c r="AJ26" i="3"/>
  <c r="AI24" i="4" s="1"/>
  <c r="AV16"/>
  <c r="AX18" i="3"/>
  <c r="CL10" i="4"/>
  <c r="CN12" i="3"/>
  <c r="BJ26" i="4"/>
  <c r="BL28" i="3"/>
  <c r="BK26" i="4" s="1"/>
  <c r="CZ24"/>
  <c r="DB26" i="3"/>
  <c r="DA24" i="4" s="1"/>
  <c r="AV18"/>
  <c r="AX20" i="3"/>
  <c r="AW18" i="4" s="1"/>
  <c r="BJ15"/>
  <c r="BL17" i="3"/>
  <c r="CZ31" i="4"/>
  <c r="DB33" i="3"/>
  <c r="DA31" i="4" s="1"/>
  <c r="AV20"/>
  <c r="AX22" i="3"/>
  <c r="AW20" i="4" s="1"/>
  <c r="AX16" i="3"/>
  <c r="AV14" i="4"/>
  <c r="DB14" i="3"/>
  <c r="CZ12" i="4"/>
  <c r="CL33"/>
  <c r="CN35" i="3"/>
  <c r="CM33" i="4" s="1"/>
  <c r="BJ30"/>
  <c r="BL32" i="3"/>
  <c r="BK30" i="4" s="1"/>
  <c r="BS24"/>
  <c r="BU26" i="3"/>
  <c r="AV19" i="4"/>
  <c r="AX21" i="3"/>
  <c r="AW19" i="4" s="1"/>
  <c r="DA11"/>
  <c r="DD13" i="3"/>
  <c r="AV27" i="4"/>
  <c r="AX29" i="3"/>
  <c r="AW27" i="4" s="1"/>
  <c r="CL29"/>
  <c r="CN31" i="3"/>
  <c r="CM29" i="4" s="1"/>
  <c r="CL23"/>
  <c r="CN25" i="3"/>
  <c r="CM23" i="4" s="1"/>
  <c r="AH20"/>
  <c r="AJ22" i="3"/>
  <c r="AI20" i="4" s="1"/>
  <c r="CZ14"/>
  <c r="DB16" i="3"/>
  <c r="CZ10" i="4"/>
  <c r="DB12" i="3"/>
  <c r="BJ19" i="4"/>
  <c r="BL21" i="3"/>
  <c r="BK19" i="4" s="1"/>
  <c r="AH17"/>
  <c r="AJ19" i="3"/>
  <c r="AH10" i="4"/>
  <c r="AJ12" i="3"/>
  <c r="AH33" i="4"/>
  <c r="AJ35" i="3"/>
  <c r="AI33" i="4" s="1"/>
  <c r="CZ29"/>
  <c r="DB31" i="3"/>
  <c r="DA29" i="4" s="1"/>
  <c r="AH22"/>
  <c r="AJ24" i="3"/>
  <c r="AI22" i="4" s="1"/>
  <c r="CZ16"/>
  <c r="DB18" i="3"/>
  <c r="CL17" i="4"/>
  <c r="CN19" i="3"/>
  <c r="AV33" i="4"/>
  <c r="AX35" i="3"/>
  <c r="AW33" i="4" s="1"/>
  <c r="AX13" i="3"/>
  <c r="AV11" i="4"/>
  <c r="BJ25"/>
  <c r="BL27" i="3"/>
  <c r="BK25" i="4" s="1"/>
  <c r="BJ20"/>
  <c r="BL22" i="3"/>
  <c r="BK20" i="4" s="1"/>
  <c r="BJ10"/>
  <c r="BL12" i="3"/>
  <c r="CL18" i="4"/>
  <c r="CN20" i="3"/>
  <c r="CM18" i="4" s="1"/>
  <c r="DB20" i="3"/>
  <c r="DA18" i="4" s="1"/>
  <c r="CZ18"/>
  <c r="AH29"/>
  <c r="AJ31" i="3"/>
  <c r="AI29" i="4" s="1"/>
  <c r="BL26" i="3"/>
  <c r="BK24" i="4" s="1"/>
  <c r="BJ24"/>
  <c r="AH21"/>
  <c r="AJ23" i="3"/>
  <c r="AI21" i="4" s="1"/>
  <c r="CN15" i="3"/>
  <c r="CL13" i="4"/>
  <c r="BU23" i="3"/>
  <c r="BS21" i="4"/>
  <c r="BU31" i="3"/>
  <c r="BS29" i="4"/>
  <c r="G350" i="7"/>
  <c r="H350" s="1"/>
  <c r="J350" s="1"/>
  <c r="BU18" i="3"/>
  <c r="BS16" i="4"/>
  <c r="BS28"/>
  <c r="BU30" i="3"/>
  <c r="BS26" i="4"/>
  <c r="BU28" i="3"/>
  <c r="BS20" i="4"/>
  <c r="BU22" i="3"/>
  <c r="BU17"/>
  <c r="G309" i="7"/>
  <c r="H309" s="1"/>
  <c r="J309" s="1"/>
  <c r="BS15" i="4"/>
  <c r="G268" i="7"/>
  <c r="H268" s="1"/>
  <c r="J268" s="1"/>
  <c r="BS14" i="4"/>
  <c r="BU16" i="3"/>
  <c r="BJ31" i="4"/>
  <c r="BL33" i="3"/>
  <c r="BK31" i="4" s="1"/>
  <c r="AV24"/>
  <c r="AX26" i="3"/>
  <c r="AW24" i="4" s="1"/>
  <c r="AV21"/>
  <c r="AX23" i="3"/>
  <c r="AW21" i="4" s="1"/>
  <c r="CZ15"/>
  <c r="DB17" i="3"/>
  <c r="CN14"/>
  <c r="CL12" i="4"/>
  <c r="BS30"/>
  <c r="BU32" i="3"/>
  <c r="BU29"/>
  <c r="BS27" i="4"/>
  <c r="BU21" i="3"/>
  <c r="BS19" i="4"/>
  <c r="V24" i="3"/>
  <c r="U22" i="4" s="1"/>
  <c r="T22"/>
  <c r="V26" i="3"/>
  <c r="U24" i="4" s="1"/>
  <c r="T24"/>
  <c r="V22" i="3"/>
  <c r="U20" i="4" s="1"/>
  <c r="T20"/>
  <c r="V20" i="3"/>
  <c r="U18" i="4" s="1"/>
  <c r="T18"/>
  <c r="V32" i="3"/>
  <c r="U30" i="4" s="1"/>
  <c r="T30"/>
  <c r="V33" i="3"/>
  <c r="U31" i="4" s="1"/>
  <c r="T31"/>
  <c r="T13"/>
  <c r="V15" i="3"/>
  <c r="V21"/>
  <c r="U19" i="4" s="1"/>
  <c r="T19"/>
  <c r="V25" i="3"/>
  <c r="U23" i="4" s="1"/>
  <c r="T23"/>
  <c r="U16"/>
  <c r="X18" i="3"/>
  <c r="V34"/>
  <c r="U32" i="4" s="1"/>
  <c r="T32"/>
  <c r="V16" i="3"/>
  <c r="T14" i="4"/>
  <c r="V14" i="3"/>
  <c r="T12" i="4"/>
  <c r="T11"/>
  <c r="V13" i="3"/>
  <c r="V28"/>
  <c r="U26" i="4" s="1"/>
  <c r="T26"/>
  <c r="T21"/>
  <c r="V23" i="3"/>
  <c r="U21" i="4" s="1"/>
  <c r="T17"/>
  <c r="V19" i="3"/>
  <c r="U10" i="4"/>
  <c r="X12" i="3"/>
  <c r="T29" i="4"/>
  <c r="V31" i="3"/>
  <c r="U29" i="4" s="1"/>
  <c r="T15"/>
  <c r="V17" i="3"/>
  <c r="DU111" i="4"/>
  <c r="FD111"/>
  <c r="Y111"/>
  <c r="BA111"/>
  <c r="D6" i="5"/>
  <c r="N111" i="4"/>
  <c r="FM111"/>
  <c r="BO111"/>
  <c r="CQ111"/>
  <c r="EU111"/>
  <c r="AM111"/>
  <c r="CC111"/>
  <c r="GJ57" i="3"/>
  <c r="H24" i="7"/>
  <c r="J24" s="1"/>
  <c r="AR46" i="6"/>
  <c r="GK53" i="3"/>
  <c r="FZ103"/>
  <c r="GC90"/>
  <c r="GA88" i="4" s="1"/>
  <c r="AR34" i="6"/>
  <c r="GK41" i="3"/>
  <c r="GJ71"/>
  <c r="GJ61"/>
  <c r="GJ60"/>
  <c r="GJ55"/>
  <c r="GJ84"/>
  <c r="GJ80"/>
  <c r="GJ89"/>
  <c r="GJ95"/>
  <c r="AQ59" i="6"/>
  <c r="GJ79" i="3"/>
  <c r="AQ93" i="6"/>
  <c r="GJ100" i="3"/>
  <c r="CM8"/>
  <c r="AQ84" i="6"/>
  <c r="GJ91" i="3"/>
  <c r="AQ58" i="6"/>
  <c r="GJ65" i="3"/>
  <c r="AQ61" i="6"/>
  <c r="GJ68" i="3"/>
  <c r="GJ58"/>
  <c r="AQ97" i="6"/>
  <c r="GJ104" i="3"/>
  <c r="AQ86" i="6"/>
  <c r="GJ93" i="3"/>
  <c r="AQ101" i="6"/>
  <c r="GJ108" i="3"/>
  <c r="AQ69" i="6"/>
  <c r="GJ76" i="3"/>
  <c r="GJ67"/>
  <c r="GJ90"/>
  <c r="FZ44"/>
  <c r="FY42" i="4" s="1"/>
  <c r="AQ65" i="6"/>
  <c r="GJ72" i="3"/>
  <c r="GC104"/>
  <c r="GA102" i="4" s="1"/>
  <c r="GC91" i="3"/>
  <c r="GA89" i="4" s="1"/>
  <c r="GI38" i="3"/>
  <c r="AP48" i="6"/>
  <c r="GI53" i="3"/>
  <c r="GI40"/>
  <c r="FZ79"/>
  <c r="GC94"/>
  <c r="GA92" i="4" s="1"/>
  <c r="GC86" i="3"/>
  <c r="GA84" i="4" s="1"/>
  <c r="GI54" i="3"/>
  <c r="GD79"/>
  <c r="GC103"/>
  <c r="GA101" i="4" s="1"/>
  <c r="GC74" i="3"/>
  <c r="GA72" i="4" s="1"/>
  <c r="GD44" i="3"/>
  <c r="GB42" i="4" s="1"/>
  <c r="GC107" i="3"/>
  <c r="GA105" i="4" s="1"/>
  <c r="GC102" i="3"/>
  <c r="GA100" i="4" s="1"/>
  <c r="GC84" i="3"/>
  <c r="GA82" i="4" s="1"/>
  <c r="GC67" i="3"/>
  <c r="GA65" i="4" s="1"/>
  <c r="GI37" i="3"/>
  <c r="FZ53"/>
  <c r="GC55"/>
  <c r="GA53" i="4" s="1"/>
  <c r="AP44" i="6"/>
  <c r="GI51" i="3"/>
  <c r="AP32" i="6"/>
  <c r="GI39" i="3"/>
  <c r="AP36" i="6"/>
  <c r="GI43" i="3"/>
  <c r="AP40" i="6"/>
  <c r="GI47" i="3"/>
  <c r="AO89" i="6"/>
  <c r="GH96" i="3"/>
  <c r="AO60" i="6"/>
  <c r="GH67" i="3"/>
  <c r="AO52" i="6"/>
  <c r="GH59" i="3"/>
  <c r="BK8"/>
  <c r="AO95" i="6"/>
  <c r="GH102" i="3"/>
  <c r="AO63" i="6"/>
  <c r="GH70" i="3"/>
  <c r="AO91" i="6"/>
  <c r="GH98" i="3"/>
  <c r="AO55" i="6"/>
  <c r="GH62" i="3"/>
  <c r="GC88"/>
  <c r="GA86" i="4" s="1"/>
  <c r="GC80" i="3"/>
  <c r="GA78" i="4" s="1"/>
  <c r="GC66" i="3"/>
  <c r="GA64" i="4" s="1"/>
  <c r="GD48" i="3"/>
  <c r="GB46" i="4" s="1"/>
  <c r="GG43" i="3"/>
  <c r="GM43" s="1"/>
  <c r="GC109"/>
  <c r="GA107" i="4" s="1"/>
  <c r="GC108" i="3"/>
  <c r="GA106" i="4" s="1"/>
  <c r="GC82" i="3"/>
  <c r="GA80" i="4" s="1"/>
  <c r="GC75" i="3"/>
  <c r="GA73" i="4" s="1"/>
  <c r="GG44" i="3"/>
  <c r="GM44" s="1"/>
  <c r="GG54"/>
  <c r="GG41"/>
  <c r="GC72"/>
  <c r="GA70" i="4" s="1"/>
  <c r="GC71" i="3"/>
  <c r="GA69" i="4" s="1"/>
  <c r="GG39" i="3"/>
  <c r="GC89"/>
  <c r="GA87" i="4" s="1"/>
  <c r="GG42" i="3"/>
  <c r="GC65"/>
  <c r="GA63" i="4" s="1"/>
  <c r="H22" i="7"/>
  <c r="GC83" i="3"/>
  <c r="GA81" i="4" s="1"/>
  <c r="GC70" i="3"/>
  <c r="GA68" i="4" s="1"/>
  <c r="GD53" i="3"/>
  <c r="FZ37"/>
  <c r="FY35" i="4" s="1"/>
  <c r="FZ91" i="3"/>
  <c r="FZ78"/>
  <c r="GD78"/>
  <c r="GC105"/>
  <c r="GA103" i="4" s="1"/>
  <c r="GC101" i="3"/>
  <c r="GA99" i="4" s="1"/>
  <c r="GC76" i="3"/>
  <c r="GA74" i="4" s="1"/>
  <c r="GG48" i="3"/>
  <c r="GM48" s="1"/>
  <c r="FZ40"/>
  <c r="FY38" i="4" s="1"/>
  <c r="GD37" i="3"/>
  <c r="GB35" i="4" s="1"/>
  <c r="FZ36" i="3"/>
  <c r="FY34" i="4" s="1"/>
  <c r="GD91" i="3"/>
  <c r="GG52"/>
  <c r="GD40"/>
  <c r="GB38" i="4" s="1"/>
  <c r="GD36" i="3"/>
  <c r="GB34" i="4" s="1"/>
  <c r="GG51" i="3"/>
  <c r="FZ102"/>
  <c r="GD102"/>
  <c r="GD59"/>
  <c r="AN30" i="6"/>
  <c r="BE30" s="1"/>
  <c r="GG37" i="3"/>
  <c r="AN38" i="6"/>
  <c r="GG45" i="3"/>
  <c r="GM45" s="1"/>
  <c r="AN42" i="6"/>
  <c r="GG49" i="3"/>
  <c r="GM49" s="1"/>
  <c r="AM61" i="6"/>
  <c r="GF68" i="3"/>
  <c r="AM49" i="6"/>
  <c r="GF56" i="3"/>
  <c r="AM97" i="6"/>
  <c r="GF104" i="3"/>
  <c r="AI8"/>
  <c r="AM73" i="6"/>
  <c r="GF80" i="3"/>
  <c r="AM93" i="6"/>
  <c r="GF100" i="3"/>
  <c r="AM58" i="6"/>
  <c r="GF65" i="3"/>
  <c r="H17" i="7"/>
  <c r="J17" s="1"/>
  <c r="L17" s="1"/>
  <c r="GC100" i="3"/>
  <c r="GA98" i="4" s="1"/>
  <c r="GC69" i="3"/>
  <c r="GA67" i="4" s="1"/>
  <c r="GC78" i="3"/>
  <c r="GA76" i="4" s="1"/>
  <c r="GE38" i="3"/>
  <c r="FZ49"/>
  <c r="FY47" i="4" s="1"/>
  <c r="GC98" i="3"/>
  <c r="GA96" i="4" s="1"/>
  <c r="FZ52" i="3"/>
  <c r="GD49"/>
  <c r="GB47" i="4" s="1"/>
  <c r="FZ45" i="3"/>
  <c r="FY43" i="4" s="1"/>
  <c r="GE40" i="3"/>
  <c r="GE37"/>
  <c r="FZ87"/>
  <c r="GD103"/>
  <c r="GD52"/>
  <c r="GD45"/>
  <c r="GB43" i="4" s="1"/>
  <c r="GD87" i="3"/>
  <c r="FZ63"/>
  <c r="FZ82"/>
  <c r="GD98"/>
  <c r="FZ98"/>
  <c r="GD86"/>
  <c r="FZ86"/>
  <c r="GD70"/>
  <c r="FZ70"/>
  <c r="GD99"/>
  <c r="FZ99"/>
  <c r="GD94"/>
  <c r="FZ94"/>
  <c r="GD74"/>
  <c r="FZ74"/>
  <c r="GD107"/>
  <c r="FZ107"/>
  <c r="GD71"/>
  <c r="FZ71"/>
  <c r="FZ106"/>
  <c r="GD106"/>
  <c r="GC106"/>
  <c r="GA104" i="4" s="1"/>
  <c r="GD75" i="3"/>
  <c r="FZ75"/>
  <c r="GD95"/>
  <c r="FZ95"/>
  <c r="GD83"/>
  <c r="FZ83"/>
  <c r="GD66"/>
  <c r="FZ66"/>
  <c r="FZ41"/>
  <c r="FY39" i="4" s="1"/>
  <c r="GD67" i="3"/>
  <c r="FZ67"/>
  <c r="GC73"/>
  <c r="GA71" i="4" s="1"/>
  <c r="FZ90" i="3"/>
  <c r="FZ48"/>
  <c r="FY46" i="4" s="1"/>
  <c r="GD41" i="3"/>
  <c r="GB39" i="4" s="1"/>
  <c r="GE53" i="3"/>
  <c r="AL101" i="6"/>
  <c r="GE108" i="3"/>
  <c r="AN98" i="6"/>
  <c r="GG105" i="3"/>
  <c r="AP96" i="6"/>
  <c r="GI103" i="3"/>
  <c r="AN95" i="6"/>
  <c r="GG102" i="3"/>
  <c r="AL93" i="6"/>
  <c r="GE100" i="3"/>
  <c r="AL102" i="6"/>
  <c r="GE109" i="3"/>
  <c r="AN101" i="6"/>
  <c r="GG108" i="3"/>
  <c r="AL99" i="6"/>
  <c r="GE106" i="3"/>
  <c r="AL98" i="6"/>
  <c r="GE105" i="3"/>
  <c r="AN97" i="6"/>
  <c r="GG104" i="3"/>
  <c r="AL95" i="6"/>
  <c r="GE102" i="3"/>
  <c r="AL94" i="6"/>
  <c r="GE101" i="3"/>
  <c r="AN93" i="6"/>
  <c r="GG100" i="3"/>
  <c r="GD92"/>
  <c r="FZ92"/>
  <c r="AR83" i="6"/>
  <c r="GK90" i="3"/>
  <c r="AP82" i="6"/>
  <c r="GI89" i="3"/>
  <c r="AR81" i="6"/>
  <c r="GK88" i="3"/>
  <c r="AP79" i="6"/>
  <c r="GI86" i="3"/>
  <c r="AP78" i="6"/>
  <c r="GI85" i="3"/>
  <c r="AR77" i="6"/>
  <c r="GK84" i="3"/>
  <c r="AP75" i="6"/>
  <c r="GI82" i="3"/>
  <c r="AP74" i="6"/>
  <c r="GI81" i="3"/>
  <c r="AR73" i="6"/>
  <c r="GK80" i="3"/>
  <c r="AP71" i="6"/>
  <c r="GI78" i="3"/>
  <c r="AP70" i="6"/>
  <c r="GI77" i="3"/>
  <c r="AR69" i="6"/>
  <c r="GK76" i="3"/>
  <c r="AP67" i="6"/>
  <c r="GI74" i="3"/>
  <c r="AP66" i="6"/>
  <c r="GI73" i="3"/>
  <c r="AR65" i="6"/>
  <c r="GK72" i="3"/>
  <c r="AP63" i="6"/>
  <c r="GI70" i="3"/>
  <c r="AP62" i="6"/>
  <c r="GI69" i="3"/>
  <c r="GD64"/>
  <c r="FZ64"/>
  <c r="FZ56"/>
  <c r="GD56"/>
  <c r="AL91" i="6"/>
  <c r="GE98" i="3"/>
  <c r="AR87" i="6"/>
  <c r="GK94" i="3"/>
  <c r="AN87" i="6"/>
  <c r="GG94" i="3"/>
  <c r="AP85" i="6"/>
  <c r="GI92" i="3"/>
  <c r="AL85" i="6"/>
  <c r="GE92" i="3"/>
  <c r="AR84" i="6"/>
  <c r="GK91" i="3"/>
  <c r="AN84" i="6"/>
  <c r="GG91" i="3"/>
  <c r="AR82" i="6"/>
  <c r="GK89" i="3"/>
  <c r="AR79" i="6"/>
  <c r="GK86" i="3"/>
  <c r="AP77" i="6"/>
  <c r="GI84" i="3"/>
  <c r="AL76" i="6"/>
  <c r="GE83" i="3"/>
  <c r="AR74" i="6"/>
  <c r="GK81" i="3"/>
  <c r="AR71" i="6"/>
  <c r="GK78" i="3"/>
  <c r="AP69" i="6"/>
  <c r="GI76" i="3"/>
  <c r="AL68" i="6"/>
  <c r="GE75" i="3"/>
  <c r="AR66" i="6"/>
  <c r="GK73" i="3"/>
  <c r="AR63" i="6"/>
  <c r="GK70" i="3"/>
  <c r="AP61" i="6"/>
  <c r="GI68" i="3"/>
  <c r="AL60" i="6"/>
  <c r="GE67" i="3"/>
  <c r="GD62"/>
  <c r="FZ62"/>
  <c r="AR86" i="6"/>
  <c r="GK93" i="3"/>
  <c r="AN86" i="6"/>
  <c r="GG93" i="3"/>
  <c r="AR60" i="6"/>
  <c r="GK67" i="3"/>
  <c r="AP51" i="6"/>
  <c r="GI58" i="3"/>
  <c r="AL51" i="6"/>
  <c r="GE58" i="3"/>
  <c r="AR49" i="6"/>
  <c r="GK56" i="3"/>
  <c r="AN49" i="6"/>
  <c r="GG56" i="3"/>
  <c r="GC54"/>
  <c r="GA52" i="4" s="1"/>
  <c r="AO46" i="6"/>
  <c r="GH53" i="3"/>
  <c r="AM45" i="6"/>
  <c r="GF52" i="3"/>
  <c r="GC50"/>
  <c r="GA48" i="4" s="1"/>
  <c r="AO42" i="6"/>
  <c r="GH49" i="3"/>
  <c r="AM41" i="6"/>
  <c r="GF48" i="3"/>
  <c r="GC46"/>
  <c r="GA44" i="4" s="1"/>
  <c r="AO38" i="6"/>
  <c r="GH45" i="3"/>
  <c r="AM37" i="6"/>
  <c r="GF44" i="3"/>
  <c r="GC42"/>
  <c r="GA40" i="4" s="1"/>
  <c r="AO34" i="6"/>
  <c r="GH41" i="3"/>
  <c r="AM33" i="6"/>
  <c r="GF40" i="3"/>
  <c r="AM32" i="6"/>
  <c r="GF39" i="3"/>
  <c r="AQ29" i="6"/>
  <c r="BY29" s="1"/>
  <c r="GJ36" i="3"/>
  <c r="AN60" i="6"/>
  <c r="GG67" i="3"/>
  <c r="AR55" i="6"/>
  <c r="GK62" i="3"/>
  <c r="AN55" i="6"/>
  <c r="GG62" i="3"/>
  <c r="AP53" i="6"/>
  <c r="GI60" i="3"/>
  <c r="AL53" i="6"/>
  <c r="GE60" i="3"/>
  <c r="AR52" i="6"/>
  <c r="GK59" i="3"/>
  <c r="AN52" i="6"/>
  <c r="GG59" i="3"/>
  <c r="AR50" i="6"/>
  <c r="GK57" i="3"/>
  <c r="AN50" i="6"/>
  <c r="GG57" i="3"/>
  <c r="AR48" i="6"/>
  <c r="GK55" i="3"/>
  <c r="GD51"/>
  <c r="FZ51"/>
  <c r="GD43"/>
  <c r="GB41" i="4" s="1"/>
  <c r="FZ43" i="3"/>
  <c r="FY41" i="4" s="1"/>
  <c r="AQ47" i="6"/>
  <c r="GJ54" i="3"/>
  <c r="AM46" i="6"/>
  <c r="GF53" i="3"/>
  <c r="AQ43" i="6"/>
  <c r="GJ50" i="3"/>
  <c r="AM42" i="6"/>
  <c r="GF49" i="3"/>
  <c r="AQ39" i="6"/>
  <c r="GJ46" i="3"/>
  <c r="AM38" i="6"/>
  <c r="GF45" i="3"/>
  <c r="AQ35" i="6"/>
  <c r="GJ42" i="3"/>
  <c r="AM34" i="6"/>
  <c r="GF41" i="3"/>
  <c r="AO32" i="6"/>
  <c r="GH39" i="3"/>
  <c r="AQ30" i="6"/>
  <c r="BW30" s="1"/>
  <c r="GJ37" i="3"/>
  <c r="AP58" i="6"/>
  <c r="GI65" i="3"/>
  <c r="AL58" i="6"/>
  <c r="GE65" i="3"/>
  <c r="FA21"/>
  <c r="FA16"/>
  <c r="FA13"/>
  <c r="BK10"/>
  <c r="EU10"/>
  <c r="EU18"/>
  <c r="EU11"/>
  <c r="FA28"/>
  <c r="FA36"/>
  <c r="FA44"/>
  <c r="FA52"/>
  <c r="FA35"/>
  <c r="FA43"/>
  <c r="FA51"/>
  <c r="FA56"/>
  <c r="FA64"/>
  <c r="FA72"/>
  <c r="FA80"/>
  <c r="FA88"/>
  <c r="FA62"/>
  <c r="FA70"/>
  <c r="FA78"/>
  <c r="FA86"/>
  <c r="FA90"/>
  <c r="FA98"/>
  <c r="FA106"/>
  <c r="FA97"/>
  <c r="FA105"/>
  <c r="EU36"/>
  <c r="EU44"/>
  <c r="EU52"/>
  <c r="EU65"/>
  <c r="EU35"/>
  <c r="EU43"/>
  <c r="EU51"/>
  <c r="EU64"/>
  <c r="EU73"/>
  <c r="EU81"/>
  <c r="EU89"/>
  <c r="EU70"/>
  <c r="EU78"/>
  <c r="EU86"/>
  <c r="EU96"/>
  <c r="EU104"/>
  <c r="EU102"/>
  <c r="DR41"/>
  <c r="DR61"/>
  <c r="DR59"/>
  <c r="DR43"/>
  <c r="DR73"/>
  <c r="DR89"/>
  <c r="DR91"/>
  <c r="DR79"/>
  <c r="DR107"/>
  <c r="EU24"/>
  <c r="EU21"/>
  <c r="EU16"/>
  <c r="BW10"/>
  <c r="FF7" i="4"/>
  <c r="FI8" i="3"/>
  <c r="AP101" i="6"/>
  <c r="GI108" i="3"/>
  <c r="AL100" i="6"/>
  <c r="GE107" i="3"/>
  <c r="AR98" i="6"/>
  <c r="GK105" i="3"/>
  <c r="AR95" i="6"/>
  <c r="GK102" i="3"/>
  <c r="AP93" i="6"/>
  <c r="GI100" i="3"/>
  <c r="AL92" i="6"/>
  <c r="GE99" i="3"/>
  <c r="AP102" i="6"/>
  <c r="GI109" i="3"/>
  <c r="AR101" i="6"/>
  <c r="GK108" i="3"/>
  <c r="AP99" i="6"/>
  <c r="GI106" i="3"/>
  <c r="AP98" i="6"/>
  <c r="GI105" i="3"/>
  <c r="AR97" i="6"/>
  <c r="GK104" i="3"/>
  <c r="AP95" i="6"/>
  <c r="GI102" i="3"/>
  <c r="AP94" i="6"/>
  <c r="GI101" i="3"/>
  <c r="AR93" i="6"/>
  <c r="GK100" i="3"/>
  <c r="GD93"/>
  <c r="FZ93"/>
  <c r="GD89"/>
  <c r="FZ89"/>
  <c r="GD88"/>
  <c r="FZ88"/>
  <c r="AN80" i="6"/>
  <c r="GG87" i="3"/>
  <c r="GD85"/>
  <c r="FZ85"/>
  <c r="GD84"/>
  <c r="FZ84"/>
  <c r="AN76" i="6"/>
  <c r="GG83" i="3"/>
  <c r="GD81"/>
  <c r="FZ81"/>
  <c r="GD80"/>
  <c r="FZ80"/>
  <c r="AN72" i="6"/>
  <c r="GG79" i="3"/>
  <c r="GD77"/>
  <c r="FZ77"/>
  <c r="GD76"/>
  <c r="FZ76"/>
  <c r="AN68" i="6"/>
  <c r="GG75" i="3"/>
  <c r="GD73"/>
  <c r="FZ73"/>
  <c r="GD72"/>
  <c r="FZ72"/>
  <c r="AN64" i="6"/>
  <c r="GG71" i="3"/>
  <c r="GD69"/>
  <c r="FZ69"/>
  <c r="FZ65"/>
  <c r="GD65"/>
  <c r="GD57"/>
  <c r="FZ57"/>
  <c r="AP91" i="6"/>
  <c r="GI98" i="3"/>
  <c r="AP90" i="6"/>
  <c r="GI97" i="3"/>
  <c r="AL90" i="6"/>
  <c r="GE97" i="3"/>
  <c r="AN83" i="6"/>
  <c r="GG90" i="3"/>
  <c r="AL81" i="6"/>
  <c r="GE88" i="3"/>
  <c r="AN78" i="6"/>
  <c r="GG85" i="3"/>
  <c r="AP76" i="6"/>
  <c r="GI83" i="3"/>
  <c r="AN75" i="6"/>
  <c r="GG82" i="3"/>
  <c r="AL73" i="6"/>
  <c r="GE80" i="3"/>
  <c r="AN70" i="6"/>
  <c r="GG77" i="3"/>
  <c r="AP68" i="6"/>
  <c r="GI75" i="3"/>
  <c r="AN67" i="6"/>
  <c r="GG74" i="3"/>
  <c r="AL65" i="6"/>
  <c r="GE72" i="3"/>
  <c r="AN62" i="6"/>
  <c r="GG69" i="3"/>
  <c r="AP60" i="6"/>
  <c r="GI67" i="3"/>
  <c r="AN59" i="6"/>
  <c r="GG66" i="3"/>
  <c r="AR92" i="6"/>
  <c r="GK99" i="3"/>
  <c r="AP89" i="6"/>
  <c r="GI96" i="3"/>
  <c r="AL89" i="6"/>
  <c r="GE96" i="3"/>
  <c r="AR88" i="6"/>
  <c r="GK95" i="3"/>
  <c r="AN88" i="6"/>
  <c r="GG95" i="3"/>
  <c r="AM48" i="6"/>
  <c r="GF55" i="3"/>
  <c r="AQ45" i="6"/>
  <c r="GJ52" i="3"/>
  <c r="AM44" i="6"/>
  <c r="GF51" i="3"/>
  <c r="AQ41" i="6"/>
  <c r="GJ48" i="3"/>
  <c r="AM40" i="6"/>
  <c r="GF47" i="3"/>
  <c r="AQ37" i="6"/>
  <c r="GJ44" i="3"/>
  <c r="AM36" i="6"/>
  <c r="GF43" i="3"/>
  <c r="AQ33" i="6"/>
  <c r="GJ40" i="3"/>
  <c r="GM40" s="1"/>
  <c r="AQ32" i="6"/>
  <c r="GJ39" i="3"/>
  <c r="GO53"/>
  <c r="GD50"/>
  <c r="FZ50"/>
  <c r="GD42"/>
  <c r="GB40" i="4" s="1"/>
  <c r="FZ42" i="3"/>
  <c r="FY40" i="4" s="1"/>
  <c r="GD39" i="3"/>
  <c r="GB37" i="4" s="1"/>
  <c r="FZ39" i="3"/>
  <c r="FY37" i="4" s="1"/>
  <c r="AL59" i="6"/>
  <c r="GE66" i="3"/>
  <c r="AR57" i="6"/>
  <c r="GK64" i="3"/>
  <c r="AN57" i="6"/>
  <c r="GG64" i="3"/>
  <c r="AP56" i="6"/>
  <c r="GI63" i="3"/>
  <c r="AL56" i="6"/>
  <c r="GE63" i="3"/>
  <c r="AP54" i="6"/>
  <c r="GI61" i="3"/>
  <c r="AL54" i="6"/>
  <c r="GE61" i="3"/>
  <c r="AQ46" i="6"/>
  <c r="GJ53" i="3"/>
  <c r="AO44" i="6"/>
  <c r="GH51" i="3"/>
  <c r="AQ42" i="6"/>
  <c r="GJ49" i="3"/>
  <c r="AO40" i="6"/>
  <c r="GH47" i="3"/>
  <c r="AQ38" i="6"/>
  <c r="GJ45" i="3"/>
  <c r="AO36" i="6"/>
  <c r="GH43" i="3"/>
  <c r="AQ34" i="6"/>
  <c r="GJ41" i="3"/>
  <c r="GC37"/>
  <c r="GA35" i="4" s="1"/>
  <c r="AO29" i="6"/>
  <c r="BM29" s="1"/>
  <c r="GH36" i="3"/>
  <c r="GM36" s="1"/>
  <c r="EU26"/>
  <c r="EJ7" i="4"/>
  <c r="U8" i="3"/>
  <c r="DR25"/>
  <c r="DQ23" i="4" s="1"/>
  <c r="DR19" i="3"/>
  <c r="EU14"/>
  <c r="FA25"/>
  <c r="FA33"/>
  <c r="FA41"/>
  <c r="FA49"/>
  <c r="FA34"/>
  <c r="FA42"/>
  <c r="FA50"/>
  <c r="FA61"/>
  <c r="FA69"/>
  <c r="FA77"/>
  <c r="FA85"/>
  <c r="FA59"/>
  <c r="FA67"/>
  <c r="FA75"/>
  <c r="FA83"/>
  <c r="FA95"/>
  <c r="FA103"/>
  <c r="FA96"/>
  <c r="FA104"/>
  <c r="EU33"/>
  <c r="EU41"/>
  <c r="EU49"/>
  <c r="EU62"/>
  <c r="EU58"/>
  <c r="EU34"/>
  <c r="EU42"/>
  <c r="EU50"/>
  <c r="EU63"/>
  <c r="EU59"/>
  <c r="EU72"/>
  <c r="EU80"/>
  <c r="EU88"/>
  <c r="EU97"/>
  <c r="EU67"/>
  <c r="EU75"/>
  <c r="EU83"/>
  <c r="EU93"/>
  <c r="EU91"/>
  <c r="EU101"/>
  <c r="EU109"/>
  <c r="EU99"/>
  <c r="EU107"/>
  <c r="DR37"/>
  <c r="DR53"/>
  <c r="DR57"/>
  <c r="DR39"/>
  <c r="DR69"/>
  <c r="DR85"/>
  <c r="DR75"/>
  <c r="DR97"/>
  <c r="DR109"/>
  <c r="DR103"/>
  <c r="EU20"/>
  <c r="DR13"/>
  <c r="FA26"/>
  <c r="FA18"/>
  <c r="FA15"/>
  <c r="AN102" i="6"/>
  <c r="GG109" i="3"/>
  <c r="AP100" i="6"/>
  <c r="GI107" i="3"/>
  <c r="AN99" i="6"/>
  <c r="GG106" i="3"/>
  <c r="AL97" i="6"/>
  <c r="GE104" i="3"/>
  <c r="AN94" i="6"/>
  <c r="GG101" i="3"/>
  <c r="AP92" i="6"/>
  <c r="GI99" i="3"/>
  <c r="AN91" i="6"/>
  <c r="GG98" i="3"/>
  <c r="GD109"/>
  <c r="FZ109"/>
  <c r="GD108"/>
  <c r="FZ108"/>
  <c r="AN100" i="6"/>
  <c r="GG107" i="3"/>
  <c r="GD105"/>
  <c r="FZ105"/>
  <c r="GD104"/>
  <c r="FZ104"/>
  <c r="AN96" i="6"/>
  <c r="GG103" i="3"/>
  <c r="GD101"/>
  <c r="FZ101"/>
  <c r="GD100"/>
  <c r="FZ100"/>
  <c r="GD96"/>
  <c r="FZ96"/>
  <c r="AR80" i="6"/>
  <c r="GK87" i="3"/>
  <c r="AR76" i="6"/>
  <c r="GK83" i="3"/>
  <c r="AR72" i="6"/>
  <c r="GK79" i="3"/>
  <c r="AR68" i="6"/>
  <c r="GK75" i="3"/>
  <c r="AR64" i="6"/>
  <c r="GK71" i="3"/>
  <c r="GD68"/>
  <c r="FZ68"/>
  <c r="GD60"/>
  <c r="FZ60"/>
  <c r="AP87" i="6"/>
  <c r="GI94" i="3"/>
  <c r="AL87" i="6"/>
  <c r="GE94" i="3"/>
  <c r="AR85" i="6"/>
  <c r="GK92" i="3"/>
  <c r="AN85" i="6"/>
  <c r="GG92" i="3"/>
  <c r="AP84" i="6"/>
  <c r="GI91" i="3"/>
  <c r="AL84" i="6"/>
  <c r="GE91" i="3"/>
  <c r="AP81" i="6"/>
  <c r="GI88" i="3"/>
  <c r="AL80" i="6"/>
  <c r="GE87" i="3"/>
  <c r="AR78" i="6"/>
  <c r="GK85" i="3"/>
  <c r="AR75" i="6"/>
  <c r="GK82" i="3"/>
  <c r="AP73" i="6"/>
  <c r="GI80" i="3"/>
  <c r="AL72" i="6"/>
  <c r="GE79" i="3"/>
  <c r="AR70" i="6"/>
  <c r="GK77" i="3"/>
  <c r="AR67" i="6"/>
  <c r="GK74" i="3"/>
  <c r="AP65" i="6"/>
  <c r="GI72" i="3"/>
  <c r="AL64" i="6"/>
  <c r="GE71" i="3"/>
  <c r="AR62" i="6"/>
  <c r="GK69" i="3"/>
  <c r="AR59" i="6"/>
  <c r="GK66" i="3"/>
  <c r="AP86" i="6"/>
  <c r="GI93" i="3"/>
  <c r="AL86" i="6"/>
  <c r="GE93" i="3"/>
  <c r="AR61" i="6"/>
  <c r="GK68" i="3"/>
  <c r="AR51" i="6"/>
  <c r="GK58" i="3"/>
  <c r="AN51" i="6"/>
  <c r="GG58" i="3"/>
  <c r="AP49" i="6"/>
  <c r="GI56" i="3"/>
  <c r="AL49" i="6"/>
  <c r="GE56" i="3"/>
  <c r="AO48" i="6"/>
  <c r="GH55" i="3"/>
  <c r="AQ44" i="6"/>
  <c r="GJ51" i="3"/>
  <c r="AQ40" i="6"/>
  <c r="GJ47" i="3"/>
  <c r="AQ36" i="6"/>
  <c r="GJ43" i="3"/>
  <c r="GC39"/>
  <c r="GA37" i="4" s="1"/>
  <c r="AO31" i="6"/>
  <c r="GH38" i="3"/>
  <c r="GM38" s="1"/>
  <c r="AN61" i="6"/>
  <c r="GG68" i="3"/>
  <c r="AP59" i="6"/>
  <c r="GI66" i="3"/>
  <c r="AP55" i="6"/>
  <c r="GI62" i="3"/>
  <c r="AL55" i="6"/>
  <c r="GE62" i="3"/>
  <c r="AR53" i="6"/>
  <c r="GK60" i="3"/>
  <c r="AN53" i="6"/>
  <c r="GG60" i="3"/>
  <c r="AP52" i="6"/>
  <c r="GI59" i="3"/>
  <c r="AL52" i="6"/>
  <c r="GE59" i="3"/>
  <c r="AP50" i="6"/>
  <c r="GI57" i="3"/>
  <c r="AL50" i="6"/>
  <c r="GE57" i="3"/>
  <c r="GD47"/>
  <c r="GB45" i="4" s="1"/>
  <c r="FZ47" i="3"/>
  <c r="FY45" i="4" s="1"/>
  <c r="GD38" i="3"/>
  <c r="GB36" i="4" s="1"/>
  <c r="FZ38" i="3"/>
  <c r="FY36" i="4" s="1"/>
  <c r="GC53" i="3"/>
  <c r="GA51" i="4" s="1"/>
  <c r="AO45" i="6"/>
  <c r="GH52" i="3"/>
  <c r="GC49"/>
  <c r="GA47" i="4" s="1"/>
  <c r="AO41" i="6"/>
  <c r="GH48" i="3"/>
  <c r="GP48" s="1"/>
  <c r="GC45"/>
  <c r="GA43" i="4" s="1"/>
  <c r="AO37" i="6"/>
  <c r="GH44" i="3"/>
  <c r="GC41"/>
  <c r="GA39" i="4" s="1"/>
  <c r="AO33" i="6"/>
  <c r="GH40" i="3"/>
  <c r="AM31" i="6"/>
  <c r="GF38" i="3"/>
  <c r="GC36"/>
  <c r="GA34" i="4" s="1"/>
  <c r="AR58" i="6"/>
  <c r="GK65" i="3"/>
  <c r="AN58" i="6"/>
  <c r="GG65" i="3"/>
  <c r="AN48" i="6"/>
  <c r="GG55" i="3"/>
  <c r="EU22"/>
  <c r="FA20"/>
  <c r="FA17"/>
  <c r="FA12"/>
  <c r="FA10"/>
  <c r="EU25"/>
  <c r="EU19"/>
  <c r="DR15"/>
  <c r="FA24"/>
  <c r="FA32"/>
  <c r="FA40"/>
  <c r="FA48"/>
  <c r="FA39"/>
  <c r="FA47"/>
  <c r="FA60"/>
  <c r="FA68"/>
  <c r="FA76"/>
  <c r="FA84"/>
  <c r="FA58"/>
  <c r="FA66"/>
  <c r="FA74"/>
  <c r="FA82"/>
  <c r="FA94"/>
  <c r="FA102"/>
  <c r="FA93"/>
  <c r="FA101"/>
  <c r="FA109"/>
  <c r="EU32"/>
  <c r="EU40"/>
  <c r="EU48"/>
  <c r="EU60"/>
  <c r="EU56"/>
  <c r="EU31"/>
  <c r="EU39"/>
  <c r="EU47"/>
  <c r="EU61"/>
  <c r="EU57"/>
  <c r="EU69"/>
  <c r="EU77"/>
  <c r="EU85"/>
  <c r="EU94"/>
  <c r="EU66"/>
  <c r="EU74"/>
  <c r="EU82"/>
  <c r="EU90"/>
  <c r="EU100"/>
  <c r="EU108"/>
  <c r="EU98"/>
  <c r="EU106"/>
  <c r="DR33"/>
  <c r="DQ31" i="4" s="1"/>
  <c r="DR49" i="3"/>
  <c r="DR55"/>
  <c r="DR35"/>
  <c r="DQ33" i="4" s="1"/>
  <c r="DR51" i="3"/>
  <c r="DR65"/>
  <c r="DR81"/>
  <c r="DR71"/>
  <c r="DR87"/>
  <c r="DR105"/>
  <c r="DR99"/>
  <c r="FA27"/>
  <c r="DR23"/>
  <c r="DQ21" i="4" s="1"/>
  <c r="DR17" i="3"/>
  <c r="EU13"/>
  <c r="EU28"/>
  <c r="V10"/>
  <c r="AR102" i="6"/>
  <c r="GK109" i="3"/>
  <c r="AR99" i="6"/>
  <c r="GK106" i="3"/>
  <c r="AP97" i="6"/>
  <c r="GI104" i="3"/>
  <c r="AL96" i="6"/>
  <c r="GE103" i="3"/>
  <c r="AR94" i="6"/>
  <c r="GK101" i="3"/>
  <c r="AR91" i="6"/>
  <c r="GK98" i="3"/>
  <c r="AR100" i="6"/>
  <c r="GK107" i="3"/>
  <c r="AR96" i="6"/>
  <c r="GK103" i="3"/>
  <c r="GD97"/>
  <c r="FZ97"/>
  <c r="AL83" i="6"/>
  <c r="GE90" i="3"/>
  <c r="AL82" i="6"/>
  <c r="GE89" i="3"/>
  <c r="AN81" i="6"/>
  <c r="GG88" i="3"/>
  <c r="AL79" i="6"/>
  <c r="GE86" i="3"/>
  <c r="AL78" i="6"/>
  <c r="GE85" i="3"/>
  <c r="AN77" i="6"/>
  <c r="GG84" i="3"/>
  <c r="AL75" i="6"/>
  <c r="GE82" i="3"/>
  <c r="AL74" i="6"/>
  <c r="GE81" i="3"/>
  <c r="AN73" i="6"/>
  <c r="GG80" i="3"/>
  <c r="AL71" i="6"/>
  <c r="GE78" i="3"/>
  <c r="AL70" i="6"/>
  <c r="GE77" i="3"/>
  <c r="AN69" i="6"/>
  <c r="GG76" i="3"/>
  <c r="AL67" i="6"/>
  <c r="GE74" i="3"/>
  <c r="AL66" i="6"/>
  <c r="GE73" i="3"/>
  <c r="AN65" i="6"/>
  <c r="GG72" i="3"/>
  <c r="AL63" i="6"/>
  <c r="GE70" i="3"/>
  <c r="AL62" i="6"/>
  <c r="GE69" i="3"/>
  <c r="GD61"/>
  <c r="FZ61"/>
  <c r="AN92" i="6"/>
  <c r="GG99" i="3"/>
  <c r="AR90" i="6"/>
  <c r="GK97" i="3"/>
  <c r="AN90" i="6"/>
  <c r="GG97" i="3"/>
  <c r="AN82" i="6"/>
  <c r="GG89" i="3"/>
  <c r="AP80" i="6"/>
  <c r="GI87" i="3"/>
  <c r="AN79" i="6"/>
  <c r="GG86" i="3"/>
  <c r="AL77" i="6"/>
  <c r="GE84" i="3"/>
  <c r="AN74" i="6"/>
  <c r="GG81" i="3"/>
  <c r="AP72" i="6"/>
  <c r="GI79" i="3"/>
  <c r="AN71" i="6"/>
  <c r="GG78" i="3"/>
  <c r="AL69" i="6"/>
  <c r="GE76" i="3"/>
  <c r="AN66" i="6"/>
  <c r="GG73" i="3"/>
  <c r="AP64" i="6"/>
  <c r="GI71" i="3"/>
  <c r="AN63" i="6"/>
  <c r="GG70" i="3"/>
  <c r="AL61" i="6"/>
  <c r="GE68" i="3"/>
  <c r="FZ58"/>
  <c r="GD58"/>
  <c r="AR89" i="6"/>
  <c r="GK96" i="3"/>
  <c r="AN89" i="6"/>
  <c r="GG96" i="3"/>
  <c r="AP88" i="6"/>
  <c r="GI95" i="3"/>
  <c r="AL88" i="6"/>
  <c r="GE95" i="3"/>
  <c r="AP83" i="6"/>
  <c r="GI90" i="3"/>
  <c r="GP43"/>
  <c r="AO47" i="6"/>
  <c r="GH54" i="3"/>
  <c r="GC51"/>
  <c r="GA49" i="4" s="1"/>
  <c r="AO43" i="6"/>
  <c r="GH50" i="3"/>
  <c r="GC47"/>
  <c r="GA45" i="4" s="1"/>
  <c r="AO39" i="6"/>
  <c r="GH46" i="3"/>
  <c r="GC43"/>
  <c r="GA41" i="4" s="1"/>
  <c r="AO35" i="6"/>
  <c r="GH42" i="3"/>
  <c r="GC38"/>
  <c r="GA36" i="4" s="1"/>
  <c r="AO30" i="6"/>
  <c r="BK30" s="1"/>
  <c r="GH37" i="3"/>
  <c r="AM29" i="6"/>
  <c r="BA29" s="1"/>
  <c r="GF36" i="3"/>
  <c r="GP36" s="1"/>
  <c r="GD54"/>
  <c r="FZ54"/>
  <c r="GP52"/>
  <c r="GN52"/>
  <c r="GO52"/>
  <c r="GP49"/>
  <c r="GN49"/>
  <c r="GO49"/>
  <c r="GD46"/>
  <c r="GB44" i="4" s="1"/>
  <c r="FZ46" i="3"/>
  <c r="FY44" i="4" s="1"/>
  <c r="GP44" i="3"/>
  <c r="GN44"/>
  <c r="GO44"/>
  <c r="GP41"/>
  <c r="GN41"/>
  <c r="GO41"/>
  <c r="AP57" i="6"/>
  <c r="GI64" i="3"/>
  <c r="AL57" i="6"/>
  <c r="GE64" i="3"/>
  <c r="AR56" i="6"/>
  <c r="GK63" i="3"/>
  <c r="AN56" i="6"/>
  <c r="GG63" i="3"/>
  <c r="AR54" i="6"/>
  <c r="GK61" i="3"/>
  <c r="AN54" i="6"/>
  <c r="GG61" i="3"/>
  <c r="GN55"/>
  <c r="AM47" i="6"/>
  <c r="GF54" i="3"/>
  <c r="GC52"/>
  <c r="GA50" i="4" s="1"/>
  <c r="AM43" i="6"/>
  <c r="GF50" i="3"/>
  <c r="GN50" s="1"/>
  <c r="GC48"/>
  <c r="GA46" i="4" s="1"/>
  <c r="AM39" i="6"/>
  <c r="GF46" i="3"/>
  <c r="GN46" s="1"/>
  <c r="GC44"/>
  <c r="GA42" i="4" s="1"/>
  <c r="AM35" i="6"/>
  <c r="GF42" i="3"/>
  <c r="GO42" s="1"/>
  <c r="GC40"/>
  <c r="GA38" i="4" s="1"/>
  <c r="AQ31" i="6"/>
  <c r="GJ38" i="3"/>
  <c r="AM30" i="6"/>
  <c r="AY30" s="1"/>
  <c r="GF37" i="3"/>
  <c r="HJ10"/>
  <c r="GT10"/>
  <c r="GW10" s="1"/>
  <c r="F31" i="7" s="1"/>
  <c r="AI10" i="3"/>
  <c r="FX10" s="1"/>
  <c r="EU27"/>
  <c r="EU23"/>
  <c r="EU15"/>
  <c r="DR11"/>
  <c r="FA29"/>
  <c r="FA37"/>
  <c r="FA45"/>
  <c r="FA53"/>
  <c r="FA38"/>
  <c r="FA46"/>
  <c r="FA54"/>
  <c r="FA57"/>
  <c r="FA65"/>
  <c r="FA73"/>
  <c r="FA81"/>
  <c r="FA89"/>
  <c r="FA55"/>
  <c r="FA63"/>
  <c r="FA71"/>
  <c r="FA79"/>
  <c r="FA87"/>
  <c r="FA91"/>
  <c r="FA99"/>
  <c r="FA107"/>
  <c r="FA92"/>
  <c r="FA100"/>
  <c r="FA108"/>
  <c r="EU29"/>
  <c r="EU37"/>
  <c r="EU45"/>
  <c r="EU53"/>
  <c r="EU55"/>
  <c r="EU30"/>
  <c r="EU38"/>
  <c r="EU46"/>
  <c r="EU54"/>
  <c r="EU68"/>
  <c r="EU76"/>
  <c r="EU84"/>
  <c r="EU92"/>
  <c r="EU95"/>
  <c r="EU71"/>
  <c r="EU79"/>
  <c r="EU87"/>
  <c r="EU105"/>
  <c r="EU103"/>
  <c r="DR29"/>
  <c r="DQ27" i="4" s="1"/>
  <c r="DR45" i="3"/>
  <c r="DR63"/>
  <c r="DR31"/>
  <c r="DQ29" i="4" s="1"/>
  <c r="DR47" i="3"/>
  <c r="DR77"/>
  <c r="DR93"/>
  <c r="DR67"/>
  <c r="DR83"/>
  <c r="DR95"/>
  <c r="DR101"/>
  <c r="FA23"/>
  <c r="DR21"/>
  <c r="DQ19" i="4" s="1"/>
  <c r="EU17" i="3"/>
  <c r="EU12"/>
  <c r="FA31"/>
  <c r="FA22"/>
  <c r="FA19"/>
  <c r="FA14"/>
  <c r="FA11"/>
  <c r="AW10"/>
  <c r="DQ10"/>
  <c r="DP8" i="4" s="1"/>
  <c r="H23" i="7"/>
  <c r="BP108" i="6"/>
  <c r="AC12" s="1"/>
  <c r="CB108"/>
  <c r="O24" s="1"/>
  <c r="BV107"/>
  <c r="H23" s="1"/>
  <c r="CB107"/>
  <c r="O23" s="1"/>
  <c r="BJ107"/>
  <c r="V11" s="1"/>
  <c r="BP107"/>
  <c r="AC11" s="1"/>
  <c r="AX107"/>
  <c r="H11" s="1"/>
  <c r="BD107"/>
  <c r="O11" s="1"/>
  <c r="CH107"/>
  <c r="V23" s="1"/>
  <c r="CG108"/>
  <c r="U24" s="1"/>
  <c r="CG107"/>
  <c r="U23" s="1"/>
  <c r="CG106"/>
  <c r="U22" s="1"/>
  <c r="CG105"/>
  <c r="U21" s="1"/>
  <c r="CG104"/>
  <c r="U20" s="1"/>
  <c r="CG103"/>
  <c r="BO108"/>
  <c r="AB12" s="1"/>
  <c r="BO107"/>
  <c r="AB11" s="1"/>
  <c r="BO106"/>
  <c r="AB10" s="1"/>
  <c r="BO105"/>
  <c r="AB9" s="1"/>
  <c r="BO104"/>
  <c r="AB8" s="1"/>
  <c r="BO103"/>
  <c r="CB106"/>
  <c r="O22" s="1"/>
  <c r="BP106"/>
  <c r="AC10" s="1"/>
  <c r="BD106"/>
  <c r="O10" s="1"/>
  <c r="CH106"/>
  <c r="V22" s="1"/>
  <c r="BV106"/>
  <c r="H22" s="1"/>
  <c r="BJ106"/>
  <c r="V10" s="1"/>
  <c r="AX106"/>
  <c r="H10" s="1"/>
  <c r="BU108"/>
  <c r="G24" s="1"/>
  <c r="BU107"/>
  <c r="G23" s="1"/>
  <c r="BU106"/>
  <c r="G22" s="1"/>
  <c r="BU105"/>
  <c r="G21" s="1"/>
  <c r="BU103"/>
  <c r="BU104"/>
  <c r="G20" s="1"/>
  <c r="BC108"/>
  <c r="N12" s="1"/>
  <c r="BC107"/>
  <c r="N11" s="1"/>
  <c r="BC106"/>
  <c r="N10" s="1"/>
  <c r="BC105"/>
  <c r="N9" s="1"/>
  <c r="BC104"/>
  <c r="N8" s="1"/>
  <c r="BC103"/>
  <c r="O6" i="5"/>
  <c r="CB105" i="6"/>
  <c r="O21" s="1"/>
  <c r="BP105"/>
  <c r="AC9" s="1"/>
  <c r="BD105"/>
  <c r="O9" s="1"/>
  <c r="CH105"/>
  <c r="V21" s="1"/>
  <c r="BV105"/>
  <c r="H21" s="1"/>
  <c r="BJ105"/>
  <c r="V9" s="1"/>
  <c r="AX105"/>
  <c r="H9" s="1"/>
  <c r="BI108"/>
  <c r="U12" s="1"/>
  <c r="BI107"/>
  <c r="U11" s="1"/>
  <c r="BI106"/>
  <c r="U10" s="1"/>
  <c r="BI105"/>
  <c r="U9" s="1"/>
  <c r="BI103"/>
  <c r="BI104"/>
  <c r="U8" s="1"/>
  <c r="CB104"/>
  <c r="O20" s="1"/>
  <c r="BP104"/>
  <c r="AC8" s="1"/>
  <c r="BD104"/>
  <c r="O8" s="1"/>
  <c r="BD108"/>
  <c r="O12" s="1"/>
  <c r="CH104"/>
  <c r="V20" s="1"/>
  <c r="CH108"/>
  <c r="V24" s="1"/>
  <c r="BV104"/>
  <c r="H20" s="1"/>
  <c r="BV108"/>
  <c r="H24" s="1"/>
  <c r="BJ104"/>
  <c r="V8" s="1"/>
  <c r="BJ108"/>
  <c r="V12" s="1"/>
  <c r="AX104"/>
  <c r="H8" s="1"/>
  <c r="AX108"/>
  <c r="H12" s="1"/>
  <c r="DH111" i="4"/>
  <c r="AW108" i="6"/>
  <c r="G12" s="1"/>
  <c r="AW107"/>
  <c r="G11" s="1"/>
  <c r="AW106"/>
  <c r="G10" s="1"/>
  <c r="AW105"/>
  <c r="G9" s="1"/>
  <c r="AW103"/>
  <c r="AW104"/>
  <c r="G8" s="1"/>
  <c r="CA108"/>
  <c r="N24" s="1"/>
  <c r="CA107"/>
  <c r="N23" s="1"/>
  <c r="CA106"/>
  <c r="N22" s="1"/>
  <c r="CA105"/>
  <c r="N21" s="1"/>
  <c r="CA104"/>
  <c r="N20" s="1"/>
  <c r="CA103"/>
  <c r="CB103"/>
  <c r="BP103"/>
  <c r="BD103"/>
  <c r="CH103"/>
  <c r="BV103"/>
  <c r="BJ103"/>
  <c r="AX103"/>
  <c r="GM37" i="3" l="1"/>
  <c r="GM42"/>
  <c r="GM39"/>
  <c r="GM41"/>
  <c r="FH33" i="4"/>
  <c r="FJ35" i="3"/>
  <c r="FI33" i="4" s="1"/>
  <c r="HJ35" i="3"/>
  <c r="FI17" i="4"/>
  <c r="FL19" i="3"/>
  <c r="FJ29"/>
  <c r="FI27" i="4" s="1"/>
  <c r="FH27"/>
  <c r="HJ29" i="3"/>
  <c r="FI15" i="4"/>
  <c r="FL17" i="3"/>
  <c r="FH22" i="4"/>
  <c r="FJ24" i="3"/>
  <c r="FI22" i="4" s="1"/>
  <c r="HJ24" i="3"/>
  <c r="FJ37"/>
  <c r="FI35" i="4" s="1"/>
  <c r="FH35"/>
  <c r="HJ37" i="3"/>
  <c r="FH25" i="4"/>
  <c r="FJ27" i="3"/>
  <c r="FI25" i="4" s="1"/>
  <c r="HJ27" i="3"/>
  <c r="FJ21"/>
  <c r="FI19" i="4" s="1"/>
  <c r="FH19"/>
  <c r="HJ21" i="3"/>
  <c r="FJ13"/>
  <c r="FH11" i="4"/>
  <c r="HJ13" i="3"/>
  <c r="FI12" i="4"/>
  <c r="FL14" i="3"/>
  <c r="FI10" i="4"/>
  <c r="FL12" i="3"/>
  <c r="FJ40"/>
  <c r="FI38" i="4" s="1"/>
  <c r="FH38"/>
  <c r="HJ40" i="3"/>
  <c r="FH32" i="4"/>
  <c r="FJ34" i="3"/>
  <c r="FI32" i="4" s="1"/>
  <c r="HJ34" i="3"/>
  <c r="FH16" i="4"/>
  <c r="FJ18" i="3"/>
  <c r="HJ18"/>
  <c r="FH14" i="4"/>
  <c r="FJ16" i="3"/>
  <c r="HJ16"/>
  <c r="FI13" i="4"/>
  <c r="FL15" i="3"/>
  <c r="FH31" i="4"/>
  <c r="FJ33" i="3"/>
  <c r="FI31" i="4" s="1"/>
  <c r="HJ33" i="3"/>
  <c r="I360" i="7"/>
  <c r="EN16" i="4"/>
  <c r="I114" i="7"/>
  <c r="EN10" i="4"/>
  <c r="EE111" s="1"/>
  <c r="EN15"/>
  <c r="I319" i="7"/>
  <c r="I237"/>
  <c r="EN13" i="4"/>
  <c r="I278" i="7"/>
  <c r="EN14" i="4"/>
  <c r="I72" i="7"/>
  <c r="DQ9" i="4"/>
  <c r="I400" i="7"/>
  <c r="DQ17" i="4"/>
  <c r="I318" i="7"/>
  <c r="DQ15" i="4"/>
  <c r="I236" i="7"/>
  <c r="DQ13" i="4"/>
  <c r="I154" i="7"/>
  <c r="DQ11" i="4"/>
  <c r="DE13" i="3"/>
  <c r="DC11" i="4"/>
  <c r="AW16"/>
  <c r="AZ18" i="3"/>
  <c r="AI13" i="4"/>
  <c r="AL15" i="3"/>
  <c r="AI16" i="4"/>
  <c r="AL18" i="3"/>
  <c r="DA13" i="4"/>
  <c r="DD15" i="3"/>
  <c r="CQ13"/>
  <c r="CO11" i="4"/>
  <c r="AW17"/>
  <c r="AZ19" i="3"/>
  <c r="BT11" i="4"/>
  <c r="BW13" i="3"/>
  <c r="AI11" i="4"/>
  <c r="AL13" i="3"/>
  <c r="BT19" i="4"/>
  <c r="BW21" i="3"/>
  <c r="BT15" i="4"/>
  <c r="BW17" i="3"/>
  <c r="BT16" i="4"/>
  <c r="BW18" i="3"/>
  <c r="CM17" i="4"/>
  <c r="CP19" i="3"/>
  <c r="DA12" i="4"/>
  <c r="DD14" i="3"/>
  <c r="AI14" i="4"/>
  <c r="AL16" i="3"/>
  <c r="BT22" i="4"/>
  <c r="BW24" i="3"/>
  <c r="BK14" i="4"/>
  <c r="BN16" i="3"/>
  <c r="BT12" i="4"/>
  <c r="BW14" i="3"/>
  <c r="BT30" i="4"/>
  <c r="BW32" i="3"/>
  <c r="DA15" i="4"/>
  <c r="DD17" i="3"/>
  <c r="BT14" i="4"/>
  <c r="BW16" i="3"/>
  <c r="BT26" i="4"/>
  <c r="BW28" i="3"/>
  <c r="BT29" i="4"/>
  <c r="BW31" i="3"/>
  <c r="CM13" i="4"/>
  <c r="CP15" i="3"/>
  <c r="DA16" i="4"/>
  <c r="DD18" i="3"/>
  <c r="AI10" i="4"/>
  <c r="AL12" i="3"/>
  <c r="DA14" i="4"/>
  <c r="DD16" i="3"/>
  <c r="BK15" i="4"/>
  <c r="BN17" i="3"/>
  <c r="CM10" i="4"/>
  <c r="CP12" i="3"/>
  <c r="DA17" i="4"/>
  <c r="DD19" i="3"/>
  <c r="AW10" i="4"/>
  <c r="AZ12" i="3"/>
  <c r="BT31" i="4"/>
  <c r="BW33" i="3"/>
  <c r="BT33" i="4"/>
  <c r="BW35" i="3"/>
  <c r="BT17" i="4"/>
  <c r="BW19" i="3"/>
  <c r="BT23" i="4"/>
  <c r="BW25" i="3"/>
  <c r="BX25" s="1"/>
  <c r="BK16" i="4"/>
  <c r="BN18" i="3"/>
  <c r="AI15" i="4"/>
  <c r="AL17" i="3"/>
  <c r="AW13" i="4"/>
  <c r="AZ15" i="3"/>
  <c r="BK12" i="4"/>
  <c r="BN14" i="3"/>
  <c r="AW12" i="4"/>
  <c r="AZ14" i="3"/>
  <c r="BT20" i="4"/>
  <c r="BW22" i="3"/>
  <c r="BT28" i="4"/>
  <c r="BW30" i="3"/>
  <c r="BT21" i="4"/>
  <c r="BW23" i="3"/>
  <c r="AW11" i="4"/>
  <c r="AZ13" i="3"/>
  <c r="AI17" i="4"/>
  <c r="AL19" i="3"/>
  <c r="DA10" i="4"/>
  <c r="DD12" i="3"/>
  <c r="BT24" i="4"/>
  <c r="BW26" i="3"/>
  <c r="BT32" i="4"/>
  <c r="BW34" i="3"/>
  <c r="BT18" i="4"/>
  <c r="BW20" i="3"/>
  <c r="CM16" i="4"/>
  <c r="CP18" i="3"/>
  <c r="BT10" i="4"/>
  <c r="BW12" i="3"/>
  <c r="BT25" i="4"/>
  <c r="BW27" i="3"/>
  <c r="BK11" i="4"/>
  <c r="BN13" i="3"/>
  <c r="BT27" i="4"/>
  <c r="BW29" i="3"/>
  <c r="CM12" i="4"/>
  <c r="CP14" i="3"/>
  <c r="BK10" i="4"/>
  <c r="BN12" i="3"/>
  <c r="AW14" i="4"/>
  <c r="AZ16" i="3"/>
  <c r="BK13" i="4"/>
  <c r="BN15" i="3"/>
  <c r="BT13" i="4"/>
  <c r="BW15" i="3"/>
  <c r="BA17"/>
  <c r="AY15" i="4"/>
  <c r="CM15"/>
  <c r="CP17" i="3"/>
  <c r="AI12" i="4"/>
  <c r="AL14" i="3"/>
  <c r="BK17" i="4"/>
  <c r="BN19" i="3"/>
  <c r="CM14" i="4"/>
  <c r="CP16" i="3"/>
  <c r="U15" i="4"/>
  <c r="X17" i="3"/>
  <c r="Y12"/>
  <c r="W10" i="4"/>
  <c r="Y18" i="3"/>
  <c r="W16" i="4"/>
  <c r="X19" i="3"/>
  <c r="U17" i="4"/>
  <c r="U11"/>
  <c r="X13" i="3"/>
  <c r="U12" i="4"/>
  <c r="X14" i="3"/>
  <c r="U14" i="4"/>
  <c r="X16" i="3"/>
  <c r="X15"/>
  <c r="U13" i="4"/>
  <c r="AP111"/>
  <c r="AF6" i="5"/>
  <c r="AB111" i="4"/>
  <c r="R6" i="5"/>
  <c r="CF111" i="4"/>
  <c r="AF9" i="5"/>
  <c r="BR111" i="4"/>
  <c r="R9" i="5"/>
  <c r="BD111" i="4"/>
  <c r="D9" i="5"/>
  <c r="CT111" i="4"/>
  <c r="D12" i="5"/>
  <c r="GN43" i="3"/>
  <c r="GO54"/>
  <c r="X10"/>
  <c r="GX11"/>
  <c r="GO43"/>
  <c r="GO38"/>
  <c r="GO47"/>
  <c r="GO51"/>
  <c r="GO55"/>
  <c r="GP55"/>
  <c r="GP64"/>
  <c r="GN64"/>
  <c r="GO64"/>
  <c r="GP95"/>
  <c r="GN95"/>
  <c r="GO95"/>
  <c r="GP69"/>
  <c r="GN69"/>
  <c r="GO69"/>
  <c r="GN74"/>
  <c r="GO74"/>
  <c r="GP74"/>
  <c r="GP77"/>
  <c r="GN77"/>
  <c r="GO77"/>
  <c r="GN82"/>
  <c r="GO82"/>
  <c r="GP82"/>
  <c r="GP85"/>
  <c r="GN85"/>
  <c r="GO85"/>
  <c r="GP90"/>
  <c r="GN90"/>
  <c r="GO90"/>
  <c r="GP57"/>
  <c r="GN57"/>
  <c r="GO57"/>
  <c r="GN59"/>
  <c r="GP59"/>
  <c r="GO59"/>
  <c r="GN62"/>
  <c r="GP62"/>
  <c r="GO62"/>
  <c r="GP56"/>
  <c r="GN56"/>
  <c r="GO56"/>
  <c r="DN106"/>
  <c r="DN102"/>
  <c r="DN98"/>
  <c r="DN108"/>
  <c r="DN104"/>
  <c r="DN100"/>
  <c r="DN94"/>
  <c r="DN92"/>
  <c r="DN86"/>
  <c r="DN82"/>
  <c r="DN78"/>
  <c r="DN74"/>
  <c r="DN70"/>
  <c r="DN66"/>
  <c r="DN96"/>
  <c r="DN90"/>
  <c r="DN88"/>
  <c r="DN84"/>
  <c r="DN80"/>
  <c r="DN76"/>
  <c r="DN72"/>
  <c r="DN62"/>
  <c r="DN60"/>
  <c r="DN64"/>
  <c r="DN54"/>
  <c r="DN50"/>
  <c r="DN46"/>
  <c r="DN42"/>
  <c r="DN38"/>
  <c r="DN34"/>
  <c r="DN30"/>
  <c r="DN68"/>
  <c r="DN58"/>
  <c r="DN56"/>
  <c r="DN52"/>
  <c r="DN48"/>
  <c r="DN44"/>
  <c r="DN40"/>
  <c r="DN36"/>
  <c r="DN32"/>
  <c r="DN26"/>
  <c r="DN24"/>
  <c r="DN22"/>
  <c r="DN18"/>
  <c r="DN14"/>
  <c r="DN20"/>
  <c r="DN16"/>
  <c r="DN12"/>
  <c r="DN28"/>
  <c r="GO50"/>
  <c r="GO46"/>
  <c r="GN40"/>
  <c r="GP53"/>
  <c r="GP38"/>
  <c r="GP42"/>
  <c r="GP51"/>
  <c r="GP54"/>
  <c r="GN37"/>
  <c r="GP47"/>
  <c r="BX109"/>
  <c r="BX106"/>
  <c r="BX105"/>
  <c r="BX102"/>
  <c r="BX101"/>
  <c r="BX98"/>
  <c r="BX108"/>
  <c r="BX107"/>
  <c r="BX104"/>
  <c r="BX103"/>
  <c r="BX100"/>
  <c r="BX93"/>
  <c r="BX96"/>
  <c r="BX95"/>
  <c r="BX90"/>
  <c r="BX89"/>
  <c r="BX86"/>
  <c r="BX85"/>
  <c r="BX82"/>
  <c r="BX81"/>
  <c r="BX78"/>
  <c r="BX77"/>
  <c r="BX74"/>
  <c r="BX73"/>
  <c r="BX70"/>
  <c r="BX69"/>
  <c r="BX66"/>
  <c r="BX99"/>
  <c r="BX97"/>
  <c r="BX94"/>
  <c r="BX92"/>
  <c r="BX91"/>
  <c r="BX88"/>
  <c r="BX87"/>
  <c r="BX84"/>
  <c r="BX83"/>
  <c r="BX80"/>
  <c r="BX79"/>
  <c r="BX76"/>
  <c r="BX75"/>
  <c r="BX72"/>
  <c r="BX71"/>
  <c r="BX64"/>
  <c r="BX63"/>
  <c r="BX61"/>
  <c r="BX65"/>
  <c r="BX55"/>
  <c r="BX54"/>
  <c r="BX53"/>
  <c r="BX50"/>
  <c r="BX49"/>
  <c r="BX46"/>
  <c r="BX45"/>
  <c r="BX42"/>
  <c r="BX41"/>
  <c r="BX38"/>
  <c r="BX37"/>
  <c r="BX33"/>
  <c r="BX30"/>
  <c r="BX29"/>
  <c r="BX58"/>
  <c r="BX56"/>
  <c r="BX68"/>
  <c r="BX67"/>
  <c r="BX62"/>
  <c r="BX60"/>
  <c r="BX59"/>
  <c r="BX57"/>
  <c r="BX52"/>
  <c r="BX51"/>
  <c r="BX48"/>
  <c r="BX47"/>
  <c r="BX44"/>
  <c r="BX43"/>
  <c r="BX40"/>
  <c r="BX39"/>
  <c r="BX36"/>
  <c r="BX35"/>
  <c r="BX32"/>
  <c r="BX31"/>
  <c r="BX21"/>
  <c r="BX18"/>
  <c r="BX17"/>
  <c r="BX14"/>
  <c r="BX13"/>
  <c r="BX27"/>
  <c r="BX26"/>
  <c r="BX24"/>
  <c r="BX23"/>
  <c r="BX22"/>
  <c r="BX20"/>
  <c r="BX16"/>
  <c r="BX15"/>
  <c r="BX12"/>
  <c r="BX11"/>
  <c r="BX28"/>
  <c r="GP68"/>
  <c r="GN68"/>
  <c r="GO68"/>
  <c r="GP76"/>
  <c r="GN76"/>
  <c r="GO76"/>
  <c r="GP84"/>
  <c r="GN84"/>
  <c r="GO84"/>
  <c r="GN96"/>
  <c r="GP96"/>
  <c r="GO96"/>
  <c r="GP72"/>
  <c r="GN72"/>
  <c r="GO72"/>
  <c r="GP80"/>
  <c r="GN80"/>
  <c r="GO80"/>
  <c r="GP88"/>
  <c r="GN88"/>
  <c r="GO88"/>
  <c r="GN97"/>
  <c r="GP97"/>
  <c r="GO97"/>
  <c r="GP65"/>
  <c r="GN65"/>
  <c r="GO65"/>
  <c r="GP60"/>
  <c r="GN60"/>
  <c r="GO60"/>
  <c r="GN39"/>
  <c r="GO39"/>
  <c r="GP39"/>
  <c r="GO102"/>
  <c r="GP102"/>
  <c r="GN102"/>
  <c r="GN105"/>
  <c r="GO105"/>
  <c r="GP105"/>
  <c r="GN100"/>
  <c r="GO100"/>
  <c r="GP100"/>
  <c r="GN108"/>
  <c r="GO108"/>
  <c r="GP108"/>
  <c r="GP50"/>
  <c r="GN36"/>
  <c r="GP46"/>
  <c r="GO40"/>
  <c r="GN45"/>
  <c r="GN48"/>
  <c r="GO37"/>
  <c r="GN70"/>
  <c r="GO70"/>
  <c r="GP70"/>
  <c r="GP73"/>
  <c r="GN73"/>
  <c r="GO73"/>
  <c r="GN78"/>
  <c r="GO78"/>
  <c r="GP78"/>
  <c r="GP81"/>
  <c r="GN81"/>
  <c r="GO81"/>
  <c r="GN86"/>
  <c r="GO86"/>
  <c r="GP86"/>
  <c r="GP89"/>
  <c r="GN89"/>
  <c r="GO89"/>
  <c r="L24" i="7"/>
  <c r="GN93" i="3"/>
  <c r="GP93"/>
  <c r="GO93"/>
  <c r="GN71"/>
  <c r="GO71"/>
  <c r="GP71"/>
  <c r="GN79"/>
  <c r="GO79"/>
  <c r="GP79"/>
  <c r="GN87"/>
  <c r="GO87"/>
  <c r="GP87"/>
  <c r="GP91"/>
  <c r="GN91"/>
  <c r="GO91"/>
  <c r="GP94"/>
  <c r="GN94"/>
  <c r="GO94"/>
  <c r="GZ109"/>
  <c r="HA109" s="1"/>
  <c r="GZ108"/>
  <c r="GZ105"/>
  <c r="HA105" s="1"/>
  <c r="GZ104"/>
  <c r="GZ101"/>
  <c r="HA101" s="1"/>
  <c r="GZ100"/>
  <c r="GZ97"/>
  <c r="HA97" s="1"/>
  <c r="EL7" i="4"/>
  <c r="GZ107" i="3"/>
  <c r="HA107" s="1"/>
  <c r="GZ106"/>
  <c r="GZ103"/>
  <c r="HA103" s="1"/>
  <c r="GZ102"/>
  <c r="GZ99"/>
  <c r="HA99" s="1"/>
  <c r="GZ92"/>
  <c r="GZ98"/>
  <c r="GZ95"/>
  <c r="HA95" s="1"/>
  <c r="GZ94"/>
  <c r="GZ89"/>
  <c r="HA89" s="1"/>
  <c r="GZ88"/>
  <c r="GZ85"/>
  <c r="HA85" s="1"/>
  <c r="GZ84"/>
  <c r="GZ81"/>
  <c r="HA81" s="1"/>
  <c r="GZ80"/>
  <c r="GZ77"/>
  <c r="HA77" s="1"/>
  <c r="GZ76"/>
  <c r="GZ73"/>
  <c r="HA73" s="1"/>
  <c r="GZ72"/>
  <c r="GZ69"/>
  <c r="HA69" s="1"/>
  <c r="GZ68"/>
  <c r="GZ96"/>
  <c r="GZ93"/>
  <c r="HA93" s="1"/>
  <c r="GZ91"/>
  <c r="HA91" s="1"/>
  <c r="GZ90"/>
  <c r="GZ87"/>
  <c r="HA87" s="1"/>
  <c r="GZ86"/>
  <c r="GZ83"/>
  <c r="HA83" s="1"/>
  <c r="GZ82"/>
  <c r="GZ79"/>
  <c r="HA79" s="1"/>
  <c r="GZ78"/>
  <c r="GZ75"/>
  <c r="HA75" s="1"/>
  <c r="GZ74"/>
  <c r="GZ71"/>
  <c r="HA71" s="1"/>
  <c r="GZ70"/>
  <c r="GZ65"/>
  <c r="HA65" s="1"/>
  <c r="GZ63"/>
  <c r="HA63" s="1"/>
  <c r="GZ62"/>
  <c r="GZ60"/>
  <c r="GZ64"/>
  <c r="GZ53"/>
  <c r="HA53" s="1"/>
  <c r="GZ52"/>
  <c r="GZ49"/>
  <c r="HA49" s="1"/>
  <c r="GZ48"/>
  <c r="GZ45"/>
  <c r="HA45" s="1"/>
  <c r="GZ44"/>
  <c r="GZ41"/>
  <c r="HA41" s="1"/>
  <c r="GZ40"/>
  <c r="GZ37"/>
  <c r="HA37" s="1"/>
  <c r="GZ36"/>
  <c r="GZ33"/>
  <c r="HA33" s="1"/>
  <c r="GZ32"/>
  <c r="GZ29"/>
  <c r="HA29" s="1"/>
  <c r="GZ28"/>
  <c r="GZ67"/>
  <c r="HA67" s="1"/>
  <c r="GZ66"/>
  <c r="GZ57"/>
  <c r="HA57" s="1"/>
  <c r="GZ55"/>
  <c r="HA55" s="1"/>
  <c r="GZ61"/>
  <c r="HA61" s="1"/>
  <c r="GZ59"/>
  <c r="HA59" s="1"/>
  <c r="GZ58"/>
  <c r="GZ56"/>
  <c r="GZ54"/>
  <c r="GZ51"/>
  <c r="HA51" s="1"/>
  <c r="GZ50"/>
  <c r="GZ47"/>
  <c r="HA47" s="1"/>
  <c r="GZ46"/>
  <c r="GZ43"/>
  <c r="HA43" s="1"/>
  <c r="GZ42"/>
  <c r="GZ39"/>
  <c r="HA39" s="1"/>
  <c r="GZ38"/>
  <c r="GZ35"/>
  <c r="HA35" s="1"/>
  <c r="GZ34"/>
  <c r="GZ31"/>
  <c r="HA31" s="1"/>
  <c r="GZ30"/>
  <c r="GZ24"/>
  <c r="GZ10"/>
  <c r="GZ21"/>
  <c r="HA21" s="1"/>
  <c r="GZ20"/>
  <c r="GZ17"/>
  <c r="HA17" s="1"/>
  <c r="F319" i="7" s="1"/>
  <c r="GZ16" i="3"/>
  <c r="GZ13"/>
  <c r="HA13" s="1"/>
  <c r="F155" i="7" s="1"/>
  <c r="GZ12" i="3"/>
  <c r="GZ19"/>
  <c r="HA19" s="1"/>
  <c r="F401" i="7" s="1"/>
  <c r="GZ18" i="3"/>
  <c r="GZ15"/>
  <c r="HA15" s="1"/>
  <c r="F237" i="7" s="1"/>
  <c r="GZ14" i="3"/>
  <c r="GZ11"/>
  <c r="HA11" s="1"/>
  <c r="F73" i="7" s="1"/>
  <c r="GZ27" i="3"/>
  <c r="HA27" s="1"/>
  <c r="GZ26"/>
  <c r="GZ25"/>
  <c r="HA25" s="1"/>
  <c r="GZ23"/>
  <c r="HA23" s="1"/>
  <c r="GZ22"/>
  <c r="GP61"/>
  <c r="GN61"/>
  <c r="GO61"/>
  <c r="GN63"/>
  <c r="GP63"/>
  <c r="GO63"/>
  <c r="GN66"/>
  <c r="GO66"/>
  <c r="GP66"/>
  <c r="GN67"/>
  <c r="GO67"/>
  <c r="GP67"/>
  <c r="GN75"/>
  <c r="GO75"/>
  <c r="GP75"/>
  <c r="GN83"/>
  <c r="GO83"/>
  <c r="GP83"/>
  <c r="GN92"/>
  <c r="GP92"/>
  <c r="GO92"/>
  <c r="GO98"/>
  <c r="GP98"/>
  <c r="GN98"/>
  <c r="GO36"/>
  <c r="GP40"/>
  <c r="GO45"/>
  <c r="GO48"/>
  <c r="GN53"/>
  <c r="GN38"/>
  <c r="GN42"/>
  <c r="GN51"/>
  <c r="GN54"/>
  <c r="GP37"/>
  <c r="GN47"/>
  <c r="DR10"/>
  <c r="GO103"/>
  <c r="GP103"/>
  <c r="GN103"/>
  <c r="GX10"/>
  <c r="EN10"/>
  <c r="GN104"/>
  <c r="GO104"/>
  <c r="GP104"/>
  <c r="GO99"/>
  <c r="GP99"/>
  <c r="GN99"/>
  <c r="GO107"/>
  <c r="GP107"/>
  <c r="GN107"/>
  <c r="HL109"/>
  <c r="HM109" s="1"/>
  <c r="HL108"/>
  <c r="HM108" s="1"/>
  <c r="HL105"/>
  <c r="HM105" s="1"/>
  <c r="HL104"/>
  <c r="HM104" s="1"/>
  <c r="HL101"/>
  <c r="HM101" s="1"/>
  <c r="HL100"/>
  <c r="HM100" s="1"/>
  <c r="HL97"/>
  <c r="HM97" s="1"/>
  <c r="HL96"/>
  <c r="HM96" s="1"/>
  <c r="HL93"/>
  <c r="HM93" s="1"/>
  <c r="HL92"/>
  <c r="HM92" s="1"/>
  <c r="HL107"/>
  <c r="HM107" s="1"/>
  <c r="HL106"/>
  <c r="HM106" s="1"/>
  <c r="HL103"/>
  <c r="HM103" s="1"/>
  <c r="HL102"/>
  <c r="HM102" s="1"/>
  <c r="HL99"/>
  <c r="HM99" s="1"/>
  <c r="HL98"/>
  <c r="HM98" s="1"/>
  <c r="HL95"/>
  <c r="HM95" s="1"/>
  <c r="HL94"/>
  <c r="HM94" s="1"/>
  <c r="HL91"/>
  <c r="HM91" s="1"/>
  <c r="HL90"/>
  <c r="HM90" s="1"/>
  <c r="HL87"/>
  <c r="HM87" s="1"/>
  <c r="HL86"/>
  <c r="HM86" s="1"/>
  <c r="HL83"/>
  <c r="HM83" s="1"/>
  <c r="HL82"/>
  <c r="HM82" s="1"/>
  <c r="HL79"/>
  <c r="HM79" s="1"/>
  <c r="HL78"/>
  <c r="HM78" s="1"/>
  <c r="HL75"/>
  <c r="HM75" s="1"/>
  <c r="HL74"/>
  <c r="HM74" s="1"/>
  <c r="HL71"/>
  <c r="HM71" s="1"/>
  <c r="HL70"/>
  <c r="HM70" s="1"/>
  <c r="HL67"/>
  <c r="HM67" s="1"/>
  <c r="HL66"/>
  <c r="HM66" s="1"/>
  <c r="HL63"/>
  <c r="HM63" s="1"/>
  <c r="HL62"/>
  <c r="HM62" s="1"/>
  <c r="HL59"/>
  <c r="HM59" s="1"/>
  <c r="HL58"/>
  <c r="HM58" s="1"/>
  <c r="HL55"/>
  <c r="HM55" s="1"/>
  <c r="HL89"/>
  <c r="HM89" s="1"/>
  <c r="HL88"/>
  <c r="HM88" s="1"/>
  <c r="HL85"/>
  <c r="HM85" s="1"/>
  <c r="HL84"/>
  <c r="HM84" s="1"/>
  <c r="HL81"/>
  <c r="HM81" s="1"/>
  <c r="HL80"/>
  <c r="HM80" s="1"/>
  <c r="HL77"/>
  <c r="HM77" s="1"/>
  <c r="HL76"/>
  <c r="HM76" s="1"/>
  <c r="HL73"/>
  <c r="HM73" s="1"/>
  <c r="HL72"/>
  <c r="HM72" s="1"/>
  <c r="HL69"/>
  <c r="HM69" s="1"/>
  <c r="HL68"/>
  <c r="HM68" s="1"/>
  <c r="HL65"/>
  <c r="HM65" s="1"/>
  <c r="HL64"/>
  <c r="HM64" s="1"/>
  <c r="HL61"/>
  <c r="HM61" s="1"/>
  <c r="HL60"/>
  <c r="HM60" s="1"/>
  <c r="HL57"/>
  <c r="HM57" s="1"/>
  <c r="HL56"/>
  <c r="HM56" s="1"/>
  <c r="HL54"/>
  <c r="HM54" s="1"/>
  <c r="HL51"/>
  <c r="HM51" s="1"/>
  <c r="HL50"/>
  <c r="HM50" s="1"/>
  <c r="HL47"/>
  <c r="HM47" s="1"/>
  <c r="HL46"/>
  <c r="HM46" s="1"/>
  <c r="HL43"/>
  <c r="HM43" s="1"/>
  <c r="HL42"/>
  <c r="HM42" s="1"/>
  <c r="HL39"/>
  <c r="HM39" s="1"/>
  <c r="HL38"/>
  <c r="HM38" s="1"/>
  <c r="HL35"/>
  <c r="HM35" s="1"/>
  <c r="HL34"/>
  <c r="HM34" s="1"/>
  <c r="HL53"/>
  <c r="HM53" s="1"/>
  <c r="HL52"/>
  <c r="HM52" s="1"/>
  <c r="HL49"/>
  <c r="HM49" s="1"/>
  <c r="HL48"/>
  <c r="HM48" s="1"/>
  <c r="HL45"/>
  <c r="HM45" s="1"/>
  <c r="HL44"/>
  <c r="HM44" s="1"/>
  <c r="HL41"/>
  <c r="HM41" s="1"/>
  <c r="HL40"/>
  <c r="HM40" s="1"/>
  <c r="HL37"/>
  <c r="HM37" s="1"/>
  <c r="HL36"/>
  <c r="HM36" s="1"/>
  <c r="HL33"/>
  <c r="HM33" s="1"/>
  <c r="HL32"/>
  <c r="HM32" s="1"/>
  <c r="HL29"/>
  <c r="HM29" s="1"/>
  <c r="HL28"/>
  <c r="HM28" s="1"/>
  <c r="HL25"/>
  <c r="HM25" s="1"/>
  <c r="HL24"/>
  <c r="HM24" s="1"/>
  <c r="HL31"/>
  <c r="HM31" s="1"/>
  <c r="HL21"/>
  <c r="HM21" s="1"/>
  <c r="HL20"/>
  <c r="HM20" s="1"/>
  <c r="HL17"/>
  <c r="HM17" s="1"/>
  <c r="F322" i="7" s="1"/>
  <c r="HL16" i="3"/>
  <c r="HM16" s="1"/>
  <c r="F281" i="7" s="1"/>
  <c r="HL13" i="3"/>
  <c r="HM13" s="1"/>
  <c r="F158" i="7" s="1"/>
  <c r="HL12" i="3"/>
  <c r="HM12" s="1"/>
  <c r="F117" i="7" s="1"/>
  <c r="HL30" i="3"/>
  <c r="HM30" s="1"/>
  <c r="HL27"/>
  <c r="HM27" s="1"/>
  <c r="HL26"/>
  <c r="HM26" s="1"/>
  <c r="HL23"/>
  <c r="HM23" s="1"/>
  <c r="HL22"/>
  <c r="HM22" s="1"/>
  <c r="HL19"/>
  <c r="HM19" s="1"/>
  <c r="F404" i="7" s="1"/>
  <c r="HL18" i="3"/>
  <c r="HM18" s="1"/>
  <c r="F363" i="7" s="1"/>
  <c r="HL15" i="3"/>
  <c r="HM15" s="1"/>
  <c r="F240" i="7" s="1"/>
  <c r="HL14" i="3"/>
  <c r="HM14" s="1"/>
  <c r="F199" i="7" s="1"/>
  <c r="HL11" i="3"/>
  <c r="HM11" s="1"/>
  <c r="HL10"/>
  <c r="ER111" i="4"/>
  <c r="ER110"/>
  <c r="EQ111"/>
  <c r="GN58" i="3"/>
  <c r="GP58"/>
  <c r="GO58"/>
  <c r="GN101"/>
  <c r="GO101"/>
  <c r="GP101"/>
  <c r="GO106"/>
  <c r="GP106"/>
  <c r="GN106"/>
  <c r="GN109"/>
  <c r="GO109"/>
  <c r="GP109"/>
  <c r="HM10"/>
  <c r="GP45"/>
  <c r="BD109" i="6"/>
  <c r="BD111" s="1"/>
  <c r="O7"/>
  <c r="O14" s="1"/>
  <c r="AW109"/>
  <c r="AW111" s="1"/>
  <c r="G7"/>
  <c r="G14" s="1"/>
  <c r="BU109"/>
  <c r="BU111" s="1"/>
  <c r="G19"/>
  <c r="G26" s="1"/>
  <c r="BV109"/>
  <c r="BV111" s="1"/>
  <c r="H19"/>
  <c r="H26" s="1"/>
  <c r="BJ109"/>
  <c r="BJ111" s="1"/>
  <c r="V7"/>
  <c r="V14" s="1"/>
  <c r="CA109"/>
  <c r="CA111" s="1"/>
  <c r="N19"/>
  <c r="N26" s="1"/>
  <c r="CG109"/>
  <c r="CG111" s="1"/>
  <c r="U19"/>
  <c r="U26" s="1"/>
  <c r="AX109"/>
  <c r="AX111" s="1"/>
  <c r="H7"/>
  <c r="H14" s="1"/>
  <c r="CB109"/>
  <c r="CB111" s="1"/>
  <c r="O19"/>
  <c r="O26" s="1"/>
  <c r="CH109"/>
  <c r="CH111" s="1"/>
  <c r="V19"/>
  <c r="V26" s="1"/>
  <c r="BP109"/>
  <c r="BP111" s="1"/>
  <c r="AC7"/>
  <c r="AC14" s="1"/>
  <c r="BI109"/>
  <c r="BI111" s="1"/>
  <c r="U7"/>
  <c r="U14" s="1"/>
  <c r="BC109"/>
  <c r="BC111" s="1"/>
  <c r="N7"/>
  <c r="N14" s="1"/>
  <c r="BO109"/>
  <c r="BO111" s="1"/>
  <c r="AB7"/>
  <c r="AB14" s="1"/>
  <c r="FI16" i="4" l="1"/>
  <c r="FL18" i="3"/>
  <c r="FK10" i="4"/>
  <c r="FM12" i="3"/>
  <c r="FK17" i="4"/>
  <c r="FM19" i="3"/>
  <c r="FK15" i="4"/>
  <c r="FM17" i="3"/>
  <c r="FK13" i="4"/>
  <c r="FM15" i="3"/>
  <c r="FK12" i="4"/>
  <c r="FM14" i="3"/>
  <c r="FI11" i="4"/>
  <c r="FL13" i="3"/>
  <c r="FI14" i="4"/>
  <c r="FL16" i="3"/>
  <c r="DW111" i="4"/>
  <c r="I31" i="7"/>
  <c r="DQ8" i="4"/>
  <c r="BW23"/>
  <c r="CA25" i="3"/>
  <c r="BZ23" i="4" s="1"/>
  <c r="CB25" i="3"/>
  <c r="BW25" i="4"/>
  <c r="CA27" i="3"/>
  <c r="BZ25" i="4" s="1"/>
  <c r="CB27" i="3"/>
  <c r="BW28" i="4"/>
  <c r="CB30" i="3"/>
  <c r="CA30"/>
  <c r="BZ28" i="4" s="1"/>
  <c r="AZ15"/>
  <c r="M307" i="7"/>
  <c r="M147"/>
  <c r="DD11" i="4"/>
  <c r="BW18"/>
  <c r="CA20" i="3"/>
  <c r="BZ18" i="4" s="1"/>
  <c r="CB20" i="3"/>
  <c r="BW24" i="4"/>
  <c r="CB26" i="3"/>
  <c r="CA26"/>
  <c r="BZ24" i="4" s="1"/>
  <c r="BW29"/>
  <c r="CA31" i="3"/>
  <c r="BZ29" i="4" s="1"/>
  <c r="CB31" i="3"/>
  <c r="BW27" i="4"/>
  <c r="CA29" i="3"/>
  <c r="BZ27" i="4" s="1"/>
  <c r="CB29" i="3"/>
  <c r="CQ16"/>
  <c r="CO14" i="4"/>
  <c r="BO15" i="3"/>
  <c r="BM13" i="4"/>
  <c r="CQ18" i="3"/>
  <c r="CO16" i="4"/>
  <c r="DE12" i="3"/>
  <c r="DC10" i="4"/>
  <c r="BA14" i="3"/>
  <c r="AY12" i="4"/>
  <c r="BA15" i="3"/>
  <c r="AY13" i="4"/>
  <c r="BO18" i="3"/>
  <c r="BM16" i="4"/>
  <c r="BV17"/>
  <c r="BV31"/>
  <c r="BY33" i="3"/>
  <c r="BX31" i="4" s="1"/>
  <c r="DE19" i="3"/>
  <c r="DC17" i="4"/>
  <c r="AM12" i="3"/>
  <c r="AK10" i="4"/>
  <c r="CQ15" i="3"/>
  <c r="CO13" i="4"/>
  <c r="BV26"/>
  <c r="BY28" i="3"/>
  <c r="BX26" i="4" s="1"/>
  <c r="DE17" i="3"/>
  <c r="DC15" i="4"/>
  <c r="BO16" i="3"/>
  <c r="BM14" i="4"/>
  <c r="AM16" i="3"/>
  <c r="AK14" i="4"/>
  <c r="CQ19" i="3"/>
  <c r="CO17" i="4"/>
  <c r="BY17" i="3"/>
  <c r="BV15" i="4"/>
  <c r="AM13" i="3"/>
  <c r="AK11" i="4"/>
  <c r="BA19" i="3"/>
  <c r="AY17" i="4"/>
  <c r="DE15" i="3"/>
  <c r="DC13" i="4"/>
  <c r="AM15" i="3"/>
  <c r="AK13" i="4"/>
  <c r="K227" i="7"/>
  <c r="L227" s="1"/>
  <c r="BW13" i="4"/>
  <c r="CA15" i="3"/>
  <c r="BZ13" i="4" s="1"/>
  <c r="K350" i="7"/>
  <c r="L350" s="1"/>
  <c r="BW16" i="4"/>
  <c r="BZ18" i="3"/>
  <c r="BY16" i="4" s="1"/>
  <c r="CA18" i="3"/>
  <c r="BZ16" i="4" s="1"/>
  <c r="K104" i="7"/>
  <c r="L104" s="1"/>
  <c r="BW10" i="4"/>
  <c r="BZ12" i="3"/>
  <c r="BY10" i="4" s="1"/>
  <c r="CA12" i="3"/>
  <c r="K309" i="7"/>
  <c r="L309" s="1"/>
  <c r="BW15" i="4"/>
  <c r="CA17" i="3"/>
  <c r="BZ15" i="4" s="1"/>
  <c r="BZ17" i="3"/>
  <c r="BY15" i="4" s="1"/>
  <c r="AM14" i="3"/>
  <c r="AK12" i="4"/>
  <c r="BO12" i="3"/>
  <c r="BM10" i="4"/>
  <c r="BV27"/>
  <c r="BY29" i="3"/>
  <c r="BX27" i="4" s="1"/>
  <c r="BV25"/>
  <c r="BY27" i="3"/>
  <c r="BX25" i="4" s="1"/>
  <c r="BV32"/>
  <c r="BY34" i="3"/>
  <c r="BX32" i="4" s="1"/>
  <c r="BA13" i="3"/>
  <c r="AY11" i="4"/>
  <c r="BY30" i="3"/>
  <c r="BX28" i="4" s="1"/>
  <c r="BV28"/>
  <c r="BO17" i="3"/>
  <c r="BM15" i="4"/>
  <c r="BW22"/>
  <c r="BZ24" i="3"/>
  <c r="BY22" i="4" s="1"/>
  <c r="CA24" i="3"/>
  <c r="BZ22" i="4" s="1"/>
  <c r="CB24" i="3"/>
  <c r="K186" i="7"/>
  <c r="L186" s="1"/>
  <c r="CB14" i="3"/>
  <c r="BW12" i="4"/>
  <c r="BZ14" i="3"/>
  <c r="BY12" i="4" s="1"/>
  <c r="CA14" i="3"/>
  <c r="BZ12" i="4" s="1"/>
  <c r="M146" i="7"/>
  <c r="CP11" i="4"/>
  <c r="BX19" i="3"/>
  <c r="BX34"/>
  <c r="BW20" i="4"/>
  <c r="CB22" i="3"/>
  <c r="BZ22"/>
  <c r="BY20" i="4" s="1"/>
  <c r="CA22" i="3"/>
  <c r="BZ20" i="4" s="1"/>
  <c r="BW30"/>
  <c r="CA32" i="3"/>
  <c r="BZ30" i="4" s="1"/>
  <c r="CB32" i="3"/>
  <c r="BW26" i="4"/>
  <c r="BZ28" i="3"/>
  <c r="BY26" i="4" s="1"/>
  <c r="CA28" i="3"/>
  <c r="BZ26" i="4" s="1"/>
  <c r="CB28" i="3"/>
  <c r="BZ16"/>
  <c r="BY14" i="4" s="1"/>
  <c r="BW14"/>
  <c r="CA16" i="3"/>
  <c r="BZ14" i="4" s="1"/>
  <c r="K268" i="7"/>
  <c r="L268" s="1"/>
  <c r="BW21" i="4"/>
  <c r="BZ23" i="3"/>
  <c r="BY21" i="4" s="1"/>
  <c r="CA23" i="3"/>
  <c r="BZ21" i="4" s="1"/>
  <c r="CB23" i="3"/>
  <c r="K145" i="7"/>
  <c r="L145" s="1"/>
  <c r="CA13" i="3"/>
  <c r="BZ11" i="4" s="1"/>
  <c r="BW11"/>
  <c r="BW19"/>
  <c r="CA21" i="3"/>
  <c r="BZ19" i="4" s="1"/>
  <c r="CB21" i="3"/>
  <c r="BZ35"/>
  <c r="BY33" i="4" s="1"/>
  <c r="BW33"/>
  <c r="CA35" i="3"/>
  <c r="BZ33" i="4" s="1"/>
  <c r="CB35" i="3"/>
  <c r="BW31" i="4"/>
  <c r="CA33" i="3"/>
  <c r="BZ31" i="4" s="1"/>
  <c r="CB33" i="3"/>
  <c r="BZ33"/>
  <c r="BY31" i="4" s="1"/>
  <c r="BO19" i="3"/>
  <c r="BM17" i="4"/>
  <c r="CQ17" i="3"/>
  <c r="CO15" i="4"/>
  <c r="BV13"/>
  <c r="BY15" i="3"/>
  <c r="BZ15" s="1"/>
  <c r="BA16"/>
  <c r="AY14" i="4"/>
  <c r="CQ14" i="3"/>
  <c r="CO12" i="4"/>
  <c r="BO13" i="3"/>
  <c r="BM11" i="4"/>
  <c r="BV10"/>
  <c r="BY12" i="3"/>
  <c r="BV18" i="4"/>
  <c r="BY20" i="3"/>
  <c r="BX18" i="4" s="1"/>
  <c r="BV24"/>
  <c r="BY26" i="3"/>
  <c r="BX24" i="4" s="1"/>
  <c r="AM19" i="3"/>
  <c r="AK17" i="4"/>
  <c r="BV21"/>
  <c r="BY23" i="3"/>
  <c r="BX21" i="4" s="1"/>
  <c r="BV20"/>
  <c r="BY22" i="3"/>
  <c r="BX20" i="4" s="1"/>
  <c r="BO14" i="3"/>
  <c r="BM12" i="4"/>
  <c r="AM17" i="3"/>
  <c r="AK15" i="4"/>
  <c r="BV23"/>
  <c r="BY25" i="3"/>
  <c r="BX23" i="4" s="1"/>
  <c r="BV33"/>
  <c r="BY35" i="3"/>
  <c r="BX33" i="4" s="1"/>
  <c r="BA12" i="3"/>
  <c r="AY10" i="4"/>
  <c r="CQ12" i="3"/>
  <c r="CO10" i="4"/>
  <c r="DE16" i="3"/>
  <c r="DC14" i="4"/>
  <c r="DE18" i="3"/>
  <c r="DC16" i="4"/>
  <c r="BV29"/>
  <c r="BY31" i="3"/>
  <c r="BX29" i="4" s="1"/>
  <c r="BV14"/>
  <c r="BY16" i="3"/>
  <c r="BV30" i="4"/>
  <c r="BY32" i="3"/>
  <c r="BX30" i="4" s="1"/>
  <c r="BV12"/>
  <c r="BY14" i="3"/>
  <c r="BV22" i="4"/>
  <c r="BY24" i="3"/>
  <c r="BX22" i="4" s="1"/>
  <c r="DE14" i="3"/>
  <c r="DC12" i="4"/>
  <c r="BV16"/>
  <c r="BY18" i="3"/>
  <c r="BV19" i="4"/>
  <c r="BY21" i="3"/>
  <c r="BX19" i="4" s="1"/>
  <c r="BV11"/>
  <c r="BY13" i="3"/>
  <c r="BZ13" s="1"/>
  <c r="BY11" i="4" s="1"/>
  <c r="AM18" i="3"/>
  <c r="AK16" i="4"/>
  <c r="BA18" i="3"/>
  <c r="AY16" i="4"/>
  <c r="Y19" i="3"/>
  <c r="W17" i="4"/>
  <c r="Y13" i="3"/>
  <c r="W11" i="4"/>
  <c r="Y17" i="3"/>
  <c r="W15" i="4"/>
  <c r="Y16" i="3"/>
  <c r="W14" i="4"/>
  <c r="Y15" i="3"/>
  <c r="W13" i="4"/>
  <c r="X16"/>
  <c r="M345" i="7"/>
  <c r="M99"/>
  <c r="X10" i="4"/>
  <c r="Y14" i="3"/>
  <c r="W12" i="4"/>
  <c r="H21" i="7"/>
  <c r="FY11" i="3"/>
  <c r="FY26"/>
  <c r="FX24" i="4" s="1"/>
  <c r="DO24" i="3"/>
  <c r="DO68"/>
  <c r="FY29"/>
  <c r="FX27" i="4" s="1"/>
  <c r="FY35" i="3"/>
  <c r="FX33" i="4" s="1"/>
  <c r="DO72" i="3"/>
  <c r="DO76"/>
  <c r="DO80"/>
  <c r="DO84"/>
  <c r="DO88"/>
  <c r="DO66"/>
  <c r="DO70"/>
  <c r="DO74"/>
  <c r="DO78"/>
  <c r="DO82"/>
  <c r="DO86"/>
  <c r="DO94"/>
  <c r="J22" i="7"/>
  <c r="J23"/>
  <c r="FY22" i="3"/>
  <c r="FX20" i="4" s="1"/>
  <c r="DO14" i="3"/>
  <c r="DO18"/>
  <c r="DO22"/>
  <c r="FY21"/>
  <c r="FX19" i="4" s="1"/>
  <c r="DO58" i="3"/>
  <c r="FY28"/>
  <c r="FX26" i="4" s="1"/>
  <c r="FY34" i="3"/>
  <c r="FX32" i="4" s="1"/>
  <c r="DO62" i="3"/>
  <c r="DO100"/>
  <c r="DO104"/>
  <c r="DO108"/>
  <c r="GJ10"/>
  <c r="Y10"/>
  <c r="FY30"/>
  <c r="FX28" i="4" s="1"/>
  <c r="FY31" i="3"/>
  <c r="FX29" i="4" s="1"/>
  <c r="FY20" i="3"/>
  <c r="FX18" i="4" s="1"/>
  <c r="DO32" i="3"/>
  <c r="DO36"/>
  <c r="DO40"/>
  <c r="DO44"/>
  <c r="DO48"/>
  <c r="DO52"/>
  <c r="FY25"/>
  <c r="FX23" i="4" s="1"/>
  <c r="FY33" i="3"/>
  <c r="FX31" i="4" s="1"/>
  <c r="DO90" i="3"/>
  <c r="DO96"/>
  <c r="DO92"/>
  <c r="DO98"/>
  <c r="DO102"/>
  <c r="DO106"/>
  <c r="HA10"/>
  <c r="DO28"/>
  <c r="DO12"/>
  <c r="DO16"/>
  <c r="DO20"/>
  <c r="DO26"/>
  <c r="FY10"/>
  <c r="FY23"/>
  <c r="FX21" i="4" s="1"/>
  <c r="FY27" i="3"/>
  <c r="FX25" i="4" s="1"/>
  <c r="DO56" i="3"/>
  <c r="FY24"/>
  <c r="FX22" i="4" s="1"/>
  <c r="FY32" i="3"/>
  <c r="FX30" i="4" s="1"/>
  <c r="DO30" i="3"/>
  <c r="DO34"/>
  <c r="DO38"/>
  <c r="DO42"/>
  <c r="DO46"/>
  <c r="DO50"/>
  <c r="DO54"/>
  <c r="DO64"/>
  <c r="DO60"/>
  <c r="FK11" i="4" l="1"/>
  <c r="FM13" i="3"/>
  <c r="GL15"/>
  <c r="I240" i="7"/>
  <c r="FL13" i="4"/>
  <c r="GL19" i="3"/>
  <c r="I404" i="7"/>
  <c r="FL17" i="4"/>
  <c r="FK16"/>
  <c r="FM18" i="3"/>
  <c r="FK14" i="4"/>
  <c r="FM16" i="3"/>
  <c r="I199" i="7"/>
  <c r="FL12" i="4"/>
  <c r="GL14" i="3"/>
  <c r="FL15" i="4"/>
  <c r="I322" i="7"/>
  <c r="GL17" i="3"/>
  <c r="I117" i="7"/>
  <c r="FL10" i="4"/>
  <c r="GL12" i="3"/>
  <c r="BY13" i="4"/>
  <c r="CB15" i="3"/>
  <c r="M188" i="7"/>
  <c r="DD12" i="4"/>
  <c r="AL15"/>
  <c r="AM10" i="6" s="1"/>
  <c r="BA10" s="1"/>
  <c r="M305" i="7"/>
  <c r="AZ14" i="4"/>
  <c r="M266" i="7"/>
  <c r="CC21" i="3"/>
  <c r="CB19" i="4" s="1"/>
  <c r="CA19"/>
  <c r="CC23" i="3"/>
  <c r="CB21" i="4" s="1"/>
  <c r="CA21"/>
  <c r="CC14" i="3"/>
  <c r="CA12" i="4"/>
  <c r="DD13"/>
  <c r="M229" i="7"/>
  <c r="M141"/>
  <c r="AL11" i="4"/>
  <c r="CP17"/>
  <c r="M392" i="7"/>
  <c r="BN14" i="4"/>
  <c r="AO9" i="6" s="1"/>
  <c r="BM9" s="1"/>
  <c r="M267" i="7"/>
  <c r="M100"/>
  <c r="AL10" i="4"/>
  <c r="BN16"/>
  <c r="AO11" i="6" s="1"/>
  <c r="BM11" s="1"/>
  <c r="M349" i="7"/>
  <c r="M184"/>
  <c r="AZ12" i="4"/>
  <c r="CP16"/>
  <c r="AQ11" i="6" s="1"/>
  <c r="BY11" s="1"/>
  <c r="M351" i="7"/>
  <c r="CP14" i="4"/>
  <c r="M269" i="7"/>
  <c r="GO10" i="3"/>
  <c r="GM10"/>
  <c r="GN10"/>
  <c r="BX12" i="4"/>
  <c r="FX14" i="3"/>
  <c r="BX14" i="4"/>
  <c r="FX16" i="3"/>
  <c r="CC35"/>
  <c r="CB33" i="4" s="1"/>
  <c r="CA33"/>
  <c r="CC22" i="3"/>
  <c r="CB20" i="4" s="1"/>
  <c r="CA20"/>
  <c r="BN15"/>
  <c r="M308" i="7"/>
  <c r="AZ11" i="4"/>
  <c r="M143" i="7"/>
  <c r="M103"/>
  <c r="BN10" i="4"/>
  <c r="AO5" i="6" s="1"/>
  <c r="BN5" s="1"/>
  <c r="CB12" i="3"/>
  <c r="BZ10" i="4"/>
  <c r="CC26" i="3"/>
  <c r="CB24" i="4" s="1"/>
  <c r="CA24"/>
  <c r="CC30" i="3"/>
  <c r="CB28" i="4" s="1"/>
  <c r="CA28"/>
  <c r="BZ27" i="3"/>
  <c r="BY25" i="4" s="1"/>
  <c r="BZ21" i="3"/>
  <c r="BY19" i="4" s="1"/>
  <c r="BZ32" i="3"/>
  <c r="BY30" i="4" s="1"/>
  <c r="CB17" i="3"/>
  <c r="BZ31"/>
  <c r="BY29" i="4" s="1"/>
  <c r="BZ20" i="3"/>
  <c r="BY18" i="4" s="1"/>
  <c r="DD16"/>
  <c r="M352" i="7"/>
  <c r="M144"/>
  <c r="BN11" i="4"/>
  <c r="AO6" i="6" s="1"/>
  <c r="BN6" s="1"/>
  <c r="CC33" i="3"/>
  <c r="CB31" i="4" s="1"/>
  <c r="CA31"/>
  <c r="DD14"/>
  <c r="M270" i="7"/>
  <c r="M185"/>
  <c r="BN12" i="4"/>
  <c r="K391" i="7"/>
  <c r="L391" s="1"/>
  <c r="BW17" i="4"/>
  <c r="CA19" i="3"/>
  <c r="BZ17" i="4" s="1"/>
  <c r="AZ13"/>
  <c r="M225" i="7"/>
  <c r="M106"/>
  <c r="DD10" i="4"/>
  <c r="BN13"/>
  <c r="AO8" i="6" s="1"/>
  <c r="BN8" s="1"/>
  <c r="M226" i="7"/>
  <c r="CC29" i="3"/>
  <c r="CB27" i="4" s="1"/>
  <c r="CA27"/>
  <c r="CC25" i="3"/>
  <c r="CB23" i="4" s="1"/>
  <c r="CA23"/>
  <c r="BZ26" i="3"/>
  <c r="BY24" i="4" s="1"/>
  <c r="BZ30" i="3"/>
  <c r="BY28" i="4" s="1"/>
  <c r="AL16"/>
  <c r="AM11" i="6" s="1"/>
  <c r="BA11" s="1"/>
  <c r="M346" i="7"/>
  <c r="M105"/>
  <c r="CP10" i="4"/>
  <c r="AL17"/>
  <c r="AM12" i="6" s="1"/>
  <c r="BA12" s="1"/>
  <c r="M387" i="7"/>
  <c r="CP15" i="4"/>
  <c r="M310" i="7"/>
  <c r="AZ16" i="4"/>
  <c r="M348" i="7"/>
  <c r="M102"/>
  <c r="AZ10" i="4"/>
  <c r="M187" i="7"/>
  <c r="CP12" i="4"/>
  <c r="BN17"/>
  <c r="AO12" i="6" s="1"/>
  <c r="BM12" s="1"/>
  <c r="M390" i="7"/>
  <c r="CC24" i="3"/>
  <c r="CB22" i="4" s="1"/>
  <c r="CA22"/>
  <c r="AL13"/>
  <c r="M223" i="7"/>
  <c r="AZ17" i="4"/>
  <c r="M389" i="7"/>
  <c r="BX15" i="4"/>
  <c r="FX17" i="3"/>
  <c r="AL14" i="4"/>
  <c r="AM9" i="6" s="1"/>
  <c r="BA9" s="1"/>
  <c r="M264" i="7"/>
  <c r="DD15" i="4"/>
  <c r="M311" i="7"/>
  <c r="CP13" i="4"/>
  <c r="AQ8" i="6" s="1"/>
  <c r="BZ8" s="1"/>
  <c r="M228" i="7"/>
  <c r="DD17" i="4"/>
  <c r="M393" i="7"/>
  <c r="BX11" i="4"/>
  <c r="FX13" i="3"/>
  <c r="BX16" i="4"/>
  <c r="FX18" i="3"/>
  <c r="BX10" i="4"/>
  <c r="FX12" i="3"/>
  <c r="BX13" i="4"/>
  <c r="FX15" i="3"/>
  <c r="CC28"/>
  <c r="CB26" i="4" s="1"/>
  <c r="CA26"/>
  <c r="CC32" i="3"/>
  <c r="CB30" i="4" s="1"/>
  <c r="CA30"/>
  <c r="BW32"/>
  <c r="CB34" i="3"/>
  <c r="BZ34"/>
  <c r="BY32" i="4" s="1"/>
  <c r="CA34" i="3"/>
  <c r="BZ32" i="4" s="1"/>
  <c r="M182" i="7"/>
  <c r="AL12" i="4"/>
  <c r="AM7" i="6" s="1"/>
  <c r="BB7" s="1"/>
  <c r="CC31" i="3"/>
  <c r="CB29" i="4" s="1"/>
  <c r="CA29"/>
  <c r="CC20" i="3"/>
  <c r="CB18" i="4" s="1"/>
  <c r="CA18"/>
  <c r="CC27" i="3"/>
  <c r="CB25" i="4" s="1"/>
  <c r="CA25"/>
  <c r="CB18" i="3"/>
  <c r="CB13"/>
  <c r="CB16"/>
  <c r="BY19"/>
  <c r="BZ19" s="1"/>
  <c r="BY17" i="4" s="1"/>
  <c r="BZ29" i="3"/>
  <c r="BY27" i="4" s="1"/>
  <c r="BZ25" i="3"/>
  <c r="BY23" i="4" s="1"/>
  <c r="X13"/>
  <c r="M222" i="7"/>
  <c r="X15" i="4"/>
  <c r="M304" i="7"/>
  <c r="X17" i="4"/>
  <c r="M386" i="7"/>
  <c r="M181"/>
  <c r="X12" i="4"/>
  <c r="X14"/>
  <c r="M263" i="7"/>
  <c r="X11" i="4"/>
  <c r="V111" s="1"/>
  <c r="M140" i="7"/>
  <c r="AG9" i="5"/>
  <c r="AO15" i="6"/>
  <c r="BN15" s="1"/>
  <c r="GH22" i="3"/>
  <c r="DP50"/>
  <c r="DQ50" s="1"/>
  <c r="DQ42"/>
  <c r="DP42"/>
  <c r="AM26" i="6"/>
  <c r="BA26" s="1"/>
  <c r="GF33" i="3"/>
  <c r="DP56"/>
  <c r="DQ56" s="1"/>
  <c r="DP26"/>
  <c r="DO24" i="4" s="1"/>
  <c r="DP20" i="3"/>
  <c r="DP12"/>
  <c r="AM19" i="6"/>
  <c r="AZ19" s="1"/>
  <c r="GF26" i="3"/>
  <c r="AO27" i="6"/>
  <c r="BM27" s="1"/>
  <c r="GH34" i="3"/>
  <c r="GH13"/>
  <c r="GF16"/>
  <c r="DP102"/>
  <c r="DQ102" s="1"/>
  <c r="DP92"/>
  <c r="DQ92" s="1"/>
  <c r="DP90"/>
  <c r="DQ90" s="1"/>
  <c r="DP48"/>
  <c r="DQ48" s="1"/>
  <c r="DP40"/>
  <c r="DP32"/>
  <c r="AQ16" i="6"/>
  <c r="BW16" s="1"/>
  <c r="GJ23" i="3"/>
  <c r="AQ12" i="6"/>
  <c r="BY12" s="1"/>
  <c r="GJ19" i="3"/>
  <c r="GF18"/>
  <c r="GK10"/>
  <c r="DP108"/>
  <c r="DP100"/>
  <c r="DQ100"/>
  <c r="DP18"/>
  <c r="AQ18" i="6"/>
  <c r="BZ18" s="1"/>
  <c r="GJ25" i="3"/>
  <c r="AO25" i="6"/>
  <c r="BN25" s="1"/>
  <c r="GH32" i="3"/>
  <c r="AO18" i="6"/>
  <c r="BN18" s="1"/>
  <c r="GH25" i="3"/>
  <c r="DP94"/>
  <c r="DQ94" s="1"/>
  <c r="DP82"/>
  <c r="DQ82" s="1"/>
  <c r="DP74"/>
  <c r="DQ74" s="1"/>
  <c r="DP66"/>
  <c r="DQ66" s="1"/>
  <c r="AM24" i="6"/>
  <c r="BB24" s="1"/>
  <c r="GF31" i="3"/>
  <c r="AQ21" i="6"/>
  <c r="BX21" s="1"/>
  <c r="GJ28" i="3"/>
  <c r="AQ19" i="6"/>
  <c r="BX19" s="1"/>
  <c r="GJ26" i="3"/>
  <c r="AO24" i="6"/>
  <c r="BN24" s="1"/>
  <c r="GH31" i="3"/>
  <c r="AQ10" i="6"/>
  <c r="BY10" s="1"/>
  <c r="GJ17" i="3"/>
  <c r="AQ26" i="6"/>
  <c r="BY26" s="1"/>
  <c r="GJ33" i="3"/>
  <c r="AM27" i="6"/>
  <c r="BA27" s="1"/>
  <c r="GF34" i="3"/>
  <c r="DP38"/>
  <c r="DQ38" s="1"/>
  <c r="AM5" i="6"/>
  <c r="BB5" s="1"/>
  <c r="GF12" i="3"/>
  <c r="GJ18"/>
  <c r="AO28" i="6"/>
  <c r="BK28" s="1"/>
  <c r="GH35" i="3"/>
  <c r="AO10" i="6"/>
  <c r="BM10" s="1"/>
  <c r="GH17" i="3"/>
  <c r="AO7" i="6"/>
  <c r="BN7" s="1"/>
  <c r="GH14" i="3"/>
  <c r="AQ28" i="6"/>
  <c r="BW28" s="1"/>
  <c r="GJ35" i="3"/>
  <c r="AM20" i="6"/>
  <c r="BB20" s="1"/>
  <c r="GF27" i="3"/>
  <c r="GJ15"/>
  <c r="AQ3" i="6"/>
  <c r="BZ3" s="1"/>
  <c r="AO20"/>
  <c r="BN20" s="1"/>
  <c r="GH27" i="3"/>
  <c r="GF14"/>
  <c r="AQ6" i="6"/>
  <c r="BZ6" s="1"/>
  <c r="GJ13" i="3"/>
  <c r="L22" i="7"/>
  <c r="AO21" i="6"/>
  <c r="BL21" s="1"/>
  <c r="GH28" i="3"/>
  <c r="AM18" i="6"/>
  <c r="BB18" s="1"/>
  <c r="GF25" i="3"/>
  <c r="GH18"/>
  <c r="DP84"/>
  <c r="DP76"/>
  <c r="DQ76" s="1"/>
  <c r="AQ27" i="6"/>
  <c r="BY27" s="1"/>
  <c r="GJ34" i="3"/>
  <c r="GH19"/>
  <c r="GH16"/>
  <c r="AO26" i="6"/>
  <c r="BM26" s="1"/>
  <c r="GH33" i="3"/>
  <c r="DP60"/>
  <c r="DQ60" s="1"/>
  <c r="DP54"/>
  <c r="DQ54" s="1"/>
  <c r="DP46"/>
  <c r="DQ46" s="1"/>
  <c r="DP30"/>
  <c r="DO28" i="4" s="1"/>
  <c r="GH12" i="3"/>
  <c r="DP16"/>
  <c r="DP28"/>
  <c r="AQ4" i="6"/>
  <c r="BZ4" s="1"/>
  <c r="GJ11" i="3"/>
  <c r="GF19"/>
  <c r="AO13" i="6"/>
  <c r="BM13" s="1"/>
  <c r="GH20" i="3"/>
  <c r="DP106"/>
  <c r="DQ106" s="1"/>
  <c r="DP98"/>
  <c r="DQ98" s="1"/>
  <c r="DP96"/>
  <c r="DQ96" s="1"/>
  <c r="DP52"/>
  <c r="DQ52" s="1"/>
  <c r="DP44"/>
  <c r="DQ44" s="1"/>
  <c r="DP36"/>
  <c r="DQ36" s="1"/>
  <c r="AQ7" i="6"/>
  <c r="BZ7" s="1"/>
  <c r="GJ14" i="3"/>
  <c r="AM8" i="6"/>
  <c r="BB8" s="1"/>
  <c r="GF15" i="3"/>
  <c r="AM6" i="6"/>
  <c r="BB6" s="1"/>
  <c r="GF13" i="3"/>
  <c r="GE10"/>
  <c r="H18" i="7"/>
  <c r="J18" s="1"/>
  <c r="L18" s="1"/>
  <c r="GF17" i="3"/>
  <c r="DP104"/>
  <c r="DP22"/>
  <c r="DP14"/>
  <c r="AQ24" i="6"/>
  <c r="BZ24" s="1"/>
  <c r="GJ31" i="3"/>
  <c r="AM16" i="6"/>
  <c r="AY16" s="1"/>
  <c r="GF23" i="3"/>
  <c r="AM14" i="6"/>
  <c r="BB14" s="1"/>
  <c r="GF21" i="3"/>
  <c r="AM28" i="6"/>
  <c r="AY28" s="1"/>
  <c r="GF35" i="3"/>
  <c r="AM23" i="6"/>
  <c r="AZ23" s="1"/>
  <c r="GF30" i="3"/>
  <c r="DP86"/>
  <c r="DQ86" s="1"/>
  <c r="DP78"/>
  <c r="DQ78" s="1"/>
  <c r="DP70"/>
  <c r="DQ70" s="1"/>
  <c r="DP68"/>
  <c r="DQ68" s="1"/>
  <c r="DP24"/>
  <c r="AO22" i="6"/>
  <c r="BM22" s="1"/>
  <c r="GH29" i="3"/>
  <c r="AQ14" i="6"/>
  <c r="BZ14" s="1"/>
  <c r="GJ21" i="3"/>
  <c r="AO19" i="6"/>
  <c r="BL19" s="1"/>
  <c r="GH26" i="3"/>
  <c r="AM4" i="6"/>
  <c r="BB4" s="1"/>
  <c r="GF11" i="3"/>
  <c r="AQ17" i="6"/>
  <c r="BY17" s="1"/>
  <c r="GJ24" i="3"/>
  <c r="AQ25" i="6"/>
  <c r="BZ25" s="1"/>
  <c r="GJ32" i="3"/>
  <c r="DP64"/>
  <c r="DQ64" s="1"/>
  <c r="DP34"/>
  <c r="AQ13" i="6"/>
  <c r="BY13" s="1"/>
  <c r="GJ20" i="3"/>
  <c r="AO17" i="6"/>
  <c r="BM17" s="1"/>
  <c r="GH24" i="3"/>
  <c r="AO16" i="6"/>
  <c r="BK16" s="1"/>
  <c r="GH23" i="3"/>
  <c r="AQ20" i="6"/>
  <c r="BZ20" s="1"/>
  <c r="GJ27" i="3"/>
  <c r="AO23" i="6"/>
  <c r="BL23" s="1"/>
  <c r="GH30" i="3"/>
  <c r="AM13" i="6"/>
  <c r="BA13" s="1"/>
  <c r="GF20" i="3"/>
  <c r="AQ23" i="6"/>
  <c r="BX23" s="1"/>
  <c r="GJ30" i="3"/>
  <c r="AO14" i="6"/>
  <c r="BN14" s="1"/>
  <c r="GH21" i="3"/>
  <c r="AQ15" i="6"/>
  <c r="BZ15" s="1"/>
  <c r="GJ22" i="3"/>
  <c r="AM17" i="6"/>
  <c r="BA17" s="1"/>
  <c r="GF24" i="3"/>
  <c r="DP62"/>
  <c r="DQ62" s="1"/>
  <c r="DP58"/>
  <c r="DQ58" s="1"/>
  <c r="AO4" i="6"/>
  <c r="BN4" s="1"/>
  <c r="GH11" i="3"/>
  <c r="L23" i="7"/>
  <c r="AQ22" i="6"/>
  <c r="BY22" s="1"/>
  <c r="GJ29" i="3"/>
  <c r="AM21" i="6"/>
  <c r="AZ21" s="1"/>
  <c r="GF28" i="3"/>
  <c r="AQ9" i="6"/>
  <c r="BY9" s="1"/>
  <c r="GJ16" i="3"/>
  <c r="H20" i="7"/>
  <c r="J20" s="1"/>
  <c r="L20" s="1"/>
  <c r="GH15" i="3"/>
  <c r="AM25" i="6"/>
  <c r="BB25" s="1"/>
  <c r="GF32" i="3"/>
  <c r="DP88"/>
  <c r="DP80"/>
  <c r="DQ80" s="1"/>
  <c r="DP72"/>
  <c r="AQ5" i="6"/>
  <c r="BZ5" s="1"/>
  <c r="GJ12" i="3"/>
  <c r="J21" i="7"/>
  <c r="L21" s="1"/>
  <c r="AM15" i="6"/>
  <c r="BB15" s="1"/>
  <c r="GF22" i="3"/>
  <c r="AM22" i="6"/>
  <c r="BA22" s="1"/>
  <c r="GF29" i="3"/>
  <c r="AH9" i="5"/>
  <c r="FL16" i="4" l="1"/>
  <c r="I363" i="7"/>
  <c r="GL18" i="3"/>
  <c r="I158" i="7"/>
  <c r="FL11" i="4"/>
  <c r="GL13" i="3"/>
  <c r="FL14" i="4"/>
  <c r="FG111" s="1"/>
  <c r="I281" i="7"/>
  <c r="GL16" i="3"/>
  <c r="DQ20"/>
  <c r="DP18" i="4" s="1"/>
  <c r="DO18"/>
  <c r="DQ24" i="3"/>
  <c r="DP22" i="4" s="1"/>
  <c r="DO22"/>
  <c r="DQ22" i="3"/>
  <c r="DP20" i="4" s="1"/>
  <c r="DO20"/>
  <c r="DQ32" i="3"/>
  <c r="DP30" i="4" s="1"/>
  <c r="DO30"/>
  <c r="DQ12" i="3"/>
  <c r="DP10" i="4" s="1"/>
  <c r="DO10"/>
  <c r="DQ14" i="3"/>
  <c r="DP12" i="4" s="1"/>
  <c r="DO12"/>
  <c r="DQ16" i="3"/>
  <c r="DP14" i="4" s="1"/>
  <c r="DO14"/>
  <c r="DQ34" i="3"/>
  <c r="DP32" i="4" s="1"/>
  <c r="DO32"/>
  <c r="DQ28" i="3"/>
  <c r="DP26" i="4" s="1"/>
  <c r="DO26"/>
  <c r="DQ18" i="3"/>
  <c r="DP16" i="4" s="1"/>
  <c r="DO16"/>
  <c r="DQ26" i="3"/>
  <c r="DP24" i="4" s="1"/>
  <c r="CC13" i="3"/>
  <c r="CA11" i="4"/>
  <c r="CC34" i="3"/>
  <c r="CB32" i="4" s="1"/>
  <c r="CA32"/>
  <c r="H108" i="7"/>
  <c r="FW10" i="4"/>
  <c r="FY12" i="3"/>
  <c r="H149" i="7"/>
  <c r="FW11" i="4"/>
  <c r="FY13" i="3"/>
  <c r="CC12"/>
  <c r="CA10" i="4"/>
  <c r="CC15" i="3"/>
  <c r="CA13" i="4"/>
  <c r="M186" i="7"/>
  <c r="CB12" i="4"/>
  <c r="CC16" i="3"/>
  <c r="CA14" i="4"/>
  <c r="CC17" i="3"/>
  <c r="CA15" i="4"/>
  <c r="FW14"/>
  <c r="H272" i="7"/>
  <c r="FY16" i="3"/>
  <c r="CC18"/>
  <c r="CA16" i="4"/>
  <c r="BH111"/>
  <c r="BK111"/>
  <c r="BI115"/>
  <c r="BM111"/>
  <c r="BJ115"/>
  <c r="BG111"/>
  <c r="BF111"/>
  <c r="BI111"/>
  <c r="BL111"/>
  <c r="FW12"/>
  <c r="H190" i="7"/>
  <c r="FY14" i="3"/>
  <c r="BX17" i="4"/>
  <c r="FX19" i="3"/>
  <c r="FW13" i="4"/>
  <c r="H231" i="7"/>
  <c r="FY15" i="3"/>
  <c r="H354" i="7"/>
  <c r="FW16" i="4"/>
  <c r="FY18" i="3"/>
  <c r="H313" i="7"/>
  <c r="FW15" i="4"/>
  <c r="FY17" i="3"/>
  <c r="AW111" i="4"/>
  <c r="AY111"/>
  <c r="AR111"/>
  <c r="AV115"/>
  <c r="AS111"/>
  <c r="AU115"/>
  <c r="AV111" s="1"/>
  <c r="AU111"/>
  <c r="AX111"/>
  <c r="AT111"/>
  <c r="CL115"/>
  <c r="CI111"/>
  <c r="CK111"/>
  <c r="CN111"/>
  <c r="AL9" i="5" s="1"/>
  <c r="CK115" i="4"/>
  <c r="CL111" s="1"/>
  <c r="CM111"/>
  <c r="CH111"/>
  <c r="CJ111"/>
  <c r="AJ9" i="5" s="1"/>
  <c r="CO111" i="4"/>
  <c r="CY111"/>
  <c r="DB111"/>
  <c r="CZ115"/>
  <c r="CY115"/>
  <c r="CZ111" s="1"/>
  <c r="CV111"/>
  <c r="CX111"/>
  <c r="DA111"/>
  <c r="DC111"/>
  <c r="CW111"/>
  <c r="AD111"/>
  <c r="AF111"/>
  <c r="AI111"/>
  <c r="AK111"/>
  <c r="AJ111"/>
  <c r="AH115"/>
  <c r="AE111"/>
  <c r="AG111"/>
  <c r="AG115"/>
  <c r="AH111" s="1"/>
  <c r="CB19" i="3"/>
  <c r="S115" i="4"/>
  <c r="S111"/>
  <c r="P111"/>
  <c r="T115"/>
  <c r="J6" i="5"/>
  <c r="DR70" i="3"/>
  <c r="DR96"/>
  <c r="DR46"/>
  <c r="DR48"/>
  <c r="DR74"/>
  <c r="DR102"/>
  <c r="DR12"/>
  <c r="DR58"/>
  <c r="DR44"/>
  <c r="DR90"/>
  <c r="DR50"/>
  <c r="DR64"/>
  <c r="DR86"/>
  <c r="DR14"/>
  <c r="DR60"/>
  <c r="DR66"/>
  <c r="AR7" i="6"/>
  <c r="CF7" s="1"/>
  <c r="GK14" i="3"/>
  <c r="GT72"/>
  <c r="GW72" s="1"/>
  <c r="GF10"/>
  <c r="AN13" i="6"/>
  <c r="BG13" s="1"/>
  <c r="GG20" i="3"/>
  <c r="GT80"/>
  <c r="GW80" s="1"/>
  <c r="AR12" i="6"/>
  <c r="CE12" s="1"/>
  <c r="GK19" i="3"/>
  <c r="GT62"/>
  <c r="GW62" s="1"/>
  <c r="AN10" i="6"/>
  <c r="BG10" s="1"/>
  <c r="GG17" i="3"/>
  <c r="GX12"/>
  <c r="HA12" s="1"/>
  <c r="F114" i="7" s="1"/>
  <c r="GX46" i="3"/>
  <c r="HA46" s="1"/>
  <c r="AR10" i="6"/>
  <c r="CE10" s="1"/>
  <c r="GK17" i="3"/>
  <c r="AR27" i="6"/>
  <c r="CE27" s="1"/>
  <c r="GK34" i="3"/>
  <c r="GT34"/>
  <c r="GW34" s="1"/>
  <c r="GX88"/>
  <c r="HA88" s="1"/>
  <c r="GX86"/>
  <c r="HA86" s="1"/>
  <c r="BL106" i="6"/>
  <c r="Y10" s="1"/>
  <c r="BL108"/>
  <c r="Y12" s="1"/>
  <c r="BL105"/>
  <c r="Y9" s="1"/>
  <c r="BL104"/>
  <c r="Y8" s="1"/>
  <c r="BL107"/>
  <c r="Y11" s="1"/>
  <c r="BL103"/>
  <c r="GX26" i="3"/>
  <c r="HA26" s="1"/>
  <c r="GT24"/>
  <c r="GW24" s="1"/>
  <c r="AL16" i="6"/>
  <c r="AS16" s="1"/>
  <c r="GE23" i="3"/>
  <c r="GX100"/>
  <c r="HA100" s="1"/>
  <c r="GI12"/>
  <c r="GT22"/>
  <c r="GW22" s="1"/>
  <c r="AL22" i="6"/>
  <c r="AU22" s="1"/>
  <c r="GE29" i="3"/>
  <c r="AN24" i="6"/>
  <c r="BH24" s="1"/>
  <c r="GG31" i="3"/>
  <c r="GT52"/>
  <c r="GW52" s="1"/>
  <c r="GT98"/>
  <c r="GW98" s="1"/>
  <c r="GT106"/>
  <c r="GW106" s="1"/>
  <c r="AP21" i="6"/>
  <c r="BR21" s="1"/>
  <c r="GI28" i="3"/>
  <c r="GT16"/>
  <c r="GW16" s="1"/>
  <c r="F277" i="7" s="1"/>
  <c r="AL6" i="6"/>
  <c r="AV6" s="1"/>
  <c r="GE13" i="3"/>
  <c r="AL25" i="6"/>
  <c r="AV25" s="1"/>
  <c r="GE32" i="3"/>
  <c r="GT54"/>
  <c r="GW54" s="1"/>
  <c r="AR16" i="6"/>
  <c r="CC16" s="1"/>
  <c r="GK23" i="3"/>
  <c r="AR24" i="6"/>
  <c r="CF24" s="1"/>
  <c r="GK31" i="3"/>
  <c r="GT76"/>
  <c r="GW76" s="1"/>
  <c r="AN11" i="6"/>
  <c r="BG11" s="1"/>
  <c r="GG18" i="3"/>
  <c r="GX32"/>
  <c r="HA32" s="1"/>
  <c r="AN9" i="6"/>
  <c r="BG9" s="1"/>
  <c r="GG16" i="3"/>
  <c r="DR38"/>
  <c r="AP25" i="6"/>
  <c r="BT25" s="1"/>
  <c r="GI32" i="3"/>
  <c r="AL20" i="6"/>
  <c r="AV20" s="1"/>
  <c r="GE27" i="3"/>
  <c r="GT94"/>
  <c r="GW94" s="1"/>
  <c r="AN4" i="6"/>
  <c r="BH4" s="1"/>
  <c r="GG11" i="3"/>
  <c r="AP19" i="6"/>
  <c r="BR19" s="1"/>
  <c r="GI26" i="3"/>
  <c r="AL8" i="6"/>
  <c r="AV8" s="1"/>
  <c r="GE15" i="3"/>
  <c r="AL19" i="6"/>
  <c r="AT19" s="1"/>
  <c r="GE26" i="3"/>
  <c r="GX40"/>
  <c r="HA40" s="1"/>
  <c r="AL26" i="6"/>
  <c r="AU26" s="1"/>
  <c r="GE33" i="3"/>
  <c r="AR9" i="6"/>
  <c r="CE9" s="1"/>
  <c r="GK16" i="3"/>
  <c r="BW108" i="6"/>
  <c r="J24" s="1"/>
  <c r="BW104"/>
  <c r="J20" s="1"/>
  <c r="BW106"/>
  <c r="J22" s="1"/>
  <c r="BW105"/>
  <c r="J21" s="1"/>
  <c r="BW107"/>
  <c r="J23" s="1"/>
  <c r="BW103"/>
  <c r="AL17"/>
  <c r="AU17" s="1"/>
  <c r="GE24" i="3"/>
  <c r="GX30"/>
  <c r="HA30" s="1"/>
  <c r="BA106" i="6"/>
  <c r="L10" s="1"/>
  <c r="BA104"/>
  <c r="L8" s="1"/>
  <c r="BA107"/>
  <c r="L11" s="1"/>
  <c r="BA108"/>
  <c r="L12" s="1"/>
  <c r="BA103"/>
  <c r="BA105"/>
  <c r="L9" s="1"/>
  <c r="AN15"/>
  <c r="BH15" s="1"/>
  <c r="GG22" i="3"/>
  <c r="AZ105" i="6"/>
  <c r="K9" s="1"/>
  <c r="AZ103"/>
  <c r="AZ106"/>
  <c r="K10" s="1"/>
  <c r="AZ108"/>
  <c r="K12" s="1"/>
  <c r="AZ104"/>
  <c r="K8" s="1"/>
  <c r="AZ107"/>
  <c r="K11" s="1"/>
  <c r="GT20" i="3"/>
  <c r="GW20" s="1"/>
  <c r="AL10" i="6"/>
  <c r="AU10" s="1"/>
  <c r="GE17" i="3"/>
  <c r="DR56"/>
  <c r="DR42"/>
  <c r="DQ72"/>
  <c r="S6" i="5"/>
  <c r="AR9"/>
  <c r="AK9"/>
  <c r="AR5" i="6"/>
  <c r="CF5" s="1"/>
  <c r="GK12" i="3"/>
  <c r="AP15" i="6"/>
  <c r="BT15" s="1"/>
  <c r="GI22" i="3"/>
  <c r="DR80"/>
  <c r="GT88"/>
  <c r="GW88" s="1"/>
  <c r="BY108" i="6"/>
  <c r="L24" s="1"/>
  <c r="BY103"/>
  <c r="BY105"/>
  <c r="L21" s="1"/>
  <c r="BY106"/>
  <c r="L22" s="1"/>
  <c r="BY107"/>
  <c r="L23" s="1"/>
  <c r="BY104"/>
  <c r="L20" s="1"/>
  <c r="AN12"/>
  <c r="BG12" s="1"/>
  <c r="GG19" i="3"/>
  <c r="GI17"/>
  <c r="GT58"/>
  <c r="GW58" s="1"/>
  <c r="GX98"/>
  <c r="HA98" s="1"/>
  <c r="AN23" i="6"/>
  <c r="BF23" s="1"/>
  <c r="GG30" i="3"/>
  <c r="AN8" i="6"/>
  <c r="BH8" s="1"/>
  <c r="GG15" i="3"/>
  <c r="GT64"/>
  <c r="GW64" s="1"/>
  <c r="AL9" i="6"/>
  <c r="AU9" s="1"/>
  <c r="GE16" i="3"/>
  <c r="AL24" i="6"/>
  <c r="AV24" s="1"/>
  <c r="GE31" i="3"/>
  <c r="GM31" s="1"/>
  <c r="GX58"/>
  <c r="HA58" s="1"/>
  <c r="GT70"/>
  <c r="GW70" s="1"/>
  <c r="DR78"/>
  <c r="AP24" i="6"/>
  <c r="BT24" s="1"/>
  <c r="GI31" i="3"/>
  <c r="AL4" i="6"/>
  <c r="AV4" s="1"/>
  <c r="GE11" i="3"/>
  <c r="DR22"/>
  <c r="DQ20" i="4" s="1"/>
  <c r="GX48" i="3"/>
  <c r="HA48" s="1"/>
  <c r="GT104"/>
  <c r="GW104" s="1"/>
  <c r="GX102"/>
  <c r="HA102" s="1"/>
  <c r="AR19" i="6"/>
  <c r="CD19" s="1"/>
  <c r="GK26" i="3"/>
  <c r="AR22" i="6"/>
  <c r="CE22" s="1"/>
  <c r="GK29" i="3"/>
  <c r="AL3" i="6"/>
  <c r="AV3" s="1"/>
  <c r="AP17"/>
  <c r="BS17" s="1"/>
  <c r="GI24" i="3"/>
  <c r="GX24"/>
  <c r="HA24" s="1"/>
  <c r="AL21" i="6"/>
  <c r="AT21" s="1"/>
  <c r="GE28" i="3"/>
  <c r="DR52"/>
  <c r="DR106"/>
  <c r="AN18" i="6"/>
  <c r="BH18" s="1"/>
  <c r="GG25" i="3"/>
  <c r="AP14" i="6"/>
  <c r="BT14" s="1"/>
  <c r="GI21" i="3"/>
  <c r="AL14" i="6"/>
  <c r="AV14" s="1"/>
  <c r="GE21" i="3"/>
  <c r="GX74"/>
  <c r="HA74" s="1"/>
  <c r="GX96"/>
  <c r="HA96" s="1"/>
  <c r="GT30"/>
  <c r="GW30" s="1"/>
  <c r="GT60"/>
  <c r="GW60" s="1"/>
  <c r="AN14" i="6"/>
  <c r="BH14" s="1"/>
  <c r="GG21" i="3"/>
  <c r="DR76"/>
  <c r="GT84"/>
  <c r="GW84" s="1"/>
  <c r="GX104"/>
  <c r="HA104" s="1"/>
  <c r="AR6" i="6"/>
  <c r="CF6" s="1"/>
  <c r="GK13" i="3"/>
  <c r="AR23" i="6"/>
  <c r="CD23" s="1"/>
  <c r="GK30" i="3"/>
  <c r="AN26" i="6"/>
  <c r="BG26" s="1"/>
  <c r="GG33" i="3"/>
  <c r="AP13" i="6"/>
  <c r="BS13" s="1"/>
  <c r="GI20" i="3"/>
  <c r="AP7" i="6"/>
  <c r="BT7" s="1"/>
  <c r="GI14" i="3"/>
  <c r="GX20"/>
  <c r="HA20" s="1"/>
  <c r="GX38"/>
  <c r="HA38" s="1"/>
  <c r="GX54"/>
  <c r="HA54" s="1"/>
  <c r="AR15" i="6"/>
  <c r="CF15" s="1"/>
  <c r="GK22" i="3"/>
  <c r="AR18" i="6"/>
  <c r="CF18" s="1"/>
  <c r="GK25" i="3"/>
  <c r="GT38"/>
  <c r="GW38" s="1"/>
  <c r="AN5" i="6"/>
  <c r="BH5" s="1"/>
  <c r="GG12" i="3"/>
  <c r="AL5" i="6"/>
  <c r="AV5" s="1"/>
  <c r="GE12" i="3"/>
  <c r="GM12" s="1"/>
  <c r="AL28" i="6"/>
  <c r="AS28" s="1"/>
  <c r="GE35" i="3"/>
  <c r="GT66"/>
  <c r="GW66" s="1"/>
  <c r="GX108"/>
  <c r="HA108" s="1"/>
  <c r="AN25" i="6"/>
  <c r="BH25" s="1"/>
  <c r="GG32" i="3"/>
  <c r="GT100"/>
  <c r="GW100" s="1"/>
  <c r="AL7" i="6"/>
  <c r="AV7" s="1"/>
  <c r="GE14" i="3"/>
  <c r="GT32"/>
  <c r="GW32" s="1"/>
  <c r="AN21" i="6"/>
  <c r="BF21" s="1"/>
  <c r="GG28" i="3"/>
  <c r="GX22"/>
  <c r="HA22" s="1"/>
  <c r="GT26"/>
  <c r="GW26" s="1"/>
  <c r="GT56"/>
  <c r="GW56" s="1"/>
  <c r="GX66"/>
  <c r="HA66" s="1"/>
  <c r="GX82"/>
  <c r="HA82" s="1"/>
  <c r="GT42"/>
  <c r="GW42" s="1"/>
  <c r="Y6" i="5"/>
  <c r="T6"/>
  <c r="AP23" i="6"/>
  <c r="BR23" s="1"/>
  <c r="GI30" i="3"/>
  <c r="AR14" i="6"/>
  <c r="CF14" s="1"/>
  <c r="GK21" i="3"/>
  <c r="GI10"/>
  <c r="GX56"/>
  <c r="HA56" s="1"/>
  <c r="AR8" i="6"/>
  <c r="CF8" s="1"/>
  <c r="GK15" i="3"/>
  <c r="BK108" i="6"/>
  <c r="X12" s="1"/>
  <c r="BK104"/>
  <c r="X8" s="1"/>
  <c r="BK105"/>
  <c r="X9" s="1"/>
  <c r="BK106"/>
  <c r="X10" s="1"/>
  <c r="BK107"/>
  <c r="X11" s="1"/>
  <c r="BK103"/>
  <c r="GI13" i="3"/>
  <c r="GX72"/>
  <c r="HA72" s="1"/>
  <c r="GX70"/>
  <c r="HA70" s="1"/>
  <c r="AN6" i="6"/>
  <c r="BH6" s="1"/>
  <c r="GG13" i="3"/>
  <c r="AP20" i="6"/>
  <c r="BT20" s="1"/>
  <c r="GI27" i="3"/>
  <c r="GT68"/>
  <c r="GW68" s="1"/>
  <c r="GT78"/>
  <c r="GW78" s="1"/>
  <c r="AY106" i="6"/>
  <c r="J10" s="1"/>
  <c r="AY107"/>
  <c r="J11" s="1"/>
  <c r="AY103"/>
  <c r="AY108"/>
  <c r="J12" s="1"/>
  <c r="AY104"/>
  <c r="J8" s="1"/>
  <c r="AY105"/>
  <c r="J9" s="1"/>
  <c r="AL12"/>
  <c r="AU12" s="1"/>
  <c r="GE19" i="3"/>
  <c r="AL11" i="6"/>
  <c r="AU11" s="1"/>
  <c r="GE18" i="3"/>
  <c r="GT36"/>
  <c r="GW36" s="1"/>
  <c r="GT28"/>
  <c r="GW28" s="1"/>
  <c r="GX80"/>
  <c r="HA80" s="1"/>
  <c r="GX78"/>
  <c r="HA78" s="1"/>
  <c r="AR13" i="6"/>
  <c r="CE13" s="1"/>
  <c r="GK20" i="3"/>
  <c r="AN27" i="6"/>
  <c r="BG27" s="1"/>
  <c r="GG34" i="3"/>
  <c r="GX14"/>
  <c r="HA14" s="1"/>
  <c r="F196" i="7" s="1"/>
  <c r="AP22" i="6"/>
  <c r="BS22" s="1"/>
  <c r="GI29" i="3"/>
  <c r="GX36"/>
  <c r="HA36" s="1"/>
  <c r="GX52"/>
  <c r="HA52" s="1"/>
  <c r="BZ103" i="6"/>
  <c r="BZ106"/>
  <c r="M22" s="1"/>
  <c r="BZ105"/>
  <c r="M21" s="1"/>
  <c r="BZ107"/>
  <c r="M23" s="1"/>
  <c r="BZ104"/>
  <c r="M20" s="1"/>
  <c r="BZ108"/>
  <c r="M24" s="1"/>
  <c r="AP27"/>
  <c r="BS27" s="1"/>
  <c r="GI34" i="3"/>
  <c r="AN7" i="6"/>
  <c r="BH7" s="1"/>
  <c r="GG14" i="3"/>
  <c r="GI16"/>
  <c r="AN28" i="6"/>
  <c r="BE28" s="1"/>
  <c r="GG35" i="3"/>
  <c r="AL13" i="6"/>
  <c r="AU13" s="1"/>
  <c r="GE20" i="3"/>
  <c r="GX18"/>
  <c r="HA18" s="1"/>
  <c r="F360" i="7" s="1"/>
  <c r="GT74" i="3"/>
  <c r="GW74" s="1"/>
  <c r="DR82"/>
  <c r="GT18"/>
  <c r="GW18" s="1"/>
  <c r="F359" i="7" s="1"/>
  <c r="DR100" i="3"/>
  <c r="GT108"/>
  <c r="GW108" s="1"/>
  <c r="AR3" i="6"/>
  <c r="CF3" s="1"/>
  <c r="AR11"/>
  <c r="CE11" s="1"/>
  <c r="GK18" i="3"/>
  <c r="AR28" i="6"/>
  <c r="CC28" s="1"/>
  <c r="GK35" i="3"/>
  <c r="AP4" i="6"/>
  <c r="BT4" s="1"/>
  <c r="GI11" i="3"/>
  <c r="AL15" i="6"/>
  <c r="AV15" s="1"/>
  <c r="GE22" i="3"/>
  <c r="DR32"/>
  <c r="DQ30" i="4" s="1"/>
  <c r="GT40" i="3"/>
  <c r="GW40" s="1"/>
  <c r="GX62"/>
  <c r="HA62" s="1"/>
  <c r="GX42"/>
  <c r="HA42" s="1"/>
  <c r="GT90"/>
  <c r="GW90" s="1"/>
  <c r="DR92"/>
  <c r="AP16" i="6"/>
  <c r="BQ16" s="1"/>
  <c r="GI23" i="3"/>
  <c r="DR26"/>
  <c r="DQ24" i="4" s="1"/>
  <c r="GT50" i="3"/>
  <c r="GW50" s="1"/>
  <c r="DQ88"/>
  <c r="DQ104"/>
  <c r="K6" i="5"/>
  <c r="F6"/>
  <c r="DQ30" i="3"/>
  <c r="DP28" i="4" s="1"/>
  <c r="DQ84" i="3"/>
  <c r="AP9" i="5"/>
  <c r="AR26" i="6"/>
  <c r="CE26" s="1"/>
  <c r="GK33" i="3"/>
  <c r="AM6" i="5"/>
  <c r="AL6"/>
  <c r="GG10" i="3"/>
  <c r="AH6" i="5"/>
  <c r="AG6"/>
  <c r="GX44" i="3"/>
  <c r="HA44" s="1"/>
  <c r="DR62"/>
  <c r="DR34"/>
  <c r="DQ32" i="4" s="1"/>
  <c r="AN20" i="6"/>
  <c r="BH20" s="1"/>
  <c r="GG27" i="3"/>
  <c r="DR24"/>
  <c r="DQ22" i="4" s="1"/>
  <c r="DR68" i="3"/>
  <c r="AL23" i="6"/>
  <c r="AT23" s="1"/>
  <c r="GE30" i="3"/>
  <c r="GT86"/>
  <c r="GW86" s="1"/>
  <c r="AN17" i="6"/>
  <c r="BG17" s="1"/>
  <c r="GG24" i="3"/>
  <c r="GT14"/>
  <c r="GW14" s="1"/>
  <c r="F195" i="7" s="1"/>
  <c r="GX28" i="3"/>
  <c r="HA28" s="1"/>
  <c r="GX64"/>
  <c r="HA64" s="1"/>
  <c r="AR20" i="6"/>
  <c r="CF20" s="1"/>
  <c r="GK27" i="3"/>
  <c r="AN19" i="6"/>
  <c r="BF19" s="1"/>
  <c r="GG26" i="3"/>
  <c r="GX16"/>
  <c r="HA16" s="1"/>
  <c r="F278" i="7" s="1"/>
  <c r="DR36" i="3"/>
  <c r="GT44"/>
  <c r="GW44" s="1"/>
  <c r="GX34"/>
  <c r="HA34" s="1"/>
  <c r="GX50"/>
  <c r="HA50" s="1"/>
  <c r="GT96"/>
  <c r="GW96" s="1"/>
  <c r="DR98"/>
  <c r="DR28"/>
  <c r="DQ26" i="4" s="1"/>
  <c r="DR16" i="3"/>
  <c r="GX76"/>
  <c r="HA76" s="1"/>
  <c r="GX94"/>
  <c r="HA94" s="1"/>
  <c r="GT46"/>
  <c r="GW46" s="1"/>
  <c r="DR54"/>
  <c r="BM106" i="6"/>
  <c r="Z10" s="1"/>
  <c r="BM107"/>
  <c r="Z11" s="1"/>
  <c r="BM108"/>
  <c r="Z12" s="1"/>
  <c r="BM103"/>
  <c r="BM105"/>
  <c r="Z9" s="1"/>
  <c r="BM104"/>
  <c r="Z8" s="1"/>
  <c r="GI18" i="3"/>
  <c r="GX92"/>
  <c r="HA92" s="1"/>
  <c r="AR4" i="6"/>
  <c r="CF4" s="1"/>
  <c r="GK11" i="3"/>
  <c r="J9" i="5"/>
  <c r="GH10" i="3"/>
  <c r="F9" i="5"/>
  <c r="J12"/>
  <c r="K9"/>
  <c r="F12"/>
  <c r="K12"/>
  <c r="E9"/>
  <c r="E12"/>
  <c r="GX90" i="3"/>
  <c r="HA90" s="1"/>
  <c r="GX106"/>
  <c r="HA106" s="1"/>
  <c r="AR17" i="6"/>
  <c r="CE17" s="1"/>
  <c r="GK24" i="3"/>
  <c r="AR25" i="6"/>
  <c r="CF25" s="1"/>
  <c r="GK32" i="3"/>
  <c r="AN22" i="6"/>
  <c r="BG22" s="1"/>
  <c r="GG29" i="3"/>
  <c r="AP28" i="6"/>
  <c r="BQ28" s="1"/>
  <c r="GI35" i="3"/>
  <c r="BX108" i="6"/>
  <c r="K24" s="1"/>
  <c r="BX104"/>
  <c r="K20" s="1"/>
  <c r="BX103"/>
  <c r="BX107"/>
  <c r="K23" s="1"/>
  <c r="BX105"/>
  <c r="K21" s="1"/>
  <c r="BX106"/>
  <c r="K22" s="1"/>
  <c r="GI15" i="3"/>
  <c r="AL27" i="6"/>
  <c r="AU27" s="1"/>
  <c r="GE34" i="3"/>
  <c r="GT82"/>
  <c r="GW82" s="1"/>
  <c r="DR94"/>
  <c r="AL18" i="6"/>
  <c r="AV18" s="1"/>
  <c r="GE25" i="3"/>
  <c r="DR18"/>
  <c r="AN16" i="6"/>
  <c r="BE16" s="1"/>
  <c r="GG23" i="3"/>
  <c r="AP18" i="6"/>
  <c r="BT18" s="1"/>
  <c r="GI25" i="3"/>
  <c r="GT48"/>
  <c r="GW48" s="1"/>
  <c r="GT92"/>
  <c r="GW92" s="1"/>
  <c r="GT102"/>
  <c r="GW102" s="1"/>
  <c r="AP26" i="6"/>
  <c r="BS26" s="1"/>
  <c r="GI33" i="3"/>
  <c r="GT12"/>
  <c r="GW12" s="1"/>
  <c r="F113" i="7" s="1"/>
  <c r="DR20" i="3"/>
  <c r="DQ18" i="4" s="1"/>
  <c r="GX68" i="3"/>
  <c r="HA68" s="1"/>
  <c r="GX84"/>
  <c r="HA84" s="1"/>
  <c r="GX60"/>
  <c r="HA60" s="1"/>
  <c r="E6" i="5"/>
  <c r="X6"/>
  <c r="AM9"/>
  <c r="AO9"/>
  <c r="DQ108" i="3"/>
  <c r="DQ40"/>
  <c r="DD111" i="4" l="1"/>
  <c r="BJ111"/>
  <c r="GM21" i="3"/>
  <c r="GM26"/>
  <c r="GM24"/>
  <c r="AZ111" i="4"/>
  <c r="FE111"/>
  <c r="FI111" s="1"/>
  <c r="FJ111"/>
  <c r="FF111"/>
  <c r="I195" i="7"/>
  <c r="DQ12" i="4"/>
  <c r="DQ16"/>
  <c r="I359" i="7"/>
  <c r="I113"/>
  <c r="DQ10" i="4"/>
  <c r="I277" i="7"/>
  <c r="DQ14" i="4"/>
  <c r="J313" i="7"/>
  <c r="FX15" i="4"/>
  <c r="CB16"/>
  <c r="AP11" i="6" s="1"/>
  <c r="BS11" s="1"/>
  <c r="M350" i="7"/>
  <c r="CB13" i="4"/>
  <c r="AP8" i="6" s="1"/>
  <c r="BT8" s="1"/>
  <c r="M227" i="7"/>
  <c r="M145"/>
  <c r="CB11" i="4"/>
  <c r="AP6" i="6" s="1"/>
  <c r="BT6" s="1"/>
  <c r="GM28" i="3"/>
  <c r="GM23"/>
  <c r="GM34"/>
  <c r="GM22"/>
  <c r="GM35"/>
  <c r="AL111" i="4"/>
  <c r="CP111"/>
  <c r="BN111"/>
  <c r="CC19" i="3"/>
  <c r="CA17" i="4"/>
  <c r="J354" i="7"/>
  <c r="FX16" i="4"/>
  <c r="FX12"/>
  <c r="J190" i="7"/>
  <c r="CB14" i="4"/>
  <c r="AP9" i="6" s="1"/>
  <c r="BS9" s="1"/>
  <c r="M268" i="7"/>
  <c r="J149"/>
  <c r="FX11" i="4"/>
  <c r="GM25" i="3"/>
  <c r="GM30"/>
  <c r="GM20"/>
  <c r="GM33"/>
  <c r="GM27"/>
  <c r="GM32"/>
  <c r="GM29"/>
  <c r="J231" i="7"/>
  <c r="FX13" i="4"/>
  <c r="M104" i="7"/>
  <c r="CB10" i="4"/>
  <c r="J108" i="7"/>
  <c r="FX10" i="4"/>
  <c r="H395" i="7"/>
  <c r="FW17" i="4"/>
  <c r="FY19" i="3"/>
  <c r="J272" i="7"/>
  <c r="FX14" i="4"/>
  <c r="CB15"/>
  <c r="AP10" i="6" s="1"/>
  <c r="BS10" s="1"/>
  <c r="M309" i="7"/>
  <c r="T111" i="4"/>
  <c r="GM14" i="3"/>
  <c r="GM13"/>
  <c r="GM18"/>
  <c r="GM16"/>
  <c r="GM15"/>
  <c r="GM17"/>
  <c r="AN9" i="5"/>
  <c r="Z7" i="6"/>
  <c r="Z14" s="1"/>
  <c r="BM109"/>
  <c r="BM111" s="1"/>
  <c r="DR84" i="3"/>
  <c r="GN20"/>
  <c r="GO20"/>
  <c r="GP20"/>
  <c r="AI9" i="5"/>
  <c r="GN21" i="3"/>
  <c r="GO21"/>
  <c r="GP21"/>
  <c r="AV106" i="6"/>
  <c r="F10" s="1"/>
  <c r="AV103"/>
  <c r="AV108"/>
  <c r="F12" s="1"/>
  <c r="AV104"/>
  <c r="F8" s="1"/>
  <c r="AV107"/>
  <c r="F11" s="1"/>
  <c r="AV105"/>
  <c r="F9" s="1"/>
  <c r="GN16" i="3"/>
  <c r="GO16"/>
  <c r="GP16"/>
  <c r="GN17"/>
  <c r="GO17"/>
  <c r="GP17"/>
  <c r="K7" i="6"/>
  <c r="K14" s="1"/>
  <c r="AZ109"/>
  <c r="AZ111" s="1"/>
  <c r="GN33" i="3"/>
  <c r="GO33"/>
  <c r="GP33"/>
  <c r="GP15"/>
  <c r="GO15"/>
  <c r="GN15"/>
  <c r="CC108" i="6"/>
  <c r="Q24" s="1"/>
  <c r="CC104"/>
  <c r="Q20" s="1"/>
  <c r="CC105"/>
  <c r="Q21" s="1"/>
  <c r="CC106"/>
  <c r="Q22" s="1"/>
  <c r="CC107"/>
  <c r="Q23" s="1"/>
  <c r="CC103"/>
  <c r="AS108"/>
  <c r="C12" s="1"/>
  <c r="AS103"/>
  <c r="AS105"/>
  <c r="C9" s="1"/>
  <c r="AS106"/>
  <c r="C10" s="1"/>
  <c r="AS107"/>
  <c r="C11" s="1"/>
  <c r="AS104"/>
  <c r="C8" s="1"/>
  <c r="I12" i="5"/>
  <c r="H12"/>
  <c r="P23" i="6"/>
  <c r="DR108" i="3"/>
  <c r="BE108" i="6"/>
  <c r="Q12" s="1"/>
  <c r="BE103"/>
  <c r="BE105"/>
  <c r="Q9" s="1"/>
  <c r="BE106"/>
  <c r="Q10" s="1"/>
  <c r="BE107"/>
  <c r="Q11" s="1"/>
  <c r="BE104"/>
  <c r="Q8" s="1"/>
  <c r="GN25" i="3"/>
  <c r="GO25"/>
  <c r="GP25"/>
  <c r="BF103" i="6"/>
  <c r="BF105"/>
  <c r="R9" s="1"/>
  <c r="BF108"/>
  <c r="R12" s="1"/>
  <c r="BF104"/>
  <c r="R8" s="1"/>
  <c r="BF106"/>
  <c r="R10" s="1"/>
  <c r="BF107"/>
  <c r="R11" s="1"/>
  <c r="GO30" i="3"/>
  <c r="GP30"/>
  <c r="GN30"/>
  <c r="DR88"/>
  <c r="GP22"/>
  <c r="GN22"/>
  <c r="GO22"/>
  <c r="BZ109" i="6"/>
  <c r="BZ111" s="1"/>
  <c r="M19"/>
  <c r="M26" s="1"/>
  <c r="GP18" i="3"/>
  <c r="GO18"/>
  <c r="GN18"/>
  <c r="J7" i="6"/>
  <c r="AY109"/>
  <c r="AY111" s="1"/>
  <c r="GP14" i="3"/>
  <c r="GO14"/>
  <c r="GN14"/>
  <c r="GN28"/>
  <c r="GO28"/>
  <c r="GP28"/>
  <c r="J19" i="6"/>
  <c r="BW109"/>
  <c r="BW111" s="1"/>
  <c r="BR105"/>
  <c r="D21" s="1"/>
  <c r="BR108"/>
  <c r="D24" s="1"/>
  <c r="BR106"/>
  <c r="D22" s="1"/>
  <c r="BR104"/>
  <c r="D20" s="1"/>
  <c r="BR107"/>
  <c r="D23" s="1"/>
  <c r="BR103"/>
  <c r="GP23" i="3"/>
  <c r="GN23"/>
  <c r="GO23"/>
  <c r="N12" i="5"/>
  <c r="P20" i="6"/>
  <c r="N6" i="5"/>
  <c r="Q111" i="4"/>
  <c r="DR104" i="3"/>
  <c r="CF108" i="6"/>
  <c r="T24" s="1"/>
  <c r="CF103"/>
  <c r="CF104"/>
  <c r="T20" s="1"/>
  <c r="CF106"/>
  <c r="T22" s="1"/>
  <c r="CF107"/>
  <c r="T23" s="1"/>
  <c r="CF105"/>
  <c r="T21" s="1"/>
  <c r="X7"/>
  <c r="BK109"/>
  <c r="BK111" s="1"/>
  <c r="GN35" i="3"/>
  <c r="GO35"/>
  <c r="GP35"/>
  <c r="CD104" i="6"/>
  <c r="R20" s="1"/>
  <c r="CD106"/>
  <c r="R22" s="1"/>
  <c r="CD107"/>
  <c r="R23" s="1"/>
  <c r="CD103"/>
  <c r="CD105"/>
  <c r="R21" s="1"/>
  <c r="CD108"/>
  <c r="R24" s="1"/>
  <c r="GP11" i="3"/>
  <c r="GO11"/>
  <c r="GN11"/>
  <c r="L19" i="6"/>
  <c r="L26" s="1"/>
  <c r="BY109"/>
  <c r="BY111" s="1"/>
  <c r="DR72" i="3"/>
  <c r="CE106" i="6"/>
  <c r="S22" s="1"/>
  <c r="CE103"/>
  <c r="CE107"/>
  <c r="S23" s="1"/>
  <c r="CE108"/>
  <c r="S24" s="1"/>
  <c r="CE104"/>
  <c r="S20" s="1"/>
  <c r="CE105"/>
  <c r="S21" s="1"/>
  <c r="AT105"/>
  <c r="D9" s="1"/>
  <c r="AT107"/>
  <c r="D11" s="1"/>
  <c r="AT103"/>
  <c r="AT108"/>
  <c r="D12" s="1"/>
  <c r="AT106"/>
  <c r="D10" s="1"/>
  <c r="AT104"/>
  <c r="D8" s="1"/>
  <c r="BG106"/>
  <c r="S10" s="1"/>
  <c r="BG107"/>
  <c r="S11" s="1"/>
  <c r="BG108"/>
  <c r="S12" s="1"/>
  <c r="BG104"/>
  <c r="S8" s="1"/>
  <c r="BG103"/>
  <c r="BG105"/>
  <c r="S9" s="1"/>
  <c r="GN32" i="3"/>
  <c r="GO32"/>
  <c r="GP32"/>
  <c r="GN29"/>
  <c r="GO29"/>
  <c r="GP29"/>
  <c r="M12" i="5"/>
  <c r="P12"/>
  <c r="P24" i="6"/>
  <c r="P22"/>
  <c r="GP10" i="3"/>
  <c r="GA10" s="1"/>
  <c r="M6" i="5"/>
  <c r="U111" i="4"/>
  <c r="GN34" i="3"/>
  <c r="GO34"/>
  <c r="GP34"/>
  <c r="DR40"/>
  <c r="BX109" i="6"/>
  <c r="BX111" s="1"/>
  <c r="K19"/>
  <c r="K26" s="1"/>
  <c r="M9" i="5"/>
  <c r="I9"/>
  <c r="H9"/>
  <c r="N9"/>
  <c r="AO3" i="6"/>
  <c r="BN3" s="1"/>
  <c r="P9" i="5"/>
  <c r="AN3" i="6"/>
  <c r="BH3" s="1"/>
  <c r="AK6" i="5"/>
  <c r="AP6"/>
  <c r="AO6"/>
  <c r="AJ6"/>
  <c r="AR6"/>
  <c r="DR30" i="3"/>
  <c r="DQ28" i="4" s="1"/>
  <c r="BQ108" i="6"/>
  <c r="C24" s="1"/>
  <c r="BQ103"/>
  <c r="BQ105"/>
  <c r="C21" s="1"/>
  <c r="BQ106"/>
  <c r="C22" s="1"/>
  <c r="BQ107"/>
  <c r="C23" s="1"/>
  <c r="BQ104"/>
  <c r="C20" s="1"/>
  <c r="AD9" i="5"/>
  <c r="AP3" i="6"/>
  <c r="BT3" s="1"/>
  <c r="AA9" i="5"/>
  <c r="AB9"/>
  <c r="GN12" i="3"/>
  <c r="GO12"/>
  <c r="GP12"/>
  <c r="GO31"/>
  <c r="GP31"/>
  <c r="GN31"/>
  <c r="AU106" i="6"/>
  <c r="E10" s="1"/>
  <c r="AU107"/>
  <c r="E11" s="1"/>
  <c r="AU108"/>
  <c r="E12" s="1"/>
  <c r="AU104"/>
  <c r="E8" s="1"/>
  <c r="AU105"/>
  <c r="E9" s="1"/>
  <c r="AU103"/>
  <c r="L7"/>
  <c r="L14" s="1"/>
  <c r="BA109"/>
  <c r="BA111" s="1"/>
  <c r="GN24" i="3"/>
  <c r="GP24"/>
  <c r="GO24"/>
  <c r="GP26"/>
  <c r="GN26"/>
  <c r="GO26"/>
  <c r="GP27"/>
  <c r="GN27"/>
  <c r="GO27"/>
  <c r="GN13"/>
  <c r="GO13"/>
  <c r="GP13"/>
  <c r="BL109" i="6"/>
  <c r="BL111" s="1"/>
  <c r="Y7"/>
  <c r="Y14" s="1"/>
  <c r="W6" i="5"/>
  <c r="AM3" i="6"/>
  <c r="BB3" s="1"/>
  <c r="AB6" i="5"/>
  <c r="AD6"/>
  <c r="AA6"/>
  <c r="V6"/>
  <c r="P21" i="6"/>
  <c r="W111" i="4"/>
  <c r="P6" i="5" s="1"/>
  <c r="R111" i="4"/>
  <c r="H6" i="5" s="1"/>
  <c r="I6"/>
  <c r="FK111" i="4" l="1"/>
  <c r="CB17"/>
  <c r="AP12" i="6" s="1"/>
  <c r="BS12" s="1"/>
  <c r="M391" i="7"/>
  <c r="T9" i="5"/>
  <c r="S9"/>
  <c r="GI19" i="3"/>
  <c r="BW111" i="4"/>
  <c r="W9" i="5" s="1"/>
  <c r="BT111" i="4"/>
  <c r="AP5" i="6"/>
  <c r="BT5" s="1"/>
  <c r="L26" i="7"/>
  <c r="FZ8" i="4"/>
  <c r="J395" i="7"/>
  <c r="FX17" i="4"/>
  <c r="GA16" i="3"/>
  <c r="GA15"/>
  <c r="GA14"/>
  <c r="GB14" s="1"/>
  <c r="GA17"/>
  <c r="GA13"/>
  <c r="GA18"/>
  <c r="X111" i="4"/>
  <c r="DL111"/>
  <c r="DJ111"/>
  <c r="DN111"/>
  <c r="L9" i="5"/>
  <c r="GA12" i="3"/>
  <c r="GA11"/>
  <c r="Z6" i="5"/>
  <c r="L6"/>
  <c r="AS9"/>
  <c r="CO17" i="6"/>
  <c r="CQ13"/>
  <c r="CR19"/>
  <c r="G6" i="5"/>
  <c r="U6"/>
  <c r="AU109" i="6"/>
  <c r="AU111" s="1"/>
  <c r="E7"/>
  <c r="E14" s="1"/>
  <c r="C19"/>
  <c r="BQ109"/>
  <c r="BQ111" s="1"/>
  <c r="X14"/>
  <c r="J26"/>
  <c r="P19"/>
  <c r="P26" s="1"/>
  <c r="R7"/>
  <c r="R14" s="1"/>
  <c r="BF109"/>
  <c r="BF111" s="1"/>
  <c r="BW112"/>
  <c r="L12" i="5"/>
  <c r="I11" i="6"/>
  <c r="I12"/>
  <c r="W21"/>
  <c r="BB106"/>
  <c r="M10" s="1"/>
  <c r="P10" s="1"/>
  <c r="BB108"/>
  <c r="M12" s="1"/>
  <c r="P12" s="1"/>
  <c r="BB104"/>
  <c r="M8" s="1"/>
  <c r="P8" s="1"/>
  <c r="BB107"/>
  <c r="M11" s="1"/>
  <c r="P11" s="1"/>
  <c r="BB103"/>
  <c r="BB105"/>
  <c r="M9" s="1"/>
  <c r="P9" s="1"/>
  <c r="BH104"/>
  <c r="T8" s="1"/>
  <c r="W8" s="1"/>
  <c r="BH107"/>
  <c r="T11" s="1"/>
  <c r="W11" s="1"/>
  <c r="BH103"/>
  <c r="BH106"/>
  <c r="T10" s="1"/>
  <c r="W10" s="1"/>
  <c r="BH105"/>
  <c r="T9" s="1"/>
  <c r="W9" s="1"/>
  <c r="BH108"/>
  <c r="T12" s="1"/>
  <c r="W12" s="1"/>
  <c r="G9" i="5"/>
  <c r="AS109" i="6"/>
  <c r="AS111" s="1"/>
  <c r="C7"/>
  <c r="F7"/>
  <c r="F14" s="1"/>
  <c r="AV109"/>
  <c r="AV111" s="1"/>
  <c r="AN6" i="5"/>
  <c r="I8" i="6"/>
  <c r="W22"/>
  <c r="EH111" i="4"/>
  <c r="DY111"/>
  <c r="AI6" i="5"/>
  <c r="BG109" i="6"/>
  <c r="BG111" s="1"/>
  <c r="S7"/>
  <c r="S14" s="1"/>
  <c r="D7"/>
  <c r="D14" s="1"/>
  <c r="AT109"/>
  <c r="AT111" s="1"/>
  <c r="CS16"/>
  <c r="J14"/>
  <c r="I9"/>
  <c r="W23"/>
  <c r="W24"/>
  <c r="G12" i="5"/>
  <c r="BT106" i="6"/>
  <c r="F22" s="1"/>
  <c r="BT108"/>
  <c r="F24" s="1"/>
  <c r="BT104"/>
  <c r="F20" s="1"/>
  <c r="BT105"/>
  <c r="F21" s="1"/>
  <c r="BT107"/>
  <c r="F23" s="1"/>
  <c r="BT103"/>
  <c r="BN106"/>
  <c r="AA10" s="1"/>
  <c r="AD10" s="1"/>
  <c r="BN103"/>
  <c r="BN108"/>
  <c r="AA12" s="1"/>
  <c r="AD12" s="1"/>
  <c r="BN104"/>
  <c r="AA8" s="1"/>
  <c r="AD8" s="1"/>
  <c r="BN107"/>
  <c r="AA11" s="1"/>
  <c r="AD11" s="1"/>
  <c r="BN105"/>
  <c r="AA9" s="1"/>
  <c r="AD9" s="1"/>
  <c r="S19"/>
  <c r="S26" s="1"/>
  <c r="CE109"/>
  <c r="CE111" s="1"/>
  <c r="R19"/>
  <c r="R26" s="1"/>
  <c r="CD109"/>
  <c r="CD111" s="1"/>
  <c r="T19"/>
  <c r="T26" s="1"/>
  <c r="CF109"/>
  <c r="CF111" s="1"/>
  <c r="D19"/>
  <c r="D26" s="1"/>
  <c r="BR109"/>
  <c r="BR111" s="1"/>
  <c r="BE109"/>
  <c r="BE111" s="1"/>
  <c r="Q7"/>
  <c r="Q19"/>
  <c r="CC109"/>
  <c r="CC111" s="1"/>
  <c r="CO13"/>
  <c r="I10"/>
  <c r="W20"/>
  <c r="GM19" i="3" l="1"/>
  <c r="GP19"/>
  <c r="GO19"/>
  <c r="GN19"/>
  <c r="BS107" i="6"/>
  <c r="E23" s="1"/>
  <c r="BS106"/>
  <c r="E22" s="1"/>
  <c r="BS104"/>
  <c r="E20" s="1"/>
  <c r="BS108"/>
  <c r="E24" s="1"/>
  <c r="BS103"/>
  <c r="BS105"/>
  <c r="E21" s="1"/>
  <c r="I21" s="1"/>
  <c r="I20"/>
  <c r="BV111" i="4"/>
  <c r="V9" i="5" s="1"/>
  <c r="BY111" i="4"/>
  <c r="CA111"/>
  <c r="Y9" i="5" s="1"/>
  <c r="BZ111" i="4"/>
  <c r="X9" i="5" s="1"/>
  <c r="BX115" i="4"/>
  <c r="I24" i="6"/>
  <c r="I23"/>
  <c r="I22"/>
  <c r="BW115" i="4"/>
  <c r="BX111" s="1"/>
  <c r="BU111"/>
  <c r="U9" i="5" s="1"/>
  <c r="L108" i="7"/>
  <c r="FZ10" i="4"/>
  <c r="FZ15"/>
  <c r="L313" i="7"/>
  <c r="CP7" i="6"/>
  <c r="FZ14" i="4"/>
  <c r="L272" i="7"/>
  <c r="FZ16" i="4"/>
  <c r="L354" i="7"/>
  <c r="FZ13" i="4"/>
  <c r="L231" i="7"/>
  <c r="L149"/>
  <c r="FZ11" i="4"/>
  <c r="CQ10" i="6"/>
  <c r="L190" i="7"/>
  <c r="FZ12" i="4"/>
  <c r="CT11" i="6"/>
  <c r="Q12" i="5"/>
  <c r="Q9"/>
  <c r="AE6"/>
  <c r="DQ111" i="4"/>
  <c r="CC112" i="6"/>
  <c r="CR13"/>
  <c r="CR11"/>
  <c r="Q6" i="5"/>
  <c r="AS6"/>
  <c r="FZ20" i="3"/>
  <c r="FY18" i="4" s="1"/>
  <c r="CS13" i="6"/>
  <c r="CQ11"/>
  <c r="GD20" i="3"/>
  <c r="GB18" i="4" s="1"/>
  <c r="CP13" i="6"/>
  <c r="GB20" i="3"/>
  <c r="GC20" s="1"/>
  <c r="GA18" i="4" s="1"/>
  <c r="CP11" i="6"/>
  <c r="CT13"/>
  <c r="FZ18" i="3"/>
  <c r="FY16" i="4" s="1"/>
  <c r="CR27" i="6"/>
  <c r="GD26" i="3"/>
  <c r="GB24" i="4" s="1"/>
  <c r="CR10" i="6"/>
  <c r="CT23"/>
  <c r="CT19"/>
  <c r="FZ17" i="3"/>
  <c r="FY15" i="4" s="1"/>
  <c r="FZ30" i="3"/>
  <c r="FY28" i="4" s="1"/>
  <c r="CQ19" i="6"/>
  <c r="CS10"/>
  <c r="CO19"/>
  <c r="CO10"/>
  <c r="GB30" i="3"/>
  <c r="FZ26"/>
  <c r="FY24" i="4" s="1"/>
  <c r="CP19" i="6"/>
  <c r="GB26" i="3"/>
  <c r="GD17"/>
  <c r="CT10" i="6"/>
  <c r="GB17" i="3"/>
  <c r="CR23" i="6"/>
  <c r="CQ23"/>
  <c r="CS23"/>
  <c r="CP23"/>
  <c r="CS19"/>
  <c r="CP10"/>
  <c r="GD30" i="3"/>
  <c r="GB28" i="4" s="1"/>
  <c r="CO23" i="6"/>
  <c r="CQ16"/>
  <c r="CQ7"/>
  <c r="FZ23" i="3"/>
  <c r="FY21" i="4" s="1"/>
  <c r="GB23" i="3"/>
  <c r="CS7" i="6"/>
  <c r="CO16"/>
  <c r="CO7"/>
  <c r="GD34" i="3"/>
  <c r="GB32" i="4" s="1"/>
  <c r="GB34" i="3"/>
  <c r="GC34" s="1"/>
  <c r="GA32" i="4" s="1"/>
  <c r="CS17" i="6"/>
  <c r="CQ17"/>
  <c r="CT27"/>
  <c r="FZ24" i="3"/>
  <c r="FY22" i="4" s="1"/>
  <c r="CT16" i="6"/>
  <c r="CR16"/>
  <c r="CO27"/>
  <c r="CP27"/>
  <c r="FZ14" i="3"/>
  <c r="FY12" i="4" s="1"/>
  <c r="CT7" i="6"/>
  <c r="GD24" i="3"/>
  <c r="GB22" i="4" s="1"/>
  <c r="CR17" i="6"/>
  <c r="GB24" i="3"/>
  <c r="GC24" s="1"/>
  <c r="GA22" i="4" s="1"/>
  <c r="CS27" i="6"/>
  <c r="CT17"/>
  <c r="GD23" i="3"/>
  <c r="GB21" i="4" s="1"/>
  <c r="CP16" i="6"/>
  <c r="FZ34" i="3"/>
  <c r="FY32" i="4" s="1"/>
  <c r="CQ27" i="6"/>
  <c r="GD14" i="3"/>
  <c r="CR7" i="6"/>
  <c r="CP17"/>
  <c r="GD18" i="3"/>
  <c r="CO11" i="6"/>
  <c r="GB18" i="3"/>
  <c r="GC18" s="1"/>
  <c r="CS11" i="6"/>
  <c r="EK111" i="4"/>
  <c r="F19" i="6"/>
  <c r="F26" s="1"/>
  <c r="BT109"/>
  <c r="BT111" s="1"/>
  <c r="GB33" i="3"/>
  <c r="CR26" i="6"/>
  <c r="CQ26"/>
  <c r="CP26"/>
  <c r="CO26"/>
  <c r="CS26"/>
  <c r="CT26"/>
  <c r="FZ33" i="3"/>
  <c r="FY31" i="4" s="1"/>
  <c r="GD33" i="3"/>
  <c r="GB31" i="4" s="1"/>
  <c r="GB13" i="3"/>
  <c r="CP6" i="6"/>
  <c r="CO6"/>
  <c r="CQ6"/>
  <c r="CR6"/>
  <c r="CT6"/>
  <c r="CS6"/>
  <c r="GD13" i="3"/>
  <c r="FZ13"/>
  <c r="FY11" i="4" s="1"/>
  <c r="GB25" i="3"/>
  <c r="CR18" i="6"/>
  <c r="CQ18"/>
  <c r="CP18"/>
  <c r="CO18"/>
  <c r="CS18"/>
  <c r="CT18"/>
  <c r="GD25" i="3"/>
  <c r="GB23" i="4" s="1"/>
  <c r="FZ25" i="3"/>
  <c r="FY23" i="4" s="1"/>
  <c r="GB11" i="3"/>
  <c r="CT4" i="6"/>
  <c r="CQ4"/>
  <c r="CP4"/>
  <c r="CS4"/>
  <c r="CR4"/>
  <c r="CO4"/>
  <c r="FZ11" i="3"/>
  <c r="GD11"/>
  <c r="GB12"/>
  <c r="CP5" i="6"/>
  <c r="CT5"/>
  <c r="CR5"/>
  <c r="CQ5"/>
  <c r="CO5"/>
  <c r="CS5"/>
  <c r="GD12" i="3"/>
  <c r="FZ12"/>
  <c r="FY10" i="4" s="1"/>
  <c r="AA7" i="6"/>
  <c r="BN109"/>
  <c r="BN111" s="1"/>
  <c r="BK112" s="1"/>
  <c r="GB16" i="3"/>
  <c r="CT9" i="6"/>
  <c r="CO9"/>
  <c r="CS9"/>
  <c r="CR9"/>
  <c r="CP9"/>
  <c r="CQ9"/>
  <c r="GD16" i="3"/>
  <c r="FZ16"/>
  <c r="FY14" i="4" s="1"/>
  <c r="GB21" i="3"/>
  <c r="CQ14" i="6"/>
  <c r="CT14"/>
  <c r="CS14"/>
  <c r="CP14"/>
  <c r="CO14"/>
  <c r="CR14"/>
  <c r="FZ21" i="3"/>
  <c r="FY19" i="4" s="1"/>
  <c r="GD21" i="3"/>
  <c r="GB19" i="4" s="1"/>
  <c r="GC14" i="3"/>
  <c r="AS112" i="6"/>
  <c r="GB27" i="3"/>
  <c r="CT20" i="6"/>
  <c r="CO20"/>
  <c r="CR20"/>
  <c r="CQ20"/>
  <c r="CS20"/>
  <c r="CP20"/>
  <c r="GD27" i="3"/>
  <c r="GB25" i="4" s="1"/>
  <c r="FZ27" i="3"/>
  <c r="FY25" i="4" s="1"/>
  <c r="Q14" i="6"/>
  <c r="CQ3"/>
  <c r="CP3"/>
  <c r="CT3"/>
  <c r="GB10" i="3"/>
  <c r="CS3" i="6"/>
  <c r="CO3"/>
  <c r="GD10" i="3"/>
  <c r="FZ10"/>
  <c r="FY8" i="4" s="1"/>
  <c r="I7" i="6"/>
  <c r="I14" s="1"/>
  <c r="C14"/>
  <c r="GB15" i="3"/>
  <c r="CP8" i="6"/>
  <c r="CS8"/>
  <c r="CR8"/>
  <c r="CQ8"/>
  <c r="CO8"/>
  <c r="CT8"/>
  <c r="FZ15" i="3"/>
  <c r="FY13" i="4" s="1"/>
  <c r="GD15" i="3"/>
  <c r="GB29"/>
  <c r="CP22" i="6"/>
  <c r="CT22"/>
  <c r="CS22"/>
  <c r="CR22"/>
  <c r="CO22"/>
  <c r="CQ22"/>
  <c r="FZ29" i="3"/>
  <c r="FY27" i="4" s="1"/>
  <c r="GD29" i="3"/>
  <c r="GB27" i="4" s="1"/>
  <c r="C26" i="6"/>
  <c r="GB35" i="3"/>
  <c r="CS28" i="6"/>
  <c r="CP28"/>
  <c r="CT28"/>
  <c r="CR28"/>
  <c r="CQ28"/>
  <c r="CO28"/>
  <c r="GD35" i="3"/>
  <c r="GB33" i="4" s="1"/>
  <c r="FZ35" i="3"/>
  <c r="FY33" i="4" s="1"/>
  <c r="W19" i="6"/>
  <c r="W26" s="1"/>
  <c r="Q26"/>
  <c r="GB28" i="3"/>
  <c r="CQ21" i="6"/>
  <c r="CP21"/>
  <c r="CT21"/>
  <c r="CS21"/>
  <c r="CR21"/>
  <c r="CO21"/>
  <c r="GD28" i="3"/>
  <c r="GB26" i="4" s="1"/>
  <c r="FZ28" i="3"/>
  <c r="FY26" i="4" s="1"/>
  <c r="GC26" i="3"/>
  <c r="GA24" i="4" s="1"/>
  <c r="GB22" i="3"/>
  <c r="CP15" i="6"/>
  <c r="CQ15"/>
  <c r="CT15"/>
  <c r="CO15"/>
  <c r="CS15"/>
  <c r="CR15"/>
  <c r="GD22" i="3"/>
  <c r="GB20" i="4" s="1"/>
  <c r="FZ22" i="3"/>
  <c r="FY20" i="4" s="1"/>
  <c r="GB31" i="3"/>
  <c r="CO24" i="6"/>
  <c r="CP24"/>
  <c r="CS24"/>
  <c r="CQ24"/>
  <c r="CT24"/>
  <c r="CR24"/>
  <c r="GD31" i="3"/>
  <c r="GB29" i="4" s="1"/>
  <c r="FZ31" i="3"/>
  <c r="FY29" i="4" s="1"/>
  <c r="BH109" i="6"/>
  <c r="BH111" s="1"/>
  <c r="BE112" s="1"/>
  <c r="T7"/>
  <c r="T14" s="1"/>
  <c r="BB109"/>
  <c r="BB111" s="1"/>
  <c r="AY112" s="1"/>
  <c r="M7"/>
  <c r="GB32" i="3"/>
  <c r="CR25" i="6"/>
  <c r="CS25"/>
  <c r="CO25"/>
  <c r="CP25"/>
  <c r="CQ25"/>
  <c r="CT25"/>
  <c r="FZ32" i="3"/>
  <c r="FY30" i="4" s="1"/>
  <c r="GD32" i="3"/>
  <c r="GB30" i="4" s="1"/>
  <c r="K149" i="7" l="1"/>
  <c r="K313"/>
  <c r="K354"/>
  <c r="K108"/>
  <c r="K190"/>
  <c r="K231"/>
  <c r="K272"/>
  <c r="L29"/>
  <c r="GB8" i="4"/>
  <c r="E19" i="6"/>
  <c r="E26" s="1"/>
  <c r="BS109"/>
  <c r="BS111" s="1"/>
  <c r="BQ112" s="1"/>
  <c r="K26" i="7"/>
  <c r="GA19" i="3"/>
  <c r="CB111" i="4"/>
  <c r="Z9" i="5"/>
  <c r="AE9" s="1"/>
  <c r="GB14" i="4"/>
  <c r="L275" i="7"/>
  <c r="GB13" i="4"/>
  <c r="L234" i="7"/>
  <c r="L111"/>
  <c r="GB10" i="4"/>
  <c r="GA16"/>
  <c r="M354" i="7"/>
  <c r="GB15" i="4"/>
  <c r="L316" i="7"/>
  <c r="GB16" i="4"/>
  <c r="L357" i="7"/>
  <c r="GB11" i="4"/>
  <c r="L152" i="7"/>
  <c r="M190"/>
  <c r="GA12" i="4"/>
  <c r="L193" i="7"/>
  <c r="GB12" i="4"/>
  <c r="CR3" i="6"/>
  <c r="GC23" i="3"/>
  <c r="GA21" i="4" s="1"/>
  <c r="GC17" i="3"/>
  <c r="GC30"/>
  <c r="GA28" i="4" s="1"/>
  <c r="I19" i="6"/>
  <c r="I26" s="1"/>
  <c r="GC32" i="3"/>
  <c r="GA30" i="4" s="1"/>
  <c r="GC22" i="3"/>
  <c r="GA20" i="4" s="1"/>
  <c r="GC15" i="3"/>
  <c r="GC16"/>
  <c r="GC12"/>
  <c r="GC13"/>
  <c r="AA14" i="6"/>
  <c r="AD7"/>
  <c r="AD14" s="1"/>
  <c r="W7"/>
  <c r="W14" s="1"/>
  <c r="M14"/>
  <c r="P7"/>
  <c r="P14" s="1"/>
  <c r="GC31" i="3"/>
  <c r="GA29" i="4" s="1"/>
  <c r="GC28" i="3"/>
  <c r="GA26" i="4" s="1"/>
  <c r="GC35" i="3"/>
  <c r="GA33" i="4" s="1"/>
  <c r="GC29" i="3"/>
  <c r="GA27" i="4" s="1"/>
  <c r="GC27" i="3"/>
  <c r="GA25" i="4" s="1"/>
  <c r="GC21" i="3"/>
  <c r="GA19" i="4" s="1"/>
  <c r="GC11" i="3"/>
  <c r="GC25"/>
  <c r="GA23" i="4" s="1"/>
  <c r="GC33" i="3"/>
  <c r="GA31" i="4" s="1"/>
  <c r="CS12" i="6" l="1"/>
  <c r="CO12"/>
  <c r="FZ19" i="3"/>
  <c r="FY17" i="4" s="1"/>
  <c r="L395" i="7"/>
  <c r="CT12" i="6"/>
  <c r="GD19" i="3"/>
  <c r="CQ12" i="6"/>
  <c r="FZ17" i="4"/>
  <c r="CR12" i="6"/>
  <c r="CR104" s="1"/>
  <c r="O32" s="1"/>
  <c r="GB19" i="3"/>
  <c r="CP12" i="6"/>
  <c r="GA14" i="4"/>
  <c r="M272" i="7"/>
  <c r="GA13" i="4"/>
  <c r="M231" i="7"/>
  <c r="GA15" i="4"/>
  <c r="M313" i="7"/>
  <c r="M67"/>
  <c r="GA9" i="4"/>
  <c r="M108" i="7"/>
  <c r="GA10" i="4"/>
  <c r="GA11"/>
  <c r="M149" i="7"/>
  <c r="K395" l="1"/>
  <c r="FY110" i="4"/>
  <c r="Z17" i="5" s="1"/>
  <c r="FZ110" i="4"/>
  <c r="AC17" i="5" s="1"/>
  <c r="CR105" i="6"/>
  <c r="O33" s="1"/>
  <c r="CR108"/>
  <c r="O36" s="1"/>
  <c r="CT108"/>
  <c r="W36" s="1"/>
  <c r="CT107"/>
  <c r="W35" s="1"/>
  <c r="CT105"/>
  <c r="W33" s="1"/>
  <c r="CT104"/>
  <c r="CT110"/>
  <c r="K37" s="1"/>
  <c r="CT106"/>
  <c r="W34" s="1"/>
  <c r="CS108"/>
  <c r="S36" s="1"/>
  <c r="CS105"/>
  <c r="S33" s="1"/>
  <c r="CS104"/>
  <c r="CS106"/>
  <c r="S34" s="1"/>
  <c r="CS107"/>
  <c r="S35" s="1"/>
  <c r="CS110"/>
  <c r="GC19" i="3"/>
  <c r="GC10"/>
  <c r="L398" i="7"/>
  <c r="GB17" i="4"/>
  <c r="CO108" i="6"/>
  <c r="C36" s="1"/>
  <c r="CO107"/>
  <c r="C35" s="1"/>
  <c r="CO105"/>
  <c r="C33" s="1"/>
  <c r="CO110"/>
  <c r="C37" s="1"/>
  <c r="CO104"/>
  <c r="CO106"/>
  <c r="C34" s="1"/>
  <c r="CR106"/>
  <c r="O34" s="1"/>
  <c r="CR110"/>
  <c r="CP104"/>
  <c r="CP105"/>
  <c r="G33" s="1"/>
  <c r="CP110"/>
  <c r="G37" s="1"/>
  <c r="CP107"/>
  <c r="G35" s="1"/>
  <c r="CP108"/>
  <c r="G36" s="1"/>
  <c r="CP106"/>
  <c r="G34" s="1"/>
  <c r="CQ108"/>
  <c r="K36" s="1"/>
  <c r="CQ104"/>
  <c r="CQ105"/>
  <c r="K33" s="1"/>
  <c r="CQ106"/>
  <c r="K34" s="1"/>
  <c r="CQ110"/>
  <c r="CQ107"/>
  <c r="K35" s="1"/>
  <c r="FX110" i="4"/>
  <c r="P17" i="5" s="1"/>
  <c r="FV110" i="4"/>
  <c r="FW110"/>
  <c r="M17" i="5" s="1"/>
  <c r="CR107" i="6"/>
  <c r="O35" s="1"/>
  <c r="O38" s="1"/>
  <c r="CR111" l="1"/>
  <c r="AK17" i="5"/>
  <c r="GA110" i="4"/>
  <c r="H17" i="5"/>
  <c r="U17" s="1"/>
  <c r="CP111" i="6"/>
  <c r="G32"/>
  <c r="G38" s="1"/>
  <c r="C32"/>
  <c r="CO111"/>
  <c r="M395" i="7"/>
  <c r="GA17" i="4"/>
  <c r="S32" i="6"/>
  <c r="S38" s="1"/>
  <c r="CS111"/>
  <c r="AA36"/>
  <c r="GA8" i="4"/>
  <c r="M26" i="7"/>
  <c r="AA34" i="6"/>
  <c r="AA33"/>
  <c r="CQ111"/>
  <c r="K32"/>
  <c r="K38" s="1"/>
  <c r="CT111"/>
  <c r="W32"/>
  <c r="W38" s="1"/>
  <c r="AA35"/>
  <c r="AA37"/>
  <c r="AQ17" i="5" l="1"/>
  <c r="CO112" i="6"/>
  <c r="AA32"/>
  <c r="C38"/>
  <c r="AA38" s="1"/>
</calcChain>
</file>

<file path=xl/sharedStrings.xml><?xml version="1.0" encoding="utf-8"?>
<sst xmlns="http://schemas.openxmlformats.org/spreadsheetml/2006/main" count="2337" uniqueCount="259">
  <si>
    <t>SESSION</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</si>
  <si>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</si>
  <si>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</si>
  <si>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</si>
  <si>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</si>
  <si>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</si>
  <si>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</si>
  <si>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</si>
  <si>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</si>
  <si>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</si>
  <si>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</si>
  <si>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</si>
  <si>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</si>
  <si>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</si>
  <si>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</si>
  <si>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</si>
  <si>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</si>
  <si>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</si>
  <si>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</si>
  <si>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</si>
  <si>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</si>
  <si>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</si>
  <si>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</si>
  <si>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</si>
  <si>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</si>
  <si>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</si>
  <si>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</si>
  <si>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</si>
  <si>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</si>
  <si>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Total</t>
  </si>
  <si>
    <t>Grd.</t>
  </si>
  <si>
    <t>Sr. No.</t>
  </si>
  <si>
    <t>Staff Detail</t>
  </si>
  <si>
    <t>MARKS %</t>
  </si>
  <si>
    <t>ENGLISH</t>
  </si>
  <si>
    <t>Total Attendance</t>
  </si>
  <si>
    <t>Student's Attendance</t>
  </si>
  <si>
    <t>Attendance</t>
  </si>
  <si>
    <t>Attandance %</t>
  </si>
  <si>
    <t>Result Entry</t>
  </si>
  <si>
    <t>Result</t>
  </si>
  <si>
    <t>Obtained Marks</t>
  </si>
  <si>
    <t>Percentage</t>
  </si>
  <si>
    <t>Statics</t>
  </si>
  <si>
    <t>Position in Class</t>
  </si>
  <si>
    <t>School U-Dise Code :-</t>
  </si>
  <si>
    <t>Session :-</t>
  </si>
  <si>
    <t>Saction :-</t>
  </si>
  <si>
    <t>Remark</t>
  </si>
  <si>
    <t>Session:-</t>
  </si>
  <si>
    <t xml:space="preserve">Mother's Name </t>
  </si>
  <si>
    <t>Class &amp; Section</t>
  </si>
  <si>
    <t>Subject</t>
  </si>
  <si>
    <t>Half Yearly</t>
  </si>
  <si>
    <t>Max. Marks</t>
  </si>
  <si>
    <t>Total Marks</t>
  </si>
  <si>
    <t>Extra Subjects</t>
  </si>
  <si>
    <t>Total Meetings :-</t>
  </si>
  <si>
    <t>Student's Meetings :-</t>
  </si>
  <si>
    <t>Remark :-</t>
  </si>
  <si>
    <t>A</t>
  </si>
  <si>
    <t>B</t>
  </si>
  <si>
    <t>D</t>
  </si>
  <si>
    <t>C</t>
  </si>
  <si>
    <t>(A)</t>
  </si>
  <si>
    <t>Class -</t>
  </si>
  <si>
    <t>Result Date :-</t>
  </si>
  <si>
    <t>First Test</t>
  </si>
  <si>
    <t>Second Test</t>
  </si>
  <si>
    <t>Total Tests</t>
  </si>
  <si>
    <t>MATHEMATICS</t>
  </si>
  <si>
    <t>SCIENCE</t>
  </si>
  <si>
    <t>SOCIAL SCIENCE</t>
  </si>
  <si>
    <t>Total Maximum Marks</t>
  </si>
  <si>
    <t>Grand Total</t>
  </si>
  <si>
    <t>Overall Result</t>
  </si>
  <si>
    <t>Total Max. Marks</t>
  </si>
  <si>
    <t>Total Obtained Marks</t>
  </si>
  <si>
    <t>Sr. Secondary</t>
  </si>
  <si>
    <r>
      <rPr>
        <b/>
        <sz val="10"/>
        <color rgb="FFFFFF00"/>
        <rFont val="Baskerville Old Face"/>
        <family val="1"/>
      </rPr>
      <t>EMAIL ID-</t>
    </r>
    <r>
      <rPr>
        <b/>
        <sz val="10"/>
        <color rgb="FFFFFFFF"/>
        <rFont val="Baskerville Old Face"/>
        <family val="1"/>
      </rPr>
      <t>ummedtrdedu@gmail.com</t>
    </r>
  </si>
  <si>
    <t>(GSSS RAIMALWADA)</t>
  </si>
  <si>
    <t>Yearly Exam</t>
  </si>
  <si>
    <t>HINDI</t>
  </si>
  <si>
    <t>Practical</t>
  </si>
  <si>
    <t>Health &amp; Phy. Edu.</t>
  </si>
  <si>
    <t>S.U.P.W.</t>
  </si>
  <si>
    <t>Compulsory Tendency</t>
  </si>
  <si>
    <t>Alternative Tendency</t>
  </si>
  <si>
    <t>Camp</t>
  </si>
  <si>
    <t>Theory</t>
  </si>
  <si>
    <t>Presentation Work</t>
  </si>
  <si>
    <t>Div.</t>
  </si>
  <si>
    <t>2T+E OR 2E+T</t>
  </si>
  <si>
    <t>Overall Div.</t>
  </si>
  <si>
    <t>Subject Wise Result</t>
  </si>
  <si>
    <t>Subject Which Failed</t>
  </si>
  <si>
    <t>Subject Which supplymentry</t>
  </si>
  <si>
    <t>Subject Which 1 Grace</t>
  </si>
  <si>
    <t>Subject Which 2 Grace</t>
  </si>
  <si>
    <t>Subject Which Re-Exam</t>
  </si>
  <si>
    <t>Subject Div Or Description</t>
  </si>
  <si>
    <t>A/B/C/D</t>
  </si>
  <si>
    <t>Attendance Percentage</t>
  </si>
  <si>
    <t>G</t>
  </si>
  <si>
    <t>S</t>
  </si>
  <si>
    <t>F</t>
  </si>
  <si>
    <t>Grace</t>
  </si>
  <si>
    <t>Fail</t>
  </si>
  <si>
    <t>Result Sheet</t>
  </si>
  <si>
    <t>Class:-</t>
  </si>
  <si>
    <t>School' Name:-</t>
  </si>
  <si>
    <t>Total H.Y.</t>
  </si>
  <si>
    <t>Total Yearly</t>
  </si>
  <si>
    <t>:-</t>
  </si>
  <si>
    <t>Overall Result Summary (Class-9)</t>
  </si>
  <si>
    <t>9th</t>
  </si>
  <si>
    <t>First Div</t>
  </si>
  <si>
    <t>I Div</t>
  </si>
  <si>
    <t>II Div</t>
  </si>
  <si>
    <t>III Div</t>
  </si>
  <si>
    <t>Supp.</t>
  </si>
  <si>
    <t>NSO</t>
  </si>
  <si>
    <t>Absent</t>
  </si>
  <si>
    <t>D/I/II/III/S</t>
  </si>
  <si>
    <t>Total Enrolled</t>
  </si>
  <si>
    <t>G1</t>
  </si>
  <si>
    <t>G2</t>
  </si>
  <si>
    <t>I</t>
  </si>
  <si>
    <t>Subject wise Result Summary (Class-9)</t>
  </si>
  <si>
    <t>Second Div</t>
  </si>
  <si>
    <t>Third Div</t>
  </si>
  <si>
    <r>
      <t xml:space="preserve"> Total </t>
    </r>
    <r>
      <rPr>
        <b/>
        <sz val="9"/>
        <color rgb="FF000000"/>
        <rFont val="Calibri"/>
        <family val="2"/>
      </rPr>
      <t>(7+8+9+10)</t>
    </r>
  </si>
  <si>
    <t>Total Pass (3+4+5)</t>
  </si>
  <si>
    <t>Roll No.:-</t>
  </si>
  <si>
    <t>SUBJECT ↠</t>
  </si>
  <si>
    <t>SUBJECT TEACHER ↠</t>
  </si>
  <si>
    <t>RESULT SUMMARY ↠</t>
  </si>
  <si>
    <t>SIGNATURE OF SUBJECT TEACHER ↠</t>
  </si>
  <si>
    <t>TOTAL ENROLLED</t>
  </si>
  <si>
    <t>TOTAL ENTERED</t>
  </si>
  <si>
    <t>II</t>
  </si>
  <si>
    <t>III</t>
  </si>
  <si>
    <t>TOTAL</t>
  </si>
  <si>
    <t>OVERALL RESULT</t>
  </si>
  <si>
    <t>TOTAL ENT.</t>
  </si>
  <si>
    <t>1st Div.</t>
  </si>
  <si>
    <t>2nd Div.</t>
  </si>
  <si>
    <t>3rd Div.</t>
  </si>
  <si>
    <t>SUPP.</t>
  </si>
  <si>
    <t>Signature Of HM/Principal</t>
  </si>
  <si>
    <t>Signature Of Exam Incharge</t>
  </si>
  <si>
    <t>●→</t>
  </si>
  <si>
    <t>Final Report Card</t>
  </si>
  <si>
    <t>Tests</t>
  </si>
  <si>
    <t>Subject Detail</t>
  </si>
  <si>
    <t>Subject's Name</t>
  </si>
  <si>
    <t>Teacher's Name</t>
  </si>
  <si>
    <t>FOIT</t>
  </si>
  <si>
    <t>Result Date</t>
  </si>
  <si>
    <t xml:space="preserve"> </t>
  </si>
  <si>
    <t>Obtained/Total Marks</t>
  </si>
  <si>
    <t>/</t>
  </si>
  <si>
    <t>SANSKRIT-I</t>
  </si>
  <si>
    <t>SANSKRIT-II</t>
  </si>
  <si>
    <t>◙</t>
  </si>
  <si>
    <t>Div</t>
  </si>
  <si>
    <t>GRADING SYSTEM IN EXTRA SUBJECTS</t>
  </si>
  <si>
    <t>Marks (%)</t>
  </si>
  <si>
    <t>Whole Result</t>
  </si>
  <si>
    <t>Category wise Result</t>
  </si>
  <si>
    <t>GEN</t>
  </si>
  <si>
    <t>SBC</t>
  </si>
  <si>
    <t>OBC</t>
  </si>
  <si>
    <t>SC</t>
  </si>
  <si>
    <t>ST</t>
  </si>
  <si>
    <t>MIN</t>
  </si>
  <si>
    <t>1. Subject Wise</t>
  </si>
  <si>
    <r>
      <t>Sub.</t>
    </r>
    <r>
      <rPr>
        <sz val="11"/>
        <color rgb="FF000000"/>
        <rFont val="Times New Roman"/>
        <family val="1"/>
      </rPr>
      <t>→</t>
    </r>
  </si>
  <si>
    <r>
      <t>Cat.</t>
    </r>
    <r>
      <rPr>
        <sz val="11"/>
        <color rgb="FF000000"/>
        <rFont val="Times New Roman"/>
        <family val="1"/>
      </rPr>
      <t>→</t>
    </r>
  </si>
  <si>
    <r>
      <t>Div./Remark</t>
    </r>
    <r>
      <rPr>
        <sz val="11"/>
        <color rgb="FF000000"/>
        <rFont val="Arial"/>
        <family val="2"/>
      </rPr>
      <t>↓</t>
    </r>
  </si>
  <si>
    <t>Distinction</t>
  </si>
  <si>
    <t>First Div.</t>
  </si>
  <si>
    <t>Second Div.</t>
  </si>
  <si>
    <t>Third Div.</t>
  </si>
  <si>
    <t>Failed</t>
  </si>
  <si>
    <t>2. Whole Result</t>
  </si>
  <si>
    <t>Div./Remark</t>
  </si>
  <si>
    <t>COUNT "D"</t>
  </si>
  <si>
    <t>COUNT "I"</t>
  </si>
  <si>
    <t>COUNT "II"</t>
  </si>
  <si>
    <t>COUNT "III"</t>
  </si>
  <si>
    <t>COUNT "S"</t>
  </si>
  <si>
    <t>COUNT "F"</t>
  </si>
  <si>
    <t>COUNT "NSO"</t>
  </si>
  <si>
    <t>Cast/ Cat.</t>
  </si>
  <si>
    <t>Third Test</t>
  </si>
  <si>
    <t>Total (Test+H.Y.)</t>
  </si>
  <si>
    <t>Fou. Of Info. Tech.</t>
  </si>
  <si>
    <t>Total Theory</t>
  </si>
  <si>
    <t>Total Practical</t>
  </si>
  <si>
    <t>First Prac.</t>
  </si>
  <si>
    <t>Total First</t>
  </si>
  <si>
    <t>SecondPrac.</t>
  </si>
  <si>
    <t>Total Second</t>
  </si>
  <si>
    <t>Third Prac.</t>
  </si>
  <si>
    <t>Total Third</t>
  </si>
  <si>
    <t>Total Prac.</t>
  </si>
  <si>
    <t>Total (Tests+H.Y.)</t>
  </si>
  <si>
    <t>Art Education</t>
  </si>
  <si>
    <t>First Theory</t>
  </si>
  <si>
    <t>Second Theory</t>
  </si>
  <si>
    <t>Third Theory</t>
  </si>
  <si>
    <t>Abst.</t>
  </si>
  <si>
    <t>Grand Total (6+10)</t>
  </si>
  <si>
    <t>School U-Dise Code</t>
  </si>
  <si>
    <t>Session</t>
  </si>
  <si>
    <r>
      <t xml:space="preserve">Total </t>
    </r>
    <r>
      <rPr>
        <b/>
        <sz val="12"/>
        <color rgb="FF002060"/>
        <rFont val="Cambria"/>
        <family val="1"/>
      </rPr>
      <t>(Tests+H.Y.)</t>
    </r>
  </si>
  <si>
    <t>80-100</t>
  </si>
  <si>
    <t>60-79</t>
  </si>
  <si>
    <t>40-59</t>
  </si>
  <si>
    <t>36-40</t>
  </si>
  <si>
    <t>Class Teacher's Signature :-</t>
  </si>
  <si>
    <t>Exam Incharge's Signature :-</t>
  </si>
  <si>
    <t>Student's Signature :-</t>
  </si>
  <si>
    <t>Wish You Bright Future</t>
  </si>
  <si>
    <t>Seal and signature of Principal/H.M.</t>
  </si>
  <si>
    <t>DEVLOPED BY:-</t>
  </si>
  <si>
    <t>UMMED TARAD</t>
  </si>
  <si>
    <t>RESULT PREPARATION PROGRAM (SANSKRIT SCHOOL CLASS-9th)</t>
  </si>
  <si>
    <t>For Help</t>
  </si>
  <si>
    <t>https://youtu.be/QWmVZqxh1yE</t>
  </si>
  <si>
    <t>JITENDRA SINGH</t>
  </si>
  <si>
    <t>ANITA</t>
  </si>
  <si>
    <t>BHAWNA</t>
  </si>
  <si>
    <t>KUMBHA RAM</t>
  </si>
  <si>
    <t>BHERA RAM</t>
  </si>
  <si>
    <t>PURO DEVI</t>
  </si>
  <si>
    <t>GAWARI DEVI</t>
  </si>
  <si>
    <t>Department Of Sanskrit Education, Rajasthan</t>
  </si>
  <si>
    <t>GOVT VARISHTHA UPADHYAY SANSKRIT SCHOOL</t>
  </si>
  <si>
    <t>U-DICE CODE:-</t>
  </si>
  <si>
    <r>
      <t xml:space="preserve">OR search the youtube channel </t>
    </r>
    <r>
      <rPr>
        <b/>
        <sz val="24"/>
        <color rgb="FFFFFF00"/>
        <rFont val="Cambria"/>
        <family val="1"/>
        <scheme val="major"/>
      </rPr>
      <t>"Learn with ummed tarad"</t>
    </r>
  </si>
  <si>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</si>
  <si>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</si>
  <si>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2025-26</t>
  </si>
  <si>
    <t>LAST UPDATE :- 19-03-2026</t>
  </si>
  <si>
    <t>UPDATED ON:-19-03-2026</t>
  </si>
  <si>
    <t>Written</t>
  </si>
  <si>
    <t>Plantation</t>
  </si>
  <si>
    <t>Yearly</t>
  </si>
  <si>
    <t>Freedom movement and trad. Of bravery in Raj.</t>
  </si>
  <si>
    <t>Vocational Education</t>
  </si>
  <si>
    <t>Contiuous Assessment</t>
  </si>
  <si>
    <t>Total Passed</t>
  </si>
  <si>
    <t>Total Entered</t>
  </si>
  <si>
    <t>Signature Of Class Teacher</t>
  </si>
  <si>
    <t>Grd./Div</t>
  </si>
  <si>
    <t>Plz Enter the range to print marksheet</t>
  </si>
  <si>
    <t>To</t>
  </si>
</sst>
</file>

<file path=xl/styles.xml><?xml version="1.0" encoding="utf-8"?>
<styleSheet xmlns="http://schemas.openxmlformats.org/spreadsheetml/2006/main">
  <numFmts count="1">
    <numFmt numFmtId="164" formatCode="&quot;0&quot;0"/>
  </numFmts>
  <fonts count="143">
    <font>
      <sz val="11"/>
      <name val="Calibri"/>
    </font>
    <font>
      <sz val="11"/>
      <color rgb="FF000000"/>
      <name val="Calibri"/>
      <family val="2"/>
    </font>
    <font>
      <b/>
      <sz val="72"/>
      <color rgb="FFFFC000"/>
      <name val="Algerian"/>
      <family val="5"/>
    </font>
    <font>
      <b/>
      <sz val="24"/>
      <color rgb="FFFFFFFF"/>
      <name val="Cambria"/>
      <family val="1"/>
    </font>
    <font>
      <b/>
      <sz val="22"/>
      <color rgb="FFFFFFFF"/>
      <name val="Cambria"/>
      <family val="1"/>
    </font>
    <font>
      <b/>
      <sz val="12"/>
      <color rgb="FFFF0000"/>
      <name val="Cambria"/>
      <family val="1"/>
    </font>
    <font>
      <sz val="11"/>
      <color rgb="FF000000"/>
      <name val="Cambria"/>
      <family val="1"/>
    </font>
    <font>
      <b/>
      <sz val="16"/>
      <color rgb="FFFFFF00"/>
      <name val="DevLys 010"/>
    </font>
    <font>
      <b/>
      <sz val="16"/>
      <color rgb="FF002060"/>
      <name val="DevLys 010"/>
    </font>
    <font>
      <b/>
      <sz val="16"/>
      <color rgb="FFFFFF00"/>
      <name val="Baskerville Old Face"/>
      <family val="1"/>
    </font>
    <font>
      <sz val="24"/>
      <color rgb="FF7030A0"/>
      <name val="Cooper Std Black"/>
    </font>
    <font>
      <b/>
      <sz val="16"/>
      <color rgb="FFFFFF00"/>
      <name val="Cambria"/>
      <family val="1"/>
    </font>
    <font>
      <b/>
      <sz val="24"/>
      <color rgb="FF002060"/>
      <name val="Segoe UI Symbol"/>
      <family val="2"/>
    </font>
    <font>
      <b/>
      <sz val="10"/>
      <color rgb="FF000000"/>
      <name val="Cambria"/>
      <family val="1"/>
    </font>
    <font>
      <b/>
      <sz val="14"/>
      <color rgb="FF000000"/>
      <name val="Cambria"/>
      <family val="1"/>
    </font>
    <font>
      <b/>
      <sz val="11"/>
      <color rgb="FF000000"/>
      <name val="Cambria"/>
      <family val="1"/>
    </font>
    <font>
      <b/>
      <sz val="14"/>
      <color rgb="FFFFFFFF"/>
      <name val="Cambria"/>
      <family val="1"/>
    </font>
    <font>
      <sz val="9"/>
      <color rgb="FFFFFFFF"/>
      <name val="Cambria"/>
      <family val="1"/>
    </font>
    <font>
      <b/>
      <sz val="24"/>
      <color rgb="FF000000"/>
      <name val="Cambria"/>
      <family val="1"/>
    </font>
    <font>
      <b/>
      <sz val="11"/>
      <color rgb="FFFFFFFF"/>
      <name val="Cambria"/>
      <family val="1"/>
    </font>
    <font>
      <b/>
      <sz val="18"/>
      <color rgb="FFFFFF00"/>
      <name val="Baskerville Old Face"/>
      <family val="1"/>
    </font>
    <font>
      <b/>
      <sz val="20"/>
      <color rgb="FFFFFFFF"/>
      <name val="Cambria"/>
      <family val="1"/>
    </font>
    <font>
      <b/>
      <sz val="22"/>
      <color rgb="FFFFFFFF"/>
      <name val="Cooper BlkOul BT"/>
      <family val="5"/>
    </font>
    <font>
      <b/>
      <sz val="14"/>
      <color rgb="FFFFFFFF"/>
      <name val="Baskerville Old Face"/>
      <family val="1"/>
    </font>
    <font>
      <b/>
      <sz val="16"/>
      <color rgb="FFFFFFFF"/>
      <name val="Cambria"/>
      <family val="1"/>
    </font>
    <font>
      <b/>
      <sz val="16"/>
      <color rgb="FF002060"/>
      <name val="Segoe UI Symbol"/>
      <family val="2"/>
    </font>
    <font>
      <b/>
      <sz val="20"/>
      <color rgb="FFFFFFFF"/>
      <name val="Baskerville Old Face"/>
      <family val="1"/>
    </font>
    <font>
      <b/>
      <sz val="10"/>
      <color rgb="FFFFFFFF"/>
      <name val="Baskerville Old Face"/>
      <family val="1"/>
    </font>
    <font>
      <b/>
      <sz val="26"/>
      <color rgb="FFFFFF00"/>
      <name val="Cambria"/>
      <family val="1"/>
    </font>
    <font>
      <sz val="18"/>
      <color rgb="FF000000"/>
      <name val="Calibri"/>
      <family val="2"/>
    </font>
    <font>
      <b/>
      <sz val="36"/>
      <color rgb="FF000000"/>
      <name val="Alaska"/>
    </font>
    <font>
      <b/>
      <sz val="18"/>
      <color rgb="FFFFFFFF"/>
      <name val="Cambria"/>
      <family val="1"/>
    </font>
    <font>
      <b/>
      <sz val="16"/>
      <name val="Cambria"/>
      <family val="1"/>
    </font>
    <font>
      <b/>
      <sz val="14"/>
      <name val="Cambria"/>
      <family val="1"/>
    </font>
    <font>
      <b/>
      <sz val="16"/>
      <color rgb="FF000000"/>
      <name val="Cambria"/>
      <family val="1"/>
    </font>
    <font>
      <b/>
      <sz val="22"/>
      <color rgb="FF000000"/>
      <name val="Cambria"/>
      <family val="1"/>
    </font>
    <font>
      <b/>
      <sz val="18"/>
      <color rgb="FF000000"/>
      <name val="Cambria"/>
      <family val="1"/>
    </font>
    <font>
      <b/>
      <sz val="12"/>
      <color rgb="FF000000"/>
      <name val="Cambria"/>
      <family val="1"/>
    </font>
    <font>
      <b/>
      <sz val="18"/>
      <color rgb="FF000000"/>
      <name val="Alaska"/>
    </font>
    <font>
      <b/>
      <sz val="10"/>
      <name val="Cambria"/>
      <family val="1"/>
    </font>
    <font>
      <b/>
      <sz val="12"/>
      <color rgb="FFC00000"/>
      <name val="Cambria"/>
      <family val="1"/>
    </font>
    <font>
      <b/>
      <sz val="10"/>
      <color rgb="FFFF0000"/>
      <name val="Cambria"/>
      <family val="1"/>
    </font>
    <font>
      <b/>
      <sz val="11"/>
      <color rgb="FF642523"/>
      <name val="Cambria"/>
      <family val="1"/>
    </font>
    <font>
      <b/>
      <sz val="11"/>
      <color rgb="FF00B050"/>
      <name val="Cambria"/>
      <family val="1"/>
    </font>
    <font>
      <b/>
      <sz val="12"/>
      <name val="Cambria"/>
      <family val="1"/>
    </font>
    <font>
      <sz val="12"/>
      <name val="Cambria"/>
      <family val="1"/>
    </font>
    <font>
      <sz val="18"/>
      <color rgb="FF000000"/>
      <name val="Cambria"/>
      <family val="1"/>
    </font>
    <font>
      <sz val="12"/>
      <color rgb="FF000000"/>
      <name val="Cambria"/>
      <family val="1"/>
    </font>
    <font>
      <sz val="12"/>
      <color rgb="FF00B050"/>
      <name val="Cambria"/>
      <family val="1"/>
    </font>
    <font>
      <sz val="11"/>
      <color rgb="FF00B050"/>
      <name val="Cambria"/>
      <family val="1"/>
    </font>
    <font>
      <b/>
      <sz val="12"/>
      <color rgb="FF002060"/>
      <name val="Cambria"/>
      <family val="1"/>
    </font>
    <font>
      <b/>
      <sz val="14"/>
      <color rgb="FF642523"/>
      <name val="Cambria"/>
      <family val="1"/>
    </font>
    <font>
      <sz val="12"/>
      <color rgb="FFFF0000"/>
      <name val="Cambria"/>
      <family val="1"/>
    </font>
    <font>
      <b/>
      <sz val="11"/>
      <color rgb="FFFF0000"/>
      <name val="Cambria"/>
      <family val="1"/>
    </font>
    <font>
      <sz val="12"/>
      <color rgb="FF002060"/>
      <name val="Cambria"/>
      <family val="1"/>
    </font>
    <font>
      <b/>
      <sz val="11"/>
      <color rgb="FF002060"/>
      <name val="Cambria"/>
      <family val="1"/>
    </font>
    <font>
      <sz val="11"/>
      <color rgb="FF002060"/>
      <name val="Cambria"/>
      <family val="1"/>
    </font>
    <font>
      <sz val="8"/>
      <color rgb="FF00B050"/>
      <name val="Cambria"/>
      <family val="1"/>
    </font>
    <font>
      <sz val="14"/>
      <color rgb="FF000000"/>
      <name val="Cambria"/>
      <family val="1"/>
    </font>
    <font>
      <sz val="11"/>
      <name val="Cambria"/>
      <family val="1"/>
    </font>
    <font>
      <sz val="10"/>
      <color rgb="FF000000"/>
      <name val="Cambria"/>
      <family val="1"/>
    </font>
    <font>
      <sz val="8"/>
      <color rgb="FF000000"/>
      <name val="Calibri"/>
      <family val="2"/>
    </font>
    <font>
      <sz val="11"/>
      <name val="Calibri"/>
      <family val="2"/>
    </font>
    <font>
      <b/>
      <sz val="20"/>
      <color rgb="FF000000"/>
      <name val="Algerian"/>
      <family val="5"/>
    </font>
    <font>
      <b/>
      <sz val="12"/>
      <color rgb="FF000000"/>
      <name val="Calibri"/>
      <family val="2"/>
    </font>
    <font>
      <sz val="16"/>
      <color rgb="FF000000"/>
      <name val="Calibri"/>
      <family val="2"/>
    </font>
    <font>
      <sz val="10"/>
      <color rgb="FF000000"/>
      <name val="Calibri"/>
      <family val="2"/>
    </font>
    <font>
      <b/>
      <sz val="10"/>
      <color rgb="FF000000"/>
      <name val="Calibri"/>
      <family val="2"/>
    </font>
    <font>
      <b/>
      <sz val="10"/>
      <color rgb="FFC00000"/>
      <name val="Cambria"/>
      <family val="1"/>
    </font>
    <font>
      <b/>
      <sz val="10"/>
      <color rgb="FF642523"/>
      <name val="Cambria"/>
      <family val="1"/>
    </font>
    <font>
      <b/>
      <sz val="10"/>
      <color rgb="FF00B050"/>
      <name val="Cambria"/>
      <family val="1"/>
    </font>
    <font>
      <sz val="10"/>
      <name val="Cambria"/>
      <family val="1"/>
    </font>
    <font>
      <sz val="10"/>
      <color rgb="FF00B050"/>
      <name val="Cambria"/>
      <family val="1"/>
    </font>
    <font>
      <b/>
      <sz val="10"/>
      <color rgb="FF002060"/>
      <name val="Cambria"/>
      <family val="1"/>
    </font>
    <font>
      <sz val="14"/>
      <color rgb="FFFF0000"/>
      <name val="Cambria"/>
      <family val="1"/>
    </font>
    <font>
      <sz val="11"/>
      <color rgb="FFFF0000"/>
      <name val="Cambria"/>
      <family val="1"/>
    </font>
    <font>
      <b/>
      <sz val="14"/>
      <color rgb="FFFF0000"/>
      <name val="Cambria"/>
      <family val="1"/>
    </font>
    <font>
      <sz val="11"/>
      <color rgb="FF642523"/>
      <name val="Cambria"/>
      <family val="1"/>
    </font>
    <font>
      <sz val="12"/>
      <color rgb="FFC00000"/>
      <name val="Cambria"/>
      <family val="1"/>
    </font>
    <font>
      <sz val="9"/>
      <color rgb="FF000000"/>
      <name val="Cambria"/>
      <family val="1"/>
    </font>
    <font>
      <sz val="12"/>
      <color rgb="FF000000"/>
      <name val="Calibri"/>
      <family val="2"/>
    </font>
    <font>
      <sz val="14"/>
      <color rgb="FF000000"/>
      <name val="Calibri"/>
      <family val="2"/>
    </font>
    <font>
      <b/>
      <sz val="11"/>
      <color rgb="FF000000"/>
      <name val="Calibri"/>
      <family val="2"/>
    </font>
    <font>
      <b/>
      <sz val="7"/>
      <color rgb="FF000000"/>
      <name val="Calibri"/>
      <family val="2"/>
    </font>
    <font>
      <b/>
      <sz val="8"/>
      <color rgb="FF000000"/>
      <name val="Calibri"/>
      <family val="2"/>
    </font>
    <font>
      <sz val="12"/>
      <color rgb="FFFF0000"/>
      <name val="Cambria"/>
      <family val="1"/>
    </font>
    <font>
      <b/>
      <sz val="8"/>
      <color rgb="FF002060"/>
      <name val="Calibri"/>
      <family val="2"/>
    </font>
    <font>
      <sz val="9"/>
      <color rgb="FF000000"/>
      <name val="Calibri"/>
      <family val="2"/>
    </font>
    <font>
      <sz val="12"/>
      <color rgb="FF4B10E0"/>
      <name val="Calibri"/>
      <family val="2"/>
    </font>
    <font>
      <b/>
      <sz val="12"/>
      <color rgb="FFC00000"/>
      <name val="Calibri"/>
      <family val="2"/>
    </font>
    <font>
      <b/>
      <sz val="9"/>
      <color rgb="FF000000"/>
      <name val="Calibri"/>
      <family val="2"/>
    </font>
    <font>
      <b/>
      <sz val="20"/>
      <color rgb="FF000000"/>
      <name val="Cambria"/>
      <family val="1"/>
    </font>
    <font>
      <b/>
      <sz val="16"/>
      <color rgb="FF000000"/>
      <name val="Calibri"/>
      <family val="2"/>
    </font>
    <font>
      <b/>
      <sz val="14"/>
      <color rgb="FF000000"/>
      <name val="Calibri"/>
      <family val="2"/>
    </font>
    <font>
      <b/>
      <sz val="18"/>
      <color rgb="FF000000"/>
      <name val="Calibri"/>
      <family val="2"/>
    </font>
    <font>
      <sz val="20"/>
      <color rgb="FFFF0000"/>
      <name val="Cambria"/>
      <family val="1"/>
    </font>
    <font>
      <sz val="20"/>
      <color rgb="FF002060"/>
      <name val="Cambria"/>
      <family val="1"/>
    </font>
    <font>
      <sz val="22"/>
      <color rgb="FF000000"/>
      <name val="Calibri"/>
      <family val="2"/>
    </font>
    <font>
      <b/>
      <sz val="11"/>
      <color rgb="FF002060"/>
      <name val="Calibri"/>
      <family val="2"/>
    </font>
    <font>
      <sz val="11"/>
      <color rgb="FFF2F2F2"/>
      <name val="Calibri"/>
      <family val="2"/>
    </font>
    <font>
      <sz val="11"/>
      <color rgb="FF002060"/>
      <name val="Calibri"/>
      <family val="2"/>
    </font>
    <font>
      <b/>
      <sz val="8"/>
      <color rgb="FFF2F2F2"/>
      <name val="Cambria"/>
      <family val="1"/>
    </font>
    <font>
      <sz val="11"/>
      <color rgb="FFF2F2F2"/>
      <name val="Cambria"/>
      <family val="1"/>
    </font>
    <font>
      <sz val="26"/>
      <color rgb="FF002060"/>
      <name val="Cambria"/>
      <family val="1"/>
    </font>
    <font>
      <b/>
      <sz val="28"/>
      <color rgb="FF002060"/>
      <name val="Algerian"/>
      <family val="5"/>
    </font>
    <font>
      <b/>
      <sz val="28"/>
      <color rgb="FF002060"/>
      <name val="Calibri"/>
      <family val="2"/>
    </font>
    <font>
      <sz val="55"/>
      <color rgb="FF0070C0"/>
      <name val="Imprint MT Shadow"/>
      <family val="5"/>
    </font>
    <font>
      <b/>
      <sz val="36"/>
      <color rgb="FF002060"/>
      <name val="Imprint MT Shadow"/>
      <family val="5"/>
    </font>
    <font>
      <b/>
      <sz val="20"/>
      <color rgb="FF002060"/>
      <name val="Imprint MT Shadow"/>
      <family val="5"/>
    </font>
    <font>
      <b/>
      <sz val="26"/>
      <color rgb="FF002060"/>
      <name val="Cambria"/>
      <family val="1"/>
    </font>
    <font>
      <sz val="16"/>
      <color rgb="FF002060"/>
      <name val="Cambria"/>
      <family val="1"/>
    </font>
    <font>
      <sz val="16"/>
      <color rgb="FF002060"/>
      <name val="Calibri"/>
      <family val="2"/>
    </font>
    <font>
      <sz val="14"/>
      <name val="Cambria"/>
      <family val="1"/>
    </font>
    <font>
      <sz val="18"/>
      <color rgb="FF002060"/>
      <name val="Cambria"/>
      <family val="1"/>
    </font>
    <font>
      <sz val="14"/>
      <name val="Times New Roman"/>
      <family val="1"/>
    </font>
    <font>
      <sz val="16"/>
      <color rgb="FF002060"/>
      <name val="Cambria"/>
      <family val="1"/>
    </font>
    <font>
      <sz val="14"/>
      <color rgb="FF002060"/>
      <name val="Cambria"/>
      <family val="1"/>
    </font>
    <font>
      <b/>
      <sz val="14"/>
      <color rgb="FF002060"/>
      <name val="Cambria"/>
      <family val="1"/>
    </font>
    <font>
      <b/>
      <sz val="16"/>
      <color rgb="FF002060"/>
      <name val="Cambria"/>
      <family val="1"/>
    </font>
    <font>
      <b/>
      <i/>
      <sz val="12"/>
      <color rgb="FF002060"/>
      <name val="Cambria"/>
      <family val="1"/>
    </font>
    <font>
      <b/>
      <i/>
      <sz val="16"/>
      <color rgb="FF002060"/>
      <name val="Cambria"/>
      <family val="1"/>
    </font>
    <font>
      <sz val="10"/>
      <color rgb="FF002060"/>
      <name val="Cambria"/>
      <family val="1"/>
    </font>
    <font>
      <sz val="18"/>
      <color rgb="FF002060"/>
      <name val="Calibri"/>
      <family val="2"/>
    </font>
    <font>
      <sz val="10"/>
      <color rgb="FF002060"/>
      <name val="Cambria"/>
      <family val="1"/>
    </font>
    <font>
      <sz val="12"/>
      <color rgb="FFFF0000"/>
      <name val="Busorama Md BT"/>
      <family val="5"/>
    </font>
    <font>
      <u/>
      <sz val="7"/>
      <color rgb="FF0000FF"/>
      <name val="Calibri"/>
      <family val="2"/>
    </font>
    <font>
      <b/>
      <sz val="10"/>
      <color rgb="FFFFFF00"/>
      <name val="Baskerville Old Face"/>
      <family val="1"/>
    </font>
    <font>
      <sz val="11"/>
      <color rgb="FF000000"/>
      <name val="Times New Roman"/>
      <family val="1"/>
    </font>
    <font>
      <sz val="11"/>
      <color rgb="FF000000"/>
      <name val="Arial"/>
      <family val="2"/>
    </font>
    <font>
      <sz val="11"/>
      <color theme="0"/>
      <name val="Calibri"/>
      <family val="2"/>
      <scheme val="minor"/>
    </font>
    <font>
      <b/>
      <sz val="28"/>
      <color theme="0"/>
      <name val="Cambria"/>
      <family val="1"/>
      <scheme val="major"/>
    </font>
    <font>
      <b/>
      <sz val="24"/>
      <color theme="0"/>
      <name val="Cambria"/>
      <family val="1"/>
      <scheme val="major"/>
    </font>
    <font>
      <b/>
      <sz val="24"/>
      <color rgb="FFFFFF00"/>
      <name val="Cambria"/>
      <family val="1"/>
      <scheme val="major"/>
    </font>
    <font>
      <b/>
      <sz val="12"/>
      <color theme="0"/>
      <name val="Cambria"/>
      <family val="1"/>
      <scheme val="major"/>
    </font>
    <font>
      <u/>
      <sz val="26"/>
      <color rgb="FFFF0000"/>
      <name val="Calibri"/>
      <family val="2"/>
    </font>
    <font>
      <b/>
      <u/>
      <sz val="26"/>
      <color rgb="FFFF0000"/>
      <name val="Calibri"/>
      <family val="2"/>
    </font>
    <font>
      <sz val="28"/>
      <color theme="1"/>
      <name val="Bremen Bd BT"/>
      <family val="5"/>
    </font>
    <font>
      <b/>
      <sz val="8"/>
      <color rgb="FF000000"/>
      <name val="Cambria"/>
      <family val="1"/>
    </font>
    <font>
      <b/>
      <sz val="16"/>
      <color rgb="FF4B10E0"/>
      <name val="Calibri"/>
      <family val="2"/>
    </font>
    <font>
      <b/>
      <sz val="12"/>
      <color rgb="FF002060"/>
      <name val="Calibri"/>
      <family val="2"/>
    </font>
    <font>
      <b/>
      <sz val="36"/>
      <color theme="0"/>
      <name val="Cambria"/>
      <family val="1"/>
      <scheme val="major"/>
    </font>
    <font>
      <b/>
      <sz val="72"/>
      <color rgb="FFFF0000"/>
      <name val="Cambria"/>
      <family val="1"/>
      <scheme val="major"/>
    </font>
    <font>
      <sz val="12"/>
      <color theme="0" tint="-0.249977111117893"/>
      <name val="Cambria"/>
      <family val="1"/>
    </font>
  </fonts>
  <fills count="25">
    <fill>
      <patternFill patternType="none"/>
    </fill>
    <fill>
      <patternFill patternType="gray125"/>
    </fill>
    <fill>
      <patternFill patternType="solid">
        <fgColor rgb="FF00B0F0"/>
        <bgColor indexed="64"/>
      </patternFill>
    </fill>
    <fill>
      <patternFill patternType="solid">
        <fgColor rgb="FF000000"/>
        <bgColor indexed="64"/>
      </patternFill>
    </fill>
    <fill>
      <patternFill patternType="solid">
        <fgColor rgb="FF94CDDD"/>
        <bgColor indexed="64"/>
      </patternFill>
    </fill>
    <fill>
      <patternFill patternType="solid">
        <fgColor rgb="FFF79544"/>
        <bgColor indexed="64"/>
      </patternFill>
    </fill>
    <fill>
      <patternFill patternType="solid">
        <fgColor rgb="FF00B050"/>
        <bgColor indexed="64"/>
      </patternFill>
    </fill>
    <fill>
      <patternFill patternType="solid">
        <fgColor rgb="FFFFFF00"/>
        <bgColor indexed="64"/>
      </patternFill>
    </fill>
    <fill>
      <patternFill patternType="solid">
        <fgColor rgb="FF002060"/>
        <bgColor indexed="64"/>
      </patternFill>
    </fill>
    <fill>
      <patternFill patternType="solid">
        <fgColor rgb="FFFFC000"/>
        <bgColor indexed="64"/>
      </patternFill>
    </fill>
    <fill>
      <patternFill patternType="solid">
        <fgColor rgb="FFFFFFFF"/>
        <bgColor indexed="64"/>
      </patternFill>
    </fill>
    <fill>
      <patternFill patternType="solid">
        <fgColor rgb="FFDBEEF3"/>
        <bgColor indexed="64"/>
      </patternFill>
    </fill>
    <fill>
      <patternFill patternType="solid">
        <fgColor rgb="FFD6E3BC"/>
        <bgColor indexed="64"/>
      </patternFill>
    </fill>
    <fill>
      <patternFill patternType="solid">
        <fgColor rgb="FFFBD4B4"/>
        <bgColor indexed="64"/>
      </patternFill>
    </fill>
    <fill>
      <patternFill patternType="solid">
        <fgColor rgb="FFD99694"/>
        <bgColor indexed="64"/>
      </patternFill>
    </fill>
    <fill>
      <patternFill patternType="solid">
        <fgColor rgb="FF92D050"/>
        <bgColor indexed="64"/>
      </patternFill>
    </fill>
    <fill>
      <patternFill patternType="solid">
        <fgColor rgb="FFFDE9D9"/>
        <bgColor indexed="64"/>
      </patternFill>
    </fill>
    <fill>
      <patternFill patternType="solid">
        <fgColor rgb="FFF2F2F2"/>
        <bgColor indexed="64"/>
      </patternFill>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39997558519241921"/>
        <bgColor indexed="64"/>
      </patternFill>
    </fill>
  </fills>
  <borders count="40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rgb="FF7030A0"/>
      </right>
      <top style="medium">
        <color rgb="FFFF0000"/>
      </top>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medium">
        <color rgb="FFFF0000"/>
      </right>
      <top/>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top style="medium">
        <color rgb="FFFF0000"/>
      </top>
      <bottom style="medium">
        <color rgb="FFFF000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style="thin">
        <color rgb="FF7030A0"/>
      </left>
      <right style="thin">
        <color rgb="FF7030A0"/>
      </right>
      <top style="medium">
        <color rgb="FFFF0000"/>
      </top>
      <bottom style="thin">
        <color rgb="FF7030A0"/>
      </bottom>
      <diagonal/>
    </border>
    <border>
      <left/>
      <right style="thin">
        <color rgb="FF7030A0"/>
      </right>
      <top style="medium">
        <color rgb="FFFF0000"/>
      </top>
      <bottom style="thin">
        <color rgb="FF7030A0"/>
      </bottom>
      <diagonal/>
    </border>
    <border>
      <left style="thin">
        <color rgb="FF7030A0"/>
      </left>
      <right/>
      <top style="medium">
        <color rgb="FFFF0000"/>
      </top>
      <bottom style="thin">
        <color rgb="FF7030A0"/>
      </bottom>
      <diagonal/>
    </border>
    <border>
      <left style="medium">
        <color rgb="FFFF0000"/>
      </left>
      <right style="thin">
        <color rgb="FF00206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style="medium">
        <color rgb="FFFF0000"/>
      </left>
      <right style="medium">
        <color rgb="FFFF0000"/>
      </right>
      <top style="medium">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top style="thin">
        <color rgb="FF7030A0"/>
      </top>
      <bottom/>
      <diagonal/>
    </border>
    <border>
      <left/>
      <right/>
      <top style="thin">
        <color rgb="FF7030A0"/>
      </top>
      <bottom/>
      <diagonal/>
    </border>
    <border>
      <left/>
      <right style="medium">
        <color rgb="FFFF0000"/>
      </right>
      <top style="thin">
        <color rgb="FF7030A0"/>
      </top>
      <bottom/>
      <diagonal/>
    </border>
    <border>
      <left style="medium">
        <color rgb="FFFF0000"/>
      </left>
      <right style="thin">
        <color rgb="FF7030A0"/>
      </right>
      <top style="thin">
        <color rgb="FF7030A0"/>
      </top>
      <bottom/>
      <diagonal/>
    </border>
    <border>
      <left style="thin">
        <color rgb="FF7030A0"/>
      </left>
      <right style="thin">
        <color rgb="FF7030A0"/>
      </right>
      <top style="thin">
        <color rgb="FF7030A0"/>
      </top>
      <bottom/>
      <diagonal/>
    </border>
    <border>
      <left style="thin">
        <color rgb="FF7030A0"/>
      </left>
      <right/>
      <top style="thin">
        <color rgb="FF7030A0"/>
      </top>
      <bottom/>
      <diagonal/>
    </border>
    <border>
      <left style="medium">
        <color rgb="FFFF000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rgb="FFFF0000"/>
      </right>
      <top style="thin">
        <color rgb="FF002060"/>
      </top>
      <bottom style="thin">
        <color rgb="FF002060"/>
      </bottom>
      <diagonal/>
    </border>
    <border>
      <left style="thin">
        <color rgb="FF7030A0"/>
      </left>
      <right style="medium">
        <color rgb="FFFF0000"/>
      </right>
      <top style="thin">
        <color rgb="FF7030A0"/>
      </top>
      <bottom/>
      <diagonal/>
    </border>
    <border>
      <left style="thin">
        <color rgb="FF7030A0"/>
      </left>
      <right/>
      <top style="medium">
        <color rgb="FFFF0000"/>
      </top>
      <bottom/>
      <diagonal/>
    </border>
    <border>
      <left style="medium">
        <color rgb="FFFF0000"/>
      </left>
      <right style="medium">
        <color rgb="FFFF0000"/>
      </right>
      <top/>
      <bottom/>
      <diagonal/>
    </border>
    <border>
      <left style="medium">
        <color rgb="FFFF0000"/>
      </left>
      <right/>
      <top/>
      <bottom style="thin">
        <color rgb="FF002060"/>
      </bottom>
      <diagonal/>
    </border>
    <border>
      <left/>
      <right/>
      <top/>
      <bottom style="thin">
        <color rgb="FF002060"/>
      </bottom>
      <diagonal/>
    </border>
    <border>
      <left style="medium">
        <color rgb="FFFF0000"/>
      </left>
      <right style="thin">
        <color rgb="FFFF0000"/>
      </right>
      <top/>
      <bottom/>
      <diagonal/>
    </border>
    <border>
      <left style="thin">
        <color rgb="FFFF0000"/>
      </left>
      <right style="thin">
        <color rgb="FFFF0000"/>
      </right>
      <top/>
      <bottom/>
      <diagonal/>
    </border>
    <border>
      <left style="thin">
        <color rgb="FFFF0000"/>
      </left>
      <right style="medium">
        <color rgb="FFFF0000"/>
      </right>
      <top/>
      <bottom/>
      <diagonal/>
    </border>
    <border>
      <left/>
      <right style="thin">
        <color rgb="FF002060"/>
      </right>
      <top style="thin">
        <color rgb="FF002060"/>
      </top>
      <bottom style="thin">
        <color indexed="64"/>
      </bottom>
      <diagonal/>
    </border>
    <border>
      <left style="thin">
        <color rgb="FF002060"/>
      </left>
      <right style="thin">
        <color indexed="64"/>
      </right>
      <top style="thin">
        <color rgb="FF002060"/>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30A0"/>
      </left>
      <right style="thin">
        <color rgb="FF7030A0"/>
      </right>
      <top style="thin">
        <color rgb="FF7030A0"/>
      </top>
      <bottom style="thin">
        <color rgb="FF7030A0"/>
      </bottom>
      <diagonal/>
    </border>
    <border>
      <left style="medium">
        <color rgb="FFFF000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style="thin">
        <color rgb="FF002060"/>
      </bottom>
      <diagonal/>
    </border>
    <border>
      <left/>
      <right style="thin">
        <color indexed="64"/>
      </right>
      <top style="thin">
        <color indexed="64"/>
      </top>
      <bottom/>
      <diagonal/>
    </border>
    <border>
      <left/>
      <right/>
      <top style="thin">
        <color indexed="64"/>
      </top>
      <bottom/>
      <diagonal/>
    </border>
    <border>
      <left style="medium">
        <color rgb="FFFF0000"/>
      </left>
      <right style="thin">
        <color rgb="FF7030A0"/>
      </right>
      <top/>
      <bottom/>
      <diagonal/>
    </border>
    <border>
      <left style="thin">
        <color rgb="FF7030A0"/>
      </left>
      <right style="thin">
        <color rgb="FF7030A0"/>
      </right>
      <top/>
      <bottom/>
      <diagonal/>
    </border>
    <border>
      <left style="thin">
        <color rgb="FF7030A0"/>
      </left>
      <right style="medium">
        <color rgb="FFFF0000"/>
      </right>
      <top/>
      <bottom/>
      <diagonal/>
    </border>
    <border>
      <left style="thin">
        <color rgb="FF7030A0"/>
      </left>
      <right/>
      <top/>
      <bottom/>
      <diagonal/>
    </border>
    <border>
      <left style="medium">
        <color rgb="FFFF0000"/>
      </left>
      <right style="thin">
        <color rgb="FF002060"/>
      </right>
      <top style="thin">
        <color rgb="FF002060"/>
      </top>
      <bottom/>
      <diagonal/>
    </border>
    <border>
      <left style="thin">
        <color rgb="FF002060"/>
      </left>
      <right style="thin">
        <color rgb="FF002060"/>
      </right>
      <top style="thin">
        <color rgb="FF002060"/>
      </top>
      <bottom/>
      <diagonal/>
    </border>
    <border>
      <left style="thin">
        <color rgb="FF002060"/>
      </left>
      <right style="thin">
        <color indexed="64"/>
      </right>
      <top/>
      <bottom style="thin">
        <color rgb="FF00206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2060"/>
      </left>
      <right/>
      <top/>
      <bottom style="thin">
        <color rgb="FF002060"/>
      </bottom>
      <diagonal/>
    </border>
    <border>
      <left style="thin">
        <color indexed="64"/>
      </left>
      <right style="thin">
        <color rgb="FF002060"/>
      </right>
      <top/>
      <bottom style="thin">
        <color indexed="64"/>
      </bottom>
      <diagonal/>
    </border>
    <border>
      <left style="thin">
        <color rgb="FF002060"/>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FF0000"/>
      </left>
      <right style="thin">
        <color rgb="FF002060"/>
      </right>
      <top/>
      <bottom/>
      <diagonal/>
    </border>
    <border>
      <left style="thin">
        <color rgb="FF002060"/>
      </left>
      <right style="thin">
        <color rgb="FF002060"/>
      </right>
      <top/>
      <bottom/>
      <diagonal/>
    </border>
    <border>
      <left style="medium">
        <color rgb="FFFF0000"/>
      </left>
      <right style="thin">
        <color rgb="FF7030A0"/>
      </right>
      <top/>
      <bottom style="medium">
        <color rgb="FFFF0000"/>
      </bottom>
      <diagonal/>
    </border>
    <border>
      <left style="thin">
        <color rgb="FF7030A0"/>
      </left>
      <right style="thin">
        <color rgb="FF7030A0"/>
      </right>
      <top/>
      <bottom style="medium">
        <color rgb="FFFF0000"/>
      </bottom>
      <diagonal/>
    </border>
    <border>
      <left style="thin">
        <color rgb="FF7030A0"/>
      </left>
      <right style="medium">
        <color rgb="FFFF0000"/>
      </right>
      <top/>
      <bottom style="medium">
        <color rgb="FFFF0000"/>
      </bottom>
      <diagonal/>
    </border>
    <border>
      <left style="medium">
        <color rgb="FFFF0000"/>
      </left>
      <right style="thin">
        <color rgb="FF002060"/>
      </right>
      <top style="thin">
        <color rgb="FF002060"/>
      </top>
      <bottom style="medium">
        <color rgb="FFFF0000"/>
      </bottom>
      <diagonal/>
    </border>
    <border>
      <left style="thin">
        <color rgb="FF002060"/>
      </left>
      <right style="thin">
        <color rgb="FF002060"/>
      </right>
      <top style="thin">
        <color rgb="FF002060"/>
      </top>
      <bottom style="medium">
        <color rgb="FFFF0000"/>
      </bottom>
      <diagonal/>
    </border>
    <border>
      <left/>
      <right style="thin">
        <color rgb="FF002060"/>
      </right>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style="thin">
        <color indexed="64"/>
      </right>
      <top/>
      <bottom style="medium">
        <color rgb="FFFF0000"/>
      </bottom>
      <diagonal/>
    </border>
    <border>
      <left style="thin">
        <color rgb="FF002060"/>
      </left>
      <right style="thin">
        <color rgb="FF002060"/>
      </right>
      <top/>
      <bottom style="medium">
        <color rgb="FFFF0000"/>
      </bottom>
      <diagonal/>
    </border>
    <border>
      <left style="thin">
        <color rgb="FF002060"/>
      </left>
      <right style="thin">
        <color indexed="64"/>
      </right>
      <top/>
      <bottom style="medium">
        <color rgb="FFFF0000"/>
      </bottom>
      <diagonal/>
    </border>
    <border>
      <left style="thin">
        <color rgb="FF7030A0"/>
      </left>
      <right/>
      <top/>
      <bottom style="medium">
        <color rgb="FFFF0000"/>
      </bottom>
      <diagonal/>
    </border>
    <border>
      <left style="medium">
        <color rgb="FFFF0000"/>
      </left>
      <right style="medium">
        <color rgb="FFFF0000"/>
      </right>
      <top/>
      <bottom style="medium">
        <color rgb="FFFF0000"/>
      </bottom>
      <diagonal/>
    </border>
    <border>
      <left style="medium">
        <color rgb="FFFF0000"/>
      </left>
      <right style="thin">
        <color rgb="FF002060"/>
      </right>
      <top/>
      <bottom style="medium">
        <color rgb="FFFF0000"/>
      </bottom>
      <diagonal/>
    </border>
    <border>
      <left style="medium">
        <color rgb="FFFF0000"/>
      </left>
      <right style="thin">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style="medium">
        <color rgb="FFFF0000"/>
      </right>
      <top/>
      <bottom style="medium">
        <color rgb="FFFF000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7030A0"/>
      </left>
      <right style="thin">
        <color rgb="FF7030A0"/>
      </right>
      <top/>
      <bottom style="thin">
        <color rgb="FF7030A0"/>
      </bottom>
      <diagonal/>
    </border>
    <border>
      <left style="thin">
        <color rgb="FF7030A0"/>
      </left>
      <right style="medium">
        <color rgb="FFFF0000"/>
      </right>
      <top/>
      <bottom style="thin">
        <color rgb="FF7030A0"/>
      </bottom>
      <diagonal/>
    </border>
    <border>
      <left style="thin">
        <color rgb="FF7030A0"/>
      </left>
      <right/>
      <top/>
      <bottom style="thin">
        <color rgb="FF7030A0"/>
      </bottom>
      <diagonal/>
    </border>
    <border>
      <left style="medium">
        <color rgb="FFFF0000"/>
      </left>
      <right style="thin">
        <color rgb="FF7030A0"/>
      </right>
      <top/>
      <bottom style="thin">
        <color rgb="FF7030A0"/>
      </bottom>
      <diagonal/>
    </border>
    <border>
      <left/>
      <right style="thin">
        <color rgb="FF002060"/>
      </right>
      <top style="thin">
        <color rgb="FF002060"/>
      </top>
      <bottom style="thin">
        <color rgb="FF002060"/>
      </bottom>
      <diagonal/>
    </border>
    <border>
      <left style="thin">
        <color rgb="FF7030A0"/>
      </left>
      <right style="thin">
        <color rgb="FF7030A0"/>
      </right>
      <top/>
      <bottom style="thin">
        <color indexed="64"/>
      </bottom>
      <diagonal/>
    </border>
    <border>
      <left/>
      <right style="medium">
        <color rgb="FFFF0000"/>
      </right>
      <top style="thin">
        <color rgb="FF7030A0"/>
      </top>
      <bottom style="thin">
        <color rgb="FF7030A0"/>
      </bottom>
      <diagonal/>
    </border>
    <border>
      <left style="medium">
        <color rgb="FFFF0000"/>
      </left>
      <right/>
      <top/>
      <bottom style="thin">
        <color rgb="FF7030A0"/>
      </bottom>
      <diagonal/>
    </border>
    <border>
      <left/>
      <right style="thin">
        <color rgb="FF7030A0"/>
      </right>
      <top/>
      <bottom style="thin">
        <color indexed="64"/>
      </bottom>
      <diagonal/>
    </border>
    <border>
      <left/>
      <right style="thin">
        <color rgb="FF7030A0"/>
      </right>
      <top/>
      <bottom style="thin">
        <color rgb="FF7030A0"/>
      </bottom>
      <diagonal/>
    </border>
    <border>
      <left style="medium">
        <color rgb="FFFF0000"/>
      </left>
      <right style="medium">
        <color rgb="FFFF0000"/>
      </right>
      <top/>
      <bottom style="thin">
        <color rgb="FF00206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FF0000"/>
      </left>
      <right style="medium">
        <color rgb="FFFF0000"/>
      </right>
      <top style="thin">
        <color rgb="FFFF0000"/>
      </top>
      <bottom style="medium">
        <color rgb="FFFF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rgb="FFFF0000"/>
      </right>
      <top style="medium">
        <color indexed="64"/>
      </top>
      <bottom style="thin">
        <color indexed="64"/>
      </bottom>
      <diagonal/>
    </border>
    <border>
      <left style="medium">
        <color rgb="FFFF0000"/>
      </left>
      <right/>
      <top style="thin">
        <color rgb="FF7030A0"/>
      </top>
      <bottom style="thin">
        <color rgb="FF7030A0"/>
      </bottom>
      <diagonal/>
    </border>
    <border>
      <left/>
      <right/>
      <top style="thin">
        <color rgb="FF7030A0"/>
      </top>
      <bottom style="thin">
        <color rgb="FF7030A0"/>
      </bottom>
      <diagonal/>
    </border>
    <border>
      <left style="medium">
        <color indexed="64"/>
      </left>
      <right/>
      <top style="thin">
        <color indexed="64"/>
      </top>
      <bottom style="medium">
        <color rgb="FFFF0000"/>
      </bottom>
      <diagonal/>
    </border>
    <border>
      <left/>
      <right/>
      <top style="thin">
        <color indexed="64"/>
      </top>
      <bottom style="medium">
        <color rgb="FFFF0000"/>
      </bottom>
      <diagonal/>
    </border>
    <border>
      <left style="thin">
        <color indexed="64"/>
      </left>
      <right/>
      <top style="thin">
        <color indexed="64"/>
      </top>
      <bottom style="medium">
        <color rgb="FFFF0000"/>
      </bottom>
      <diagonal/>
    </border>
    <border>
      <left style="medium">
        <color indexed="64"/>
      </left>
      <right style="thin">
        <color rgb="FF7030A0"/>
      </right>
      <top style="medium">
        <color rgb="FFFF0000"/>
      </top>
      <bottom/>
      <diagonal/>
    </border>
    <border>
      <left style="medium">
        <color indexed="64"/>
      </left>
      <right style="thin">
        <color rgb="FF7030A0"/>
      </right>
      <top/>
      <bottom style="medium">
        <color rgb="FFFF0000"/>
      </bottom>
      <diagonal/>
    </border>
    <border>
      <left style="medium">
        <color indexed="64"/>
      </left>
      <right style="thin">
        <color rgb="FF7030A0"/>
      </right>
      <top/>
      <bottom style="thin">
        <color rgb="FF7030A0"/>
      </bottom>
      <diagonal/>
    </border>
    <border>
      <left/>
      <right style="medium">
        <color indexed="64"/>
      </right>
      <top/>
      <bottom/>
      <diagonal/>
    </border>
    <border>
      <left style="medium">
        <color indexed="64"/>
      </left>
      <right style="thin">
        <color rgb="FF7030A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indexed="64"/>
      </left>
      <right style="thin">
        <color indexed="64"/>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rgb="FF000000"/>
      </top>
      <bottom/>
      <diagonal/>
    </border>
    <border>
      <left/>
      <right/>
      <top style="thin">
        <color rgb="FF000000"/>
      </top>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top style="thin">
        <color indexed="64"/>
      </top>
      <bottom/>
      <diagonal/>
    </border>
    <border>
      <left/>
      <right style="medium">
        <color rgb="FFFF0000"/>
      </right>
      <top style="thin">
        <color indexed="64"/>
      </top>
      <bottom/>
      <diagonal/>
    </border>
    <border>
      <left style="medium">
        <color rgb="FFFF0000"/>
      </left>
      <right/>
      <top style="thin">
        <color indexed="64"/>
      </top>
      <bottom/>
      <diagonal/>
    </border>
    <border>
      <left style="thin">
        <color indexed="64"/>
      </left>
      <right style="medium">
        <color rgb="FFFF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right style="thin">
        <color rgb="FF000000"/>
      </right>
      <top style="thin">
        <color indexed="64"/>
      </top>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bottom style="thin">
        <color indexed="64"/>
      </bottom>
      <diagonal/>
    </border>
    <border>
      <left/>
      <right style="medium">
        <color rgb="FFFF0000"/>
      </right>
      <top/>
      <bottom style="thin">
        <color indexed="64"/>
      </bottom>
      <diagonal/>
    </border>
    <border>
      <left style="thin">
        <color rgb="FF00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medium">
        <color rgb="FFFF0000"/>
      </left>
      <right/>
      <top/>
      <bottom style="thin">
        <color indexed="64"/>
      </bottom>
      <diagonal/>
    </border>
    <border>
      <left/>
      <right style="thin">
        <color rgb="FF000000"/>
      </right>
      <top/>
      <bottom style="thin">
        <color indexed="64"/>
      </bottom>
      <diagonal/>
    </border>
    <border>
      <left style="medium">
        <color rgb="FFFF0000"/>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bottom style="medium">
        <color rgb="FFFF0000"/>
      </bottom>
      <diagonal/>
    </border>
    <border>
      <left style="medium">
        <color rgb="FF000000"/>
      </left>
      <right/>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top/>
      <bottom style="thin">
        <color indexed="64"/>
      </bottom>
      <diagonal/>
    </border>
    <border>
      <left/>
      <right style="medium">
        <color indexed="64"/>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rgb="FFFF0000"/>
      </right>
      <top/>
      <bottom/>
      <diagonal/>
    </border>
    <border>
      <left style="thick">
        <color rgb="FFFF0000"/>
      </left>
      <right style="medium">
        <color rgb="FFFF0000"/>
      </right>
      <top/>
      <bottom/>
      <diagonal/>
    </border>
    <border>
      <left style="thin">
        <color rgb="FF000000"/>
      </left>
      <right/>
      <top/>
      <bottom/>
      <diagonal/>
    </border>
    <border>
      <left style="thin">
        <color rgb="FF000000"/>
      </left>
      <right/>
      <top/>
      <bottom style="thin">
        <color rgb="FF000000"/>
      </bottom>
      <diagonal/>
    </border>
    <border>
      <left/>
      <right style="thick">
        <color rgb="FFFF0000"/>
      </right>
      <top/>
      <bottom style="thin">
        <color rgb="FF000000"/>
      </bottom>
      <diagonal/>
    </border>
    <border>
      <left style="thin">
        <color rgb="FF000000"/>
      </left>
      <right/>
      <top style="thin">
        <color rgb="FF000000"/>
      </top>
      <bottom/>
      <diagonal/>
    </border>
    <border>
      <left/>
      <right style="thick">
        <color rgb="FFFF0000"/>
      </right>
      <top style="thin">
        <color rgb="FF000000"/>
      </top>
      <bottom/>
      <diagonal/>
    </border>
    <border>
      <left style="thin">
        <color rgb="FF000000"/>
      </left>
      <right/>
      <top/>
      <bottom style="medium">
        <color rgb="FFFF0000"/>
      </bottom>
      <diagonal/>
    </border>
    <border>
      <left/>
      <right style="thick">
        <color rgb="FFFF0000"/>
      </right>
      <top/>
      <bottom style="medium">
        <color rgb="FFFF0000"/>
      </bottom>
      <diagonal/>
    </border>
    <border>
      <left style="medium">
        <color rgb="FFFF0000"/>
      </left>
      <right/>
      <top style="medium">
        <color rgb="FFFF0000"/>
      </top>
      <bottom style="thin">
        <color rgb="FF002060"/>
      </bottom>
      <diagonal/>
    </border>
    <border>
      <left/>
      <right/>
      <top style="medium">
        <color rgb="FFFF0000"/>
      </top>
      <bottom style="thin">
        <color rgb="FF002060"/>
      </bottom>
      <diagonal/>
    </border>
    <border>
      <left/>
      <right style="thin">
        <color indexed="46"/>
      </right>
      <top style="medium">
        <color rgb="FFFF0000"/>
      </top>
      <bottom style="thin">
        <color rgb="FF002060"/>
      </bottom>
      <diagonal/>
    </border>
    <border>
      <left style="thin">
        <color indexed="46"/>
      </left>
      <right style="thin">
        <color rgb="FF002060"/>
      </right>
      <top style="medium">
        <color rgb="FFFF0000"/>
      </top>
      <bottom style="thin">
        <color rgb="FF002060"/>
      </bottom>
      <diagonal/>
    </border>
    <border>
      <left/>
      <right style="thick">
        <color rgb="FFFF0000"/>
      </right>
      <top style="medium">
        <color rgb="FFFF0000"/>
      </top>
      <bottom style="thin">
        <color rgb="FF002060"/>
      </bottom>
      <diagonal/>
    </border>
    <border>
      <left style="medium">
        <color rgb="FFFF0000"/>
      </left>
      <right/>
      <top style="thin">
        <color rgb="FF002060"/>
      </top>
      <bottom style="thin">
        <color rgb="FF002060"/>
      </bottom>
      <diagonal/>
    </border>
    <border>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thin">
        <color rgb="FF002060"/>
      </top>
      <bottom style="thin">
        <color rgb="FF002060"/>
      </bottom>
      <diagonal/>
    </border>
    <border>
      <left/>
      <right style="thick">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right/>
      <top style="thin">
        <color rgb="FF002060"/>
      </top>
      <bottom style="medium">
        <color rgb="FFFF0000"/>
      </bottom>
      <diagonal/>
    </border>
    <border>
      <left/>
      <right style="thin">
        <color indexed="46"/>
      </right>
      <top style="thin">
        <color rgb="FF002060"/>
      </top>
      <bottom style="medium">
        <color rgb="FFFF0000"/>
      </bottom>
      <diagonal/>
    </border>
    <border>
      <left style="thin">
        <color indexed="46"/>
      </left>
      <right style="thin">
        <color rgb="FF002060"/>
      </right>
      <top/>
      <bottom/>
      <diagonal/>
    </border>
    <border>
      <left/>
      <right style="thick">
        <color rgb="FFFF0000"/>
      </right>
      <top style="thin">
        <color rgb="FF002060"/>
      </top>
      <bottom/>
      <diagonal/>
    </border>
    <border>
      <left/>
      <right style="thin">
        <color rgb="FF002060"/>
      </right>
      <top style="medium">
        <color rgb="FFFF0000"/>
      </top>
      <bottom/>
      <diagonal/>
    </border>
    <border>
      <left style="thin">
        <color rgb="FF002060"/>
      </left>
      <right style="thin">
        <color rgb="FF002060"/>
      </right>
      <top style="medium">
        <color rgb="FFFF0000"/>
      </top>
      <bottom/>
      <diagonal/>
    </border>
    <border>
      <left style="thin">
        <color rgb="FF002060"/>
      </left>
      <right style="thin">
        <color indexed="64"/>
      </right>
      <top style="medium">
        <color rgb="FFFF0000"/>
      </top>
      <bottom/>
      <diagonal/>
    </border>
    <border>
      <left style="thin">
        <color indexed="64"/>
      </left>
      <right style="thin">
        <color rgb="FF000000"/>
      </right>
      <top style="medium">
        <color rgb="FFFF0000"/>
      </top>
      <bottom/>
      <diagonal/>
    </border>
    <border>
      <left style="thin">
        <color rgb="FF002060"/>
      </left>
      <right/>
      <top style="medium">
        <color rgb="FFFF0000"/>
      </top>
      <bottom/>
      <diagonal/>
    </border>
    <border>
      <left style="thin">
        <color rgb="FF002060"/>
      </left>
      <right style="thick">
        <color rgb="FFFF0000"/>
      </right>
      <top style="medium">
        <color rgb="FFFF0000"/>
      </top>
      <bottom/>
      <diagonal/>
    </border>
    <border>
      <left/>
      <right style="thin">
        <color rgb="FF002060"/>
      </right>
      <top/>
      <bottom style="thin">
        <color rgb="FF002060"/>
      </bottom>
      <diagonal/>
    </border>
    <border>
      <left style="thin">
        <color indexed="64"/>
      </left>
      <right style="thin">
        <color rgb="FF000000"/>
      </right>
      <top/>
      <bottom style="thin">
        <color rgb="FF002060"/>
      </bottom>
      <diagonal/>
    </border>
    <border>
      <left style="thin">
        <color rgb="FF002060"/>
      </left>
      <right style="thick">
        <color rgb="FFFF0000"/>
      </right>
      <top/>
      <bottom/>
      <diagonal/>
    </border>
    <border>
      <left/>
      <right style="thin">
        <color rgb="FF002060"/>
      </right>
      <top style="thin">
        <color rgb="FF002060"/>
      </top>
      <bottom style="medium">
        <color rgb="FFFF0000"/>
      </bottom>
      <diagonal/>
    </border>
    <border>
      <left style="thin">
        <color rgb="FF002060"/>
      </left>
      <right style="thin">
        <color indexed="64"/>
      </right>
      <top style="thin">
        <color rgb="FF002060"/>
      </top>
      <bottom style="medium">
        <color rgb="FFFF0000"/>
      </bottom>
      <diagonal/>
    </border>
    <border>
      <left style="thin">
        <color rgb="FF002060"/>
      </left>
      <right style="thick">
        <color rgb="FFFF0000"/>
      </right>
      <top/>
      <bottom style="medium">
        <color rgb="FFFF0000"/>
      </bottom>
      <diagonal/>
    </border>
    <border>
      <left style="thin">
        <color rgb="FF002060"/>
      </left>
      <right style="thin">
        <color indexed="64"/>
      </right>
      <top style="medium">
        <color rgb="FFFF0000"/>
      </top>
      <bottom style="thin">
        <color rgb="FF002060"/>
      </bottom>
      <diagonal/>
    </border>
    <border>
      <left style="thin">
        <color rgb="FF002060"/>
      </left>
      <right style="thick">
        <color rgb="FFFF0000"/>
      </right>
      <top/>
      <bottom style="thin">
        <color rgb="FF002060"/>
      </bottom>
      <diagonal/>
    </border>
    <border>
      <left style="thin">
        <color rgb="FF002060"/>
      </left>
      <right/>
      <top/>
      <bottom/>
      <diagonal/>
    </border>
    <border>
      <left/>
      <right style="thin">
        <color rgb="FF002060"/>
      </right>
      <top style="medium">
        <color rgb="FFFF0000"/>
      </top>
      <bottom style="medium">
        <color rgb="FFFF0000"/>
      </bottom>
      <diagonal/>
    </border>
    <border>
      <left style="thin">
        <color rgb="FF002060"/>
      </left>
      <right style="thin">
        <color rgb="FF002060"/>
      </right>
      <top style="medium">
        <color rgb="FFFF0000"/>
      </top>
      <bottom style="medium">
        <color rgb="FFFF0000"/>
      </bottom>
      <diagonal/>
    </border>
    <border>
      <left style="thin">
        <color rgb="FF002060"/>
      </left>
      <right style="thin">
        <color indexed="64"/>
      </right>
      <top style="medium">
        <color rgb="FFFF0000"/>
      </top>
      <bottom style="medium">
        <color rgb="FFFF0000"/>
      </bottom>
      <diagonal/>
    </border>
    <border>
      <left style="thin">
        <color rgb="FF002060"/>
      </left>
      <right style="medium">
        <color rgb="FFFF0000"/>
      </right>
      <top style="medium">
        <color rgb="FFFF0000"/>
      </top>
      <bottom style="medium">
        <color rgb="FFFF0000"/>
      </bottom>
      <diagonal/>
    </border>
    <border>
      <left style="medium">
        <color rgb="FFFF0000"/>
      </left>
      <right style="thin">
        <color rgb="FF002060"/>
      </right>
      <top/>
      <bottom style="thin">
        <color rgb="FF002060"/>
      </bottom>
      <diagonal/>
    </border>
    <border>
      <left style="thin">
        <color rgb="FF002060"/>
      </left>
      <right style="thin">
        <color indexed="64"/>
      </right>
      <top style="thin">
        <color rgb="FF002060"/>
      </top>
      <bottom style="thin">
        <color rgb="FF002060"/>
      </bottom>
      <diagonal/>
    </border>
    <border>
      <left style="medium">
        <color rgb="FFFF0000"/>
      </left>
      <right style="thin">
        <color rgb="FF002060"/>
      </right>
      <top style="thin">
        <color rgb="FF002060"/>
      </top>
      <bottom style="thin">
        <color indexed="64"/>
      </bottom>
      <diagonal/>
    </border>
    <border>
      <left style="thin">
        <color rgb="FF002060"/>
      </left>
      <right style="thin">
        <color rgb="FF002060"/>
      </right>
      <top style="thin">
        <color rgb="FF002060"/>
      </top>
      <bottom style="thin">
        <color indexed="64"/>
      </bottom>
      <diagonal/>
    </border>
    <border>
      <left style="thin">
        <color rgb="FF002060"/>
      </left>
      <right style="thin">
        <color rgb="FF002060"/>
      </right>
      <top/>
      <bottom style="thin">
        <color indexed="64"/>
      </bottom>
      <diagonal/>
    </border>
    <border>
      <left style="thin">
        <color rgb="FF002060"/>
      </left>
      <right/>
      <top/>
      <bottom style="thin">
        <color indexed="64"/>
      </bottom>
      <diagonal/>
    </border>
    <border>
      <left style="thin">
        <color rgb="FF002060"/>
      </left>
      <right style="thin">
        <color indexed="64"/>
      </right>
      <top style="thin">
        <color rgb="FF002060"/>
      </top>
      <bottom style="thin">
        <color indexed="64"/>
      </bottom>
      <diagonal/>
    </border>
    <border>
      <left style="thin">
        <color rgb="FF002060"/>
      </left>
      <right style="thick">
        <color rgb="FFFF0000"/>
      </right>
      <top/>
      <bottom style="thin">
        <color indexed="64"/>
      </bottom>
      <diagonal/>
    </border>
    <border>
      <left style="thin">
        <color rgb="FF002060"/>
      </left>
      <right/>
      <top style="medium">
        <color rgb="FFFF0000"/>
      </top>
      <bottom style="thin">
        <color rgb="FF002060"/>
      </bottom>
      <diagonal/>
    </border>
    <border>
      <left/>
      <right style="thin">
        <color rgb="FF002060"/>
      </right>
      <top style="medium">
        <color rgb="FFFF0000"/>
      </top>
      <bottom style="thin">
        <color rgb="FF002060"/>
      </bottom>
      <diagonal/>
    </border>
    <border>
      <left/>
      <right style="thin">
        <color indexed="64"/>
      </right>
      <top style="medium">
        <color rgb="FFFF0000"/>
      </top>
      <bottom style="thin">
        <color rgb="FF002060"/>
      </bottom>
      <diagonal/>
    </border>
    <border>
      <left style="thin">
        <color indexed="64"/>
      </left>
      <right style="thin">
        <color rgb="FF002060"/>
      </right>
      <top style="medium">
        <color rgb="FFFF0000"/>
      </top>
      <bottom style="thin">
        <color rgb="FF002060"/>
      </bottom>
      <diagonal/>
    </border>
    <border>
      <left style="thin">
        <color rgb="FF002060"/>
      </left>
      <right style="thick">
        <color rgb="FFFF0000"/>
      </right>
      <top style="medium">
        <color rgb="FFFF0000"/>
      </top>
      <bottom style="thin">
        <color rgb="FF002060"/>
      </bottom>
      <diagonal/>
    </border>
    <border>
      <left style="thin">
        <color rgb="FF002060"/>
      </left>
      <right/>
      <top style="thin">
        <color rgb="FF002060"/>
      </top>
      <bottom style="medium">
        <color rgb="FFFF0000"/>
      </bottom>
      <diagonal/>
    </border>
    <border>
      <left style="thin">
        <color rgb="FF002060"/>
      </left>
      <right style="thick">
        <color rgb="FFFF0000"/>
      </right>
      <top style="thin">
        <color rgb="FF002060"/>
      </top>
      <bottom/>
      <diagonal/>
    </border>
    <border>
      <left/>
      <right style="thick">
        <color rgb="FFFF0000"/>
      </right>
      <top style="thin">
        <color rgb="FF002060"/>
      </top>
      <bottom style="medium">
        <color rgb="FFFF0000"/>
      </bottom>
      <diagonal/>
    </border>
    <border>
      <left/>
      <right style="thick">
        <color rgb="FFFF0000"/>
      </right>
      <top/>
      <bottom style="thin">
        <color rgb="FF002060"/>
      </bottom>
      <diagonal/>
    </border>
    <border>
      <left style="thin">
        <color rgb="FF002060"/>
      </left>
      <right style="thick">
        <color rgb="FFFF0000"/>
      </right>
      <top style="thin">
        <color rgb="FF002060"/>
      </top>
      <bottom style="thin">
        <color rgb="FF002060"/>
      </bottom>
      <diagonal/>
    </border>
    <border>
      <left style="thin">
        <color indexed="64"/>
      </left>
      <right style="medium">
        <color rgb="FFFF0000"/>
      </right>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right style="thin">
        <color indexed="64"/>
      </right>
      <top/>
      <bottom/>
      <diagonal/>
    </border>
    <border>
      <left style="thin">
        <color indexed="64"/>
      </left>
      <right style="medium">
        <color rgb="FFFF0000"/>
      </right>
      <top/>
      <bottom style="thin">
        <color indexed="64"/>
      </bottom>
      <diagonal/>
    </border>
    <border>
      <left style="thick">
        <color rgb="FFFF0000"/>
      </left>
      <right style="medium">
        <color rgb="FFFF0000"/>
      </right>
      <top/>
      <bottom style="thick">
        <color rgb="FFFF0000"/>
      </bottom>
      <diagonal/>
    </border>
    <border>
      <left style="medium">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medium">
        <color rgb="FFFF0000"/>
      </right>
      <top/>
      <bottom style="thick">
        <color rgb="FFFF0000"/>
      </bottom>
      <diagonal/>
    </border>
    <border>
      <left/>
      <right style="thick">
        <color rgb="FFFF0000"/>
      </right>
      <top/>
      <bottom style="thick">
        <color rgb="FFFF0000"/>
      </bottom>
      <diagonal/>
    </border>
    <border>
      <left/>
      <right/>
      <top/>
      <bottom style="dashDotDot">
        <color rgb="FF002060"/>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
      <left/>
      <right style="thin">
        <color rgb="FF002060"/>
      </right>
      <top/>
      <bottom/>
      <diagonal/>
    </border>
    <border>
      <left/>
      <right style="thin">
        <color rgb="FF7030A0"/>
      </right>
      <top style="thin">
        <color rgb="FF7030A0"/>
      </top>
      <bottom/>
      <diagonal/>
    </border>
    <border>
      <left style="medium">
        <color rgb="FFFF0000"/>
      </left>
      <right/>
      <top style="thin">
        <color rgb="FF002060"/>
      </top>
      <bottom style="thin">
        <color rgb="FF7030A0"/>
      </bottom>
      <diagonal/>
    </border>
    <border>
      <left/>
      <right/>
      <top style="thin">
        <color rgb="FF002060"/>
      </top>
      <bottom style="thin">
        <color rgb="FF7030A0"/>
      </bottom>
      <diagonal/>
    </border>
    <border>
      <left/>
      <right style="thin">
        <color rgb="FF002060"/>
      </right>
      <top style="thin">
        <color rgb="FF002060"/>
      </top>
      <bottom style="thin">
        <color rgb="FF7030A0"/>
      </bottom>
      <diagonal/>
    </border>
    <border>
      <left style="thin">
        <color rgb="FF002060"/>
      </left>
      <right style="thin">
        <color rgb="FF7030A0"/>
      </right>
      <top style="thin">
        <color rgb="FF002060"/>
      </top>
      <bottom style="thin">
        <color rgb="FF002060"/>
      </bottom>
      <diagonal/>
    </border>
    <border>
      <left style="thin">
        <color rgb="FF7030A0"/>
      </left>
      <right style="thin">
        <color rgb="FF7030A0"/>
      </right>
      <top style="thin">
        <color rgb="FF002060"/>
      </top>
      <bottom style="thin">
        <color rgb="FF002060"/>
      </bottom>
      <diagonal/>
    </border>
    <border>
      <left style="thin">
        <color rgb="FF002060"/>
      </left>
      <right style="thin">
        <color rgb="FF7030A0"/>
      </right>
      <top style="thin">
        <color rgb="FF002060"/>
      </top>
      <bottom/>
      <diagonal/>
    </border>
    <border>
      <left style="thin">
        <color rgb="FF002060"/>
      </left>
      <right style="thin">
        <color rgb="FF7030A0"/>
      </right>
      <top/>
      <bottom/>
      <diagonal/>
    </border>
    <border>
      <left style="thin">
        <color rgb="FF002060"/>
      </left>
      <right style="thin">
        <color rgb="FF7030A0"/>
      </right>
      <top/>
      <bottom style="thin">
        <color rgb="FF002060"/>
      </bottom>
      <diagonal/>
    </border>
    <border>
      <left style="thin">
        <color rgb="FF7030A0"/>
      </left>
      <right style="thin">
        <color rgb="FF7030A0"/>
      </right>
      <top style="thin">
        <color indexed="64"/>
      </top>
      <bottom/>
      <diagonal/>
    </border>
    <border>
      <left style="medium">
        <color rgb="FFFF0000"/>
      </left>
      <right style="thin">
        <color rgb="FF7030A0"/>
      </right>
      <top/>
      <bottom style="thin">
        <color rgb="FF002060"/>
      </bottom>
      <diagonal/>
    </border>
    <border>
      <left/>
      <right/>
      <top/>
      <bottom style="thin">
        <color rgb="FF7030A0"/>
      </bottom>
      <diagonal/>
    </border>
    <border>
      <left/>
      <right style="thin">
        <color rgb="FF7030A0"/>
      </right>
      <top style="thin">
        <color rgb="FF002060"/>
      </top>
      <bottom/>
      <diagonal/>
    </border>
    <border>
      <left/>
      <right style="thin">
        <color rgb="FF7030A0"/>
      </right>
      <top style="thin">
        <color rgb="FF002060"/>
      </top>
      <bottom style="thin">
        <color rgb="FF7030A0"/>
      </bottom>
      <diagonal/>
    </border>
    <border>
      <left/>
      <right/>
      <top style="thin">
        <color indexed="64"/>
      </top>
      <bottom style="thin">
        <color rgb="FF7030A0"/>
      </bottom>
      <diagonal/>
    </border>
    <border>
      <left/>
      <right style="thin">
        <color rgb="FF7030A0"/>
      </right>
      <top style="thin">
        <color indexed="64"/>
      </top>
      <bottom style="thin">
        <color rgb="FF7030A0"/>
      </bottom>
      <diagonal/>
    </border>
    <border>
      <left/>
      <right style="thin">
        <color rgb="FF7030A0"/>
      </right>
      <top/>
      <bottom style="medium">
        <color rgb="FFFF0000"/>
      </bottom>
      <diagonal/>
    </border>
    <border>
      <left/>
      <right style="medium">
        <color rgb="FFFF0000"/>
      </right>
      <top style="thin">
        <color rgb="FF7030A0"/>
      </top>
      <bottom style="medium">
        <color rgb="FFFF0000"/>
      </bottom>
      <diagonal/>
    </border>
    <border>
      <left/>
      <right/>
      <top style="thin">
        <color rgb="FFFF0000"/>
      </top>
      <bottom style="thin">
        <color rgb="FFFF0000"/>
      </bottom>
      <diagonal/>
    </border>
    <border>
      <left style="medium">
        <color rgb="FFFF0000"/>
      </left>
      <right/>
      <top/>
      <bottom style="thin">
        <color theme="1"/>
      </bottom>
      <diagonal/>
    </border>
    <border>
      <left/>
      <right/>
      <top/>
      <bottom style="thin">
        <color theme="1"/>
      </bottom>
      <diagonal/>
    </border>
    <border>
      <left/>
      <right style="medium">
        <color rgb="FFFF0000"/>
      </right>
      <top/>
      <bottom style="thin">
        <color theme="1"/>
      </bottom>
      <diagonal/>
    </border>
    <border>
      <left style="thin">
        <color rgb="FF002060"/>
      </left>
      <right style="thin">
        <color theme="1"/>
      </right>
      <top style="thin">
        <color theme="1"/>
      </top>
      <bottom/>
      <diagonal/>
    </border>
    <border>
      <left style="thin">
        <color rgb="FF002060"/>
      </left>
      <right style="thin">
        <color theme="1"/>
      </right>
      <top/>
      <bottom/>
      <diagonal/>
    </border>
    <border>
      <left style="thin">
        <color rgb="FF002060"/>
      </left>
      <right style="thin">
        <color theme="1"/>
      </right>
      <top/>
      <bottom style="medium">
        <color rgb="FFFF0000"/>
      </bottom>
      <diagonal/>
    </border>
    <border>
      <left/>
      <right style="thin">
        <color rgb="FF000000"/>
      </right>
      <top/>
      <bottom/>
      <diagonal/>
    </border>
    <border>
      <left/>
      <right style="thin">
        <color rgb="FF000000"/>
      </right>
      <top/>
      <bottom style="medium">
        <color rgb="FFFF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FF0000"/>
      </bottom>
      <diagonal/>
    </border>
    <border>
      <left style="medium">
        <color rgb="FFFF0000"/>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theme="1"/>
      </right>
      <top style="thin">
        <color indexed="64"/>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style="thin">
        <color rgb="FF000000"/>
      </left>
      <right style="thin">
        <color theme="1"/>
      </right>
      <top style="thin">
        <color indexed="64"/>
      </top>
      <bottom/>
      <diagonal/>
    </border>
    <border>
      <left style="thin">
        <color rgb="FF000000"/>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rgb="FF000000"/>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rgb="FFFF0000"/>
      </left>
      <right/>
      <top style="thin">
        <color rgb="FF000000"/>
      </top>
      <bottom style="thin">
        <color theme="1"/>
      </bottom>
      <diagonal/>
    </border>
    <border>
      <left/>
      <right/>
      <top style="thin">
        <color rgb="FF000000"/>
      </top>
      <bottom style="thin">
        <color theme="1"/>
      </bottom>
      <diagonal/>
    </border>
    <border>
      <left/>
      <right style="thin">
        <color indexed="64"/>
      </right>
      <top style="thin">
        <color rgb="FF000000"/>
      </top>
      <bottom style="thin">
        <color theme="1"/>
      </bottom>
      <diagonal/>
    </border>
    <border>
      <left style="medium">
        <color rgb="FFFF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rgb="FFFF0000"/>
      </left>
      <right/>
      <top style="medium">
        <color rgb="FFFF0000"/>
      </top>
      <bottom style="thin">
        <color theme="1"/>
      </bottom>
      <diagonal/>
    </border>
    <border>
      <left/>
      <right/>
      <top style="medium">
        <color rgb="FFFF0000"/>
      </top>
      <bottom style="thin">
        <color theme="1"/>
      </bottom>
      <diagonal/>
    </border>
    <border>
      <left/>
      <right style="medium">
        <color rgb="FFFF0000"/>
      </right>
      <top style="medium">
        <color rgb="FFFF0000"/>
      </top>
      <bottom style="thin">
        <color theme="1"/>
      </bottom>
      <diagonal/>
    </border>
    <border>
      <left style="medium">
        <color rgb="FFFF0000"/>
      </left>
      <right style="thin">
        <color theme="1"/>
      </right>
      <top style="thin">
        <color theme="1"/>
      </top>
      <bottom style="thin">
        <color theme="1"/>
      </bottom>
      <diagonal/>
    </border>
    <border>
      <left style="thin">
        <color theme="1"/>
      </left>
      <right style="medium">
        <color rgb="FFFF0000"/>
      </right>
      <top style="thin">
        <color theme="1"/>
      </top>
      <bottom style="thin">
        <color theme="1"/>
      </bottom>
      <diagonal/>
    </border>
    <border>
      <left style="medium">
        <color rgb="FFFF0000"/>
      </left>
      <right/>
      <top style="thin">
        <color theme="1"/>
      </top>
      <bottom style="medium">
        <color rgb="FFFF0000"/>
      </bottom>
      <diagonal/>
    </border>
    <border>
      <left/>
      <right/>
      <top style="thin">
        <color theme="1"/>
      </top>
      <bottom style="medium">
        <color rgb="FFFF0000"/>
      </bottom>
      <diagonal/>
    </border>
    <border>
      <left/>
      <right style="thin">
        <color indexed="64"/>
      </right>
      <top style="thin">
        <color theme="1"/>
      </top>
      <bottom style="medium">
        <color rgb="FFFF0000"/>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medium">
        <color rgb="FFFF0000"/>
      </right>
      <top style="thin">
        <color theme="1"/>
      </top>
      <bottom style="thin">
        <color theme="1"/>
      </bottom>
      <diagonal/>
    </border>
    <border>
      <left/>
      <right style="thick">
        <color rgb="FFFF0000"/>
      </right>
      <top style="medium">
        <color rgb="FFFF0000"/>
      </top>
      <bottom/>
      <diagonal/>
    </border>
    <border>
      <left/>
      <right style="thin">
        <color indexed="64"/>
      </right>
      <top style="thin">
        <color indexed="64"/>
      </top>
      <bottom style="medium">
        <color rgb="FFFF0000"/>
      </bottom>
      <diagonal/>
    </border>
  </borders>
  <cellStyleXfs count="2">
    <xf numFmtId="0" fontId="0" fillId="0" borderId="0">
      <alignment vertical="center"/>
    </xf>
    <xf numFmtId="0" fontId="125" fillId="0" borderId="0">
      <alignment vertical="top"/>
      <protection locked="0"/>
    </xf>
  </cellStyleXfs>
  <cellXfs count="1590">
    <xf numFmtId="0" fontId="0" fillId="0" borderId="0" xfId="0">
      <alignment vertical="center"/>
    </xf>
    <xf numFmtId="0" fontId="1" fillId="0" borderId="0" xfId="0" applyFont="1" applyAlignment="1"/>
    <xf numFmtId="0" fontId="1" fillId="0" borderId="0" xfId="0" applyFont="1" applyAlignment="1" applyProtection="1">
      <protection hidden="1"/>
    </xf>
    <xf numFmtId="0" fontId="6" fillId="0" borderId="0" xfId="0" applyFont="1" applyAlignment="1" applyProtection="1">
      <alignment horizontal="center" vertical="center"/>
      <protection hidden="1"/>
    </xf>
    <xf numFmtId="0" fontId="1" fillId="4" borderId="0" xfId="0" applyFont="1" applyFill="1" applyAlignment="1" applyProtection="1">
      <protection hidden="1"/>
    </xf>
    <xf numFmtId="0" fontId="12" fillId="0" borderId="13" xfId="0" applyFont="1" applyBorder="1" applyAlignment="1" applyProtection="1">
      <alignment horizontal="center" vertical="center"/>
      <protection hidden="1"/>
    </xf>
    <xf numFmtId="0" fontId="13" fillId="9" borderId="26" xfId="0" applyFont="1" applyFill="1" applyBorder="1" applyAlignment="1" applyProtection="1">
      <alignment horizontal="center" vertical="center" wrapText="1"/>
      <protection hidden="1"/>
    </xf>
    <xf numFmtId="0" fontId="14" fillId="9" borderId="27" xfId="0" applyFont="1" applyFill="1" applyBorder="1" applyAlignment="1" applyProtection="1">
      <alignment horizontal="center" vertical="center" wrapText="1"/>
      <protection hidden="1"/>
    </xf>
    <xf numFmtId="0" fontId="15" fillId="9" borderId="28" xfId="0" applyFont="1" applyFill="1" applyBorder="1" applyAlignment="1" applyProtection="1">
      <alignment horizontal="center" vertical="center" wrapText="1"/>
      <protection hidden="1"/>
    </xf>
    <xf numFmtId="0" fontId="15" fillId="9" borderId="29" xfId="0" applyFont="1" applyFill="1" applyBorder="1" applyAlignment="1" applyProtection="1">
      <alignment horizontal="center" vertical="center" wrapText="1"/>
      <protection locked="0"/>
    </xf>
    <xf numFmtId="0" fontId="15" fillId="9" borderId="33" xfId="0" applyFont="1" applyFill="1" applyBorder="1" applyAlignment="1" applyProtection="1">
      <alignment horizontal="center" vertical="center" wrapText="1"/>
      <protection hidden="1"/>
    </xf>
    <xf numFmtId="0" fontId="15" fillId="9" borderId="34" xfId="0" applyFont="1" applyFill="1" applyBorder="1" applyAlignment="1" applyProtection="1">
      <alignment horizontal="center" vertical="center" wrapText="1"/>
      <protection locked="0"/>
    </xf>
    <xf numFmtId="0" fontId="13" fillId="9" borderId="34" xfId="0" applyFont="1" applyFill="1" applyBorder="1" applyAlignment="1" applyProtection="1">
      <alignment horizontal="center" vertical="center" wrapText="1"/>
      <protection locked="0"/>
    </xf>
    <xf numFmtId="0" fontId="25" fillId="0" borderId="13" xfId="0" applyFont="1" applyBorder="1" applyAlignment="1" applyProtection="1">
      <alignment horizontal="center" vertical="center"/>
      <protection hidden="1"/>
    </xf>
    <xf numFmtId="0" fontId="15" fillId="9" borderId="38" xfId="0" applyFont="1" applyFill="1" applyBorder="1" applyAlignment="1" applyProtection="1">
      <alignment horizontal="center" vertical="center" wrapText="1"/>
      <protection hidden="1"/>
    </xf>
    <xf numFmtId="0" fontId="15" fillId="9" borderId="39"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hidden="1"/>
    </xf>
    <xf numFmtId="0" fontId="6" fillId="10" borderId="0" xfId="0" applyFont="1" applyFill="1" applyBorder="1" applyAlignment="1" applyProtection="1">
      <alignment vertical="center" wrapText="1"/>
      <protection hidden="1"/>
    </xf>
    <xf numFmtId="0" fontId="1" fillId="0" borderId="0" xfId="0" applyFont="1" applyAlignment="1" applyProtection="1">
      <alignment horizontal="center"/>
      <protection hidden="1"/>
    </xf>
    <xf numFmtId="0" fontId="29" fillId="0" borderId="0" xfId="0" applyFont="1" applyAlignment="1" applyProtection="1">
      <alignment vertical="top"/>
      <protection hidden="1"/>
    </xf>
    <xf numFmtId="0" fontId="29" fillId="0" borderId="0" xfId="0" applyFont="1" applyAlignment="1" applyProtection="1">
      <alignment horizontal="center" vertical="top"/>
      <protection hidden="1"/>
    </xf>
    <xf numFmtId="0" fontId="1" fillId="0" borderId="0" xfId="0" applyFont="1" applyAlignment="1" applyProtection="1">
      <protection hidden="1"/>
    </xf>
    <xf numFmtId="0" fontId="1" fillId="0" borderId="0" xfId="0" applyFont="1" applyAlignment="1" applyProtection="1">
      <alignment horizontal="center" vertical="center"/>
      <protection hidden="1"/>
    </xf>
    <xf numFmtId="0" fontId="58" fillId="16" borderId="128" xfId="0" applyFont="1" applyFill="1" applyBorder="1" applyAlignment="1" applyProtection="1">
      <alignment horizontal="center" vertical="center" wrapText="1"/>
      <protection locked="0"/>
    </xf>
    <xf numFmtId="0" fontId="58" fillId="16" borderId="128"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hidden="1"/>
    </xf>
    <xf numFmtId="0" fontId="58" fillId="16" borderId="86" xfId="0" applyFont="1" applyFill="1" applyBorder="1" applyAlignment="1" applyProtection="1">
      <alignment horizontal="center" vertical="center" wrapText="1"/>
      <protection locked="0"/>
    </xf>
    <xf numFmtId="0" fontId="58" fillId="16" borderId="86" xfId="0" applyNumberFormat="1" applyFont="1" applyFill="1" applyBorder="1" applyAlignment="1" applyProtection="1">
      <alignment horizontal="center" vertical="center" wrapText="1"/>
      <protection locked="0"/>
    </xf>
    <xf numFmtId="0" fontId="61" fillId="0" borderId="0" xfId="0" applyFont="1" applyAlignment="1" applyProtection="1">
      <alignment horizontal="center" vertical="center"/>
      <protection hidden="1"/>
    </xf>
    <xf numFmtId="0" fontId="62" fillId="0" borderId="0" xfId="0" applyFont="1" applyAlignment="1" applyProtection="1">
      <alignment horizontal="center" vertical="center"/>
      <protection hidden="1"/>
    </xf>
    <xf numFmtId="0" fontId="66" fillId="0" borderId="0" xfId="0" applyFont="1" applyAlignment="1" applyProtection="1">
      <protection hidden="1"/>
    </xf>
    <xf numFmtId="0" fontId="1" fillId="0" borderId="0" xfId="0" applyFont="1" applyAlignment="1" applyProtection="1">
      <protection hidden="1"/>
    </xf>
    <xf numFmtId="0" fontId="79" fillId="10" borderId="29" xfId="0" applyFont="1" applyFill="1" applyBorder="1" applyAlignment="1" applyProtection="1">
      <alignment horizontal="center" vertical="center" wrapText="1"/>
      <protection hidden="1"/>
    </xf>
    <xf numFmtId="0" fontId="1" fillId="0" borderId="0" xfId="0" applyFont="1" applyAlignment="1"/>
    <xf numFmtId="0" fontId="1" fillId="0" borderId="0" xfId="0" applyFont="1" applyAlignment="1">
      <alignment horizontal="center" vertical="center"/>
    </xf>
    <xf numFmtId="0" fontId="61" fillId="0" borderId="0" xfId="0" applyFont="1" applyAlignment="1">
      <alignment wrapText="1"/>
    </xf>
    <xf numFmtId="0" fontId="18" fillId="0" borderId="0" xfId="0" applyFont="1">
      <alignment vertical="center"/>
    </xf>
    <xf numFmtId="0" fontId="1" fillId="7" borderId="92" xfId="0" applyFont="1" applyFill="1" applyBorder="1" applyAlignment="1">
      <alignment horizontal="center" vertical="center"/>
    </xf>
    <xf numFmtId="0" fontId="1" fillId="7" borderId="0" xfId="0" applyFont="1" applyFill="1" applyBorder="1" applyAlignment="1">
      <alignment horizontal="center" vertical="center"/>
    </xf>
    <xf numFmtId="0" fontId="95" fillId="0" borderId="0" xfId="0" applyFont="1">
      <alignment vertical="center"/>
    </xf>
    <xf numFmtId="0" fontId="1" fillId="7" borderId="107" xfId="0" applyFont="1" applyFill="1" applyBorder="1" applyAlignment="1">
      <alignment horizontal="center" vertical="center"/>
    </xf>
    <xf numFmtId="0" fontId="1" fillId="0" borderId="169" xfId="0" applyFont="1" applyBorder="1" applyAlignment="1">
      <alignment horizontal="center" vertical="center"/>
    </xf>
    <xf numFmtId="0" fontId="1" fillId="0" borderId="105" xfId="0" applyFont="1" applyBorder="1" applyAlignment="1">
      <alignment horizontal="center" vertical="center"/>
    </xf>
    <xf numFmtId="0" fontId="1" fillId="0" borderId="83" xfId="0" applyFont="1" applyBorder="1" applyAlignment="1">
      <alignment horizontal="center" vertical="center"/>
    </xf>
    <xf numFmtId="0" fontId="1" fillId="0" borderId="182" xfId="0" applyFont="1" applyBorder="1" applyAlignment="1">
      <alignment horizontal="center" vertical="center"/>
    </xf>
    <xf numFmtId="0" fontId="1" fillId="0" borderId="85" xfId="0" applyFont="1" applyBorder="1" applyAlignment="1">
      <alignment horizontal="center" vertical="center"/>
    </xf>
    <xf numFmtId="0" fontId="61" fillId="0" borderId="105" xfId="0" applyFont="1" applyBorder="1" applyAlignment="1">
      <alignment horizontal="center" vertical="center" wrapText="1"/>
    </xf>
    <xf numFmtId="0" fontId="96" fillId="0" borderId="0" xfId="0" applyFont="1">
      <alignment vertical="center"/>
    </xf>
    <xf numFmtId="0" fontId="1" fillId="0" borderId="84" xfId="0" applyFont="1" applyBorder="1" applyAlignment="1">
      <alignment horizontal="center" vertical="center"/>
    </xf>
    <xf numFmtId="0" fontId="61" fillId="0" borderId="105" xfId="0" applyFont="1" applyBorder="1" applyAlignment="1">
      <alignment horizontal="center" vertical="center" wrapText="1"/>
    </xf>
    <xf numFmtId="0" fontId="1" fillId="0" borderId="105" xfId="0" applyFont="1" applyBorder="1" applyAlignment="1">
      <alignment horizontal="center" vertical="center"/>
    </xf>
    <xf numFmtId="0" fontId="1" fillId="0" borderId="85" xfId="0" applyFont="1" applyBorder="1" applyAlignment="1">
      <alignment horizontal="center" vertical="center"/>
    </xf>
    <xf numFmtId="0" fontId="1" fillId="0" borderId="0" xfId="0" applyFont="1">
      <alignment vertical="center"/>
    </xf>
    <xf numFmtId="0" fontId="97" fillId="0" borderId="0" xfId="0" applyFont="1">
      <alignment vertical="center"/>
    </xf>
    <xf numFmtId="0" fontId="96" fillId="0" borderId="0" xfId="0" applyFont="1" applyBorder="1">
      <alignment vertical="center"/>
    </xf>
    <xf numFmtId="0" fontId="15" fillId="0" borderId="0" xfId="0" applyFont="1" applyBorder="1" applyAlignment="1">
      <alignment vertical="center" wrapText="1"/>
    </xf>
    <xf numFmtId="0" fontId="15" fillId="0" borderId="0" xfId="0" applyFont="1" applyBorder="1">
      <alignment vertical="center"/>
    </xf>
    <xf numFmtId="0" fontId="6" fillId="0" borderId="0" xfId="0" applyFont="1" applyBorder="1" applyAlignment="1">
      <alignment horizontal="center" vertical="center"/>
    </xf>
    <xf numFmtId="0" fontId="6" fillId="0" borderId="0" xfId="0" applyFont="1" applyBorder="1" applyAlignment="1"/>
    <xf numFmtId="0" fontId="35" fillId="0" borderId="0" xfId="0" applyFont="1" applyBorder="1">
      <alignment vertical="center"/>
    </xf>
    <xf numFmtId="0" fontId="1" fillId="0" borderId="0" xfId="0" applyFont="1" applyBorder="1" applyAlignment="1">
      <alignment horizontal="center"/>
    </xf>
    <xf numFmtId="0" fontId="1" fillId="0" borderId="0" xfId="0" applyFont="1" applyAlignment="1">
      <alignment horizontal="center" vertical="center"/>
    </xf>
    <xf numFmtId="0" fontId="61" fillId="0" borderId="0" xfId="0" applyFont="1" applyAlignment="1">
      <alignment horizontal="center" vertical="center" wrapText="1"/>
    </xf>
    <xf numFmtId="0" fontId="98" fillId="0" borderId="0" xfId="0" applyFont="1" applyBorder="1" applyAlignment="1">
      <alignment horizontal="center"/>
    </xf>
    <xf numFmtId="0" fontId="98" fillId="0" borderId="0" xfId="0" applyFont="1" applyAlignment="1">
      <alignment horizontal="center" vertical="center"/>
    </xf>
    <xf numFmtId="0" fontId="61" fillId="0" borderId="0" xfId="0" applyFont="1" applyAlignment="1">
      <alignment horizontal="center" wrapText="1"/>
    </xf>
    <xf numFmtId="0" fontId="1" fillId="0" borderId="0" xfId="0" applyFont="1" applyProtection="1">
      <alignment vertical="center"/>
      <protection hidden="1"/>
    </xf>
    <xf numFmtId="0" fontId="31" fillId="8" borderId="45" xfId="0" applyFont="1" applyFill="1" applyBorder="1" applyAlignment="1" applyProtection="1">
      <alignment horizontal="right" vertical="center" wrapText="1"/>
      <protection locked="0" hidden="1"/>
    </xf>
    <xf numFmtId="0" fontId="15" fillId="16" borderId="72" xfId="0" applyFont="1" applyFill="1" applyBorder="1" applyAlignment="1" applyProtection="1">
      <alignment horizontal="center" textRotation="90" wrapText="1"/>
      <protection locked="0" hidden="1"/>
    </xf>
    <xf numFmtId="0" fontId="43" fillId="12" borderId="34" xfId="0" applyFont="1" applyFill="1" applyBorder="1" applyAlignment="1" applyProtection="1">
      <alignment horizontal="center" vertical="center" wrapText="1"/>
      <protection locked="0" hidden="1"/>
    </xf>
    <xf numFmtId="0" fontId="43" fillId="13" borderId="34" xfId="0" applyFont="1" applyFill="1" applyBorder="1" applyAlignment="1" applyProtection="1">
      <alignment horizontal="center" vertical="center" wrapText="1"/>
      <protection locked="0" hidden="1"/>
    </xf>
    <xf numFmtId="0" fontId="43" fillId="14" borderId="34" xfId="0" applyFont="1" applyFill="1" applyBorder="1" applyAlignment="1" applyProtection="1">
      <alignment horizontal="center" vertical="center" wrapText="1"/>
      <protection locked="0" hidden="1"/>
    </xf>
    <xf numFmtId="0" fontId="43" fillId="11" borderId="34" xfId="0" applyFont="1" applyFill="1" applyBorder="1" applyAlignment="1" applyProtection="1">
      <alignment horizontal="center" vertical="center" wrapText="1"/>
      <protection locked="0" hidden="1"/>
    </xf>
    <xf numFmtId="0" fontId="43" fillId="15" borderId="34" xfId="0" applyFont="1" applyFill="1" applyBorder="1" applyAlignment="1" applyProtection="1">
      <alignment horizontal="center" vertical="center" wrapText="1"/>
      <protection locked="0" hidden="1"/>
    </xf>
    <xf numFmtId="0" fontId="43" fillId="11" borderId="90" xfId="0" applyFont="1" applyFill="1" applyBorder="1" applyAlignment="1" applyProtection="1">
      <alignment horizontal="center" vertical="center" wrapText="1"/>
      <protection locked="0" hidden="1"/>
    </xf>
    <xf numFmtId="0" fontId="15" fillId="16" borderId="96" xfId="0" applyFont="1" applyFill="1" applyBorder="1" applyAlignment="1" applyProtection="1">
      <alignment horizontal="center" vertical="center" textRotation="90" wrapText="1"/>
      <protection locked="0" hidden="1"/>
    </xf>
    <xf numFmtId="0" fontId="44" fillId="7" borderId="113" xfId="0" applyFont="1" applyFill="1" applyBorder="1" applyAlignment="1" applyProtection="1">
      <alignment horizontal="center" vertical="center" wrapText="1"/>
      <protection locked="0" hidden="1"/>
    </xf>
    <xf numFmtId="0" fontId="44" fillId="7" borderId="114" xfId="0" applyFont="1" applyFill="1" applyBorder="1" applyAlignment="1" applyProtection="1">
      <alignment horizontal="center" vertical="center" wrapText="1"/>
      <protection locked="0" hidden="1"/>
    </xf>
    <xf numFmtId="0" fontId="5" fillId="7" borderId="114" xfId="0" applyFont="1" applyFill="1" applyBorder="1" applyAlignment="1" applyProtection="1">
      <alignment horizontal="center" vertical="center" wrapText="1"/>
      <protection locked="0" hidden="1"/>
    </xf>
    <xf numFmtId="0" fontId="50" fillId="7" borderId="111" xfId="0" applyFont="1" applyFill="1" applyBorder="1" applyAlignment="1" applyProtection="1">
      <alignment horizontal="center" vertical="center" wrapText="1"/>
      <protection locked="0" hidden="1"/>
    </xf>
    <xf numFmtId="0" fontId="5" fillId="7" borderId="115" xfId="0" applyFont="1" applyFill="1" applyBorder="1" applyAlignment="1" applyProtection="1">
      <alignment horizontal="center" vertical="center" wrapText="1"/>
      <protection locked="0" hidden="1"/>
    </xf>
    <xf numFmtId="0" fontId="50" fillId="7" borderId="41" xfId="0" applyFont="1" applyFill="1" applyBorder="1" applyAlignment="1" applyProtection="1">
      <alignment horizontal="center" vertical="center" wrapText="1"/>
      <protection locked="0" hidden="1"/>
    </xf>
    <xf numFmtId="0" fontId="51" fillId="7" borderId="116" xfId="0" applyFont="1" applyFill="1" applyBorder="1" applyAlignment="1" applyProtection="1">
      <alignment horizontal="center" vertical="center" wrapText="1"/>
      <protection locked="0" hidden="1"/>
    </xf>
    <xf numFmtId="0" fontId="15" fillId="16" borderId="120" xfId="0" applyFont="1" applyFill="1" applyBorder="1" applyAlignment="1" applyProtection="1">
      <alignment horizontal="center" vertical="center" textRotation="90" wrapText="1"/>
      <protection locked="0" hidden="1"/>
    </xf>
    <xf numFmtId="0" fontId="54" fillId="16" borderId="127" xfId="0" applyFont="1" applyFill="1" applyBorder="1" applyAlignment="1" applyProtection="1">
      <alignment horizontal="center" vertical="center" wrapText="1"/>
      <protection locked="0" hidden="1"/>
    </xf>
    <xf numFmtId="0" fontId="6" fillId="16" borderId="128" xfId="0" applyFont="1" applyFill="1" applyBorder="1" applyAlignment="1" applyProtection="1">
      <alignment horizontal="center" vertical="center" wrapText="1"/>
      <protection locked="0" hidden="1"/>
    </xf>
    <xf numFmtId="0" fontId="54" fillId="15" borderId="127" xfId="0" applyFont="1" applyFill="1" applyBorder="1" applyAlignment="1" applyProtection="1">
      <alignment horizontal="center" vertical="center" wrapText="1"/>
      <protection locked="0" hidden="1"/>
    </xf>
    <xf numFmtId="0" fontId="6" fillId="15" borderId="128" xfId="0" applyFont="1" applyFill="1" applyBorder="1" applyAlignment="1" applyProtection="1">
      <alignment horizontal="center" vertical="center" wrapText="1"/>
      <protection locked="0" hidden="1"/>
    </xf>
    <xf numFmtId="0" fontId="15" fillId="16" borderId="128" xfId="0" applyFont="1" applyFill="1" applyBorder="1" applyAlignment="1" applyProtection="1">
      <alignment horizontal="center" vertical="center" wrapText="1"/>
      <protection locked="0" hidden="1"/>
    </xf>
    <xf numFmtId="0" fontId="59" fillId="12" borderId="131" xfId="0" applyFont="1" applyFill="1" applyBorder="1" applyAlignment="1" applyProtection="1">
      <alignment horizontal="center" vertical="center" wrapText="1"/>
      <protection locked="0" hidden="1"/>
    </xf>
    <xf numFmtId="0" fontId="45" fillId="12" borderId="69" xfId="0" applyFont="1" applyFill="1" applyBorder="1" applyAlignment="1" applyProtection="1">
      <alignment horizontal="center" vertical="center" wrapText="1"/>
      <protection locked="0" hidden="1"/>
    </xf>
    <xf numFmtId="0" fontId="47" fillId="12" borderId="69" xfId="0" applyFont="1" applyFill="1" applyBorder="1" applyAlignment="1" applyProtection="1">
      <alignment horizontal="center" vertical="center" wrapText="1"/>
      <protection locked="0" hidden="1"/>
    </xf>
    <xf numFmtId="0" fontId="5" fillId="12" borderId="69" xfId="0" applyFont="1" applyFill="1" applyBorder="1" applyAlignment="1" applyProtection="1">
      <alignment horizontal="center" vertical="center" wrapText="1"/>
      <protection locked="0" hidden="1"/>
    </xf>
    <xf numFmtId="2" fontId="6" fillId="12" borderId="128" xfId="0" applyNumberFormat="1" applyFont="1" applyFill="1" applyBorder="1" applyAlignment="1" applyProtection="1">
      <alignment horizontal="center" vertical="center" wrapText="1"/>
      <protection locked="0" hidden="1"/>
    </xf>
    <xf numFmtId="0" fontId="6" fillId="12" borderId="128" xfId="0" applyFont="1" applyFill="1" applyBorder="1" applyAlignment="1" applyProtection="1">
      <alignment horizontal="center" vertical="center" wrapText="1"/>
      <protection locked="0" hidden="1"/>
    </xf>
    <xf numFmtId="0" fontId="15" fillId="12" borderId="34" xfId="0" applyFont="1" applyFill="1" applyBorder="1" applyAlignment="1" applyProtection="1">
      <alignment horizontal="center" vertical="center" wrapText="1"/>
      <protection locked="0" hidden="1"/>
    </xf>
    <xf numFmtId="0" fontId="59" fillId="13" borderId="131" xfId="0" applyFont="1" applyFill="1" applyBorder="1" applyAlignment="1" applyProtection="1">
      <alignment horizontal="center" vertical="center" wrapText="1"/>
      <protection locked="0" hidden="1"/>
    </xf>
    <xf numFmtId="0" fontId="45" fillId="13" borderId="69" xfId="0" applyFont="1" applyFill="1" applyBorder="1" applyAlignment="1" applyProtection="1">
      <alignment horizontal="center" vertical="center" wrapText="1"/>
      <protection locked="0" hidden="1"/>
    </xf>
    <xf numFmtId="0" fontId="47" fillId="13" borderId="69" xfId="0" applyFont="1" applyFill="1" applyBorder="1" applyAlignment="1" applyProtection="1">
      <alignment horizontal="center" vertical="center" wrapText="1"/>
      <protection locked="0" hidden="1"/>
    </xf>
    <xf numFmtId="0" fontId="5" fillId="13" borderId="69" xfId="0" applyFont="1" applyFill="1" applyBorder="1" applyAlignment="1" applyProtection="1">
      <alignment horizontal="center" vertical="center" wrapText="1"/>
      <protection locked="0" hidden="1"/>
    </xf>
    <xf numFmtId="2" fontId="6" fillId="13" borderId="128" xfId="0" applyNumberFormat="1" applyFont="1" applyFill="1" applyBorder="1" applyAlignment="1" applyProtection="1">
      <alignment horizontal="center" vertical="center" wrapText="1"/>
      <protection locked="0" hidden="1"/>
    </xf>
    <xf numFmtId="0" fontId="6" fillId="13" borderId="128" xfId="0" applyFont="1" applyFill="1" applyBorder="1" applyAlignment="1" applyProtection="1">
      <alignment horizontal="center" vertical="center" wrapText="1"/>
      <protection locked="0" hidden="1"/>
    </xf>
    <xf numFmtId="0" fontId="15" fillId="13" borderId="34" xfId="0" applyFont="1" applyFill="1" applyBorder="1" applyAlignment="1" applyProtection="1">
      <alignment horizontal="center" vertical="center" wrapText="1"/>
      <protection locked="0" hidden="1"/>
    </xf>
    <xf numFmtId="0" fontId="59" fillId="14" borderId="131" xfId="0" applyFont="1" applyFill="1" applyBorder="1" applyAlignment="1" applyProtection="1">
      <alignment horizontal="center" vertical="center" wrapText="1"/>
      <protection locked="0" hidden="1"/>
    </xf>
    <xf numFmtId="0" fontId="45" fillId="14" borderId="69" xfId="0" applyFont="1" applyFill="1" applyBorder="1" applyAlignment="1" applyProtection="1">
      <alignment horizontal="center" vertical="center" wrapText="1"/>
      <protection locked="0" hidden="1"/>
    </xf>
    <xf numFmtId="0" fontId="47" fillId="14" borderId="69" xfId="0" applyFont="1" applyFill="1" applyBorder="1" applyAlignment="1" applyProtection="1">
      <alignment horizontal="center" vertical="center" wrapText="1"/>
      <protection locked="0" hidden="1"/>
    </xf>
    <xf numFmtId="0" fontId="5" fillId="14" borderId="69" xfId="0" applyFont="1" applyFill="1" applyBorder="1" applyAlignment="1" applyProtection="1">
      <alignment horizontal="center" vertical="center" wrapText="1"/>
      <protection locked="0" hidden="1"/>
    </xf>
    <xf numFmtId="2" fontId="6" fillId="14" borderId="128" xfId="0" applyNumberFormat="1" applyFont="1" applyFill="1" applyBorder="1" applyAlignment="1" applyProtection="1">
      <alignment horizontal="center" vertical="center" wrapText="1"/>
      <protection locked="0" hidden="1"/>
    </xf>
    <xf numFmtId="0" fontId="6" fillId="14" borderId="128" xfId="0" applyFont="1" applyFill="1" applyBorder="1" applyAlignment="1" applyProtection="1">
      <alignment horizontal="center" vertical="center" wrapText="1"/>
      <protection locked="0" hidden="1"/>
    </xf>
    <xf numFmtId="0" fontId="15" fillId="14" borderId="34" xfId="0" applyFont="1" applyFill="1" applyBorder="1" applyAlignment="1" applyProtection="1">
      <alignment horizontal="center" vertical="center" wrapText="1"/>
      <protection locked="0" hidden="1"/>
    </xf>
    <xf numFmtId="0" fontId="59" fillId="11" borderId="131" xfId="0" applyFont="1" applyFill="1" applyBorder="1" applyAlignment="1" applyProtection="1">
      <alignment horizontal="center" vertical="center" wrapText="1"/>
      <protection locked="0" hidden="1"/>
    </xf>
    <xf numFmtId="0" fontId="45" fillId="11" borderId="69" xfId="0" applyFont="1" applyFill="1" applyBorder="1" applyAlignment="1" applyProtection="1">
      <alignment horizontal="center" vertical="center" wrapText="1"/>
      <protection locked="0" hidden="1"/>
    </xf>
    <xf numFmtId="0" fontId="47" fillId="11" borderId="69" xfId="0" applyFont="1" applyFill="1" applyBorder="1" applyAlignment="1" applyProtection="1">
      <alignment horizontal="center" vertical="center" wrapText="1"/>
      <protection locked="0" hidden="1"/>
    </xf>
    <xf numFmtId="0" fontId="5" fillId="11" borderId="69" xfId="0" applyFont="1" applyFill="1" applyBorder="1" applyAlignment="1" applyProtection="1">
      <alignment horizontal="center" vertical="center" wrapText="1"/>
      <protection locked="0" hidden="1"/>
    </xf>
    <xf numFmtId="0" fontId="6" fillId="11" borderId="128" xfId="0" applyFont="1" applyFill="1" applyBorder="1" applyAlignment="1" applyProtection="1">
      <alignment horizontal="center" vertical="center" wrapText="1"/>
      <protection locked="0" hidden="1"/>
    </xf>
    <xf numFmtId="0" fontId="15" fillId="11" borderId="34" xfId="0" applyFont="1" applyFill="1" applyBorder="1" applyAlignment="1" applyProtection="1">
      <alignment horizontal="center" vertical="center" wrapText="1"/>
      <protection locked="0" hidden="1"/>
    </xf>
    <xf numFmtId="0" fontId="59" fillId="15" borderId="131" xfId="0" applyFont="1" applyFill="1" applyBorder="1" applyAlignment="1" applyProtection="1">
      <alignment horizontal="center" vertical="center" wrapText="1"/>
      <protection locked="0" hidden="1"/>
    </xf>
    <xf numFmtId="0" fontId="45" fillId="15" borderId="69" xfId="0" applyFont="1" applyFill="1" applyBorder="1" applyAlignment="1" applyProtection="1">
      <alignment horizontal="center" vertical="center" wrapText="1"/>
      <protection locked="0" hidden="1"/>
    </xf>
    <xf numFmtId="0" fontId="47" fillId="15" borderId="69" xfId="0" applyFont="1" applyFill="1" applyBorder="1" applyAlignment="1" applyProtection="1">
      <alignment horizontal="center" vertical="center" wrapText="1"/>
      <protection locked="0" hidden="1"/>
    </xf>
    <xf numFmtId="0" fontId="5" fillId="15" borderId="69" xfId="0" applyFont="1" applyFill="1" applyBorder="1" applyAlignment="1" applyProtection="1">
      <alignment horizontal="center" vertical="center" wrapText="1"/>
      <protection locked="0" hidden="1"/>
    </xf>
    <xf numFmtId="2" fontId="6" fillId="15" borderId="128" xfId="0" applyNumberFormat="1" applyFont="1" applyFill="1" applyBorder="1" applyAlignment="1" applyProtection="1">
      <alignment horizontal="center" vertical="center" wrapText="1"/>
      <protection locked="0" hidden="1"/>
    </xf>
    <xf numFmtId="0" fontId="15" fillId="15" borderId="34" xfId="0" applyFont="1" applyFill="1" applyBorder="1" applyAlignment="1" applyProtection="1">
      <alignment horizontal="center" vertical="center" wrapText="1"/>
      <protection locked="0" hidden="1"/>
    </xf>
    <xf numFmtId="0" fontId="59" fillId="16" borderId="131" xfId="0" applyFont="1" applyFill="1" applyBorder="1" applyAlignment="1" applyProtection="1">
      <alignment horizontal="center" vertical="center" wrapText="1"/>
      <protection locked="0" hidden="1"/>
    </xf>
    <xf numFmtId="0" fontId="45" fillId="16" borderId="69" xfId="0" applyFont="1" applyFill="1" applyBorder="1" applyAlignment="1" applyProtection="1">
      <alignment horizontal="center" vertical="center" wrapText="1"/>
      <protection locked="0" hidden="1"/>
    </xf>
    <xf numFmtId="0" fontId="45" fillId="16" borderId="90" xfId="0" applyFont="1" applyFill="1" applyBorder="1" applyAlignment="1" applyProtection="1">
      <alignment horizontal="center" vertical="center" wrapText="1"/>
      <protection locked="0" hidden="1"/>
    </xf>
    <xf numFmtId="0" fontId="53" fillId="16" borderId="90" xfId="0" applyFont="1" applyFill="1" applyBorder="1" applyAlignment="1" applyProtection="1">
      <alignment horizontal="center" vertical="center" wrapText="1"/>
      <protection locked="0" hidden="1"/>
    </xf>
    <xf numFmtId="0" fontId="56" fillId="16" borderId="69" xfId="0" applyFont="1" applyFill="1" applyBorder="1" applyAlignment="1" applyProtection="1">
      <alignment horizontal="center" vertical="center" wrapText="1"/>
      <protection locked="0" hidden="1"/>
    </xf>
    <xf numFmtId="0" fontId="5" fillId="16" borderId="85" xfId="0" applyFont="1" applyFill="1" applyBorder="1" applyAlignment="1" applyProtection="1">
      <alignment horizontal="center" vertical="center" wrapText="1"/>
      <protection locked="0" hidden="1"/>
    </xf>
    <xf numFmtId="0" fontId="56" fillId="16" borderId="132" xfId="0" applyFont="1" applyFill="1" applyBorder="1" applyAlignment="1" applyProtection="1">
      <alignment horizontal="center" vertical="center" wrapText="1"/>
      <protection locked="0" hidden="1"/>
    </xf>
    <xf numFmtId="0" fontId="54" fillId="16" borderId="69" xfId="0" applyFont="1" applyFill="1" applyBorder="1" applyAlignment="1" applyProtection="1">
      <alignment horizontal="center" vertical="center" wrapText="1"/>
      <protection locked="0" hidden="1"/>
    </xf>
    <xf numFmtId="0" fontId="5" fillId="16" borderId="69" xfId="0" applyFont="1" applyFill="1" applyBorder="1" applyAlignment="1" applyProtection="1">
      <alignment horizontal="center" vertical="center" wrapText="1"/>
      <protection locked="0" hidden="1"/>
    </xf>
    <xf numFmtId="0" fontId="51" fillId="16" borderId="133" xfId="0" applyFont="1" applyFill="1" applyBorder="1" applyAlignment="1" applyProtection="1">
      <alignment horizontal="center" vertical="center" wrapText="1"/>
      <protection locked="0" hidden="1"/>
    </xf>
    <xf numFmtId="2" fontId="6" fillId="16" borderId="128" xfId="0" applyNumberFormat="1" applyFont="1" applyFill="1" applyBorder="1" applyAlignment="1" applyProtection="1">
      <alignment horizontal="center" vertical="center" wrapText="1"/>
      <protection locked="0" hidden="1"/>
    </xf>
    <xf numFmtId="0" fontId="15" fillId="16" borderId="134" xfId="0" applyFont="1" applyFill="1" applyBorder="1" applyAlignment="1" applyProtection="1">
      <alignment horizontal="center" vertical="center" wrapText="1"/>
      <protection locked="0" hidden="1"/>
    </xf>
    <xf numFmtId="0" fontId="59" fillId="15" borderId="135" xfId="0" applyFont="1" applyFill="1" applyBorder="1" applyAlignment="1" applyProtection="1">
      <alignment horizontal="center" vertical="center" wrapText="1"/>
      <protection locked="0" hidden="1"/>
    </xf>
    <xf numFmtId="0" fontId="59" fillId="15" borderId="105" xfId="0" applyFont="1" applyFill="1" applyBorder="1" applyAlignment="1" applyProtection="1">
      <alignment horizontal="center" vertical="center" wrapText="1"/>
      <protection locked="0" hidden="1"/>
    </xf>
    <xf numFmtId="0" fontId="53" fillId="15" borderId="105" xfId="0" applyFont="1" applyFill="1" applyBorder="1" applyAlignment="1" applyProtection="1">
      <alignment horizontal="center" vertical="center" wrapText="1"/>
      <protection locked="0" hidden="1"/>
    </xf>
    <xf numFmtId="0" fontId="45" fillId="15" borderId="132" xfId="0" applyFont="1" applyFill="1" applyBorder="1" applyAlignment="1" applyProtection="1">
      <alignment horizontal="center" vertical="center" wrapText="1"/>
      <protection locked="0" hidden="1"/>
    </xf>
    <xf numFmtId="0" fontId="45" fillId="15" borderId="90" xfId="0" applyFont="1" applyFill="1" applyBorder="1" applyAlignment="1" applyProtection="1">
      <alignment horizontal="center" vertical="center" wrapText="1"/>
      <protection locked="0" hidden="1"/>
    </xf>
    <xf numFmtId="0" fontId="53" fillId="15" borderId="101" xfId="0" applyFont="1" applyFill="1" applyBorder="1" applyAlignment="1" applyProtection="1">
      <alignment horizontal="center" vertical="center" wrapText="1"/>
      <protection locked="0" hidden="1"/>
    </xf>
    <xf numFmtId="0" fontId="53" fillId="15" borderId="103" xfId="0" applyFont="1" applyFill="1" applyBorder="1" applyAlignment="1" applyProtection="1">
      <alignment horizontal="center" vertical="center" wrapText="1"/>
      <protection locked="0" hidden="1"/>
    </xf>
    <xf numFmtId="0" fontId="53" fillId="15" borderId="90" xfId="0" applyFont="1" applyFill="1" applyBorder="1" applyAlignment="1" applyProtection="1">
      <alignment horizontal="center" vertical="center" wrapText="1"/>
      <protection locked="0" hidden="1"/>
    </xf>
    <xf numFmtId="0" fontId="56" fillId="15" borderId="69" xfId="0" applyFont="1" applyFill="1" applyBorder="1" applyAlignment="1" applyProtection="1">
      <alignment horizontal="center" vertical="center" wrapText="1"/>
      <protection locked="0" hidden="1"/>
    </xf>
    <xf numFmtId="0" fontId="56" fillId="15" borderId="132" xfId="0" applyFont="1" applyFill="1" applyBorder="1" applyAlignment="1" applyProtection="1">
      <alignment horizontal="center" vertical="center" wrapText="1"/>
      <protection locked="0" hidden="1"/>
    </xf>
    <xf numFmtId="0" fontId="54" fillId="15" borderId="69" xfId="0" applyFont="1" applyFill="1" applyBorder="1" applyAlignment="1" applyProtection="1">
      <alignment horizontal="center" vertical="center" wrapText="1"/>
      <protection locked="0" hidden="1"/>
    </xf>
    <xf numFmtId="0" fontId="5" fillId="15" borderId="104" xfId="0" applyFont="1" applyFill="1" applyBorder="1" applyAlignment="1" applyProtection="1">
      <alignment horizontal="center" vertical="center" wrapText="1"/>
      <protection locked="0" hidden="1"/>
    </xf>
    <xf numFmtId="0" fontId="5" fillId="15" borderId="136" xfId="0" applyFont="1" applyFill="1" applyBorder="1" applyAlignment="1" applyProtection="1">
      <alignment horizontal="center" vertical="center" wrapText="1"/>
      <protection locked="0" hidden="1"/>
    </xf>
    <xf numFmtId="0" fontId="51" fillId="15" borderId="133" xfId="0" applyFont="1" applyFill="1" applyBorder="1" applyAlignment="1" applyProtection="1">
      <alignment horizontal="center" vertical="center" wrapText="1"/>
      <protection locked="0" hidden="1"/>
    </xf>
    <xf numFmtId="0" fontId="15" fillId="15" borderId="134" xfId="0" applyFont="1" applyFill="1" applyBorder="1" applyAlignment="1" applyProtection="1">
      <alignment horizontal="center" vertical="center" wrapText="1"/>
      <protection locked="0" hidden="1"/>
    </xf>
    <xf numFmtId="0" fontId="6" fillId="11" borderId="131" xfId="0" applyFont="1" applyFill="1" applyBorder="1" applyAlignment="1" applyProtection="1">
      <alignment horizontal="center" vertical="center" wrapText="1"/>
      <protection locked="0" hidden="1"/>
    </xf>
    <xf numFmtId="0" fontId="6" fillId="11" borderId="130" xfId="0" applyFont="1" applyFill="1" applyBorder="1" applyAlignment="1" applyProtection="1">
      <alignment horizontal="center" vertical="center" wrapText="1"/>
      <protection locked="0" hidden="1"/>
    </xf>
    <xf numFmtId="0" fontId="51" fillId="11" borderId="69" xfId="0" applyFont="1" applyFill="1" applyBorder="1" applyAlignment="1" applyProtection="1">
      <alignment horizontal="center" vertical="center" wrapText="1"/>
      <protection locked="0" hidden="1"/>
    </xf>
    <xf numFmtId="2" fontId="6" fillId="11" borderId="69" xfId="0" applyNumberFormat="1" applyFont="1" applyFill="1" applyBorder="1" applyAlignment="1" applyProtection="1">
      <alignment horizontal="center" vertical="center" wrapText="1"/>
      <protection locked="0" hidden="1"/>
    </xf>
    <xf numFmtId="0" fontId="15" fillId="11" borderId="134" xfId="0" applyFont="1" applyFill="1" applyBorder="1" applyAlignment="1" applyProtection="1">
      <alignment horizontal="center" vertical="center" wrapText="1"/>
      <protection locked="0" hidden="1"/>
    </xf>
    <xf numFmtId="0" fontId="6" fillId="16" borderId="131" xfId="0" applyFont="1" applyFill="1" applyBorder="1" applyAlignment="1" applyProtection="1">
      <alignment horizontal="center" vertical="center" wrapText="1"/>
      <protection locked="0" hidden="1"/>
    </xf>
    <xf numFmtId="0" fontId="6" fillId="15" borderId="90" xfId="0" applyFont="1" applyFill="1" applyBorder="1" applyAlignment="1" applyProtection="1">
      <alignment horizontal="center" vertical="center" wrapText="1"/>
      <protection locked="0" hidden="1"/>
    </xf>
    <xf numFmtId="0" fontId="5" fillId="15" borderId="127" xfId="0" applyFont="1" applyFill="1" applyBorder="1" applyAlignment="1" applyProtection="1">
      <alignment horizontal="center" vertical="center" wrapText="1"/>
      <protection locked="0" hidden="1"/>
    </xf>
    <xf numFmtId="0" fontId="5" fillId="15" borderId="85" xfId="0" applyFont="1" applyFill="1" applyBorder="1" applyAlignment="1" applyProtection="1">
      <alignment horizontal="center" vertical="center" wrapText="1"/>
      <protection locked="0" hidden="1"/>
    </xf>
    <xf numFmtId="0" fontId="40" fillId="15" borderId="69" xfId="0" applyFont="1" applyFill="1" applyBorder="1" applyAlignment="1" applyProtection="1">
      <alignment horizontal="center" vertical="center" wrapText="1"/>
      <protection locked="0" hidden="1"/>
    </xf>
    <xf numFmtId="0" fontId="6" fillId="11" borderId="137" xfId="0" applyFont="1" applyFill="1" applyBorder="1" applyAlignment="1" applyProtection="1">
      <alignment horizontal="center" vertical="center" wrapText="1"/>
      <protection locked="0" hidden="1"/>
    </xf>
    <xf numFmtId="2" fontId="6" fillId="11" borderId="130" xfId="0" applyNumberFormat="1" applyFont="1" applyFill="1" applyBorder="1" applyAlignment="1" applyProtection="1">
      <alignment horizontal="center" vertical="center" wrapText="1"/>
      <protection locked="0" hidden="1"/>
    </xf>
    <xf numFmtId="0" fontId="15" fillId="16" borderId="131" xfId="0" applyFont="1" applyFill="1" applyBorder="1" applyAlignment="1" applyProtection="1">
      <alignment horizontal="center" vertical="center" wrapText="1"/>
      <protection locked="0" hidden="1"/>
    </xf>
    <xf numFmtId="0" fontId="6" fillId="16" borderId="86" xfId="0" applyFont="1" applyFill="1" applyBorder="1" applyAlignment="1" applyProtection="1">
      <alignment horizontal="center" vertical="center" wrapText="1"/>
      <protection locked="0" hidden="1"/>
    </xf>
    <xf numFmtId="2" fontId="6" fillId="16" borderId="130" xfId="0" applyNumberFormat="1" applyFont="1" applyFill="1" applyBorder="1" applyAlignment="1" applyProtection="1">
      <alignment horizontal="center" vertical="center" wrapText="1"/>
      <protection locked="0" hidden="1"/>
    </xf>
    <xf numFmtId="0" fontId="60" fillId="16" borderId="69" xfId="0" applyFont="1" applyFill="1" applyBorder="1" applyAlignment="1" applyProtection="1">
      <alignment horizontal="center" vertical="center" wrapText="1"/>
      <protection locked="0" hidden="1"/>
    </xf>
    <xf numFmtId="0" fontId="6" fillId="16" borderId="137" xfId="0" applyFont="1" applyFill="1" applyBorder="1" applyAlignment="1" applyProtection="1">
      <alignment horizontal="center" vertical="center" wrapText="1"/>
      <protection locked="0" hidden="1"/>
    </xf>
    <xf numFmtId="0" fontId="6" fillId="16" borderId="129" xfId="0" applyFont="1" applyFill="1" applyBorder="1" applyAlignment="1" applyProtection="1">
      <alignment horizontal="center" vertical="center" wrapText="1"/>
      <protection locked="0" hidden="1"/>
    </xf>
    <xf numFmtId="0" fontId="37" fillId="16" borderId="138" xfId="0" applyFont="1" applyFill="1" applyBorder="1" applyAlignment="1" applyProtection="1">
      <alignment horizontal="center" vertical="center" wrapText="1"/>
      <protection locked="0" hidden="1"/>
    </xf>
    <xf numFmtId="0" fontId="47" fillId="16" borderId="139" xfId="0" applyFont="1" applyFill="1" applyBorder="1" applyAlignment="1" applyProtection="1">
      <alignment horizontal="center" vertical="center" wrapText="1"/>
      <protection locked="0" hidden="1"/>
    </xf>
    <xf numFmtId="0" fontId="47" fillId="16" borderId="140" xfId="0" applyFont="1" applyFill="1" applyBorder="1" applyAlignment="1" applyProtection="1">
      <alignment horizontal="center" vertical="center" wrapText="1"/>
      <protection locked="0" hidden="1"/>
    </xf>
    <xf numFmtId="0" fontId="47" fillId="16" borderId="141" xfId="0" applyFont="1" applyFill="1" applyBorder="1" applyAlignment="1" applyProtection="1">
      <alignment horizontal="center" vertical="center" wrapText="1"/>
      <protection locked="0" hidden="1"/>
    </xf>
    <xf numFmtId="0" fontId="47" fillId="16" borderId="142" xfId="0" applyFont="1" applyFill="1" applyBorder="1" applyAlignment="1" applyProtection="1">
      <alignment horizontal="center" vertical="center" wrapText="1"/>
      <protection locked="0" hidden="1"/>
    </xf>
    <xf numFmtId="0" fontId="15" fillId="16" borderId="86" xfId="0" applyFont="1" applyFill="1" applyBorder="1" applyAlignment="1" applyProtection="1">
      <alignment horizontal="center" vertical="center" wrapText="1"/>
      <protection locked="0" hidden="1"/>
    </xf>
    <xf numFmtId="0" fontId="6" fillId="11" borderId="33" xfId="0" applyFont="1" applyFill="1" applyBorder="1" applyAlignment="1" applyProtection="1">
      <alignment horizontal="center" vertical="center" wrapText="1"/>
      <protection locked="0" hidden="1"/>
    </xf>
    <xf numFmtId="0" fontId="6" fillId="11" borderId="86" xfId="0" applyFont="1" applyFill="1" applyBorder="1" applyAlignment="1" applyProtection="1">
      <alignment horizontal="center" vertical="center" wrapText="1"/>
      <protection locked="0" hidden="1"/>
    </xf>
    <xf numFmtId="0" fontId="6" fillId="16" borderId="33" xfId="0" applyFont="1" applyFill="1" applyBorder="1" applyAlignment="1" applyProtection="1">
      <alignment horizontal="center" vertical="center" wrapText="1"/>
      <protection locked="0" hidden="1"/>
    </xf>
    <xf numFmtId="0" fontId="6" fillId="11" borderId="144" xfId="0" applyFont="1" applyFill="1" applyBorder="1" applyAlignment="1" applyProtection="1">
      <alignment horizontal="center" vertical="center" wrapText="1"/>
      <protection locked="0" hidden="1"/>
    </xf>
    <xf numFmtId="2" fontId="6" fillId="11" borderId="143" xfId="0" applyNumberFormat="1" applyFont="1" applyFill="1" applyBorder="1" applyAlignment="1" applyProtection="1">
      <alignment horizontal="center" vertical="center" wrapText="1"/>
      <protection locked="0" hidden="1"/>
    </xf>
    <xf numFmtId="0" fontId="47" fillId="16" borderId="145" xfId="0" applyFont="1" applyFill="1" applyBorder="1" applyAlignment="1" applyProtection="1">
      <alignment horizontal="center" vertical="center" wrapText="1"/>
      <protection locked="0" hidden="1"/>
    </xf>
    <xf numFmtId="0" fontId="67" fillId="10" borderId="155" xfId="0" applyFont="1" applyFill="1" applyBorder="1" applyAlignment="1" applyProtection="1">
      <alignment horizontal="center" vertical="center"/>
      <protection locked="0" hidden="1"/>
    </xf>
    <xf numFmtId="0" fontId="67" fillId="10" borderId="156" xfId="0" applyFont="1" applyFill="1" applyBorder="1" applyAlignment="1" applyProtection="1">
      <alignment horizontal="center" vertical="center"/>
      <protection locked="0" hidden="1"/>
    </xf>
    <xf numFmtId="0" fontId="70" fillId="10" borderId="34" xfId="0" applyFont="1" applyFill="1" applyBorder="1" applyAlignment="1" applyProtection="1">
      <alignment horizontal="center" vertical="center" wrapText="1"/>
      <protection locked="0" hidden="1"/>
    </xf>
    <xf numFmtId="0" fontId="39" fillId="10" borderId="65" xfId="0" applyFont="1" applyFill="1" applyBorder="1" applyAlignment="1" applyProtection="1">
      <alignment horizontal="center" vertical="center" wrapText="1"/>
      <protection locked="0" hidden="1"/>
    </xf>
    <xf numFmtId="0" fontId="39" fillId="10" borderId="66" xfId="0" applyFont="1" applyFill="1" applyBorder="1" applyAlignment="1" applyProtection="1">
      <alignment horizontal="center" vertical="center" wrapText="1"/>
      <protection locked="0" hidden="1"/>
    </xf>
    <xf numFmtId="0" fontId="41" fillId="10" borderId="66" xfId="0" applyFont="1" applyFill="1" applyBorder="1" applyAlignment="1" applyProtection="1">
      <alignment horizontal="center" vertical="center" wrapText="1"/>
      <protection locked="0" hidden="1"/>
    </xf>
    <xf numFmtId="0" fontId="73" fillId="10" borderId="66" xfId="0" applyFont="1" applyFill="1" applyBorder="1" applyAlignment="1" applyProtection="1">
      <alignment horizontal="center" vertical="center" wrapText="1"/>
      <protection locked="0" hidden="1"/>
    </xf>
    <xf numFmtId="0" fontId="69" fillId="10" borderId="66" xfId="0" applyFont="1" applyFill="1" applyBorder="1" applyAlignment="1" applyProtection="1">
      <alignment horizontal="center" vertical="center" wrapText="1"/>
      <protection locked="0" hidden="1"/>
    </xf>
    <xf numFmtId="0" fontId="68" fillId="10" borderId="66" xfId="0" applyFont="1" applyFill="1" applyBorder="1" applyAlignment="1" applyProtection="1">
      <alignment horizontal="center" vertical="center" wrapText="1"/>
      <protection locked="0" hidden="1"/>
    </xf>
    <xf numFmtId="0" fontId="6" fillId="10" borderId="159" xfId="0" applyFont="1" applyFill="1" applyBorder="1" applyAlignment="1" applyProtection="1">
      <alignment horizontal="center" vertical="center" wrapText="1"/>
      <protection locked="0" hidden="1"/>
    </xf>
    <xf numFmtId="0" fontId="6" fillId="10" borderId="128" xfId="0" applyFont="1" applyFill="1" applyBorder="1" applyAlignment="1" applyProtection="1">
      <alignment horizontal="center" vertical="center" wrapText="1"/>
      <protection locked="0" hidden="1"/>
    </xf>
    <xf numFmtId="0" fontId="6" fillId="10" borderId="28" xfId="0" applyFont="1" applyFill="1" applyBorder="1" applyAlignment="1" applyProtection="1">
      <alignment horizontal="center" vertical="center" wrapText="1"/>
      <protection locked="0" hidden="1"/>
    </xf>
    <xf numFmtId="0" fontId="6" fillId="10" borderId="50" xfId="0" applyFont="1" applyFill="1" applyBorder="1" applyAlignment="1" applyProtection="1">
      <alignment horizontal="center" vertical="center" wrapText="1"/>
      <protection locked="0" hidden="1"/>
    </xf>
    <xf numFmtId="0" fontId="53" fillId="10" borderId="50" xfId="0" applyFont="1" applyFill="1" applyBorder="1" applyAlignment="1" applyProtection="1">
      <alignment horizontal="center" vertical="center" wrapText="1"/>
      <protection locked="0" hidden="1"/>
    </xf>
    <xf numFmtId="0" fontId="6" fillId="10" borderId="29" xfId="0" applyFont="1" applyFill="1" applyBorder="1" applyAlignment="1" applyProtection="1">
      <alignment horizontal="center" vertical="center" wrapText="1"/>
      <protection locked="0" hidden="1"/>
    </xf>
    <xf numFmtId="0" fontId="54" fillId="10" borderId="28" xfId="0" applyFont="1" applyFill="1" applyBorder="1" applyAlignment="1" applyProtection="1">
      <alignment horizontal="center" vertical="center" wrapText="1"/>
      <protection locked="0" hidden="1"/>
    </xf>
    <xf numFmtId="0" fontId="54" fillId="10" borderId="50" xfId="0" applyFont="1" applyFill="1" applyBorder="1" applyAlignment="1" applyProtection="1">
      <alignment horizontal="center" vertical="center" wrapText="1"/>
      <protection locked="0" hidden="1"/>
    </xf>
    <xf numFmtId="0" fontId="56" fillId="10" borderId="50" xfId="0" applyFont="1" applyFill="1" applyBorder="1" applyAlignment="1" applyProtection="1">
      <alignment horizontal="center" vertical="center" wrapText="1"/>
      <protection locked="0" hidden="1"/>
    </xf>
    <xf numFmtId="0" fontId="5" fillId="10" borderId="50" xfId="0" applyFont="1" applyFill="1" applyBorder="1" applyAlignment="1" applyProtection="1">
      <alignment horizontal="center" vertical="center" wrapText="1"/>
      <protection locked="0" hidden="1"/>
    </xf>
    <xf numFmtId="0" fontId="74" fillId="10" borderId="50" xfId="0" applyFont="1" applyFill="1" applyBorder="1" applyAlignment="1" applyProtection="1">
      <alignment horizontal="center" vertical="center" wrapText="1"/>
      <protection locked="0" hidden="1"/>
    </xf>
    <xf numFmtId="0" fontId="52" fillId="10" borderId="50" xfId="0" applyFont="1" applyFill="1" applyBorder="1" applyAlignment="1" applyProtection="1">
      <alignment horizontal="center" vertical="center" wrapText="1"/>
      <protection locked="0" hidden="1"/>
    </xf>
    <xf numFmtId="0" fontId="75" fillId="10" borderId="50" xfId="0" applyFont="1" applyFill="1" applyBorder="1" applyAlignment="1" applyProtection="1">
      <alignment horizontal="center" vertical="center" wrapText="1"/>
      <protection locked="0" hidden="1"/>
    </xf>
    <xf numFmtId="0" fontId="76" fillId="10" borderId="50" xfId="0" applyFont="1" applyFill="1" applyBorder="1" applyAlignment="1" applyProtection="1">
      <alignment horizontal="center" vertical="center" wrapText="1"/>
      <protection locked="0" hidden="1"/>
    </xf>
    <xf numFmtId="0" fontId="77" fillId="10" borderId="50" xfId="0" applyFont="1" applyFill="1" applyBorder="1" applyAlignment="1" applyProtection="1">
      <alignment horizontal="center" vertical="center" wrapText="1"/>
      <protection locked="0" hidden="1"/>
    </xf>
    <xf numFmtId="0" fontId="57" fillId="10" borderId="29" xfId="0" applyFont="1" applyFill="1" applyBorder="1" applyAlignment="1" applyProtection="1">
      <alignment horizontal="center" vertical="center" wrapText="1"/>
      <protection locked="0" hidden="1"/>
    </xf>
    <xf numFmtId="0" fontId="78" fillId="10" borderId="50" xfId="0" applyFont="1" applyFill="1" applyBorder="1" applyAlignment="1" applyProtection="1">
      <alignment horizontal="center" vertical="center" wrapText="1"/>
      <protection locked="0" hidden="1"/>
    </xf>
    <xf numFmtId="2" fontId="75" fillId="10" borderId="29" xfId="0" applyNumberFormat="1" applyFont="1" applyFill="1" applyBorder="1" applyAlignment="1" applyProtection="1">
      <alignment horizontal="center" vertical="center" wrapText="1"/>
      <protection locked="0" hidden="1"/>
    </xf>
    <xf numFmtId="2" fontId="6" fillId="10" borderId="50" xfId="0" applyNumberFormat="1" applyFont="1" applyFill="1" applyBorder="1" applyAlignment="1" applyProtection="1">
      <alignment horizontal="center" vertical="center" wrapText="1"/>
      <protection locked="0" hidden="1"/>
    </xf>
    <xf numFmtId="0" fontId="6" fillId="10" borderId="33" xfId="0" applyFont="1" applyFill="1" applyBorder="1" applyAlignment="1" applyProtection="1">
      <alignment horizontal="center" vertical="center" wrapText="1"/>
      <protection locked="0" hidden="1"/>
    </xf>
    <xf numFmtId="0" fontId="6" fillId="10" borderId="86" xfId="0" applyFont="1" applyFill="1" applyBorder="1" applyAlignment="1" applyProtection="1">
      <alignment horizontal="center" vertical="center" wrapText="1"/>
      <protection locked="0" hidden="1"/>
    </xf>
    <xf numFmtId="0" fontId="53" fillId="10" borderId="86" xfId="0" applyFont="1" applyFill="1" applyBorder="1" applyAlignment="1" applyProtection="1">
      <alignment horizontal="center" vertical="center" wrapText="1"/>
      <protection locked="0" hidden="1"/>
    </xf>
    <xf numFmtId="0" fontId="6" fillId="10" borderId="34" xfId="0" applyFont="1" applyFill="1" applyBorder="1" applyAlignment="1" applyProtection="1">
      <alignment horizontal="center" vertical="center" wrapText="1"/>
      <protection locked="0" hidden="1"/>
    </xf>
    <xf numFmtId="0" fontId="54" fillId="10" borderId="33" xfId="0" applyFont="1" applyFill="1" applyBorder="1" applyAlignment="1" applyProtection="1">
      <alignment horizontal="center" vertical="center" wrapText="1"/>
      <protection locked="0" hidden="1"/>
    </xf>
    <xf numFmtId="0" fontId="54" fillId="10" borderId="86" xfId="0" applyFont="1" applyFill="1" applyBorder="1" applyAlignment="1" applyProtection="1">
      <alignment horizontal="center" vertical="center" wrapText="1"/>
      <protection locked="0" hidden="1"/>
    </xf>
    <xf numFmtId="0" fontId="56" fillId="10" borderId="86" xfId="0" applyFont="1" applyFill="1" applyBorder="1" applyAlignment="1" applyProtection="1">
      <alignment horizontal="center" vertical="center" wrapText="1"/>
      <protection locked="0" hidden="1"/>
    </xf>
    <xf numFmtId="0" fontId="5" fillId="10" borderId="86" xfId="0" applyFont="1" applyFill="1" applyBorder="1" applyAlignment="1" applyProtection="1">
      <alignment horizontal="center" vertical="center" wrapText="1"/>
      <protection locked="0" hidden="1"/>
    </xf>
    <xf numFmtId="0" fontId="74" fillId="10" borderId="86" xfId="0" applyFont="1" applyFill="1" applyBorder="1" applyAlignment="1" applyProtection="1">
      <alignment horizontal="center" vertical="center" wrapText="1"/>
      <protection locked="0" hidden="1"/>
    </xf>
    <xf numFmtId="0" fontId="52" fillId="10" borderId="86" xfId="0" applyFont="1" applyFill="1" applyBorder="1" applyAlignment="1" applyProtection="1">
      <alignment horizontal="center" vertical="center" wrapText="1"/>
      <protection locked="0" hidden="1"/>
    </xf>
    <xf numFmtId="0" fontId="75" fillId="10" borderId="86" xfId="0" applyFont="1" applyFill="1" applyBorder="1" applyAlignment="1" applyProtection="1">
      <alignment horizontal="center" vertical="center" wrapText="1"/>
      <protection locked="0" hidden="1"/>
    </xf>
    <xf numFmtId="0" fontId="76" fillId="10" borderId="86" xfId="0" applyFont="1" applyFill="1" applyBorder="1" applyAlignment="1" applyProtection="1">
      <alignment horizontal="center" vertical="center" wrapText="1"/>
      <protection locked="0" hidden="1"/>
    </xf>
    <xf numFmtId="0" fontId="77" fillId="10" borderId="86" xfId="0" applyFont="1" applyFill="1" applyBorder="1" applyAlignment="1" applyProtection="1">
      <alignment horizontal="center" vertical="center" wrapText="1"/>
      <protection locked="0" hidden="1"/>
    </xf>
    <xf numFmtId="0" fontId="57" fillId="10" borderId="34" xfId="0" applyFont="1" applyFill="1" applyBorder="1" applyAlignment="1" applyProtection="1">
      <alignment horizontal="center" vertical="center" wrapText="1"/>
      <protection locked="0" hidden="1"/>
    </xf>
    <xf numFmtId="0" fontId="78" fillId="10" borderId="86" xfId="0" applyFont="1" applyFill="1" applyBorder="1" applyAlignment="1" applyProtection="1">
      <alignment horizontal="center" vertical="center" wrapText="1"/>
      <protection locked="0" hidden="1"/>
    </xf>
    <xf numFmtId="2" fontId="75" fillId="10" borderId="34" xfId="0" applyNumberFormat="1" applyFont="1" applyFill="1" applyBorder="1" applyAlignment="1" applyProtection="1">
      <alignment horizontal="center" vertical="center" wrapText="1"/>
      <protection locked="0" hidden="1"/>
    </xf>
    <xf numFmtId="2" fontId="6" fillId="10" borderId="86" xfId="0" applyNumberFormat="1" applyFont="1" applyFill="1" applyBorder="1" applyAlignment="1" applyProtection="1">
      <alignment horizontal="center" vertical="center" wrapText="1"/>
      <protection locked="0" hidden="1"/>
    </xf>
    <xf numFmtId="0" fontId="60" fillId="10" borderId="86" xfId="0" applyFont="1" applyFill="1" applyBorder="1" applyAlignment="1" applyProtection="1">
      <alignment horizontal="center" vertical="center" wrapText="1"/>
      <protection locked="0" hidden="1"/>
    </xf>
    <xf numFmtId="0" fontId="6" fillId="10" borderId="161" xfId="0" applyFont="1" applyFill="1" applyBorder="1" applyAlignment="1" applyProtection="1">
      <alignment horizontal="center" vertical="center" wrapText="1"/>
      <protection locked="0" hidden="1"/>
    </xf>
    <xf numFmtId="0" fontId="6" fillId="10" borderId="94" xfId="0" applyFont="1" applyFill="1" applyBorder="1" applyAlignment="1" applyProtection="1">
      <alignment horizontal="center" vertical="center" wrapText="1"/>
      <protection locked="0" hidden="1"/>
    </xf>
    <xf numFmtId="0" fontId="6" fillId="10" borderId="38" xfId="0" applyFont="1" applyFill="1" applyBorder="1" applyAlignment="1" applyProtection="1">
      <alignment horizontal="center" vertical="center" wrapText="1"/>
      <protection locked="0" hidden="1"/>
    </xf>
    <xf numFmtId="0" fontId="6" fillId="10" borderId="116" xfId="0" applyFont="1" applyFill="1" applyBorder="1" applyAlignment="1" applyProtection="1">
      <alignment horizontal="center" vertical="center" wrapText="1"/>
      <protection locked="0" hidden="1"/>
    </xf>
    <xf numFmtId="0" fontId="53" fillId="10" borderId="116" xfId="0" applyFont="1" applyFill="1" applyBorder="1" applyAlignment="1" applyProtection="1">
      <alignment horizontal="center" vertical="center" wrapText="1"/>
      <protection locked="0" hidden="1"/>
    </xf>
    <xf numFmtId="0" fontId="6" fillId="10" borderId="39" xfId="0" applyFont="1" applyFill="1" applyBorder="1" applyAlignment="1" applyProtection="1">
      <alignment horizontal="center" vertical="center" wrapText="1"/>
      <protection locked="0" hidden="1"/>
    </xf>
    <xf numFmtId="0" fontId="54" fillId="10" borderId="38" xfId="0" applyFont="1" applyFill="1" applyBorder="1" applyAlignment="1" applyProtection="1">
      <alignment horizontal="center" vertical="center" wrapText="1"/>
      <protection locked="0" hidden="1"/>
    </xf>
    <xf numFmtId="0" fontId="54" fillId="10" borderId="116" xfId="0" applyFont="1" applyFill="1" applyBorder="1" applyAlignment="1" applyProtection="1">
      <alignment horizontal="center" vertical="center" wrapText="1"/>
      <protection locked="0" hidden="1"/>
    </xf>
    <xf numFmtId="0" fontId="56" fillId="10" borderId="116" xfId="0" applyFont="1" applyFill="1" applyBorder="1" applyAlignment="1" applyProtection="1">
      <alignment horizontal="center" vertical="center" wrapText="1"/>
      <protection locked="0" hidden="1"/>
    </xf>
    <xf numFmtId="0" fontId="5" fillId="10" borderId="116" xfId="0" applyFont="1" applyFill="1" applyBorder="1" applyAlignment="1" applyProtection="1">
      <alignment horizontal="center" vertical="center" wrapText="1"/>
      <protection locked="0" hidden="1"/>
    </xf>
    <xf numFmtId="0" fontId="74" fillId="10" borderId="116" xfId="0" applyFont="1" applyFill="1" applyBorder="1" applyAlignment="1" applyProtection="1">
      <alignment horizontal="center" vertical="center" wrapText="1"/>
      <protection locked="0" hidden="1"/>
    </xf>
    <xf numFmtId="0" fontId="52" fillId="10" borderId="116" xfId="0" applyFont="1" applyFill="1" applyBorder="1" applyAlignment="1" applyProtection="1">
      <alignment horizontal="center" vertical="center" wrapText="1"/>
      <protection locked="0" hidden="1"/>
    </xf>
    <xf numFmtId="0" fontId="75" fillId="10" borderId="116" xfId="0" applyFont="1" applyFill="1" applyBorder="1" applyAlignment="1" applyProtection="1">
      <alignment horizontal="center" vertical="center" wrapText="1"/>
      <protection locked="0" hidden="1"/>
    </xf>
    <xf numFmtId="0" fontId="76" fillId="10" borderId="116" xfId="0" applyFont="1" applyFill="1" applyBorder="1" applyAlignment="1" applyProtection="1">
      <alignment horizontal="center" vertical="center" wrapText="1"/>
      <protection locked="0" hidden="1"/>
    </xf>
    <xf numFmtId="0" fontId="77" fillId="10" borderId="116" xfId="0" applyFont="1" applyFill="1" applyBorder="1" applyAlignment="1" applyProtection="1">
      <alignment horizontal="center" vertical="center" wrapText="1"/>
      <protection locked="0" hidden="1"/>
    </xf>
    <xf numFmtId="0" fontId="57" fillId="10" borderId="39" xfId="0" applyFont="1" applyFill="1" applyBorder="1" applyAlignment="1" applyProtection="1">
      <alignment horizontal="center" vertical="center" wrapText="1"/>
      <protection locked="0" hidden="1"/>
    </xf>
    <xf numFmtId="0" fontId="78" fillId="10" borderId="116" xfId="0" applyFont="1" applyFill="1" applyBorder="1" applyAlignment="1" applyProtection="1">
      <alignment horizontal="center" vertical="center" wrapText="1"/>
      <protection locked="0" hidden="1"/>
    </xf>
    <xf numFmtId="0" fontId="6" fillId="10" borderId="65" xfId="0" applyFont="1" applyFill="1" applyBorder="1" applyAlignment="1" applyProtection="1">
      <alignment horizontal="center" vertical="center" wrapText="1"/>
      <protection locked="0" hidden="1"/>
    </xf>
    <xf numFmtId="0" fontId="6" fillId="10" borderId="66" xfId="0" applyFont="1" applyFill="1" applyBorder="1" applyAlignment="1" applyProtection="1">
      <alignment horizontal="center" vertical="center" wrapText="1"/>
      <protection locked="0" hidden="1"/>
    </xf>
    <xf numFmtId="2" fontId="75" fillId="10" borderId="71" xfId="0" applyNumberFormat="1" applyFont="1" applyFill="1" applyBorder="1" applyAlignment="1" applyProtection="1">
      <alignment horizontal="center" vertical="center" wrapText="1"/>
      <protection locked="0" hidden="1"/>
    </xf>
    <xf numFmtId="2" fontId="6" fillId="10" borderId="66" xfId="0" applyNumberFormat="1" applyFont="1" applyFill="1" applyBorder="1" applyAlignment="1" applyProtection="1">
      <alignment horizontal="center" vertical="center" wrapText="1"/>
      <protection locked="0" hidden="1"/>
    </xf>
    <xf numFmtId="0" fontId="1" fillId="0" borderId="81" xfId="0" applyFont="1" applyBorder="1" applyAlignment="1" applyProtection="1">
      <alignment horizontal="center" vertical="center"/>
      <protection locked="0" hidden="1"/>
    </xf>
    <xf numFmtId="0" fontId="1" fillId="0" borderId="82" xfId="0" applyFont="1" applyBorder="1" applyAlignment="1" applyProtection="1">
      <alignment horizontal="center" vertical="center"/>
      <protection locked="0" hidden="1"/>
    </xf>
    <xf numFmtId="0" fontId="86" fillId="0" borderId="179" xfId="0" applyFont="1" applyBorder="1" applyAlignment="1" applyProtection="1">
      <alignment horizontal="center" vertical="center"/>
      <protection locked="0" hidden="1"/>
    </xf>
    <xf numFmtId="0" fontId="1" fillId="0" borderId="83" xfId="0" applyFont="1" applyBorder="1" applyProtection="1">
      <alignment vertical="center"/>
      <protection locked="0" hidden="1"/>
    </xf>
    <xf numFmtId="0" fontId="1" fillId="0" borderId="180" xfId="0" applyFont="1" applyBorder="1" applyAlignment="1" applyProtection="1">
      <alignment horizontal="center" vertical="center"/>
      <protection locked="0" hidden="1"/>
    </xf>
    <xf numFmtId="0" fontId="82" fillId="0" borderId="175" xfId="0" applyFont="1" applyBorder="1" applyAlignment="1" applyProtection="1">
      <alignment horizontal="center" vertical="center"/>
      <protection locked="0" hidden="1"/>
    </xf>
    <xf numFmtId="0" fontId="61" fillId="0" borderId="174" xfId="0" applyFont="1" applyBorder="1" applyAlignment="1" applyProtection="1">
      <alignment vertical="center" textRotation="90" wrapText="1"/>
      <protection locked="0" hidden="1"/>
    </xf>
    <xf numFmtId="0" fontId="87" fillId="0" borderId="180" xfId="0" applyFont="1" applyBorder="1" applyAlignment="1" applyProtection="1">
      <alignment horizontal="center" vertical="center" wrapText="1"/>
      <protection locked="0" hidden="1"/>
    </xf>
    <xf numFmtId="0" fontId="1" fillId="10" borderId="0" xfId="0" applyFont="1" applyFill="1" applyBorder="1" applyAlignment="1" applyProtection="1">
      <alignment horizontal="center" vertical="center"/>
      <protection locked="0" hidden="1"/>
    </xf>
    <xf numFmtId="0" fontId="80" fillId="0" borderId="83" xfId="0" applyFont="1" applyBorder="1" applyAlignment="1" applyProtection="1">
      <alignment horizontal="center" vertical="center"/>
      <protection locked="0" hidden="1"/>
    </xf>
    <xf numFmtId="0" fontId="88" fillId="0" borderId="174" xfId="0" applyFont="1" applyBorder="1" applyAlignment="1" applyProtection="1">
      <alignment horizontal="center" vertical="center"/>
      <protection locked="0" hidden="1"/>
    </xf>
    <xf numFmtId="0" fontId="87" fillId="0" borderId="180" xfId="0" applyFont="1" applyBorder="1" applyAlignment="1" applyProtection="1">
      <alignment horizontal="center" vertical="center"/>
      <protection locked="0" hidden="1"/>
    </xf>
    <xf numFmtId="0" fontId="88" fillId="10" borderId="194" xfId="0" applyFont="1" applyFill="1" applyBorder="1" applyAlignment="1" applyProtection="1">
      <alignment horizontal="center" vertical="center"/>
      <protection locked="0" hidden="1"/>
    </xf>
    <xf numFmtId="0" fontId="88" fillId="10" borderId="0" xfId="0" applyFont="1" applyFill="1" applyBorder="1" applyAlignment="1" applyProtection="1">
      <alignment horizontal="center" vertical="center"/>
      <protection locked="0" hidden="1"/>
    </xf>
    <xf numFmtId="0" fontId="80" fillId="10" borderId="0" xfId="0" applyFont="1" applyFill="1" applyBorder="1" applyAlignment="1" applyProtection="1">
      <alignment horizontal="center" vertical="center"/>
      <protection locked="0" hidden="1"/>
    </xf>
    <xf numFmtId="0" fontId="87" fillId="10" borderId="0" xfId="0" applyFont="1" applyFill="1" applyBorder="1" applyAlignment="1" applyProtection="1">
      <alignment horizontal="center" vertical="center"/>
      <protection locked="0" hidden="1"/>
    </xf>
    <xf numFmtId="0" fontId="82" fillId="10" borderId="0" xfId="0" applyFont="1" applyFill="1" applyBorder="1" applyProtection="1">
      <alignment vertical="center"/>
      <protection locked="0" hidden="1"/>
    </xf>
    <xf numFmtId="0" fontId="64" fillId="0" borderId="0" xfId="0" applyFont="1" applyBorder="1" applyAlignment="1" applyProtection="1">
      <alignment horizontal="center" vertical="center"/>
      <protection locked="0" hidden="1"/>
    </xf>
    <xf numFmtId="0" fontId="36" fillId="0" borderId="0" xfId="0" applyFont="1" applyBorder="1" applyProtection="1">
      <alignment vertical="center"/>
      <protection locked="0" hidden="1"/>
    </xf>
    <xf numFmtId="0" fontId="15" fillId="17" borderId="169" xfId="0" applyFont="1" applyFill="1" applyBorder="1" applyAlignment="1" applyProtection="1">
      <alignment horizontal="center" vertical="center" textRotation="90" wrapText="1"/>
      <protection locked="0" hidden="1"/>
    </xf>
    <xf numFmtId="0" fontId="58" fillId="17" borderId="105" xfId="0" applyFont="1" applyFill="1" applyBorder="1" applyAlignment="1" applyProtection="1">
      <alignment horizontal="center" vertical="center" textRotation="90"/>
      <protection locked="0" hidden="1"/>
    </xf>
    <xf numFmtId="0" fontId="14" fillId="17" borderId="182" xfId="0" applyFont="1" applyFill="1" applyBorder="1" applyAlignment="1" applyProtection="1">
      <alignment horizontal="center" vertical="center" textRotation="90"/>
      <protection locked="0" hidden="1"/>
    </xf>
    <xf numFmtId="0" fontId="14" fillId="17" borderId="212" xfId="0" applyFont="1" applyFill="1" applyBorder="1" applyAlignment="1" applyProtection="1">
      <alignment horizontal="center" vertical="center" textRotation="90"/>
      <protection locked="0" hidden="1"/>
    </xf>
    <xf numFmtId="0" fontId="37" fillId="10" borderId="215" xfId="0" applyFont="1" applyFill="1" applyBorder="1" applyAlignment="1" applyProtection="1">
      <alignment horizontal="center" vertical="center"/>
      <protection locked="0" hidden="1"/>
    </xf>
    <xf numFmtId="0" fontId="47" fillId="10" borderId="82" xfId="0" applyFont="1" applyFill="1" applyBorder="1" applyAlignment="1" applyProtection="1">
      <alignment horizontal="center" vertical="center"/>
      <protection locked="0" hidden="1"/>
    </xf>
    <xf numFmtId="0" fontId="14" fillId="10" borderId="216" xfId="0" applyFont="1" applyFill="1" applyBorder="1" applyAlignment="1" applyProtection="1">
      <alignment horizontal="center" vertical="center"/>
      <protection locked="0" hidden="1"/>
    </xf>
    <xf numFmtId="0" fontId="14" fillId="10" borderId="217" xfId="0" applyFont="1" applyFill="1" applyBorder="1" applyAlignment="1" applyProtection="1">
      <alignment horizontal="center" vertical="center"/>
      <protection locked="0" hidden="1"/>
    </xf>
    <xf numFmtId="0" fontId="37" fillId="10" borderId="195" xfId="0" applyFont="1" applyFill="1" applyBorder="1" applyAlignment="1" applyProtection="1">
      <alignment horizontal="center" vertical="center"/>
      <protection locked="0" hidden="1"/>
    </xf>
    <xf numFmtId="0" fontId="47" fillId="10" borderId="196" xfId="0" applyFont="1" applyFill="1" applyBorder="1" applyAlignment="1" applyProtection="1">
      <alignment horizontal="center" vertical="center"/>
      <protection locked="0" hidden="1"/>
    </xf>
    <xf numFmtId="0" fontId="14" fillId="10" borderId="218" xfId="0" applyFont="1" applyFill="1" applyBorder="1" applyAlignment="1" applyProtection="1">
      <alignment horizontal="center" vertical="center"/>
      <protection locked="0" hidden="1"/>
    </xf>
    <xf numFmtId="0" fontId="37" fillId="10" borderId="219" xfId="0" applyFont="1" applyFill="1" applyBorder="1" applyAlignment="1" applyProtection="1">
      <alignment horizontal="center" vertical="center"/>
      <protection locked="0" hidden="1"/>
    </xf>
    <xf numFmtId="0" fontId="14" fillId="10" borderId="220" xfId="0" applyFont="1" applyFill="1" applyBorder="1" applyAlignment="1" applyProtection="1">
      <alignment horizontal="center" vertical="center"/>
      <protection locked="0" hidden="1"/>
    </xf>
    <xf numFmtId="0" fontId="91" fillId="0" borderId="222" xfId="0" applyFont="1" applyBorder="1" applyProtection="1">
      <alignment vertical="center"/>
      <protection locked="0" hidden="1"/>
    </xf>
    <xf numFmtId="0" fontId="64" fillId="0" borderId="163" xfId="0" applyFont="1" applyBorder="1" applyAlignment="1" applyProtection="1">
      <alignment horizontal="center" vertical="center"/>
      <protection locked="0" hidden="1"/>
    </xf>
    <xf numFmtId="0" fontId="1" fillId="0" borderId="105" xfId="0" applyFont="1" applyBorder="1" applyAlignment="1" applyProtection="1">
      <alignment horizontal="center" vertical="center"/>
      <protection locked="0" hidden="1"/>
    </xf>
    <xf numFmtId="0" fontId="64" fillId="0" borderId="231" xfId="0" applyFont="1" applyBorder="1" applyAlignment="1" applyProtection="1">
      <alignment horizontal="center" vertical="center"/>
      <protection locked="0" hidden="1"/>
    </xf>
    <xf numFmtId="0" fontId="6" fillId="0" borderId="237" xfId="0" applyFont="1" applyBorder="1" applyAlignment="1" applyProtection="1">
      <alignment horizontal="right"/>
      <protection locked="0" hidden="1"/>
    </xf>
    <xf numFmtId="0" fontId="6" fillId="0" borderId="146" xfId="0" applyFont="1" applyBorder="1" applyAlignment="1" applyProtection="1">
      <alignment horizontal="right" vertical="center"/>
      <protection locked="0" hidden="1"/>
    </xf>
    <xf numFmtId="0" fontId="6" fillId="0" borderId="241" xfId="0" applyFont="1" applyBorder="1" applyAlignment="1" applyProtection="1">
      <protection locked="0" hidden="1"/>
    </xf>
    <xf numFmtId="0" fontId="6" fillId="0" borderId="245" xfId="0" applyFont="1" applyBorder="1" applyAlignment="1" applyProtection="1">
      <alignment horizontal="center" vertical="center"/>
      <protection locked="0" hidden="1"/>
    </xf>
    <xf numFmtId="0" fontId="6" fillId="0" borderId="211" xfId="0" applyFont="1" applyBorder="1" applyAlignment="1" applyProtection="1">
      <alignment horizontal="center" vertical="center"/>
      <protection locked="0" hidden="1"/>
    </xf>
    <xf numFmtId="0" fontId="6" fillId="0" borderId="246" xfId="0" applyFont="1" applyBorder="1" applyAlignment="1" applyProtection="1">
      <alignment horizontal="center" vertical="center"/>
      <protection locked="0" hidden="1"/>
    </xf>
    <xf numFmtId="0" fontId="6" fillId="0" borderId="101" xfId="0" applyFont="1" applyBorder="1" applyAlignment="1" applyProtection="1">
      <alignment horizontal="center" vertical="center"/>
      <protection locked="0" hidden="1"/>
    </xf>
    <xf numFmtId="0" fontId="15" fillId="0" borderId="100" xfId="0" applyFont="1" applyBorder="1" applyAlignment="1" applyProtection="1">
      <alignment horizontal="center" vertical="center"/>
      <protection locked="0" hidden="1"/>
    </xf>
    <xf numFmtId="0" fontId="6" fillId="0" borderId="247" xfId="0" applyFont="1" applyBorder="1" applyAlignment="1" applyProtection="1">
      <alignment horizontal="center" vertical="center"/>
      <protection locked="0" hidden="1"/>
    </xf>
    <xf numFmtId="0" fontId="6" fillId="0" borderId="248" xfId="0" applyFont="1" applyBorder="1" applyAlignment="1" applyProtection="1">
      <alignment horizontal="center" vertical="center"/>
      <protection locked="0" hidden="1"/>
    </xf>
    <xf numFmtId="0" fontId="6" fillId="0" borderId="169" xfId="0" applyFont="1" applyBorder="1" applyAlignment="1" applyProtection="1">
      <alignment horizontal="center" vertical="center"/>
      <protection locked="0" hidden="1"/>
    </xf>
    <xf numFmtId="0" fontId="6" fillId="0" borderId="105" xfId="0" applyFont="1" applyBorder="1" applyAlignment="1" applyProtection="1">
      <alignment horizontal="center" vertical="center"/>
      <protection locked="0" hidden="1"/>
    </xf>
    <xf numFmtId="0" fontId="15" fillId="0" borderId="83" xfId="0" applyFont="1" applyBorder="1" applyAlignment="1" applyProtection="1">
      <alignment horizontal="center" vertical="center"/>
      <protection locked="0" hidden="1"/>
    </xf>
    <xf numFmtId="0" fontId="6" fillId="0" borderId="249" xfId="0" applyFont="1" applyBorder="1" applyAlignment="1" applyProtection="1">
      <alignment horizontal="center" vertical="center"/>
      <protection locked="0" hidden="1"/>
    </xf>
    <xf numFmtId="0" fontId="6" fillId="0" borderId="214" xfId="0" applyFont="1" applyBorder="1" applyAlignment="1" applyProtection="1">
      <alignment horizontal="center" vertical="center"/>
      <protection locked="0" hidden="1"/>
    </xf>
    <xf numFmtId="0" fontId="6" fillId="0" borderId="215" xfId="0" applyFont="1" applyBorder="1" applyAlignment="1" applyProtection="1">
      <alignment horizontal="center" vertical="center"/>
      <protection locked="0" hidden="1"/>
    </xf>
    <xf numFmtId="0" fontId="6" fillId="0" borderId="82" xfId="0" applyFont="1" applyBorder="1" applyAlignment="1" applyProtection="1">
      <alignment horizontal="center" vertical="center"/>
      <protection locked="0" hidden="1"/>
    </xf>
    <xf numFmtId="0" fontId="14" fillId="17" borderId="251" xfId="0" applyFont="1" applyFill="1" applyBorder="1" applyAlignment="1" applyProtection="1">
      <alignment horizontal="center" vertical="center" textRotation="90"/>
      <protection locked="0" hidden="1"/>
    </xf>
    <xf numFmtId="0" fontId="14" fillId="17" borderId="252" xfId="0" applyFont="1" applyFill="1" applyBorder="1" applyAlignment="1" applyProtection="1">
      <alignment horizontal="center" vertical="center" textRotation="90"/>
      <protection locked="0" hidden="1"/>
    </xf>
    <xf numFmtId="0" fontId="36" fillId="17" borderId="253" xfId="0" applyFont="1" applyFill="1" applyBorder="1" applyAlignment="1" applyProtection="1">
      <alignment horizontal="center" vertical="center" textRotation="90"/>
      <protection locked="0" hidden="1"/>
    </xf>
    <xf numFmtId="0" fontId="36" fillId="17" borderId="254" xfId="0" applyFont="1" applyFill="1" applyBorder="1" applyAlignment="1" applyProtection="1">
      <alignment horizontal="center" vertical="center" textRotation="90"/>
      <protection locked="0" hidden="1"/>
    </xf>
    <xf numFmtId="0" fontId="6" fillId="0" borderId="237" xfId="0" applyFont="1" applyBorder="1" applyAlignment="1" applyProtection="1">
      <alignment horizontal="right" vertical="center"/>
      <protection locked="0" hidden="1"/>
    </xf>
    <xf numFmtId="0" fontId="6" fillId="0" borderId="0" xfId="0" applyFont="1" applyAlignment="1" applyProtection="1">
      <protection locked="0" hidden="1"/>
    </xf>
    <xf numFmtId="0" fontId="6" fillId="0" borderId="100" xfId="0" applyFont="1" applyBorder="1" applyAlignment="1" applyProtection="1">
      <alignment horizontal="center" vertical="center"/>
      <protection locked="0" hidden="1"/>
    </xf>
    <xf numFmtId="0" fontId="6" fillId="0" borderId="83" xfId="0" applyFont="1" applyBorder="1" applyAlignment="1" applyProtection="1">
      <alignment horizontal="center" vertical="center"/>
      <protection locked="0" hidden="1"/>
    </xf>
    <xf numFmtId="0" fontId="6" fillId="0" borderId="81" xfId="0" applyFont="1" applyBorder="1" applyAlignment="1" applyProtection="1">
      <alignment horizontal="center" vertical="center"/>
      <protection locked="0" hidden="1"/>
    </xf>
    <xf numFmtId="0" fontId="101" fillId="10" borderId="0" xfId="0" applyFont="1" applyFill="1" applyBorder="1" applyAlignment="1" applyProtection="1">
      <alignment horizontal="center" vertical="center" wrapText="1"/>
      <protection locked="0" hidden="1"/>
    </xf>
    <xf numFmtId="0" fontId="106" fillId="0" borderId="258" xfId="0" applyFont="1" applyFill="1" applyBorder="1" applyAlignment="1" applyProtection="1">
      <alignment vertical="center" wrapText="1"/>
      <protection locked="0" hidden="1"/>
    </xf>
    <xf numFmtId="0" fontId="112" fillId="0" borderId="258" xfId="0" applyFont="1" applyBorder="1" applyAlignment="1" applyProtection="1">
      <alignment horizontal="center"/>
      <protection locked="0" hidden="1"/>
    </xf>
    <xf numFmtId="0" fontId="114" fillId="0" borderId="258" xfId="0" applyFont="1" applyBorder="1" applyAlignment="1" applyProtection="1">
      <alignment horizontal="center"/>
      <protection locked="0" hidden="1"/>
    </xf>
    <xf numFmtId="0" fontId="115" fillId="0" borderId="269" xfId="0" applyFont="1" applyFill="1" applyBorder="1" applyAlignment="1" applyProtection="1">
      <alignment horizontal="center"/>
      <protection locked="0" hidden="1"/>
    </xf>
    <xf numFmtId="0" fontId="115" fillId="0" borderId="274" xfId="0" applyFont="1" applyFill="1" applyBorder="1" applyAlignment="1" applyProtection="1">
      <alignment horizontal="center"/>
      <protection locked="0" hidden="1"/>
    </xf>
    <xf numFmtId="0" fontId="115" fillId="0" borderId="279" xfId="0" applyFont="1" applyFill="1" applyBorder="1" applyAlignment="1" applyProtection="1">
      <alignment horizontal="center"/>
      <protection locked="0" hidden="1"/>
    </xf>
    <xf numFmtId="0" fontId="114" fillId="0" borderId="258" xfId="0" applyFont="1" applyBorder="1" applyAlignment="1" applyProtection="1">
      <alignment horizontal="center" vertical="center"/>
      <protection locked="0" hidden="1"/>
    </xf>
    <xf numFmtId="0" fontId="110" fillId="17" borderId="114" xfId="0" applyFont="1" applyFill="1" applyBorder="1" applyAlignment="1" applyProtection="1">
      <alignment horizontal="center" vertical="center"/>
      <protection locked="0" hidden="1"/>
    </xf>
    <xf numFmtId="0" fontId="118" fillId="17" borderId="291" xfId="0" applyFont="1" applyFill="1" applyBorder="1" applyAlignment="1" applyProtection="1">
      <alignment horizontal="center" vertical="center"/>
      <protection locked="0" hidden="1"/>
    </xf>
    <xf numFmtId="0" fontId="118" fillId="17" borderId="114" xfId="0" applyFont="1" applyFill="1" applyBorder="1" applyAlignment="1" applyProtection="1">
      <alignment horizontal="center" vertical="center"/>
      <protection locked="0" hidden="1"/>
    </xf>
    <xf numFmtId="0" fontId="110" fillId="0" borderId="127" xfId="0" applyFont="1" applyFill="1" applyBorder="1" applyAlignment="1" applyProtection="1">
      <alignment horizontal="center" vertical="center"/>
      <protection locked="0" hidden="1"/>
    </xf>
    <xf numFmtId="0" fontId="110" fillId="0" borderId="102" xfId="0" applyFont="1" applyFill="1" applyBorder="1" applyAlignment="1" applyProtection="1">
      <alignment horizontal="center" vertical="center"/>
      <protection locked="0" hidden="1"/>
    </xf>
    <xf numFmtId="0" fontId="118" fillId="0" borderId="293" xfId="0" applyFont="1" applyFill="1" applyBorder="1" applyAlignment="1" applyProtection="1">
      <alignment horizontal="center" vertical="center"/>
      <protection locked="0" hidden="1"/>
    </xf>
    <xf numFmtId="0" fontId="118" fillId="0" borderId="127" xfId="0" applyFont="1" applyFill="1" applyBorder="1" applyAlignment="1" applyProtection="1">
      <alignment horizontal="center" vertical="center"/>
      <protection locked="0" hidden="1"/>
    </xf>
    <xf numFmtId="0" fontId="120" fillId="0" borderId="294" xfId="0" applyFont="1" applyFill="1" applyBorder="1" applyAlignment="1" applyProtection="1">
      <alignment horizontal="center" vertical="center"/>
      <protection locked="0" hidden="1"/>
    </xf>
    <xf numFmtId="0" fontId="110" fillId="0" borderId="109" xfId="0" applyFont="1" applyFill="1" applyBorder="1" applyAlignment="1" applyProtection="1">
      <alignment horizontal="center" vertical="center"/>
      <protection locked="0" hidden="1"/>
    </xf>
    <xf numFmtId="0" fontId="110" fillId="0" borderId="295" xfId="0" applyFont="1" applyFill="1" applyBorder="1" applyAlignment="1" applyProtection="1">
      <alignment horizontal="center" vertical="center"/>
      <protection locked="0" hidden="1"/>
    </xf>
    <xf numFmtId="0" fontId="118" fillId="0" borderId="80" xfId="0" applyFont="1" applyFill="1" applyBorder="1" applyAlignment="1" applyProtection="1">
      <alignment horizontal="center" vertical="center"/>
      <protection locked="0" hidden="1"/>
    </xf>
    <xf numFmtId="0" fontId="110" fillId="0" borderId="89" xfId="0" applyFont="1" applyFill="1" applyBorder="1" applyAlignment="1" applyProtection="1">
      <alignment horizontal="center" vertical="center"/>
      <protection locked="0" hidden="1"/>
    </xf>
    <xf numFmtId="0" fontId="118" fillId="0" borderId="109" xfId="0" applyFont="1" applyFill="1" applyBorder="1" applyAlignment="1" applyProtection="1">
      <alignment horizontal="center" vertical="center"/>
      <protection locked="0" hidden="1"/>
    </xf>
    <xf numFmtId="0" fontId="120" fillId="0" borderId="289" xfId="0" applyFont="1" applyFill="1" applyBorder="1" applyAlignment="1" applyProtection="1">
      <alignment horizontal="center" vertical="center"/>
      <protection locked="0" hidden="1"/>
    </xf>
    <xf numFmtId="0" fontId="110" fillId="17" borderId="297" xfId="0" applyFont="1" applyFill="1" applyBorder="1" applyAlignment="1" applyProtection="1">
      <alignment horizontal="center" vertical="center"/>
      <protection locked="0" hidden="1"/>
    </xf>
    <xf numFmtId="0" fontId="118" fillId="17" borderId="298" xfId="0" applyFont="1" applyFill="1" applyBorder="1" applyAlignment="1" applyProtection="1">
      <alignment horizontal="center" vertical="center"/>
      <protection locked="0" hidden="1"/>
    </xf>
    <xf numFmtId="0" fontId="118" fillId="17" borderId="297" xfId="0" applyFont="1" applyFill="1" applyBorder="1" applyAlignment="1" applyProtection="1">
      <alignment horizontal="center" vertical="center"/>
      <protection locked="0" hidden="1"/>
    </xf>
    <xf numFmtId="0" fontId="120" fillId="16" borderId="299" xfId="0" applyFont="1" applyFill="1" applyBorder="1" applyAlignment="1" applyProtection="1">
      <alignment horizontal="center" vertical="center"/>
      <protection locked="0" hidden="1"/>
    </xf>
    <xf numFmtId="0" fontId="118" fillId="0" borderId="99" xfId="0" applyFont="1" applyFill="1" applyBorder="1" applyAlignment="1" applyProtection="1">
      <alignment horizontal="center" vertical="center"/>
      <protection locked="0" hidden="1"/>
    </xf>
    <xf numFmtId="0" fontId="110" fillId="0" borderId="287" xfId="0" applyFont="1" applyFill="1" applyBorder="1" applyAlignment="1" applyProtection="1">
      <alignment horizontal="center" vertical="center"/>
      <protection locked="0" hidden="1"/>
    </xf>
    <xf numFmtId="0" fontId="118" fillId="0" borderId="301" xfId="0" applyFont="1" applyFill="1" applyBorder="1" applyAlignment="1" applyProtection="1">
      <alignment horizontal="center" vertical="center"/>
      <protection locked="0" hidden="1"/>
    </xf>
    <xf numFmtId="0" fontId="110" fillId="0" borderId="132" xfId="0" applyFont="1" applyFill="1" applyBorder="1" applyAlignment="1" applyProtection="1">
      <alignment horizontal="center" vertical="center"/>
      <protection locked="0" hidden="1"/>
    </xf>
    <xf numFmtId="0" fontId="110" fillId="0" borderId="304" xfId="0" applyFont="1" applyFill="1" applyBorder="1" applyAlignment="1" applyProtection="1">
      <alignment horizontal="center" vertical="center"/>
      <protection locked="0" hidden="1"/>
    </xf>
    <xf numFmtId="0" fontId="110" fillId="0" borderId="305" xfId="0" applyFont="1" applyFill="1" applyBorder="1" applyAlignment="1" applyProtection="1">
      <alignment horizontal="center" vertical="center"/>
      <protection locked="0" hidden="1"/>
    </xf>
    <xf numFmtId="0" fontId="118" fillId="0" borderId="306" xfId="0" applyFont="1" applyFill="1" applyBorder="1" applyAlignment="1" applyProtection="1">
      <alignment horizontal="center" vertical="center"/>
      <protection locked="0" hidden="1"/>
    </xf>
    <xf numFmtId="0" fontId="110" fillId="0" borderId="79" xfId="0" applyFont="1" applyFill="1" applyBorder="1" applyAlignment="1" applyProtection="1">
      <alignment horizontal="center" vertical="center"/>
      <protection locked="0" hidden="1"/>
    </xf>
    <xf numFmtId="0" fontId="118" fillId="0" borderId="304" xfId="0" applyFont="1" applyFill="1" applyBorder="1" applyAlignment="1" applyProtection="1">
      <alignment horizontal="center" vertical="center"/>
      <protection locked="0" hidden="1"/>
    </xf>
    <xf numFmtId="0" fontId="120" fillId="0" borderId="307" xfId="0" applyFont="1" applyFill="1" applyBorder="1" applyAlignment="1" applyProtection="1">
      <alignment horizontal="center" vertical="center"/>
      <protection locked="0" hidden="1"/>
    </xf>
    <xf numFmtId="0" fontId="54" fillId="17" borderId="311" xfId="0" applyFont="1" applyFill="1" applyBorder="1" applyAlignment="1" applyProtection="1">
      <alignment horizontal="center"/>
      <protection locked="0" hidden="1"/>
    </xf>
    <xf numFmtId="0" fontId="113" fillId="17" borderId="309" xfId="0" applyFont="1" applyFill="1" applyBorder="1" applyAlignment="1" applyProtection="1">
      <alignment horizontal="center" wrapText="1"/>
      <protection locked="0" hidden="1"/>
    </xf>
    <xf numFmtId="0" fontId="121" fillId="17" borderId="312" xfId="0" applyFont="1" applyFill="1" applyBorder="1" applyAlignment="1" applyProtection="1">
      <alignment horizontal="center" wrapText="1"/>
      <protection locked="0" hidden="1"/>
    </xf>
    <xf numFmtId="2" fontId="110" fillId="17" borderId="114" xfId="0" applyNumberFormat="1" applyFont="1" applyFill="1" applyBorder="1" applyAlignment="1" applyProtection="1">
      <alignment horizontal="center"/>
      <protection locked="0" hidden="1"/>
    </xf>
    <xf numFmtId="0" fontId="54" fillId="17" borderId="290" xfId="0" applyFont="1" applyFill="1" applyBorder="1" applyAlignment="1" applyProtection="1">
      <alignment horizontal="center" wrapText="1"/>
      <protection locked="0" hidden="1"/>
    </xf>
    <xf numFmtId="1" fontId="122" fillId="17" borderId="314" xfId="0" applyNumberFormat="1" applyFont="1" applyFill="1" applyBorder="1" applyAlignment="1" applyProtection="1">
      <alignment horizontal="center"/>
      <protection locked="0" hidden="1"/>
    </xf>
    <xf numFmtId="0" fontId="116" fillId="0" borderId="266" xfId="0" applyFont="1" applyFill="1" applyBorder="1" applyAlignment="1" applyProtection="1">
      <protection locked="0" hidden="1"/>
    </xf>
    <xf numFmtId="0" fontId="110" fillId="0" borderId="309" xfId="0" applyFont="1" applyFill="1" applyBorder="1" applyAlignment="1" applyProtection="1">
      <alignment horizontal="center"/>
      <protection locked="0" hidden="1"/>
    </xf>
    <xf numFmtId="0" fontId="54" fillId="0" borderId="276" xfId="0" applyFont="1" applyFill="1" applyBorder="1" applyAlignment="1" applyProtection="1">
      <protection locked="0" hidden="1"/>
    </xf>
    <xf numFmtId="0" fontId="110" fillId="0" borderId="290" xfId="0" applyFont="1" applyFill="1" applyBorder="1" applyAlignment="1" applyProtection="1">
      <alignment horizontal="center"/>
      <protection locked="0" hidden="1"/>
    </xf>
    <xf numFmtId="0" fontId="110" fillId="0" borderId="175" xfId="0" applyFont="1" applyFill="1" applyBorder="1" applyAlignment="1" applyProtection="1">
      <alignment horizontal="center"/>
      <protection locked="0" hidden="1"/>
    </xf>
    <xf numFmtId="0" fontId="110" fillId="0" borderId="318" xfId="0" applyFont="1" applyFill="1" applyBorder="1" applyAlignment="1" applyProtection="1">
      <alignment horizontal="center"/>
      <protection locked="0" hidden="1"/>
    </xf>
    <xf numFmtId="0" fontId="110" fillId="10" borderId="168" xfId="0" applyFont="1" applyFill="1" applyBorder="1" applyAlignment="1" applyProtection="1">
      <alignment horizontal="center"/>
      <protection locked="0" hidden="1"/>
    </xf>
    <xf numFmtId="0" fontId="110" fillId="10" borderId="323" xfId="0" applyFont="1" applyFill="1" applyBorder="1" applyAlignment="1" applyProtection="1">
      <alignment horizontal="center"/>
      <protection locked="0" hidden="1"/>
    </xf>
    <xf numFmtId="0" fontId="114" fillId="0" borderId="324" xfId="0" applyFont="1" applyBorder="1" applyAlignment="1" applyProtection="1">
      <alignment horizontal="center"/>
      <protection locked="0" hidden="1"/>
    </xf>
    <xf numFmtId="0" fontId="110" fillId="10" borderId="331" xfId="0" applyFont="1" applyFill="1" applyBorder="1" applyAlignment="1" applyProtection="1">
      <alignment horizontal="center"/>
      <protection locked="0" hidden="1"/>
    </xf>
    <xf numFmtId="0" fontId="99" fillId="0" borderId="0" xfId="0" applyFont="1" applyAlignment="1" applyProtection="1">
      <protection locked="0"/>
    </xf>
    <xf numFmtId="0" fontId="1" fillId="0" borderId="0" xfId="0" applyFont="1" applyAlignment="1" applyProtection="1">
      <protection locked="0"/>
    </xf>
    <xf numFmtId="0" fontId="100" fillId="0" borderId="0" xfId="0" applyFont="1" applyAlignment="1" applyProtection="1">
      <protection locked="0"/>
    </xf>
    <xf numFmtId="0" fontId="0" fillId="0" borderId="0" xfId="0" applyProtection="1">
      <alignment vertical="center"/>
      <protection locked="0"/>
    </xf>
    <xf numFmtId="14" fontId="58" fillId="16" borderId="130" xfId="0" applyNumberFormat="1" applyFont="1" applyFill="1" applyBorder="1" applyAlignment="1" applyProtection="1">
      <alignment horizontal="center" vertical="center" wrapText="1"/>
      <protection locked="0"/>
    </xf>
    <xf numFmtId="14" fontId="58" fillId="16" borderId="143" xfId="0" applyNumberFormat="1" applyFont="1" applyFill="1" applyBorder="1" applyAlignment="1" applyProtection="1">
      <alignment horizontal="center" vertical="center" wrapText="1"/>
      <protection locked="0"/>
    </xf>
    <xf numFmtId="14" fontId="6" fillId="10" borderId="130" xfId="0" applyNumberFormat="1" applyFont="1" applyFill="1" applyBorder="1" applyAlignment="1" applyProtection="1">
      <alignment horizontal="center" vertical="center" wrapText="1"/>
      <protection locked="0" hidden="1"/>
    </xf>
    <xf numFmtId="14" fontId="6" fillId="10" borderId="96" xfId="0" applyNumberFormat="1" applyFont="1" applyFill="1" applyBorder="1" applyAlignment="1" applyProtection="1">
      <alignment horizontal="center" vertical="center" wrapText="1"/>
      <protection locked="0" hidden="1"/>
    </xf>
    <xf numFmtId="0" fontId="1" fillId="0" borderId="0" xfId="0" applyFont="1" applyAlignment="1" applyProtection="1">
      <alignment horizontal="center"/>
      <protection hidden="1"/>
    </xf>
    <xf numFmtId="0" fontId="1" fillId="0" borderId="0" xfId="0" applyFont="1" applyAlignment="1" applyProtection="1">
      <protection hidden="1"/>
    </xf>
    <xf numFmtId="0" fontId="45" fillId="12" borderId="127" xfId="0" applyFont="1" applyFill="1" applyBorder="1" applyAlignment="1" applyProtection="1">
      <alignment horizontal="center" vertical="center" wrapText="1"/>
      <protection locked="0" hidden="1"/>
    </xf>
    <xf numFmtId="0" fontId="47" fillId="12" borderId="127" xfId="0" applyFont="1" applyFill="1" applyBorder="1" applyAlignment="1" applyProtection="1">
      <alignment horizontal="center" vertical="center" wrapText="1"/>
      <protection locked="0" hidden="1"/>
    </xf>
    <xf numFmtId="0" fontId="5" fillId="12" borderId="127" xfId="0" applyFont="1" applyFill="1" applyBorder="1" applyAlignment="1" applyProtection="1">
      <alignment horizontal="center" vertical="center" wrapText="1"/>
      <protection locked="0" hidden="1"/>
    </xf>
    <xf numFmtId="0" fontId="15" fillId="12" borderId="129" xfId="0" applyFont="1" applyFill="1" applyBorder="1" applyAlignment="1" applyProtection="1">
      <alignment horizontal="center" vertical="center" wrapText="1"/>
      <protection locked="0" hidden="1"/>
    </xf>
    <xf numFmtId="0" fontId="15" fillId="16" borderId="51" xfId="0" applyFont="1" applyFill="1" applyBorder="1" applyAlignment="1" applyProtection="1">
      <alignment horizontal="center" vertical="center" wrapText="1"/>
      <protection locked="0" hidden="1"/>
    </xf>
    <xf numFmtId="0" fontId="6" fillId="20" borderId="128" xfId="0" applyFont="1" applyFill="1" applyBorder="1" applyAlignment="1" applyProtection="1">
      <alignment horizontal="center" vertical="center" wrapText="1"/>
      <protection locked="0" hidden="1"/>
    </xf>
    <xf numFmtId="0" fontId="43" fillId="2" borderId="34" xfId="0" applyFont="1" applyFill="1" applyBorder="1" applyAlignment="1" applyProtection="1">
      <alignment horizontal="center" vertical="center" wrapText="1"/>
      <protection locked="0" hidden="1"/>
    </xf>
    <xf numFmtId="0" fontId="44" fillId="2" borderId="341" xfId="0" applyFont="1" applyFill="1" applyBorder="1" applyAlignment="1" applyProtection="1">
      <alignment vertical="center" textRotation="90" wrapText="1"/>
      <protection locked="0" hidden="1"/>
    </xf>
    <xf numFmtId="0" fontId="44" fillId="2" borderId="342" xfId="0" applyFont="1" applyFill="1" applyBorder="1" applyAlignment="1" applyProtection="1">
      <alignment vertical="center" textRotation="90" wrapText="1"/>
      <protection locked="0" hidden="1"/>
    </xf>
    <xf numFmtId="0" fontId="44" fillId="2" borderId="0" xfId="0" applyFont="1" applyFill="1" applyBorder="1" applyAlignment="1" applyProtection="1">
      <alignment vertical="center" textRotation="90" wrapText="1"/>
      <protection locked="0" hidden="1"/>
    </xf>
    <xf numFmtId="0" fontId="59" fillId="2" borderId="131" xfId="0" applyFont="1" applyFill="1" applyBorder="1" applyAlignment="1" applyProtection="1">
      <alignment horizontal="center" vertical="center" wrapText="1"/>
      <protection locked="0" hidden="1"/>
    </xf>
    <xf numFmtId="0" fontId="45" fillId="2" borderId="69" xfId="0" applyFont="1" applyFill="1" applyBorder="1" applyAlignment="1" applyProtection="1">
      <alignment horizontal="center" vertical="center" wrapText="1"/>
      <protection locked="0" hidden="1"/>
    </xf>
    <xf numFmtId="0" fontId="47" fillId="2" borderId="69" xfId="0" applyFont="1" applyFill="1" applyBorder="1" applyAlignment="1" applyProtection="1">
      <alignment horizontal="center" vertical="center" wrapText="1"/>
      <protection locked="0" hidden="1"/>
    </xf>
    <xf numFmtId="0" fontId="5" fillId="2" borderId="69" xfId="0" applyFont="1" applyFill="1" applyBorder="1" applyAlignment="1" applyProtection="1">
      <alignment horizontal="center" vertical="center" wrapText="1"/>
      <protection locked="0" hidden="1"/>
    </xf>
    <xf numFmtId="2" fontId="6" fillId="2" borderId="128" xfId="0" applyNumberFormat="1" applyFont="1" applyFill="1" applyBorder="1" applyAlignment="1" applyProtection="1">
      <alignment horizontal="center" vertical="center" wrapText="1"/>
      <protection locked="0" hidden="1"/>
    </xf>
    <xf numFmtId="0" fontId="6" fillId="2" borderId="128" xfId="0" applyFont="1" applyFill="1" applyBorder="1" applyAlignment="1" applyProtection="1">
      <alignment horizontal="center" vertical="center" wrapText="1"/>
      <protection locked="0" hidden="1"/>
    </xf>
    <xf numFmtId="0" fontId="15" fillId="2" borderId="34" xfId="0" applyFont="1" applyFill="1" applyBorder="1" applyAlignment="1" applyProtection="1">
      <alignment horizontal="center" vertical="center" wrapText="1"/>
      <protection locked="0" hidden="1"/>
    </xf>
    <xf numFmtId="0" fontId="44" fillId="21" borderId="341" xfId="0" applyFont="1" applyFill="1" applyBorder="1" applyAlignment="1" applyProtection="1">
      <alignment vertical="center" textRotation="90" wrapText="1"/>
      <protection locked="0" hidden="1"/>
    </xf>
    <xf numFmtId="0" fontId="44" fillId="21" borderId="342" xfId="0" applyFont="1" applyFill="1" applyBorder="1" applyAlignment="1" applyProtection="1">
      <alignment vertical="center" textRotation="90" wrapText="1"/>
      <protection locked="0" hidden="1"/>
    </xf>
    <xf numFmtId="0" fontId="44" fillId="21" borderId="0" xfId="0" applyFont="1" applyFill="1" applyBorder="1" applyAlignment="1" applyProtection="1">
      <alignment vertical="center" textRotation="90" wrapText="1"/>
      <protection locked="0" hidden="1"/>
    </xf>
    <xf numFmtId="0" fontId="44" fillId="22" borderId="341" xfId="0" applyFont="1" applyFill="1" applyBorder="1" applyAlignment="1" applyProtection="1">
      <alignment vertical="center" textRotation="90" wrapText="1"/>
      <protection locked="0" hidden="1"/>
    </xf>
    <xf numFmtId="0" fontId="44" fillId="22" borderId="342" xfId="0" applyFont="1" applyFill="1" applyBorder="1" applyAlignment="1" applyProtection="1">
      <alignment vertical="center" textRotation="90" wrapText="1"/>
      <protection locked="0" hidden="1"/>
    </xf>
    <xf numFmtId="0" fontId="44" fillId="22" borderId="0" xfId="0" applyFont="1" applyFill="1" applyBorder="1" applyAlignment="1" applyProtection="1">
      <alignment vertical="center" textRotation="90" wrapText="1"/>
      <protection locked="0" hidden="1"/>
    </xf>
    <xf numFmtId="0" fontId="44" fillId="23" borderId="341" xfId="0" applyFont="1" applyFill="1" applyBorder="1" applyAlignment="1" applyProtection="1">
      <alignment vertical="center" textRotation="90" wrapText="1"/>
      <protection locked="0" hidden="1"/>
    </xf>
    <xf numFmtId="0" fontId="44" fillId="23" borderId="342" xfId="0" applyFont="1" applyFill="1" applyBorder="1" applyAlignment="1" applyProtection="1">
      <alignment vertical="center" textRotation="90" wrapText="1"/>
      <protection locked="0" hidden="1"/>
    </xf>
    <xf numFmtId="0" fontId="44" fillId="23" borderId="0" xfId="0" applyFont="1" applyFill="1" applyBorder="1" applyAlignment="1" applyProtection="1">
      <alignment vertical="center" textRotation="90" wrapText="1"/>
      <protection locked="0" hidden="1"/>
    </xf>
    <xf numFmtId="0" fontId="44" fillId="15" borderId="341" xfId="0" applyFont="1" applyFill="1" applyBorder="1" applyAlignment="1" applyProtection="1">
      <alignment vertical="center" textRotation="90" wrapText="1"/>
      <protection locked="0" hidden="1"/>
    </xf>
    <xf numFmtId="0" fontId="44" fillId="15" borderId="342" xfId="0" applyFont="1" applyFill="1" applyBorder="1" applyAlignment="1" applyProtection="1">
      <alignment vertical="center" textRotation="90" wrapText="1"/>
      <protection locked="0" hidden="1"/>
    </xf>
    <xf numFmtId="0" fontId="44" fillId="15" borderId="0" xfId="0" applyFont="1" applyFill="1" applyBorder="1" applyAlignment="1" applyProtection="1">
      <alignment vertical="center" textRotation="90" wrapText="1"/>
      <protection locked="0" hidden="1"/>
    </xf>
    <xf numFmtId="0" fontId="43" fillId="16" borderId="143" xfId="0" applyFont="1" applyFill="1" applyBorder="1" applyAlignment="1" applyProtection="1">
      <alignment horizontal="center" vertical="center" wrapText="1"/>
      <protection locked="0" hidden="1"/>
    </xf>
    <xf numFmtId="0" fontId="43" fillId="16" borderId="90" xfId="0" applyFont="1" applyFill="1" applyBorder="1" applyAlignment="1" applyProtection="1">
      <alignment horizontal="center" vertical="center" wrapText="1"/>
      <protection locked="0" hidden="1"/>
    </xf>
    <xf numFmtId="0" fontId="137" fillId="9" borderId="34" xfId="0" applyFont="1" applyFill="1" applyBorder="1" applyAlignment="1" applyProtection="1">
      <alignment horizontal="center" vertical="center" wrapText="1"/>
      <protection locked="0"/>
    </xf>
    <xf numFmtId="0" fontId="51" fillId="7" borderId="114" xfId="0" applyFont="1" applyFill="1" applyBorder="1" applyAlignment="1" applyProtection="1">
      <alignment horizontal="center" vertical="center" wrapText="1"/>
      <protection locked="0" hidden="1"/>
    </xf>
    <xf numFmtId="0" fontId="6" fillId="22" borderId="128" xfId="0" applyFont="1" applyFill="1" applyBorder="1" applyAlignment="1" applyProtection="1">
      <alignment horizontal="center" vertical="center" wrapText="1"/>
      <protection locked="0" hidden="1"/>
    </xf>
    <xf numFmtId="0" fontId="51" fillId="20" borderId="114" xfId="0" applyFont="1" applyFill="1" applyBorder="1" applyAlignment="1" applyProtection="1">
      <alignment horizontal="center" vertical="center" wrapText="1"/>
      <protection locked="0" hidden="1"/>
    </xf>
    <xf numFmtId="0" fontId="6" fillId="20" borderId="131" xfId="0" applyFont="1" applyFill="1" applyBorder="1" applyAlignment="1" applyProtection="1">
      <alignment horizontal="center" vertical="center" wrapText="1"/>
      <protection locked="0" hidden="1"/>
    </xf>
    <xf numFmtId="0" fontId="6" fillId="20" borderId="130" xfId="0" applyFont="1" applyFill="1" applyBorder="1" applyAlignment="1" applyProtection="1">
      <alignment horizontal="center" vertical="center" wrapText="1"/>
      <protection locked="0" hidden="1"/>
    </xf>
    <xf numFmtId="0" fontId="51" fillId="20" borderId="69" xfId="0" applyFont="1" applyFill="1" applyBorder="1" applyAlignment="1" applyProtection="1">
      <alignment horizontal="center" vertical="center" wrapText="1"/>
      <protection locked="0" hidden="1"/>
    </xf>
    <xf numFmtId="2" fontId="6" fillId="20" borderId="69" xfId="0" applyNumberFormat="1" applyFont="1" applyFill="1" applyBorder="1" applyAlignment="1" applyProtection="1">
      <alignment horizontal="center" vertical="center" wrapText="1"/>
      <protection locked="0" hidden="1"/>
    </xf>
    <xf numFmtId="0" fontId="15" fillId="20" borderId="134" xfId="0" applyFont="1" applyFill="1" applyBorder="1" applyAlignment="1" applyProtection="1">
      <alignment horizontal="center" vertical="center" wrapText="1"/>
      <protection locked="0" hidden="1"/>
    </xf>
    <xf numFmtId="0" fontId="6" fillId="20" borderId="33" xfId="0" applyFont="1" applyFill="1" applyBorder="1" applyAlignment="1" applyProtection="1">
      <alignment horizontal="center" vertical="center" wrapText="1"/>
      <protection locked="0" hidden="1"/>
    </xf>
    <xf numFmtId="0" fontId="6" fillId="20" borderId="86" xfId="0" applyFont="1" applyFill="1" applyBorder="1" applyAlignment="1" applyProtection="1">
      <alignment horizontal="center" vertical="center" wrapText="1"/>
      <protection locked="0" hidden="1"/>
    </xf>
    <xf numFmtId="0" fontId="43" fillId="20" borderId="70" xfId="0" applyFont="1" applyFill="1" applyBorder="1" applyAlignment="1" applyProtection="1">
      <alignment horizontal="center" vertical="center" wrapText="1"/>
      <protection locked="0" hidden="1"/>
    </xf>
    <xf numFmtId="0" fontId="6" fillId="20" borderId="110" xfId="0" applyFont="1" applyFill="1" applyBorder="1" applyAlignment="1" applyProtection="1">
      <alignment horizontal="center" vertical="center" wrapText="1"/>
      <protection locked="0" hidden="1"/>
    </xf>
    <xf numFmtId="0" fontId="6" fillId="20" borderId="111" xfId="0" applyFont="1" applyFill="1" applyBorder="1" applyAlignment="1" applyProtection="1">
      <alignment horizontal="center" vertical="center" wrapText="1"/>
      <protection locked="0" hidden="1"/>
    </xf>
    <xf numFmtId="0" fontId="6" fillId="20" borderId="120" xfId="0" applyFont="1" applyFill="1" applyBorder="1" applyAlignment="1" applyProtection="1">
      <alignment horizontal="center" vertical="center" wrapText="1"/>
      <protection locked="0" hidden="1"/>
    </xf>
    <xf numFmtId="2" fontId="6" fillId="20" borderId="114" xfId="0" applyNumberFormat="1" applyFont="1" applyFill="1" applyBorder="1" applyAlignment="1" applyProtection="1">
      <alignment horizontal="center" vertical="center" wrapText="1"/>
      <protection locked="0" hidden="1"/>
    </xf>
    <xf numFmtId="0" fontId="15" fillId="20" borderId="354" xfId="0" applyFont="1" applyFill="1" applyBorder="1" applyAlignment="1" applyProtection="1">
      <alignment horizontal="center" vertical="center" wrapText="1"/>
      <protection locked="0" hidden="1"/>
    </xf>
    <xf numFmtId="0" fontId="44" fillId="7" borderId="122" xfId="0" applyFont="1" applyFill="1" applyBorder="1" applyAlignment="1" applyProtection="1">
      <alignment horizontal="center" vertical="center" wrapText="1"/>
      <protection locked="0" hidden="1"/>
    </xf>
    <xf numFmtId="0" fontId="44" fillId="7" borderId="118" xfId="0" applyFont="1" applyFill="1" applyBorder="1" applyAlignment="1" applyProtection="1">
      <alignment horizontal="center" vertical="center" wrapText="1"/>
      <protection locked="0" hidden="1"/>
    </xf>
    <xf numFmtId="0" fontId="5" fillId="7" borderId="118" xfId="0" applyFont="1" applyFill="1" applyBorder="1" applyAlignment="1" applyProtection="1">
      <alignment horizontal="center" vertical="center" wrapText="1"/>
      <protection locked="0" hidden="1"/>
    </xf>
    <xf numFmtId="0" fontId="50" fillId="7" borderId="117" xfId="0" applyFont="1" applyFill="1" applyBorder="1" applyAlignment="1" applyProtection="1">
      <alignment horizontal="center" vertical="center" wrapText="1"/>
      <protection locked="0" hidden="1"/>
    </xf>
    <xf numFmtId="0" fontId="5" fillId="7" borderId="111" xfId="0" applyFont="1" applyFill="1" applyBorder="1" applyAlignment="1" applyProtection="1">
      <alignment horizontal="center" vertical="center" wrapText="1"/>
      <protection locked="0" hidden="1"/>
    </xf>
    <xf numFmtId="0" fontId="51" fillId="7" borderId="111" xfId="0" applyFont="1" applyFill="1" applyBorder="1" applyAlignment="1" applyProtection="1">
      <alignment horizontal="center" vertical="center" wrapText="1"/>
      <protection locked="0" hidden="1"/>
    </xf>
    <xf numFmtId="0" fontId="44" fillId="7" borderId="115" xfId="0" applyFont="1" applyFill="1" applyBorder="1" applyAlignment="1" applyProtection="1">
      <alignment horizontal="center" vertical="center" wrapText="1"/>
      <protection locked="0" hidden="1"/>
    </xf>
    <xf numFmtId="0" fontId="5" fillId="7" borderId="119" xfId="0" applyFont="1" applyFill="1" applyBorder="1" applyAlignment="1" applyProtection="1">
      <alignment horizontal="center" vertical="center" wrapText="1"/>
      <protection locked="0" hidden="1"/>
    </xf>
    <xf numFmtId="0" fontId="5" fillId="7" borderId="41" xfId="0" applyFont="1" applyFill="1" applyBorder="1" applyAlignment="1" applyProtection="1">
      <alignment horizontal="center" vertical="center" wrapText="1"/>
      <protection locked="0" hidden="1"/>
    </xf>
    <xf numFmtId="0" fontId="44" fillId="7" borderId="38" xfId="0" applyFont="1" applyFill="1" applyBorder="1" applyAlignment="1" applyProtection="1">
      <alignment horizontal="center" vertical="center" wrapText="1"/>
      <protection locked="0" hidden="1"/>
    </xf>
    <xf numFmtId="0" fontId="44" fillId="7" borderId="116" xfId="0" applyFont="1" applyFill="1" applyBorder="1" applyAlignment="1" applyProtection="1">
      <alignment horizontal="center" vertical="center" wrapText="1"/>
      <protection locked="0" hidden="1"/>
    </xf>
    <xf numFmtId="0" fontId="5" fillId="7" borderId="116" xfId="0" applyFont="1" applyFill="1" applyBorder="1" applyAlignment="1" applyProtection="1">
      <alignment horizontal="center" vertical="center" wrapText="1"/>
      <protection locked="0" hidden="1"/>
    </xf>
    <xf numFmtId="0" fontId="40" fillId="7" borderId="116" xfId="0" applyFont="1" applyFill="1" applyBorder="1" applyAlignment="1" applyProtection="1">
      <alignment horizontal="center" vertical="center" wrapText="1"/>
      <protection locked="0" hidden="1"/>
    </xf>
    <xf numFmtId="0" fontId="44" fillId="12" borderId="341" xfId="0" applyFont="1" applyFill="1" applyBorder="1" applyAlignment="1" applyProtection="1">
      <alignment horizontal="center" vertical="center" textRotation="90" wrapText="1"/>
      <protection locked="0" hidden="1"/>
    </xf>
    <xf numFmtId="0" fontId="44" fillId="12" borderId="342" xfId="0" applyFont="1" applyFill="1" applyBorder="1" applyAlignment="1" applyProtection="1">
      <alignment horizontal="center" vertical="center" textRotation="90" wrapText="1"/>
      <protection locked="0" hidden="1"/>
    </xf>
    <xf numFmtId="0" fontId="44" fillId="12" borderId="0" xfId="0" applyFont="1" applyFill="1" applyBorder="1" applyAlignment="1" applyProtection="1">
      <alignment horizontal="center" vertical="center" textRotation="90" wrapText="1"/>
      <protection locked="0" hidden="1"/>
    </xf>
    <xf numFmtId="2" fontId="6" fillId="22" borderId="128" xfId="0" applyNumberFormat="1" applyFont="1" applyFill="1" applyBorder="1" applyAlignment="1" applyProtection="1">
      <alignment horizontal="center" vertical="center" wrapText="1"/>
      <protection locked="0" hidden="1"/>
    </xf>
    <xf numFmtId="1" fontId="47" fillId="11" borderId="128" xfId="0" applyNumberFormat="1" applyFont="1" applyFill="1" applyBorder="1" applyAlignment="1" applyProtection="1">
      <alignment horizontal="center" vertical="center" wrapText="1"/>
      <protection locked="0" hidden="1"/>
    </xf>
    <xf numFmtId="0" fontId="5" fillId="22" borderId="69" xfId="0" applyFont="1" applyFill="1" applyBorder="1" applyAlignment="1" applyProtection="1">
      <alignment horizontal="center" vertical="center" wrapText="1"/>
      <protection locked="0" hidden="1"/>
    </xf>
    <xf numFmtId="0" fontId="15" fillId="22" borderId="34" xfId="0" applyFont="1" applyFill="1" applyBorder="1" applyAlignment="1" applyProtection="1">
      <alignment horizontal="center" vertical="center" wrapText="1"/>
      <protection locked="0" hidden="1"/>
    </xf>
    <xf numFmtId="2" fontId="6" fillId="15" borderId="348" xfId="0" applyNumberFormat="1" applyFont="1" applyFill="1" applyBorder="1" applyAlignment="1" applyProtection="1">
      <alignment horizontal="center" vertical="center" wrapText="1"/>
      <protection locked="0" hidden="1"/>
    </xf>
    <xf numFmtId="0" fontId="47" fillId="16" borderId="355" xfId="0" applyFont="1" applyFill="1" applyBorder="1" applyAlignment="1" applyProtection="1">
      <alignment horizontal="center" vertical="center" wrapText="1"/>
      <protection locked="0" hidden="1"/>
    </xf>
    <xf numFmtId="0" fontId="1" fillId="2" borderId="0" xfId="0" applyFont="1" applyFill="1" applyAlignment="1" applyProtection="1">
      <alignment vertical="center"/>
      <protection hidden="1"/>
    </xf>
    <xf numFmtId="0" fontId="1" fillId="0" borderId="0" xfId="0" applyFont="1" applyAlignment="1" applyProtection="1">
      <protection hidden="1"/>
    </xf>
    <xf numFmtId="0" fontId="80" fillId="0" borderId="83" xfId="0" applyFont="1" applyBorder="1" applyAlignment="1" applyProtection="1">
      <alignment horizontal="center" vertical="center"/>
      <protection locked="0" hidden="1"/>
    </xf>
    <xf numFmtId="0" fontId="88" fillId="0" borderId="85" xfId="0" applyFont="1" applyBorder="1" applyAlignment="1" applyProtection="1">
      <alignment horizontal="center" vertical="center"/>
      <protection locked="0" hidden="1"/>
    </xf>
    <xf numFmtId="0" fontId="39" fillId="10" borderId="66" xfId="0" applyFont="1" applyFill="1" applyBorder="1" applyAlignment="1" applyProtection="1">
      <alignment horizontal="center" vertical="center" textRotation="90" wrapText="1"/>
      <protection locked="0" hidden="1"/>
    </xf>
    <xf numFmtId="0" fontId="79" fillId="10" borderId="34" xfId="0" applyFont="1" applyFill="1" applyBorder="1" applyAlignment="1" applyProtection="1">
      <alignment horizontal="center" vertical="center" wrapText="1"/>
      <protection hidden="1"/>
    </xf>
    <xf numFmtId="0" fontId="79" fillId="10" borderId="39" xfId="0" applyFont="1" applyFill="1" applyBorder="1" applyAlignment="1" applyProtection="1">
      <alignment horizontal="center" vertical="center" wrapText="1"/>
      <protection hidden="1"/>
    </xf>
    <xf numFmtId="0" fontId="1" fillId="0" borderId="0" xfId="0" applyFont="1" applyBorder="1" applyAlignment="1" applyProtection="1">
      <alignment horizontal="center" vertical="center" textRotation="90"/>
      <protection hidden="1"/>
    </xf>
    <xf numFmtId="0" fontId="62" fillId="0" borderId="369" xfId="0" applyFont="1" applyBorder="1" applyAlignment="1" applyProtection="1">
      <alignment horizontal="center" vertical="center"/>
      <protection locked="0" hidden="1"/>
    </xf>
    <xf numFmtId="0" fontId="1" fillId="0" borderId="377" xfId="0" applyFont="1" applyBorder="1" applyProtection="1">
      <alignment vertical="center"/>
      <protection locked="0" hidden="1"/>
    </xf>
    <xf numFmtId="0" fontId="88" fillId="0" borderId="42" xfId="0" applyFont="1" applyBorder="1" applyAlignment="1" applyProtection="1">
      <alignment vertical="center"/>
      <protection locked="0" hidden="1"/>
    </xf>
    <xf numFmtId="0" fontId="88" fillId="0" borderId="41" xfId="0" applyFont="1" applyBorder="1" applyAlignment="1" applyProtection="1">
      <alignment vertical="center"/>
      <protection locked="0" hidden="1"/>
    </xf>
    <xf numFmtId="0" fontId="88" fillId="0" borderId="43" xfId="0" applyFont="1" applyBorder="1" applyAlignment="1" applyProtection="1">
      <alignment vertical="center"/>
      <protection locked="0" hidden="1"/>
    </xf>
    <xf numFmtId="0" fontId="1" fillId="0" borderId="380" xfId="0" applyFont="1" applyBorder="1" applyProtection="1">
      <alignment vertical="center"/>
      <protection locked="0" hidden="1"/>
    </xf>
    <xf numFmtId="0" fontId="61" fillId="0" borderId="85" xfId="0" applyFont="1" applyBorder="1" applyAlignment="1" applyProtection="1">
      <alignment vertical="center" textRotation="90" wrapText="1"/>
      <protection locked="0" hidden="1"/>
    </xf>
    <xf numFmtId="0" fontId="1" fillId="10" borderId="384" xfId="0" applyFont="1" applyFill="1" applyBorder="1" applyProtection="1">
      <alignment vertical="center"/>
      <protection locked="0" hidden="1"/>
    </xf>
    <xf numFmtId="0" fontId="66" fillId="0" borderId="384" xfId="0" applyFont="1" applyBorder="1" applyAlignment="1" applyProtection="1">
      <alignment horizontal="center" vertical="center" wrapText="1"/>
      <protection hidden="1"/>
    </xf>
    <xf numFmtId="0" fontId="87" fillId="10" borderId="384" xfId="0" applyFont="1" applyFill="1" applyBorder="1" applyAlignment="1" applyProtection="1">
      <alignment horizontal="center" vertical="center" wrapText="1"/>
      <protection locked="0" hidden="1"/>
    </xf>
    <xf numFmtId="0" fontId="1" fillId="10" borderId="384" xfId="0" applyFont="1" applyFill="1" applyBorder="1" applyAlignment="1" applyProtection="1">
      <alignment horizontal="center" vertical="center"/>
      <protection locked="0" hidden="1"/>
    </xf>
    <xf numFmtId="0" fontId="80" fillId="10" borderId="384" xfId="0" applyFont="1" applyFill="1" applyBorder="1" applyAlignment="1" applyProtection="1">
      <alignment horizontal="center" vertical="center"/>
      <protection locked="0" hidden="1"/>
    </xf>
    <xf numFmtId="0" fontId="1" fillId="0" borderId="384" xfId="0" applyFont="1" applyBorder="1" applyAlignment="1" applyProtection="1">
      <alignment horizontal="center" vertical="center"/>
      <protection hidden="1"/>
    </xf>
    <xf numFmtId="0" fontId="87" fillId="10" borderId="384" xfId="0" applyFont="1" applyFill="1" applyBorder="1" applyAlignment="1" applyProtection="1">
      <alignment horizontal="center" vertical="center"/>
      <protection locked="0" hidden="1"/>
    </xf>
    <xf numFmtId="0" fontId="82" fillId="17" borderId="384" xfId="0" applyFont="1" applyFill="1" applyBorder="1" applyAlignment="1" applyProtection="1">
      <alignment horizontal="center" vertical="center"/>
      <protection locked="0" hidden="1"/>
    </xf>
    <xf numFmtId="0" fontId="84" fillId="17" borderId="384" xfId="0" applyFont="1" applyFill="1" applyBorder="1" applyAlignment="1" applyProtection="1">
      <alignment horizontal="center" vertical="center" wrapText="1"/>
      <protection locked="0" hidden="1"/>
    </xf>
    <xf numFmtId="0" fontId="84" fillId="17" borderId="384" xfId="0" applyFont="1" applyFill="1" applyBorder="1" applyAlignment="1" applyProtection="1">
      <alignment horizontal="center" vertical="center"/>
      <protection locked="0" hidden="1"/>
    </xf>
    <xf numFmtId="0" fontId="64" fillId="17" borderId="384" xfId="0" applyFont="1" applyFill="1" applyBorder="1" applyAlignment="1" applyProtection="1">
      <alignment horizontal="center" vertical="center"/>
      <protection locked="0" hidden="1"/>
    </xf>
    <xf numFmtId="0" fontId="83" fillId="17" borderId="396" xfId="0" applyFont="1" applyFill="1" applyBorder="1" applyAlignment="1" applyProtection="1">
      <alignment horizontal="center" vertical="center" textRotation="90" wrapText="1"/>
      <protection locked="0" hidden="1"/>
    </xf>
    <xf numFmtId="0" fontId="64" fillId="17" borderId="396" xfId="0" applyFont="1" applyFill="1" applyBorder="1" applyAlignment="1" applyProtection="1">
      <alignment horizontal="center" vertical="center"/>
      <protection locked="0" hidden="1"/>
    </xf>
    <xf numFmtId="0" fontId="1" fillId="0" borderId="0" xfId="0" applyFont="1" applyAlignment="1" applyProtection="1">
      <protection hidden="1"/>
    </xf>
    <xf numFmtId="0" fontId="1" fillId="0" borderId="0" xfId="0" applyFont="1" applyAlignment="1" applyProtection="1">
      <protection hidden="1"/>
    </xf>
    <xf numFmtId="0" fontId="110" fillId="0" borderId="405" xfId="0" applyFont="1" applyFill="1" applyBorder="1" applyAlignment="1" applyProtection="1">
      <alignment horizontal="right"/>
      <protection locked="0" hidden="1"/>
    </xf>
    <xf numFmtId="0" fontId="110" fillId="0" borderId="85" xfId="0" applyFont="1" applyFill="1" applyBorder="1" applyAlignment="1" applyProtection="1">
      <alignment horizontal="right"/>
      <protection locked="0" hidden="1"/>
    </xf>
    <xf numFmtId="0" fontId="118" fillId="17" borderId="311" xfId="0" applyFont="1" applyFill="1" applyBorder="1" applyAlignment="1" applyProtection="1">
      <alignment horizontal="center"/>
      <protection locked="0" hidden="1"/>
    </xf>
    <xf numFmtId="2" fontId="118" fillId="17" borderId="114" xfId="0" applyNumberFormat="1" applyFont="1" applyFill="1" applyBorder="1" applyAlignment="1" applyProtection="1">
      <alignment horizontal="center"/>
      <protection locked="0" hidden="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33" fillId="18" borderId="7" xfId="0" applyFont="1" applyFill="1" applyBorder="1" applyAlignment="1">
      <alignment horizontal="center" wrapText="1"/>
    </xf>
    <xf numFmtId="0" fontId="129" fillId="0" borderId="8" xfId="0" applyFont="1" applyBorder="1" applyAlignme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18" borderId="334" xfId="0" applyFont="1" applyFill="1" applyBorder="1" applyAlignment="1">
      <alignment horizontal="center" vertical="center"/>
    </xf>
    <xf numFmtId="0" fontId="2" fillId="18" borderId="335" xfId="0" applyFont="1" applyFill="1" applyBorder="1" applyAlignment="1">
      <alignment horizontal="center" vertical="center"/>
    </xf>
    <xf numFmtId="0" fontId="130" fillId="18" borderId="5" xfId="0" applyFont="1" applyFill="1" applyBorder="1" applyAlignment="1">
      <alignment horizontal="center" vertical="center"/>
    </xf>
    <xf numFmtId="0" fontId="130" fillId="18" borderId="6" xfId="0" applyFont="1" applyFill="1" applyBorder="1" applyAlignment="1">
      <alignment horizontal="center" vertical="center"/>
    </xf>
    <xf numFmtId="0" fontId="134" fillId="19" borderId="5" xfId="1" applyFont="1" applyFill="1" applyBorder="1" applyAlignment="1" applyProtection="1">
      <alignment horizontal="center" vertical="center"/>
    </xf>
    <xf numFmtId="0" fontId="135" fillId="19" borderId="6" xfId="1" applyFont="1" applyFill="1" applyBorder="1" applyAlignment="1" applyProtection="1">
      <alignment horizontal="center" vertical="center"/>
    </xf>
    <xf numFmtId="0" fontId="131" fillId="18" borderId="5" xfId="0" applyFont="1" applyFill="1" applyBorder="1" applyAlignment="1">
      <alignment horizontal="center"/>
    </xf>
    <xf numFmtId="0" fontId="131" fillId="18" borderId="6" xfId="0" applyFont="1" applyFill="1" applyBorder="1" applyAlignment="1">
      <alignment horizontal="center"/>
    </xf>
    <xf numFmtId="0" fontId="1" fillId="2" borderId="201" xfId="0" applyFont="1" applyFill="1" applyBorder="1" applyAlignment="1">
      <alignment horizontal="center"/>
    </xf>
    <xf numFmtId="0" fontId="1" fillId="2" borderId="4" xfId="0" applyFont="1" applyFill="1" applyBorder="1" applyAlignment="1">
      <alignment horizontal="center"/>
    </xf>
    <xf numFmtId="0" fontId="136" fillId="7" borderId="147" xfId="0" applyFont="1" applyFill="1" applyBorder="1" applyAlignment="1">
      <alignment horizontal="center"/>
    </xf>
    <xf numFmtId="0" fontId="136" fillId="7" borderId="250" xfId="0" applyFont="1" applyFill="1" applyBorder="1" applyAlignment="1">
      <alignment horizontal="center"/>
    </xf>
    <xf numFmtId="0" fontId="18" fillId="4" borderId="0"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3" xfId="0" applyFont="1" applyFill="1" applyBorder="1" applyAlignment="1" applyProtection="1">
      <alignment horizontal="center" vertical="center"/>
      <protection hidden="1"/>
    </xf>
    <xf numFmtId="0" fontId="1" fillId="4" borderId="0" xfId="0" applyFont="1" applyFill="1" applyAlignment="1" applyProtection="1">
      <alignment horizontal="center"/>
      <protection hidden="1"/>
    </xf>
    <xf numFmtId="0" fontId="17" fillId="6" borderId="31" xfId="0" applyFont="1" applyFill="1" applyBorder="1" applyAlignment="1" applyProtection="1">
      <alignment horizontal="center" vertical="center" wrapText="1"/>
      <protection locked="0"/>
    </xf>
    <xf numFmtId="0" fontId="17" fillId="6" borderId="32" xfId="0" applyFont="1" applyFill="1" applyBorder="1" applyAlignment="1" applyProtection="1">
      <alignment horizontal="center" vertical="center" wrapText="1"/>
      <protection locked="0"/>
    </xf>
    <xf numFmtId="0" fontId="17" fillId="6" borderId="36" xfId="0" applyFont="1" applyFill="1" applyBorder="1" applyAlignment="1" applyProtection="1">
      <alignment horizontal="center" vertical="center" wrapText="1"/>
      <protection locked="0"/>
    </xf>
    <xf numFmtId="0" fontId="17" fillId="6" borderId="37"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protection hidden="1"/>
    </xf>
    <xf numFmtId="0" fontId="24" fillId="5" borderId="13" xfId="0"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6" fillId="6" borderId="13"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hidden="1"/>
    </xf>
    <xf numFmtId="0" fontId="10" fillId="7" borderId="20" xfId="0" applyFont="1" applyFill="1" applyBorder="1" applyAlignment="1" applyProtection="1">
      <alignment horizontal="center" vertical="center"/>
      <protection hidden="1"/>
    </xf>
    <xf numFmtId="0" fontId="10" fillId="7" borderId="21" xfId="0" applyFont="1" applyFill="1" applyBorder="1" applyAlignment="1" applyProtection="1">
      <alignment horizontal="center" vertical="center"/>
      <protection hidden="1"/>
    </xf>
    <xf numFmtId="0" fontId="10" fillId="7" borderId="22" xfId="0" applyFont="1" applyFill="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11" fillId="8" borderId="23" xfId="0" applyFont="1" applyFill="1" applyBorder="1" applyAlignment="1" applyProtection="1">
      <alignment horizontal="center" vertical="center"/>
      <protection hidden="1"/>
    </xf>
    <xf numFmtId="0" fontId="11" fillId="8" borderId="24" xfId="0" applyFont="1" applyFill="1" applyBorder="1" applyAlignment="1" applyProtection="1">
      <alignment horizontal="center" vertical="center"/>
      <protection hidden="1"/>
    </xf>
    <xf numFmtId="0" fontId="11" fillId="8" borderId="25" xfId="0" applyFont="1" applyFill="1" applyBorder="1" applyAlignment="1" applyProtection="1">
      <alignment horizontal="center" vertical="center"/>
      <protection hidden="1"/>
    </xf>
    <xf numFmtId="0" fontId="7" fillId="4" borderId="0" xfId="0" applyFont="1" applyFill="1" applyBorder="1" applyAlignment="1" applyProtection="1">
      <alignment horizontal="center" vertical="center"/>
      <protection hidden="1"/>
    </xf>
    <xf numFmtId="0" fontId="7" fillId="6" borderId="13" xfId="0" applyFont="1" applyFill="1" applyBorder="1" applyAlignment="1" applyProtection="1">
      <alignment horizontal="center" vertical="center"/>
      <protection hidden="1"/>
    </xf>
    <xf numFmtId="0" fontId="7" fillId="6" borderId="14"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5" borderId="13" xfId="0" applyFont="1" applyFill="1" applyBorder="1" applyAlignment="1" applyProtection="1">
      <alignment horizontal="center" vertical="center"/>
      <protection hidden="1"/>
    </xf>
    <xf numFmtId="0" fontId="4" fillId="5" borderId="30" xfId="0" applyFont="1" applyFill="1" applyBorder="1" applyAlignment="1" applyProtection="1">
      <alignment horizontal="center" vertical="center"/>
      <protection hidden="1"/>
    </xf>
    <xf numFmtId="0" fontId="4" fillId="5" borderId="31" xfId="0" applyFont="1" applyFill="1" applyBorder="1" applyAlignment="1" applyProtection="1">
      <alignment horizontal="center" vertical="center"/>
      <protection hidden="1"/>
    </xf>
    <xf numFmtId="0" fontId="4" fillId="5" borderId="35" xfId="0" applyFont="1" applyFill="1" applyBorder="1" applyAlignment="1" applyProtection="1">
      <alignment horizontal="center" vertical="center"/>
      <protection hidden="1"/>
    </xf>
    <xf numFmtId="0" fontId="4" fillId="5" borderId="36" xfId="0" applyFont="1" applyFill="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0" fontId="19" fillId="6" borderId="31" xfId="0" applyFont="1" applyFill="1" applyBorder="1" applyAlignment="1" applyProtection="1">
      <alignment horizontal="center" vertical="center" wrapText="1"/>
      <protection locked="0"/>
    </xf>
    <xf numFmtId="0" fontId="19" fillId="6" borderId="32" xfId="0" applyFont="1" applyFill="1" applyBorder="1" applyAlignment="1" applyProtection="1">
      <alignment horizontal="center" vertical="center" wrapText="1"/>
      <protection locked="0"/>
    </xf>
    <xf numFmtId="0" fontId="19" fillId="6" borderId="36" xfId="0" applyFont="1" applyFill="1" applyBorder="1" applyAlignment="1" applyProtection="1">
      <alignment horizontal="center" vertical="center" wrapText="1"/>
      <protection locked="0"/>
    </xf>
    <xf numFmtId="0" fontId="19" fillId="6" borderId="37" xfId="0" applyFont="1" applyFill="1" applyBorder="1" applyAlignment="1" applyProtection="1">
      <alignment horizontal="center" vertical="center" wrapText="1"/>
      <protection locked="0"/>
    </xf>
    <xf numFmtId="0" fontId="16" fillId="5" borderId="30" xfId="0" applyFont="1" applyFill="1" applyBorder="1" applyAlignment="1" applyProtection="1">
      <alignment horizontal="center" vertical="center"/>
      <protection hidden="1"/>
    </xf>
    <xf numFmtId="0" fontId="16" fillId="5" borderId="31" xfId="0" applyFont="1" applyFill="1" applyBorder="1" applyAlignment="1" applyProtection="1">
      <alignment horizontal="center" vertical="center"/>
      <protection hidden="1"/>
    </xf>
    <xf numFmtId="0" fontId="16" fillId="5" borderId="35" xfId="0" applyFont="1" applyFill="1" applyBorder="1" applyAlignment="1" applyProtection="1">
      <alignment horizontal="center" vertical="center"/>
      <protection hidden="1"/>
    </xf>
    <xf numFmtId="0" fontId="16" fillId="5" borderId="36" xfId="0" applyFont="1" applyFill="1" applyBorder="1" applyAlignment="1" applyProtection="1">
      <alignment horizontal="center" vertical="center"/>
      <protection hidden="1"/>
    </xf>
    <xf numFmtId="0" fontId="28" fillId="3" borderId="0" xfId="0" applyFont="1" applyFill="1" applyAlignment="1" applyProtection="1">
      <alignment horizontal="center" vertical="center"/>
      <protection hidden="1"/>
    </xf>
    <xf numFmtId="0" fontId="22" fillId="3" borderId="18" xfId="0" applyFont="1" applyFill="1" applyBorder="1" applyAlignment="1" applyProtection="1">
      <alignment horizontal="center" vertical="center" wrapText="1"/>
      <protection hidden="1"/>
    </xf>
    <xf numFmtId="0" fontId="22" fillId="3" borderId="0" xfId="0" applyFont="1" applyFill="1" applyBorder="1" applyAlignment="1" applyProtection="1">
      <alignment horizontal="center" vertical="center" wrapText="1"/>
      <protection hidden="1"/>
    </xf>
    <xf numFmtId="0" fontId="22" fillId="3" borderId="19" xfId="0" applyFont="1" applyFill="1" applyBorder="1" applyAlignment="1" applyProtection="1">
      <alignment horizontal="center" vertical="center" wrapText="1"/>
      <protection hidden="1"/>
    </xf>
    <xf numFmtId="0" fontId="23" fillId="3" borderId="18" xfId="0" applyFont="1" applyFill="1" applyBorder="1" applyAlignment="1" applyProtection="1">
      <alignment horizontal="center" vertical="top" wrapText="1"/>
      <protection hidden="1"/>
    </xf>
    <xf numFmtId="0" fontId="23" fillId="3" borderId="0" xfId="0" applyFont="1" applyFill="1" applyBorder="1" applyAlignment="1" applyProtection="1">
      <alignment horizontal="center" vertical="top" wrapText="1"/>
      <protection hidden="1"/>
    </xf>
    <xf numFmtId="0" fontId="23" fillId="3" borderId="19" xfId="0" applyFont="1" applyFill="1" applyBorder="1" applyAlignment="1" applyProtection="1">
      <alignment horizontal="center" vertical="top" wrapText="1"/>
      <protection hidden="1"/>
    </xf>
    <xf numFmtId="0" fontId="26" fillId="3" borderId="18" xfId="0" applyFont="1" applyFill="1" applyBorder="1" applyAlignment="1" applyProtection="1">
      <alignment horizontal="center" vertical="top" wrapText="1"/>
      <protection hidden="1"/>
    </xf>
    <xf numFmtId="0" fontId="26" fillId="3" borderId="0" xfId="0" applyFont="1" applyFill="1" applyBorder="1" applyAlignment="1" applyProtection="1">
      <alignment horizontal="center" vertical="top" wrapText="1"/>
      <protection hidden="1"/>
    </xf>
    <xf numFmtId="0" fontId="26" fillId="3" borderId="19" xfId="0" applyFont="1" applyFill="1" applyBorder="1" applyAlignment="1" applyProtection="1">
      <alignment horizontal="center" vertical="top" wrapText="1"/>
      <protection hidden="1"/>
    </xf>
    <xf numFmtId="0" fontId="27" fillId="3" borderId="18" xfId="0" applyFont="1" applyFill="1" applyBorder="1" applyAlignment="1" applyProtection="1">
      <alignment horizontal="center" vertical="center" wrapText="1"/>
      <protection hidden="1"/>
    </xf>
    <xf numFmtId="0" fontId="27" fillId="3" borderId="0" xfId="0" applyFont="1" applyFill="1" applyBorder="1" applyAlignment="1" applyProtection="1">
      <alignment horizontal="center" vertical="center" wrapText="1"/>
      <protection hidden="1"/>
    </xf>
    <xf numFmtId="0" fontId="27" fillId="3" borderId="19" xfId="0" applyFont="1" applyFill="1" applyBorder="1" applyAlignment="1" applyProtection="1">
      <alignment horizontal="center" vertical="center" wrapText="1"/>
      <protection hidden="1"/>
    </xf>
    <xf numFmtId="0" fontId="9" fillId="3" borderId="15"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9" fillId="3" borderId="17" xfId="0" applyFont="1" applyFill="1" applyBorder="1" applyAlignment="1" applyProtection="1">
      <alignment horizontal="center" vertical="center"/>
      <protection hidden="1"/>
    </xf>
    <xf numFmtId="0" fontId="9" fillId="3" borderId="18"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0" fontId="20" fillId="3" borderId="18"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9" fillId="3" borderId="18" xfId="0" applyFont="1" applyFill="1" applyBorder="1" applyAlignment="1" applyProtection="1">
      <alignment horizontal="center" vertical="center" wrapText="1"/>
      <protection hidden="1"/>
    </xf>
    <xf numFmtId="0" fontId="16" fillId="5" borderId="12" xfId="0" applyFont="1" applyFill="1" applyBorder="1" applyAlignment="1" applyProtection="1">
      <alignment horizontal="center" vertical="center"/>
      <protection hidden="1"/>
    </xf>
    <xf numFmtId="0" fontId="16" fillId="5" borderId="13" xfId="0" applyFont="1" applyFill="1" applyBorder="1" applyAlignment="1" applyProtection="1">
      <alignment horizontal="center" vertical="center"/>
      <protection hidden="1"/>
    </xf>
    <xf numFmtId="164" fontId="21" fillId="6" borderId="13" xfId="0" quotePrefix="1" applyNumberFormat="1" applyFont="1" applyFill="1" applyBorder="1" applyAlignment="1" applyProtection="1">
      <alignment horizontal="center" vertical="center"/>
      <protection locked="0"/>
    </xf>
    <xf numFmtId="164" fontId="21" fillId="6" borderId="13" xfId="0" applyNumberFormat="1" applyFont="1" applyFill="1" applyBorder="1" applyAlignment="1" applyProtection="1">
      <alignment horizontal="center" vertical="center"/>
      <protection locked="0"/>
    </xf>
    <xf numFmtId="164" fontId="21" fillId="6" borderId="14" xfId="0" applyNumberFormat="1" applyFont="1" applyFill="1" applyBorder="1" applyAlignment="1" applyProtection="1">
      <alignment horizontal="center" vertical="center"/>
      <protection locked="0"/>
    </xf>
    <xf numFmtId="14" fontId="24" fillId="6" borderId="13" xfId="0" applyNumberFormat="1" applyFont="1" applyFill="1" applyBorder="1" applyAlignment="1" applyProtection="1">
      <alignment horizontal="center" vertical="center"/>
      <protection locked="0"/>
    </xf>
    <xf numFmtId="14" fontId="24" fillId="6" borderId="14" xfId="0" applyNumberFormat="1" applyFont="1" applyFill="1" applyBorder="1" applyAlignment="1" applyProtection="1">
      <alignment horizontal="center" vertical="center"/>
      <protection locked="0"/>
    </xf>
    <xf numFmtId="0" fontId="24" fillId="6" borderId="13" xfId="0" applyFont="1" applyFill="1" applyBorder="1" applyAlignment="1" applyProtection="1">
      <alignment horizontal="center" vertical="center"/>
      <protection locked="0"/>
    </xf>
    <xf numFmtId="0" fontId="24" fillId="6" borderId="14" xfId="0" applyFont="1" applyFill="1" applyBorder="1" applyAlignment="1" applyProtection="1">
      <alignment horizontal="center" vertical="center"/>
      <protection locked="0"/>
    </xf>
    <xf numFmtId="0" fontId="21" fillId="5" borderId="12" xfId="0" applyFont="1" applyFill="1" applyBorder="1" applyAlignment="1" applyProtection="1">
      <alignment horizontal="center" vertical="center"/>
      <protection hidden="1"/>
    </xf>
    <xf numFmtId="0" fontId="21" fillId="5" borderId="13" xfId="0" applyFont="1" applyFill="1" applyBorder="1" applyAlignment="1" applyProtection="1">
      <alignment horizontal="center" vertical="center"/>
      <protection hidden="1"/>
    </xf>
    <xf numFmtId="0" fontId="15" fillId="16" borderId="24" xfId="0" applyFont="1" applyFill="1" applyBorder="1" applyAlignment="1" applyProtection="1">
      <alignment horizontal="center" vertical="center" wrapText="1"/>
      <protection locked="0" hidden="1"/>
    </xf>
    <xf numFmtId="0" fontId="15" fillId="16" borderId="94" xfId="0" applyFont="1" applyFill="1" applyBorder="1" applyAlignment="1" applyProtection="1">
      <alignment horizontal="center" vertical="center" wrapText="1"/>
      <protection locked="0" hidden="1"/>
    </xf>
    <xf numFmtId="0" fontId="1" fillId="0" borderId="111" xfId="0" applyFont="1" applyBorder="1" applyAlignment="1" applyProtection="1">
      <protection locked="0" hidden="1"/>
    </xf>
    <xf numFmtId="0" fontId="31" fillId="8" borderId="46" xfId="0" applyFont="1" applyFill="1" applyBorder="1" applyAlignment="1" applyProtection="1">
      <alignment horizontal="center" vertical="center" wrapText="1"/>
      <protection locked="0" hidden="1"/>
    </xf>
    <xf numFmtId="0" fontId="1" fillId="0" borderId="44" xfId="0" applyFont="1" applyBorder="1" applyAlignment="1" applyProtection="1">
      <protection locked="0" hidden="1"/>
    </xf>
    <xf numFmtId="0" fontId="42" fillId="11" borderId="66" xfId="0" applyFont="1" applyFill="1" applyBorder="1" applyAlignment="1" applyProtection="1">
      <alignment horizontal="center" vertical="center" textRotation="90" wrapText="1"/>
      <protection locked="0" hidden="1"/>
    </xf>
    <xf numFmtId="0" fontId="1" fillId="11" borderId="94" xfId="0" applyFont="1" applyFill="1" applyBorder="1" applyAlignment="1" applyProtection="1">
      <protection locked="0" hidden="1"/>
    </xf>
    <xf numFmtId="0" fontId="1" fillId="11" borderId="111" xfId="0" applyFont="1" applyFill="1" applyBorder="1" applyAlignment="1" applyProtection="1">
      <protection locked="0" hidden="1"/>
    </xf>
    <xf numFmtId="0" fontId="37" fillId="16" borderId="61" xfId="0" applyFont="1" applyFill="1" applyBorder="1" applyAlignment="1" applyProtection="1">
      <alignment horizontal="center" vertical="center" textRotation="90" wrapText="1"/>
      <protection locked="0" hidden="1"/>
    </xf>
    <xf numFmtId="0" fontId="1" fillId="0" borderId="78" xfId="0" applyFont="1" applyBorder="1" applyAlignment="1" applyProtection="1">
      <protection locked="0" hidden="1"/>
    </xf>
    <xf numFmtId="0" fontId="1" fillId="0" borderId="125" xfId="0" applyFont="1" applyBorder="1" applyAlignment="1" applyProtection="1">
      <protection locked="0" hidden="1"/>
    </xf>
    <xf numFmtId="0" fontId="49" fillId="16" borderId="67" xfId="0" applyFont="1" applyFill="1" applyBorder="1" applyAlignment="1" applyProtection="1">
      <alignment horizontal="center" vertical="center" textRotation="90" wrapText="1"/>
      <protection locked="0" hidden="1"/>
    </xf>
    <xf numFmtId="0" fontId="49" fillId="16" borderId="96" xfId="0" applyFont="1" applyFill="1" applyBorder="1" applyAlignment="1" applyProtection="1">
      <alignment horizontal="center" vertical="center" textRotation="90" wrapText="1"/>
      <protection locked="0" hidden="1"/>
    </xf>
    <xf numFmtId="0" fontId="49" fillId="16" borderId="120" xfId="0" applyFont="1" applyFill="1" applyBorder="1" applyAlignment="1" applyProtection="1">
      <alignment horizontal="center" vertical="center" textRotation="90" wrapText="1"/>
      <protection locked="0" hidden="1"/>
    </xf>
    <xf numFmtId="0" fontId="24" fillId="8" borderId="20" xfId="0" applyFont="1" applyFill="1" applyBorder="1" applyAlignment="1" applyProtection="1">
      <alignment horizontal="center" vertical="center" wrapText="1"/>
      <protection locked="0" hidden="1"/>
    </xf>
    <xf numFmtId="0" fontId="1" fillId="0" borderId="21" xfId="0" applyFont="1" applyBorder="1" applyAlignment="1" applyProtection="1">
      <protection locked="0" hidden="1"/>
    </xf>
    <xf numFmtId="0" fontId="48" fillId="13" borderId="71" xfId="0" applyFont="1" applyFill="1" applyBorder="1" applyAlignment="1" applyProtection="1">
      <alignment horizontal="center" vertical="center" textRotation="90" wrapText="1"/>
      <protection locked="0" hidden="1"/>
    </xf>
    <xf numFmtId="0" fontId="48" fillId="13" borderId="95" xfId="0" applyFont="1" applyFill="1" applyBorder="1" applyAlignment="1" applyProtection="1">
      <alignment horizontal="center" vertical="center" textRotation="90" wrapText="1"/>
      <protection locked="0" hidden="1"/>
    </xf>
    <xf numFmtId="0" fontId="1" fillId="13" borderId="112" xfId="0" applyFont="1" applyFill="1" applyBorder="1" applyAlignment="1" applyProtection="1">
      <protection locked="0" hidden="1"/>
    </xf>
    <xf numFmtId="0" fontId="46" fillId="16" borderId="109" xfId="0" applyFont="1" applyFill="1" applyBorder="1" applyAlignment="1" applyProtection="1">
      <alignment horizontal="center" vertical="center" textRotation="90" wrapText="1"/>
      <protection locked="0" hidden="1"/>
    </xf>
    <xf numFmtId="0" fontId="1" fillId="0" borderId="109" xfId="0" applyFont="1" applyBorder="1" applyAlignment="1" applyProtection="1">
      <alignment horizontal="center"/>
      <protection locked="0" hidden="1"/>
    </xf>
    <xf numFmtId="0" fontId="1" fillId="0" borderId="118" xfId="0" applyFont="1" applyBorder="1" applyAlignment="1" applyProtection="1">
      <alignment horizontal="center"/>
      <protection locked="0" hidden="1"/>
    </xf>
    <xf numFmtId="0" fontId="31" fillId="8" borderId="20" xfId="0" applyFont="1" applyFill="1" applyBorder="1" applyAlignment="1" applyProtection="1">
      <alignment horizontal="center" vertical="center" wrapText="1"/>
      <protection locked="0" hidden="1"/>
    </xf>
    <xf numFmtId="0" fontId="42" fillId="2" borderId="66" xfId="0" applyFont="1" applyFill="1" applyBorder="1" applyAlignment="1" applyProtection="1">
      <alignment horizontal="center" vertical="center" textRotation="90" wrapText="1"/>
      <protection locked="0" hidden="1"/>
    </xf>
    <xf numFmtId="0" fontId="1" fillId="2" borderId="94" xfId="0" applyFont="1" applyFill="1" applyBorder="1" applyAlignment="1" applyProtection="1">
      <protection locked="0" hidden="1"/>
    </xf>
    <xf numFmtId="0" fontId="1" fillId="2" borderId="111" xfId="0" applyFont="1" applyFill="1" applyBorder="1" applyAlignment="1" applyProtection="1">
      <protection locked="0" hidden="1"/>
    </xf>
    <xf numFmtId="0" fontId="39" fillId="16" borderId="338" xfId="0" applyFont="1" applyFill="1" applyBorder="1" applyAlignment="1" applyProtection="1">
      <alignment horizontal="center" vertical="center" wrapText="1"/>
      <protection locked="0" hidden="1"/>
    </xf>
    <xf numFmtId="0" fontId="39" fillId="16" borderId="339" xfId="0" applyFont="1" applyFill="1" applyBorder="1" applyAlignment="1" applyProtection="1">
      <alignment horizontal="center" vertical="center" wrapText="1"/>
      <protection locked="0" hidden="1"/>
    </xf>
    <xf numFmtId="0" fontId="39" fillId="16" borderId="350" xfId="0" applyFont="1" applyFill="1" applyBorder="1" applyAlignment="1" applyProtection="1">
      <alignment horizontal="center" vertical="center" wrapText="1"/>
      <protection locked="0" hidden="1"/>
    </xf>
    <xf numFmtId="0" fontId="15" fillId="16" borderId="24" xfId="0" applyFont="1" applyFill="1" applyBorder="1" applyAlignment="1" applyProtection="1">
      <alignment horizontal="center" vertical="center" textRotation="90" wrapText="1"/>
      <protection locked="0" hidden="1"/>
    </xf>
    <xf numFmtId="0" fontId="1" fillId="0" borderId="94" xfId="0" applyFont="1" applyBorder="1" applyAlignment="1" applyProtection="1">
      <protection locked="0" hidden="1"/>
    </xf>
    <xf numFmtId="0" fontId="34" fillId="16" borderId="20" xfId="0" applyFont="1" applyFill="1" applyBorder="1" applyAlignment="1" applyProtection="1">
      <alignment horizontal="center" wrapText="1"/>
      <protection locked="0" hidden="1"/>
    </xf>
    <xf numFmtId="0" fontId="1" fillId="0" borderId="22" xfId="0" applyFont="1" applyBorder="1" applyAlignment="1" applyProtection="1">
      <protection locked="0" hidden="1"/>
    </xf>
    <xf numFmtId="0" fontId="35" fillId="16" borderId="55" xfId="0" applyFont="1" applyFill="1" applyBorder="1" applyAlignment="1" applyProtection="1">
      <alignment horizontal="center" vertical="center" wrapText="1"/>
      <protection locked="0" hidden="1"/>
    </xf>
    <xf numFmtId="0" fontId="1" fillId="0" borderId="73" xfId="0" applyFont="1" applyBorder="1" applyAlignment="1" applyProtection="1">
      <protection locked="0" hidden="1"/>
    </xf>
    <xf numFmtId="0" fontId="1" fillId="0" borderId="121" xfId="0" applyFont="1" applyBorder="1" applyAlignment="1" applyProtection="1">
      <protection locked="0" hidden="1"/>
    </xf>
    <xf numFmtId="0" fontId="32" fillId="16" borderId="28" xfId="0" applyFont="1" applyFill="1" applyBorder="1" applyAlignment="1" applyProtection="1">
      <alignment horizontal="center" vertical="center"/>
      <protection locked="0" hidden="1"/>
    </xf>
    <xf numFmtId="0" fontId="32" fillId="16" borderId="50" xfId="0" applyFont="1" applyFill="1" applyBorder="1" applyAlignment="1" applyProtection="1">
      <alignment horizontal="center" vertical="center"/>
      <protection locked="0" hidden="1"/>
    </xf>
    <xf numFmtId="0" fontId="32" fillId="16" borderId="52" xfId="0" applyFont="1" applyFill="1" applyBorder="1" applyAlignment="1" applyProtection="1">
      <alignment horizontal="center" vertical="center"/>
      <protection locked="0" hidden="1"/>
    </xf>
    <xf numFmtId="0" fontId="32" fillId="2" borderId="62" xfId="0" applyFont="1" applyFill="1" applyBorder="1" applyAlignment="1" applyProtection="1">
      <alignment horizontal="center" vertical="center" wrapText="1"/>
      <protection locked="0" hidden="1"/>
    </xf>
    <xf numFmtId="0" fontId="1" fillId="2" borderId="63" xfId="0" applyFont="1" applyFill="1" applyBorder="1" applyAlignment="1" applyProtection="1">
      <protection locked="0" hidden="1"/>
    </xf>
    <xf numFmtId="0" fontId="1" fillId="2" borderId="64" xfId="0" applyFont="1" applyFill="1" applyBorder="1" applyAlignment="1" applyProtection="1">
      <protection locked="0" hidden="1"/>
    </xf>
    <xf numFmtId="0" fontId="42" fillId="12" borderId="66" xfId="0" applyFont="1" applyFill="1" applyBorder="1" applyAlignment="1" applyProtection="1">
      <alignment horizontal="center" vertical="center" textRotation="90" wrapText="1"/>
      <protection locked="0" hidden="1"/>
    </xf>
    <xf numFmtId="0" fontId="48" fillId="12" borderId="71" xfId="0" applyFont="1" applyFill="1" applyBorder="1" applyAlignment="1" applyProtection="1">
      <alignment horizontal="center" vertical="center" textRotation="90" wrapText="1"/>
      <protection locked="0" hidden="1"/>
    </xf>
    <xf numFmtId="0" fontId="48" fillId="12" borderId="95" xfId="0" applyFont="1" applyFill="1" applyBorder="1" applyAlignment="1" applyProtection="1">
      <alignment horizontal="center" vertical="center" textRotation="90" wrapText="1"/>
      <protection locked="0" hidden="1"/>
    </xf>
    <xf numFmtId="0" fontId="1" fillId="0" borderId="112" xfId="0" applyFont="1" applyBorder="1" applyAlignment="1" applyProtection="1">
      <protection locked="0" hidden="1"/>
    </xf>
    <xf numFmtId="0" fontId="32" fillId="12" borderId="62" xfId="0" applyFont="1" applyFill="1" applyBorder="1" applyAlignment="1" applyProtection="1">
      <alignment horizontal="center" vertical="center" wrapText="1"/>
      <protection locked="0" hidden="1"/>
    </xf>
    <xf numFmtId="0" fontId="1" fillId="0" borderId="63" xfId="0" applyFont="1" applyBorder="1" applyAlignment="1" applyProtection="1">
      <protection locked="0" hidden="1"/>
    </xf>
    <xf numFmtId="0" fontId="1" fillId="0" borderId="64" xfId="0" applyFont="1" applyBorder="1" applyAlignment="1" applyProtection="1">
      <protection locked="0" hidden="1"/>
    </xf>
    <xf numFmtId="0" fontId="14" fillId="11" borderId="48" xfId="0" applyFont="1" applyFill="1" applyBorder="1" applyAlignment="1" applyProtection="1">
      <alignment horizontal="center" wrapText="1"/>
      <protection locked="0" hidden="1"/>
    </xf>
    <xf numFmtId="0" fontId="1" fillId="0" borderId="48" xfId="0" applyFont="1" applyBorder="1" applyAlignment="1" applyProtection="1">
      <protection locked="0" hidden="1"/>
    </xf>
    <xf numFmtId="0" fontId="1" fillId="0" borderId="49" xfId="0" applyFont="1" applyBorder="1" applyAlignment="1" applyProtection="1">
      <protection locked="0" hidden="1"/>
    </xf>
    <xf numFmtId="0" fontId="32" fillId="2" borderId="47" xfId="0" applyFont="1" applyFill="1" applyBorder="1" applyAlignment="1" applyProtection="1">
      <alignment horizontal="center"/>
      <protection locked="0" hidden="1"/>
    </xf>
    <xf numFmtId="0" fontId="1" fillId="2" borderId="48" xfId="0" applyFont="1" applyFill="1" applyBorder="1" applyAlignment="1" applyProtection="1">
      <protection locked="0" hidden="1"/>
    </xf>
    <xf numFmtId="0" fontId="1" fillId="2" borderId="49" xfId="0" applyFont="1" applyFill="1" applyBorder="1" applyAlignment="1" applyProtection="1">
      <protection locked="0" hidden="1"/>
    </xf>
    <xf numFmtId="0" fontId="30" fillId="7" borderId="42" xfId="0" applyFont="1" applyFill="1" applyBorder="1" applyAlignment="1" applyProtection="1">
      <alignment horizontal="center" vertical="top" wrapText="1"/>
      <protection locked="0" hidden="1"/>
    </xf>
    <xf numFmtId="0" fontId="30" fillId="7" borderId="41" xfId="0" applyFont="1" applyFill="1" applyBorder="1" applyAlignment="1" applyProtection="1">
      <alignment horizontal="center" vertical="top" wrapText="1"/>
      <protection locked="0" hidden="1"/>
    </xf>
    <xf numFmtId="0" fontId="30" fillId="7" borderId="43" xfId="0" applyFont="1" applyFill="1" applyBorder="1" applyAlignment="1" applyProtection="1">
      <alignment horizontal="center" vertical="top" wrapText="1"/>
      <protection locked="0" hidden="1"/>
    </xf>
    <xf numFmtId="0" fontId="42" fillId="15" borderId="66" xfId="0" applyFont="1" applyFill="1" applyBorder="1" applyAlignment="1" applyProtection="1">
      <alignment horizontal="center" vertical="center" textRotation="90" wrapText="1"/>
      <protection locked="0" hidden="1"/>
    </xf>
    <xf numFmtId="0" fontId="1" fillId="15" borderId="94" xfId="0" applyFont="1" applyFill="1" applyBorder="1" applyAlignment="1" applyProtection="1">
      <protection locked="0" hidden="1"/>
    </xf>
    <xf numFmtId="0" fontId="1" fillId="15" borderId="111" xfId="0" applyFont="1" applyFill="1" applyBorder="1" applyAlignment="1" applyProtection="1">
      <protection locked="0" hidden="1"/>
    </xf>
    <xf numFmtId="0" fontId="48" fillId="15" borderId="71" xfId="0" applyFont="1" applyFill="1" applyBorder="1" applyAlignment="1" applyProtection="1">
      <alignment horizontal="center" vertical="center" textRotation="90" wrapText="1"/>
      <protection locked="0" hidden="1"/>
    </xf>
    <xf numFmtId="0" fontId="48" fillId="15" borderId="95" xfId="0" applyFont="1" applyFill="1" applyBorder="1" applyAlignment="1" applyProtection="1">
      <alignment horizontal="center" vertical="center" textRotation="90" wrapText="1"/>
      <protection locked="0" hidden="1"/>
    </xf>
    <xf numFmtId="0" fontId="1" fillId="15" borderId="112" xfId="0" applyFont="1" applyFill="1" applyBorder="1" applyAlignment="1" applyProtection="1">
      <protection locked="0" hidden="1"/>
    </xf>
    <xf numFmtId="0" fontId="13" fillId="16" borderId="24" xfId="0" applyFont="1" applyFill="1" applyBorder="1" applyAlignment="1" applyProtection="1">
      <alignment horizontal="center" vertical="center" wrapText="1"/>
      <protection locked="0" hidden="1"/>
    </xf>
    <xf numFmtId="0" fontId="13" fillId="16" borderId="94" xfId="0" applyFont="1" applyFill="1" applyBorder="1" applyAlignment="1" applyProtection="1">
      <alignment horizontal="center" vertical="center" wrapText="1"/>
      <protection locked="0" hidden="1"/>
    </xf>
    <xf numFmtId="164" fontId="24" fillId="8" borderId="21" xfId="0" applyNumberFormat="1" applyFont="1" applyFill="1" applyBorder="1" applyAlignment="1" applyProtection="1">
      <alignment horizontal="center" vertical="center" wrapText="1"/>
      <protection locked="0" hidden="1"/>
    </xf>
    <xf numFmtId="164" fontId="1" fillId="0" borderId="44" xfId="0" applyNumberFormat="1" applyFont="1" applyBorder="1" applyAlignment="1" applyProtection="1">
      <protection locked="0" hidden="1"/>
    </xf>
    <xf numFmtId="0" fontId="32" fillId="15" borderId="47" xfId="0" applyFont="1" applyFill="1" applyBorder="1" applyAlignment="1" applyProtection="1">
      <alignment horizontal="center"/>
      <protection locked="0" hidden="1"/>
    </xf>
    <xf numFmtId="0" fontId="1" fillId="15" borderId="48" xfId="0" applyFont="1" applyFill="1" applyBorder="1" applyAlignment="1" applyProtection="1">
      <protection locked="0" hidden="1"/>
    </xf>
    <xf numFmtId="0" fontId="1" fillId="15" borderId="49" xfId="0" applyFont="1" applyFill="1" applyBorder="1" applyAlignment="1" applyProtection="1">
      <protection locked="0" hidden="1"/>
    </xf>
    <xf numFmtId="0" fontId="44" fillId="15" borderId="33" xfId="0" applyFont="1" applyFill="1" applyBorder="1" applyAlignment="1" applyProtection="1">
      <alignment horizontal="center" vertical="center" wrapText="1"/>
      <protection locked="0" hidden="1"/>
    </xf>
    <xf numFmtId="0" fontId="44" fillId="15" borderId="86" xfId="0" applyFont="1" applyFill="1" applyBorder="1" applyAlignment="1" applyProtection="1">
      <alignment horizontal="center" vertical="center" wrapText="1"/>
      <protection locked="0" hidden="1"/>
    </xf>
    <xf numFmtId="0" fontId="46" fillId="16" borderId="118" xfId="0" applyFont="1" applyFill="1" applyBorder="1" applyAlignment="1" applyProtection="1">
      <alignment horizontal="center" vertical="center" textRotation="90" wrapText="1"/>
      <protection locked="0" hidden="1"/>
    </xf>
    <xf numFmtId="0" fontId="32" fillId="12" borderId="47" xfId="0" applyFont="1" applyFill="1" applyBorder="1" applyAlignment="1" applyProtection="1">
      <alignment horizontal="center"/>
      <protection locked="0" hidden="1"/>
    </xf>
    <xf numFmtId="0" fontId="42" fillId="15" borderId="94" xfId="0" applyFont="1" applyFill="1" applyBorder="1" applyAlignment="1" applyProtection="1">
      <alignment horizontal="center" vertical="center" textRotation="90" wrapText="1"/>
      <protection locked="0" hidden="1"/>
    </xf>
    <xf numFmtId="0" fontId="42" fillId="15" borderId="111" xfId="0" applyFont="1" applyFill="1" applyBorder="1" applyAlignment="1" applyProtection="1">
      <alignment horizontal="center" vertical="center" textRotation="90" wrapText="1"/>
      <protection locked="0" hidden="1"/>
    </xf>
    <xf numFmtId="0" fontId="40" fillId="15" borderId="86" xfId="0" applyFont="1" applyFill="1" applyBorder="1" applyAlignment="1" applyProtection="1">
      <alignment horizontal="center" vertical="center" wrapText="1"/>
      <protection locked="0" hidden="1"/>
    </xf>
    <xf numFmtId="0" fontId="3" fillId="8" borderId="0" xfId="0" applyFont="1" applyFill="1" applyBorder="1" applyAlignment="1" applyProtection="1">
      <alignment horizontal="center" vertical="center" wrapText="1"/>
      <protection locked="0" hidden="1"/>
    </xf>
    <xf numFmtId="0" fontId="3" fillId="8" borderId="41" xfId="0" applyFont="1" applyFill="1" applyBorder="1" applyAlignment="1" applyProtection="1">
      <alignment horizontal="center" vertical="center" wrapText="1"/>
      <protection locked="0" hidden="1"/>
    </xf>
    <xf numFmtId="0" fontId="32" fillId="15" borderId="62" xfId="0" applyFont="1" applyFill="1" applyBorder="1" applyAlignment="1" applyProtection="1">
      <alignment horizontal="center" vertical="center" wrapText="1"/>
      <protection locked="0" hidden="1"/>
    </xf>
    <xf numFmtId="0" fontId="1" fillId="15" borderId="63" xfId="0" applyFont="1" applyFill="1" applyBorder="1" applyAlignment="1" applyProtection="1">
      <protection locked="0" hidden="1"/>
    </xf>
    <xf numFmtId="0" fontId="1" fillId="15" borderId="64" xfId="0" applyFont="1" applyFill="1" applyBorder="1" applyAlignment="1" applyProtection="1">
      <protection locked="0" hidden="1"/>
    </xf>
    <xf numFmtId="0" fontId="38" fillId="7" borderId="20" xfId="0" applyFont="1" applyFill="1" applyBorder="1" applyAlignment="1" applyProtection="1">
      <alignment horizontal="center" vertical="center" wrapText="1"/>
      <protection locked="0" hidden="1"/>
    </xf>
    <xf numFmtId="0" fontId="32" fillId="14" borderId="47" xfId="0" applyFont="1" applyFill="1" applyBorder="1" applyAlignment="1" applyProtection="1">
      <alignment horizontal="center"/>
      <protection locked="0" hidden="1"/>
    </xf>
    <xf numFmtId="0" fontId="1" fillId="14" borderId="48" xfId="0" applyFont="1" applyFill="1" applyBorder="1" applyAlignment="1" applyProtection="1">
      <protection locked="0" hidden="1"/>
    </xf>
    <xf numFmtId="0" fontId="1" fillId="14" borderId="49" xfId="0" applyFont="1" applyFill="1" applyBorder="1" applyAlignment="1" applyProtection="1">
      <protection locked="0" hidden="1"/>
    </xf>
    <xf numFmtId="0" fontId="32" fillId="13" borderId="47" xfId="0" applyFont="1" applyFill="1" applyBorder="1" applyAlignment="1" applyProtection="1">
      <alignment horizontal="center"/>
      <protection locked="0" hidden="1"/>
    </xf>
    <xf numFmtId="0" fontId="1" fillId="13" borderId="48" xfId="0" applyFont="1" applyFill="1" applyBorder="1" applyAlignment="1" applyProtection="1">
      <protection locked="0" hidden="1"/>
    </xf>
    <xf numFmtId="0" fontId="1" fillId="13" borderId="49" xfId="0" applyFont="1" applyFill="1" applyBorder="1" applyAlignment="1" applyProtection="1">
      <protection locked="0" hidden="1"/>
    </xf>
    <xf numFmtId="0" fontId="32" fillId="14" borderId="62" xfId="0" applyFont="1" applyFill="1" applyBorder="1" applyAlignment="1" applyProtection="1">
      <alignment horizontal="center" vertical="center" wrapText="1"/>
      <protection locked="0" hidden="1"/>
    </xf>
    <xf numFmtId="0" fontId="1" fillId="14" borderId="63" xfId="0" applyFont="1" applyFill="1" applyBorder="1" applyAlignment="1" applyProtection="1">
      <protection locked="0" hidden="1"/>
    </xf>
    <xf numFmtId="0" fontId="1" fillId="14" borderId="64" xfId="0" applyFont="1" applyFill="1" applyBorder="1" applyAlignment="1" applyProtection="1">
      <protection locked="0" hidden="1"/>
    </xf>
    <xf numFmtId="0" fontId="32" fillId="13" borderId="62" xfId="0" applyFont="1" applyFill="1" applyBorder="1" applyAlignment="1" applyProtection="1">
      <alignment horizontal="center" vertical="center" wrapText="1"/>
      <protection locked="0" hidden="1"/>
    </xf>
    <xf numFmtId="0" fontId="1" fillId="13" borderId="63" xfId="0" applyFont="1" applyFill="1" applyBorder="1" applyAlignment="1" applyProtection="1">
      <protection locked="0" hidden="1"/>
    </xf>
    <xf numFmtId="0" fontId="1" fillId="13" borderId="64" xfId="0" applyFont="1" applyFill="1" applyBorder="1" applyAlignment="1" applyProtection="1">
      <protection locked="0" hidden="1"/>
    </xf>
    <xf numFmtId="0" fontId="42" fillId="14" borderId="66" xfId="0" applyFont="1" applyFill="1" applyBorder="1" applyAlignment="1" applyProtection="1">
      <alignment horizontal="center" vertical="center" textRotation="90" wrapText="1"/>
      <protection locked="0" hidden="1"/>
    </xf>
    <xf numFmtId="0" fontId="1" fillId="14" borderId="94" xfId="0" applyFont="1" applyFill="1" applyBorder="1" applyAlignment="1" applyProtection="1">
      <protection locked="0" hidden="1"/>
    </xf>
    <xf numFmtId="0" fontId="1" fillId="14" borderId="111" xfId="0" applyFont="1" applyFill="1" applyBorder="1" applyAlignment="1" applyProtection="1">
      <protection locked="0" hidden="1"/>
    </xf>
    <xf numFmtId="0" fontId="32" fillId="11" borderId="62" xfId="0" applyFont="1" applyFill="1" applyBorder="1" applyAlignment="1" applyProtection="1">
      <alignment horizontal="center" vertical="center" wrapText="1"/>
      <protection locked="0" hidden="1"/>
    </xf>
    <xf numFmtId="0" fontId="1" fillId="11" borderId="63" xfId="0" applyFont="1" applyFill="1" applyBorder="1" applyAlignment="1" applyProtection="1">
      <protection locked="0" hidden="1"/>
    </xf>
    <xf numFmtId="0" fontId="1" fillId="11" borderId="64" xfId="0" applyFont="1" applyFill="1" applyBorder="1" applyAlignment="1" applyProtection="1">
      <protection locked="0" hidden="1"/>
    </xf>
    <xf numFmtId="0" fontId="5" fillId="21" borderId="343" xfId="0" applyFont="1" applyFill="1" applyBorder="1" applyAlignment="1" applyProtection="1">
      <alignment horizontal="center" vertical="center" textRotation="90" wrapText="1"/>
      <protection locked="0" hidden="1"/>
    </xf>
    <xf numFmtId="0" fontId="5" fillId="21" borderId="344" xfId="0" applyFont="1" applyFill="1" applyBorder="1" applyAlignment="1" applyProtection="1">
      <alignment horizontal="center" vertical="center" textRotation="90" wrapText="1"/>
      <protection locked="0" hidden="1"/>
    </xf>
    <xf numFmtId="0" fontId="5" fillId="21" borderId="345" xfId="0" applyFont="1" applyFill="1" applyBorder="1" applyAlignment="1" applyProtection="1">
      <alignment horizontal="center" vertical="center" textRotation="90" wrapText="1"/>
      <protection locked="0" hidden="1"/>
    </xf>
    <xf numFmtId="0" fontId="40" fillId="21" borderId="346" xfId="0" applyFont="1" applyFill="1" applyBorder="1" applyAlignment="1" applyProtection="1">
      <alignment horizontal="center" vertical="center" textRotation="90" wrapText="1"/>
      <protection locked="0" hidden="1"/>
    </xf>
    <xf numFmtId="0" fontId="40" fillId="21" borderId="94" xfId="0" applyFont="1" applyFill="1" applyBorder="1" applyAlignment="1" applyProtection="1">
      <alignment horizontal="center" vertical="center" textRotation="90" wrapText="1"/>
      <protection locked="0" hidden="1"/>
    </xf>
    <xf numFmtId="0" fontId="40" fillId="21" borderId="128" xfId="0" applyFont="1" applyFill="1" applyBorder="1" applyAlignment="1" applyProtection="1">
      <alignment horizontal="center" vertical="center" textRotation="90" wrapText="1"/>
      <protection locked="0" hidden="1"/>
    </xf>
    <xf numFmtId="0" fontId="41" fillId="21" borderId="346" xfId="0" applyFont="1" applyFill="1" applyBorder="1" applyAlignment="1" applyProtection="1">
      <alignment horizontal="center" vertical="center" textRotation="90" wrapText="1"/>
      <protection locked="0" hidden="1"/>
    </xf>
    <xf numFmtId="0" fontId="41" fillId="21" borderId="94" xfId="0" applyFont="1" applyFill="1" applyBorder="1" applyAlignment="1" applyProtection="1">
      <alignment horizontal="center" vertical="center" textRotation="90" wrapText="1"/>
      <protection locked="0" hidden="1"/>
    </xf>
    <xf numFmtId="0" fontId="41" fillId="21" borderId="128" xfId="0" applyFont="1" applyFill="1" applyBorder="1" applyAlignment="1" applyProtection="1">
      <alignment horizontal="center" vertical="center" textRotation="90" wrapText="1"/>
      <protection locked="0" hidden="1"/>
    </xf>
    <xf numFmtId="0" fontId="42" fillId="21" borderId="337" xfId="0" applyFont="1" applyFill="1" applyBorder="1" applyAlignment="1" applyProtection="1">
      <alignment horizontal="center" vertical="center" wrapText="1"/>
      <protection locked="0" hidden="1"/>
    </xf>
    <xf numFmtId="0" fontId="42" fillId="21" borderId="126" xfId="0" applyFont="1" applyFill="1" applyBorder="1" applyAlignment="1" applyProtection="1">
      <alignment horizontal="center" vertical="center" wrapText="1"/>
      <protection locked="0" hidden="1"/>
    </xf>
    <xf numFmtId="0" fontId="42" fillId="21" borderId="137" xfId="0" applyFont="1" applyFill="1" applyBorder="1" applyAlignment="1" applyProtection="1">
      <alignment horizontal="center" vertical="center" wrapText="1"/>
      <protection locked="0" hidden="1"/>
    </xf>
    <xf numFmtId="0" fontId="44" fillId="21" borderId="65" xfId="0" applyFont="1" applyFill="1" applyBorder="1" applyAlignment="1" applyProtection="1">
      <alignment horizontal="center" vertical="center" textRotation="90" wrapText="1"/>
      <protection locked="0" hidden="1"/>
    </xf>
    <xf numFmtId="0" fontId="44" fillId="21" borderId="347" xfId="0" applyFont="1" applyFill="1" applyBorder="1" applyAlignment="1" applyProtection="1">
      <alignment horizontal="center" vertical="center" textRotation="90" wrapText="1"/>
      <protection locked="0" hidden="1"/>
    </xf>
    <xf numFmtId="0" fontId="44" fillId="21" borderId="336" xfId="0" applyFont="1" applyFill="1" applyBorder="1" applyAlignment="1" applyProtection="1">
      <alignment horizontal="center" vertical="center" textRotation="90" wrapText="1"/>
      <protection locked="0" hidden="1"/>
    </xf>
    <xf numFmtId="0" fontId="44" fillId="21" borderId="287" xfId="0" applyFont="1" applyFill="1" applyBorder="1" applyAlignment="1" applyProtection="1">
      <alignment horizontal="center" vertical="center" textRotation="90" wrapText="1"/>
      <protection locked="0" hidden="1"/>
    </xf>
    <xf numFmtId="0" fontId="44" fillId="21" borderId="102" xfId="0" applyFont="1" applyFill="1" applyBorder="1" applyAlignment="1" applyProtection="1">
      <alignment horizontal="center" vertical="center" wrapText="1"/>
      <protection locked="0" hidden="1"/>
    </xf>
    <xf numFmtId="0" fontId="44" fillId="21" borderId="75" xfId="0" applyFont="1" applyFill="1" applyBorder="1" applyAlignment="1" applyProtection="1">
      <alignment horizontal="center" vertical="center" wrapText="1"/>
      <protection locked="0" hidden="1"/>
    </xf>
    <xf numFmtId="0" fontId="44" fillId="21" borderId="287" xfId="0" applyFont="1" applyFill="1" applyBorder="1" applyAlignment="1" applyProtection="1">
      <alignment horizontal="center" vertical="center" wrapText="1"/>
      <protection locked="0" hidden="1"/>
    </xf>
    <xf numFmtId="0" fontId="44" fillId="2" borderId="338" xfId="0" applyFont="1" applyFill="1" applyBorder="1" applyAlignment="1" applyProtection="1">
      <alignment horizontal="center" vertical="center" wrapText="1"/>
      <protection locked="0" hidden="1"/>
    </xf>
    <xf numFmtId="0" fontId="44" fillId="2" borderId="339" xfId="0" applyFont="1" applyFill="1" applyBorder="1" applyAlignment="1" applyProtection="1">
      <alignment horizontal="center" vertical="center" wrapText="1"/>
      <protection locked="0" hidden="1"/>
    </xf>
    <xf numFmtId="0" fontId="44" fillId="2" borderId="340" xfId="0" applyFont="1" applyFill="1" applyBorder="1" applyAlignment="1" applyProtection="1">
      <alignment horizontal="center" vertical="center" wrapText="1"/>
      <protection locked="0" hidden="1"/>
    </xf>
    <xf numFmtId="0" fontId="5" fillId="2" borderId="343" xfId="0" applyFont="1" applyFill="1" applyBorder="1" applyAlignment="1" applyProtection="1">
      <alignment horizontal="center" vertical="center" textRotation="90" wrapText="1"/>
      <protection locked="0" hidden="1"/>
    </xf>
    <xf numFmtId="0" fontId="5" fillId="2" borderId="344" xfId="0" applyFont="1" applyFill="1" applyBorder="1" applyAlignment="1" applyProtection="1">
      <alignment horizontal="center" vertical="center" textRotation="90" wrapText="1"/>
      <protection locked="0" hidden="1"/>
    </xf>
    <xf numFmtId="0" fontId="5" fillId="2" borderId="345" xfId="0" applyFont="1" applyFill="1" applyBorder="1" applyAlignment="1" applyProtection="1">
      <alignment horizontal="center" vertical="center" textRotation="90" wrapText="1"/>
      <protection locked="0" hidden="1"/>
    </xf>
    <xf numFmtId="0" fontId="40" fillId="2" borderId="346" xfId="0" applyFont="1" applyFill="1" applyBorder="1" applyAlignment="1" applyProtection="1">
      <alignment horizontal="center" vertical="center" textRotation="90" wrapText="1"/>
      <protection locked="0" hidden="1"/>
    </xf>
    <xf numFmtId="0" fontId="40" fillId="2" borderId="94" xfId="0" applyFont="1" applyFill="1" applyBorder="1" applyAlignment="1" applyProtection="1">
      <alignment horizontal="center" vertical="center" textRotation="90" wrapText="1"/>
      <protection locked="0" hidden="1"/>
    </xf>
    <xf numFmtId="0" fontId="40" fillId="2" borderId="128" xfId="0" applyFont="1" applyFill="1" applyBorder="1" applyAlignment="1" applyProtection="1">
      <alignment horizontal="center" vertical="center" textRotation="90" wrapText="1"/>
      <protection locked="0" hidden="1"/>
    </xf>
    <xf numFmtId="0" fontId="40" fillId="16" borderId="351" xfId="0" applyFont="1" applyFill="1" applyBorder="1" applyAlignment="1" applyProtection="1">
      <alignment horizontal="center" vertical="center" wrapText="1"/>
      <protection locked="0" hidden="1"/>
    </xf>
    <xf numFmtId="0" fontId="40" fillId="16" borderId="352" xfId="0" applyFont="1" applyFill="1" applyBorder="1" applyAlignment="1" applyProtection="1">
      <alignment horizontal="center" vertical="center" wrapText="1"/>
      <protection locked="0" hidden="1"/>
    </xf>
    <xf numFmtId="0" fontId="42" fillId="16" borderId="66" xfId="0" applyFont="1" applyFill="1" applyBorder="1" applyAlignment="1" applyProtection="1">
      <alignment horizontal="center" vertical="center" textRotation="90" wrapText="1"/>
      <protection locked="0" hidden="1"/>
    </xf>
    <xf numFmtId="0" fontId="42" fillId="16" borderId="94" xfId="0" applyFont="1" applyFill="1" applyBorder="1" applyAlignment="1" applyProtection="1">
      <alignment horizontal="center" vertical="center" textRotation="90" wrapText="1"/>
      <protection locked="0" hidden="1"/>
    </xf>
    <xf numFmtId="0" fontId="42" fillId="16" borderId="111" xfId="0" applyFont="1" applyFill="1" applyBorder="1" applyAlignment="1" applyProtection="1">
      <alignment horizontal="center" vertical="center" textRotation="90" wrapText="1"/>
      <protection locked="0" hidden="1"/>
    </xf>
    <xf numFmtId="0" fontId="41" fillId="2" borderId="346" xfId="0" applyFont="1" applyFill="1" applyBorder="1" applyAlignment="1" applyProtection="1">
      <alignment horizontal="center" vertical="center" textRotation="90" wrapText="1"/>
      <protection locked="0" hidden="1"/>
    </xf>
    <xf numFmtId="0" fontId="41" fillId="2" borderId="94" xfId="0" applyFont="1" applyFill="1" applyBorder="1" applyAlignment="1" applyProtection="1">
      <alignment horizontal="center" vertical="center" textRotation="90" wrapText="1"/>
      <protection locked="0" hidden="1"/>
    </xf>
    <xf numFmtId="0" fontId="41" fillId="2" borderId="128" xfId="0" applyFont="1" applyFill="1" applyBorder="1" applyAlignment="1" applyProtection="1">
      <alignment horizontal="center" vertical="center" textRotation="90" wrapText="1"/>
      <protection locked="0" hidden="1"/>
    </xf>
    <xf numFmtId="0" fontId="42" fillId="2" borderId="337" xfId="0" applyFont="1" applyFill="1" applyBorder="1" applyAlignment="1" applyProtection="1">
      <alignment horizontal="center" vertical="center" wrapText="1"/>
      <protection locked="0" hidden="1"/>
    </xf>
    <xf numFmtId="0" fontId="42" fillId="2" borderId="126" xfId="0" applyFont="1" applyFill="1" applyBorder="1" applyAlignment="1" applyProtection="1">
      <alignment horizontal="center" vertical="center" wrapText="1"/>
      <protection locked="0" hidden="1"/>
    </xf>
    <xf numFmtId="0" fontId="42" fillId="2" borderId="137" xfId="0" applyFont="1" applyFill="1" applyBorder="1" applyAlignment="1" applyProtection="1">
      <alignment horizontal="center" vertical="center" wrapText="1"/>
      <protection locked="0" hidden="1"/>
    </xf>
    <xf numFmtId="0" fontId="44" fillId="2" borderId="65" xfId="0" applyFont="1" applyFill="1" applyBorder="1" applyAlignment="1" applyProtection="1">
      <alignment horizontal="center" vertical="center" textRotation="90" wrapText="1"/>
      <protection locked="0" hidden="1"/>
    </xf>
    <xf numFmtId="0" fontId="44" fillId="2" borderId="347" xfId="0" applyFont="1" applyFill="1" applyBorder="1" applyAlignment="1" applyProtection="1">
      <alignment horizontal="center" vertical="center" textRotation="90" wrapText="1"/>
      <protection locked="0" hidden="1"/>
    </xf>
    <xf numFmtId="0" fontId="44" fillId="2" borderId="336" xfId="0" applyFont="1" applyFill="1" applyBorder="1" applyAlignment="1" applyProtection="1">
      <alignment horizontal="center" vertical="center" textRotation="90" wrapText="1"/>
      <protection locked="0" hidden="1"/>
    </xf>
    <xf numFmtId="0" fontId="44" fillId="2" borderId="287" xfId="0" applyFont="1" applyFill="1" applyBorder="1" applyAlignment="1" applyProtection="1">
      <alignment horizontal="center" vertical="center" textRotation="90" wrapText="1"/>
      <protection locked="0" hidden="1"/>
    </xf>
    <xf numFmtId="0" fontId="44" fillId="2" borderId="102" xfId="0" applyFont="1" applyFill="1" applyBorder="1" applyAlignment="1" applyProtection="1">
      <alignment horizontal="center" vertical="center" wrapText="1"/>
      <protection locked="0" hidden="1"/>
    </xf>
    <xf numFmtId="0" fontId="44" fillId="2" borderId="75" xfId="0" applyFont="1" applyFill="1" applyBorder="1" applyAlignment="1" applyProtection="1">
      <alignment horizontal="center" vertical="center" wrapText="1"/>
      <protection locked="0" hidden="1"/>
    </xf>
    <xf numFmtId="0" fontId="44" fillId="2" borderId="287" xfId="0" applyFont="1" applyFill="1" applyBorder="1" applyAlignment="1" applyProtection="1">
      <alignment horizontal="center" vertical="center" wrapText="1"/>
      <protection locked="0" hidden="1"/>
    </xf>
    <xf numFmtId="0" fontId="44" fillId="21" borderId="338" xfId="0" applyFont="1" applyFill="1" applyBorder="1" applyAlignment="1" applyProtection="1">
      <alignment horizontal="center" vertical="center" wrapText="1"/>
      <protection locked="0" hidden="1"/>
    </xf>
    <xf numFmtId="0" fontId="44" fillId="21" borderId="339" xfId="0" applyFont="1" applyFill="1" applyBorder="1" applyAlignment="1" applyProtection="1">
      <alignment horizontal="center" vertical="center" wrapText="1"/>
      <protection locked="0" hidden="1"/>
    </xf>
    <xf numFmtId="0" fontId="44" fillId="21" borderId="340" xfId="0" applyFont="1" applyFill="1" applyBorder="1" applyAlignment="1" applyProtection="1">
      <alignment horizontal="center" vertical="center" wrapText="1"/>
      <protection locked="0" hidden="1"/>
    </xf>
    <xf numFmtId="0" fontId="44" fillId="22" borderId="338" xfId="0" applyFont="1" applyFill="1" applyBorder="1" applyAlignment="1" applyProtection="1">
      <alignment horizontal="center" vertical="center" wrapText="1"/>
      <protection locked="0" hidden="1"/>
    </xf>
    <xf numFmtId="0" fontId="44" fillId="22" borderId="339" xfId="0" applyFont="1" applyFill="1" applyBorder="1" applyAlignment="1" applyProtection="1">
      <alignment horizontal="center" vertical="center" wrapText="1"/>
      <protection locked="0" hidden="1"/>
    </xf>
    <xf numFmtId="0" fontId="44" fillId="22" borderId="340" xfId="0" applyFont="1" applyFill="1" applyBorder="1" applyAlignment="1" applyProtection="1">
      <alignment horizontal="center" vertical="center" wrapText="1"/>
      <protection locked="0" hidden="1"/>
    </xf>
    <xf numFmtId="0" fontId="5" fillId="22" borderId="343" xfId="0" applyFont="1" applyFill="1" applyBorder="1" applyAlignment="1" applyProtection="1">
      <alignment horizontal="center" vertical="center" textRotation="90" wrapText="1"/>
      <protection locked="0" hidden="1"/>
    </xf>
    <xf numFmtId="0" fontId="5" fillId="22" borderId="344" xfId="0" applyFont="1" applyFill="1" applyBorder="1" applyAlignment="1" applyProtection="1">
      <alignment horizontal="center" vertical="center" textRotation="90" wrapText="1"/>
      <protection locked="0" hidden="1"/>
    </xf>
    <xf numFmtId="0" fontId="5" fillId="22" borderId="345" xfId="0" applyFont="1" applyFill="1" applyBorder="1" applyAlignment="1" applyProtection="1">
      <alignment horizontal="center" vertical="center" textRotation="90" wrapText="1"/>
      <protection locked="0" hidden="1"/>
    </xf>
    <xf numFmtId="0" fontId="40" fillId="22" borderId="346" xfId="0" applyFont="1" applyFill="1" applyBorder="1" applyAlignment="1" applyProtection="1">
      <alignment horizontal="center" vertical="center" textRotation="90" wrapText="1"/>
      <protection locked="0" hidden="1"/>
    </xf>
    <xf numFmtId="0" fontId="40" fillId="22" borderId="94" xfId="0" applyFont="1" applyFill="1" applyBorder="1" applyAlignment="1" applyProtection="1">
      <alignment horizontal="center" vertical="center" textRotation="90" wrapText="1"/>
      <protection locked="0" hidden="1"/>
    </xf>
    <xf numFmtId="0" fontId="40" fillId="22" borderId="128" xfId="0" applyFont="1" applyFill="1" applyBorder="1" applyAlignment="1" applyProtection="1">
      <alignment horizontal="center" vertical="center" textRotation="90" wrapText="1"/>
      <protection locked="0" hidden="1"/>
    </xf>
    <xf numFmtId="0" fontId="41" fillId="22" borderId="346" xfId="0" applyFont="1" applyFill="1" applyBorder="1" applyAlignment="1" applyProtection="1">
      <alignment horizontal="center" vertical="center" textRotation="90" wrapText="1"/>
      <protection locked="0" hidden="1"/>
    </xf>
    <xf numFmtId="0" fontId="41" fillId="22" borderId="94" xfId="0" applyFont="1" applyFill="1" applyBorder="1" applyAlignment="1" applyProtection="1">
      <alignment horizontal="center" vertical="center" textRotation="90" wrapText="1"/>
      <protection locked="0" hidden="1"/>
    </xf>
    <xf numFmtId="0" fontId="41" fillId="22" borderId="128" xfId="0" applyFont="1" applyFill="1" applyBorder="1" applyAlignment="1" applyProtection="1">
      <alignment horizontal="center" vertical="center" textRotation="90" wrapText="1"/>
      <protection locked="0" hidden="1"/>
    </xf>
    <xf numFmtId="0" fontId="42" fillId="22" borderId="337" xfId="0" applyFont="1" applyFill="1" applyBorder="1" applyAlignment="1" applyProtection="1">
      <alignment horizontal="center" vertical="center" wrapText="1"/>
      <protection locked="0" hidden="1"/>
    </xf>
    <xf numFmtId="0" fontId="42" fillId="22" borderId="126" xfId="0" applyFont="1" applyFill="1" applyBorder="1" applyAlignment="1" applyProtection="1">
      <alignment horizontal="center" vertical="center" wrapText="1"/>
      <protection locked="0" hidden="1"/>
    </xf>
    <xf numFmtId="0" fontId="42" fillId="22" borderId="137" xfId="0" applyFont="1" applyFill="1" applyBorder="1" applyAlignment="1" applyProtection="1">
      <alignment horizontal="center" vertical="center" wrapText="1"/>
      <protection locked="0" hidden="1"/>
    </xf>
    <xf numFmtId="0" fontId="44" fillId="22" borderId="65" xfId="0" applyFont="1" applyFill="1" applyBorder="1" applyAlignment="1" applyProtection="1">
      <alignment horizontal="center" vertical="center" textRotation="90" wrapText="1"/>
      <protection locked="0" hidden="1"/>
    </xf>
    <xf numFmtId="0" fontId="44" fillId="22" borderId="347" xfId="0" applyFont="1" applyFill="1" applyBorder="1" applyAlignment="1" applyProtection="1">
      <alignment horizontal="center" vertical="center" textRotation="90" wrapText="1"/>
      <protection locked="0" hidden="1"/>
    </xf>
    <xf numFmtId="0" fontId="44" fillId="22" borderId="336" xfId="0" applyFont="1" applyFill="1" applyBorder="1" applyAlignment="1" applyProtection="1">
      <alignment horizontal="center" vertical="center" textRotation="90" wrapText="1"/>
      <protection locked="0" hidden="1"/>
    </xf>
    <xf numFmtId="0" fontId="44" fillId="22" borderId="287" xfId="0" applyFont="1" applyFill="1" applyBorder="1" applyAlignment="1" applyProtection="1">
      <alignment horizontal="center" vertical="center" textRotation="90" wrapText="1"/>
      <protection locked="0" hidden="1"/>
    </xf>
    <xf numFmtId="0" fontId="44" fillId="12" borderId="338" xfId="0" applyFont="1" applyFill="1" applyBorder="1" applyAlignment="1" applyProtection="1">
      <alignment horizontal="center" vertical="center" wrapText="1"/>
      <protection locked="0" hidden="1"/>
    </xf>
    <xf numFmtId="0" fontId="44" fillId="12" borderId="339" xfId="0" applyFont="1" applyFill="1" applyBorder="1" applyAlignment="1" applyProtection="1">
      <alignment horizontal="center" vertical="center" wrapText="1"/>
      <protection locked="0" hidden="1"/>
    </xf>
    <xf numFmtId="0" fontId="44" fillId="12" borderId="340" xfId="0" applyFont="1" applyFill="1" applyBorder="1" applyAlignment="1" applyProtection="1">
      <alignment horizontal="center" vertical="center" wrapText="1"/>
      <protection locked="0" hidden="1"/>
    </xf>
    <xf numFmtId="0" fontId="44" fillId="12" borderId="65" xfId="0" applyFont="1" applyFill="1" applyBorder="1" applyAlignment="1" applyProtection="1">
      <alignment horizontal="center" vertical="center" textRotation="90" wrapText="1"/>
      <protection locked="0" hidden="1"/>
    </xf>
    <xf numFmtId="0" fontId="44" fillId="12" borderId="347" xfId="0" applyFont="1" applyFill="1" applyBorder="1" applyAlignment="1" applyProtection="1">
      <alignment horizontal="center" vertical="center" textRotation="90" wrapText="1"/>
      <protection locked="0" hidden="1"/>
    </xf>
    <xf numFmtId="0" fontId="44" fillId="12" borderId="336" xfId="0" applyFont="1" applyFill="1" applyBorder="1" applyAlignment="1" applyProtection="1">
      <alignment horizontal="center" vertical="center" textRotation="90" wrapText="1"/>
      <protection locked="0" hidden="1"/>
    </xf>
    <xf numFmtId="0" fontId="44" fillId="12" borderId="287" xfId="0" applyFont="1" applyFill="1" applyBorder="1" applyAlignment="1" applyProtection="1">
      <alignment horizontal="center" vertical="center" textRotation="90" wrapText="1"/>
      <protection locked="0" hidden="1"/>
    </xf>
    <xf numFmtId="0" fontId="44" fillId="12" borderId="102" xfId="0" applyFont="1" applyFill="1" applyBorder="1" applyAlignment="1" applyProtection="1">
      <alignment horizontal="center" vertical="center" wrapText="1"/>
      <protection locked="0" hidden="1"/>
    </xf>
    <xf numFmtId="0" fontId="44" fillId="12" borderId="75" xfId="0" applyFont="1" applyFill="1" applyBorder="1" applyAlignment="1" applyProtection="1">
      <alignment horizontal="center" vertical="center" wrapText="1"/>
      <protection locked="0" hidden="1"/>
    </xf>
    <xf numFmtId="0" fontId="44" fillId="12" borderId="287" xfId="0" applyFont="1" applyFill="1" applyBorder="1" applyAlignment="1" applyProtection="1">
      <alignment horizontal="center" vertical="center" wrapText="1"/>
      <protection locked="0" hidden="1"/>
    </xf>
    <xf numFmtId="0" fontId="5" fillId="12" borderId="343" xfId="0" applyFont="1" applyFill="1" applyBorder="1" applyAlignment="1" applyProtection="1">
      <alignment horizontal="center" vertical="center" textRotation="90" wrapText="1"/>
      <protection locked="0" hidden="1"/>
    </xf>
    <xf numFmtId="0" fontId="5" fillId="12" borderId="344" xfId="0" applyFont="1" applyFill="1" applyBorder="1" applyAlignment="1" applyProtection="1">
      <alignment horizontal="center" vertical="center" textRotation="90" wrapText="1"/>
      <protection locked="0" hidden="1"/>
    </xf>
    <xf numFmtId="0" fontId="5" fillId="12" borderId="345" xfId="0" applyFont="1" applyFill="1" applyBorder="1" applyAlignment="1" applyProtection="1">
      <alignment horizontal="center" vertical="center" textRotation="90" wrapText="1"/>
      <protection locked="0" hidden="1"/>
    </xf>
    <xf numFmtId="0" fontId="40" fillId="12" borderId="346" xfId="0" applyFont="1" applyFill="1" applyBorder="1" applyAlignment="1" applyProtection="1">
      <alignment horizontal="center" vertical="center" textRotation="90" wrapText="1"/>
      <protection locked="0" hidden="1"/>
    </xf>
    <xf numFmtId="0" fontId="40" fillId="12" borderId="94" xfId="0" applyFont="1" applyFill="1" applyBorder="1" applyAlignment="1" applyProtection="1">
      <alignment horizontal="center" vertical="center" textRotation="90" wrapText="1"/>
      <protection locked="0" hidden="1"/>
    </xf>
    <xf numFmtId="0" fontId="40" fillId="12" borderId="128" xfId="0" applyFont="1" applyFill="1" applyBorder="1" applyAlignment="1" applyProtection="1">
      <alignment horizontal="center" vertical="center" textRotation="90" wrapText="1"/>
      <protection locked="0" hidden="1"/>
    </xf>
    <xf numFmtId="0" fontId="41" fillId="12" borderId="346" xfId="0" applyFont="1" applyFill="1" applyBorder="1" applyAlignment="1" applyProtection="1">
      <alignment horizontal="center" vertical="center" textRotation="90" wrapText="1"/>
      <protection locked="0" hidden="1"/>
    </xf>
    <xf numFmtId="0" fontId="41" fillId="12" borderId="94" xfId="0" applyFont="1" applyFill="1" applyBorder="1" applyAlignment="1" applyProtection="1">
      <alignment horizontal="center" vertical="center" textRotation="90" wrapText="1"/>
      <protection locked="0" hidden="1"/>
    </xf>
    <xf numFmtId="0" fontId="41" fillId="12" borderId="128" xfId="0" applyFont="1" applyFill="1" applyBorder="1" applyAlignment="1" applyProtection="1">
      <alignment horizontal="center" vertical="center" textRotation="90" wrapText="1"/>
      <protection locked="0" hidden="1"/>
    </xf>
    <xf numFmtId="0" fontId="42" fillId="12" borderId="337" xfId="0" applyFont="1" applyFill="1" applyBorder="1" applyAlignment="1" applyProtection="1">
      <alignment horizontal="center" vertical="center" wrapText="1"/>
      <protection locked="0" hidden="1"/>
    </xf>
    <xf numFmtId="0" fontId="42" fillId="12" borderId="126" xfId="0" applyFont="1" applyFill="1" applyBorder="1" applyAlignment="1" applyProtection="1">
      <alignment horizontal="center" vertical="center" wrapText="1"/>
      <protection locked="0" hidden="1"/>
    </xf>
    <xf numFmtId="0" fontId="42" fillId="12" borderId="137" xfId="0" applyFont="1" applyFill="1" applyBorder="1" applyAlignment="1" applyProtection="1">
      <alignment horizontal="center" vertical="center" wrapText="1"/>
      <protection locked="0" hidden="1"/>
    </xf>
    <xf numFmtId="0" fontId="15" fillId="16" borderId="23" xfId="0" applyFont="1" applyFill="1" applyBorder="1" applyAlignment="1" applyProtection="1">
      <alignment horizontal="center" vertical="center" wrapText="1"/>
      <protection locked="0" hidden="1"/>
    </xf>
    <xf numFmtId="0" fontId="15" fillId="16" borderId="93" xfId="0" applyFont="1" applyFill="1" applyBorder="1" applyAlignment="1" applyProtection="1">
      <alignment horizontal="center" vertical="center" wrapText="1"/>
      <protection locked="0" hidden="1"/>
    </xf>
    <xf numFmtId="0" fontId="1" fillId="0" borderId="110" xfId="0" applyFont="1" applyBorder="1" applyAlignment="1" applyProtection="1">
      <protection locked="0" hidden="1"/>
    </xf>
    <xf numFmtId="0" fontId="31" fillId="8" borderId="46" xfId="0" applyFont="1" applyFill="1" applyBorder="1" applyAlignment="1" applyProtection="1">
      <alignment horizontal="center" vertical="top" wrapText="1"/>
      <protection locked="0" hidden="1"/>
    </xf>
    <xf numFmtId="0" fontId="15" fillId="16" borderId="25" xfId="0" applyFont="1" applyFill="1" applyBorder="1" applyAlignment="1" applyProtection="1">
      <alignment horizontal="center" vertical="center" wrapText="1"/>
      <protection locked="0" hidden="1"/>
    </xf>
    <xf numFmtId="0" fontId="15" fillId="16" borderId="95" xfId="0" applyFont="1" applyFill="1" applyBorder="1" applyAlignment="1" applyProtection="1">
      <alignment horizontal="center" vertical="center" wrapText="1"/>
      <protection locked="0" hidden="1"/>
    </xf>
    <xf numFmtId="0" fontId="48" fillId="14" borderId="71" xfId="0" applyFont="1" applyFill="1" applyBorder="1" applyAlignment="1" applyProtection="1">
      <alignment horizontal="center" vertical="center" textRotation="90" wrapText="1"/>
      <protection locked="0" hidden="1"/>
    </xf>
    <xf numFmtId="0" fontId="48" fillId="14" borderId="95" xfId="0" applyFont="1" applyFill="1" applyBorder="1" applyAlignment="1" applyProtection="1">
      <alignment horizontal="center" vertical="center" textRotation="90" wrapText="1"/>
      <protection locked="0" hidden="1"/>
    </xf>
    <xf numFmtId="0" fontId="1" fillId="14" borderId="112" xfId="0" applyFont="1" applyFill="1" applyBorder="1" applyAlignment="1" applyProtection="1">
      <protection locked="0" hidden="1"/>
    </xf>
    <xf numFmtId="0" fontId="37" fillId="16" borderId="60" xfId="0" applyFont="1" applyFill="1" applyBorder="1" applyAlignment="1" applyProtection="1">
      <alignment horizontal="center" vertical="center" textRotation="90" wrapText="1"/>
      <protection locked="0" hidden="1"/>
    </xf>
    <xf numFmtId="0" fontId="1" fillId="0" borderId="77" xfId="0" applyFont="1" applyBorder="1" applyAlignment="1" applyProtection="1">
      <protection locked="0" hidden="1"/>
    </xf>
    <xf numFmtId="0" fontId="1" fillId="0" borderId="124" xfId="0" applyFont="1" applyBorder="1" applyAlignment="1" applyProtection="1">
      <protection locked="0" hidden="1"/>
    </xf>
    <xf numFmtId="0" fontId="37" fillId="16" borderId="59" xfId="0" applyFont="1" applyFill="1" applyBorder="1" applyAlignment="1" applyProtection="1">
      <alignment horizontal="center" vertical="center" textRotation="90" wrapText="1"/>
      <protection locked="0" hidden="1"/>
    </xf>
    <xf numFmtId="0" fontId="1" fillId="0" borderId="76" xfId="0" applyFont="1" applyBorder="1" applyAlignment="1" applyProtection="1">
      <protection locked="0" hidden="1"/>
    </xf>
    <xf numFmtId="0" fontId="1" fillId="0" borderId="123" xfId="0" applyFont="1" applyBorder="1" applyAlignment="1" applyProtection="1">
      <protection locked="0" hidden="1"/>
    </xf>
    <xf numFmtId="0" fontId="32" fillId="16" borderId="68" xfId="0" applyFont="1" applyFill="1" applyBorder="1" applyAlignment="1" applyProtection="1">
      <alignment horizontal="center" vertical="center" wrapText="1"/>
      <protection locked="0" hidden="1"/>
    </xf>
    <xf numFmtId="0" fontId="32" fillId="16" borderId="69" xfId="0" applyFont="1" applyFill="1" applyBorder="1" applyAlignment="1" applyProtection="1">
      <alignment horizontal="center" vertical="center" wrapText="1"/>
      <protection locked="0" hidden="1"/>
    </xf>
    <xf numFmtId="0" fontId="32" fillId="16" borderId="90" xfId="0" applyFont="1" applyFill="1" applyBorder="1" applyAlignment="1" applyProtection="1">
      <alignment horizontal="center" vertical="center" wrapText="1"/>
      <protection locked="0" hidden="1"/>
    </xf>
    <xf numFmtId="0" fontId="47" fillId="16" borderId="359" xfId="0" applyFont="1" applyFill="1" applyBorder="1" applyAlignment="1" applyProtection="1">
      <alignment horizontal="center" vertical="center" textRotation="90" wrapText="1"/>
      <protection locked="0" hidden="1"/>
    </xf>
    <xf numFmtId="0" fontId="1" fillId="0" borderId="360" xfId="0" applyFont="1" applyBorder="1" applyAlignment="1" applyProtection="1">
      <alignment horizontal="center"/>
      <protection locked="0" hidden="1"/>
    </xf>
    <xf numFmtId="0" fontId="1" fillId="0" borderId="361" xfId="0" applyFont="1" applyBorder="1" applyAlignment="1" applyProtection="1">
      <alignment horizontal="center"/>
      <protection locked="0" hidden="1"/>
    </xf>
    <xf numFmtId="0" fontId="44" fillId="15" borderId="28" xfId="0" applyFont="1" applyFill="1" applyBorder="1" applyAlignment="1" applyProtection="1">
      <alignment horizontal="center" vertical="center"/>
      <protection locked="0" hidden="1"/>
    </xf>
    <xf numFmtId="0" fontId="44" fillId="15" borderId="50" xfId="0" applyFont="1" applyFill="1" applyBorder="1" applyAlignment="1" applyProtection="1">
      <alignment horizontal="center" vertical="center"/>
      <protection locked="0" hidden="1"/>
    </xf>
    <xf numFmtId="0" fontId="44" fillId="15" borderId="52" xfId="0" applyFont="1" applyFill="1" applyBorder="1" applyAlignment="1" applyProtection="1">
      <alignment horizontal="center" vertical="center"/>
      <protection locked="0" hidden="1"/>
    </xf>
    <xf numFmtId="0" fontId="44" fillId="15" borderId="29" xfId="0" applyFont="1" applyFill="1" applyBorder="1" applyAlignment="1" applyProtection="1">
      <alignment horizontal="center" vertical="center"/>
      <protection locked="0" hidden="1"/>
    </xf>
    <xf numFmtId="0" fontId="42" fillId="16" borderId="69" xfId="0" applyFont="1" applyFill="1" applyBorder="1" applyAlignment="1" applyProtection="1">
      <alignment horizontal="center" vertical="center" textRotation="90" wrapText="1"/>
      <protection locked="0" hidden="1"/>
    </xf>
    <xf numFmtId="0" fontId="42" fillId="16" borderId="98" xfId="0" applyFont="1" applyFill="1" applyBorder="1" applyAlignment="1" applyProtection="1">
      <alignment horizontal="center" vertical="center" textRotation="90" wrapText="1"/>
      <protection locked="0" hidden="1"/>
    </xf>
    <xf numFmtId="0" fontId="42" fillId="16" borderId="114" xfId="0" applyFont="1" applyFill="1" applyBorder="1" applyAlignment="1" applyProtection="1">
      <alignment horizontal="center" vertical="center" textRotation="90" wrapText="1"/>
      <protection locked="0" hidden="1"/>
    </xf>
    <xf numFmtId="0" fontId="32" fillId="16" borderId="62" xfId="0" applyFont="1" applyFill="1" applyBorder="1" applyAlignment="1" applyProtection="1">
      <alignment horizontal="center" vertical="center" wrapText="1"/>
      <protection locked="0" hidden="1"/>
    </xf>
    <xf numFmtId="0" fontId="32" fillId="16" borderId="63" xfId="0" applyFont="1" applyFill="1" applyBorder="1" applyAlignment="1" applyProtection="1">
      <alignment horizontal="center" vertical="center" wrapText="1"/>
      <protection locked="0" hidden="1"/>
    </xf>
    <xf numFmtId="0" fontId="32" fillId="11" borderId="47" xfId="0" applyFont="1" applyFill="1" applyBorder="1" applyAlignment="1" applyProtection="1">
      <alignment horizontal="center"/>
      <protection locked="0" hidden="1"/>
    </xf>
    <xf numFmtId="0" fontId="1" fillId="11" borderId="48" xfId="0" applyFont="1" applyFill="1" applyBorder="1" applyAlignment="1" applyProtection="1">
      <protection locked="0" hidden="1"/>
    </xf>
    <xf numFmtId="0" fontId="1" fillId="11" borderId="49" xfId="0" applyFont="1" applyFill="1" applyBorder="1" applyAlignment="1" applyProtection="1">
      <protection locked="0" hidden="1"/>
    </xf>
    <xf numFmtId="0" fontId="32" fillId="15" borderId="28" xfId="0" applyFont="1" applyFill="1" applyBorder="1" applyAlignment="1" applyProtection="1">
      <alignment horizontal="center" vertical="center"/>
      <protection locked="0" hidden="1"/>
    </xf>
    <xf numFmtId="0" fontId="32" fillId="15" borderId="51" xfId="0" applyFont="1" applyFill="1" applyBorder="1" applyAlignment="1" applyProtection="1">
      <alignment horizontal="center" vertical="center"/>
      <protection locked="0" hidden="1"/>
    </xf>
    <xf numFmtId="0" fontId="32" fillId="15" borderId="50" xfId="0" applyFont="1" applyFill="1" applyBorder="1" applyAlignment="1" applyProtection="1">
      <alignment horizontal="center" vertical="center"/>
      <protection locked="0" hidden="1"/>
    </xf>
    <xf numFmtId="0" fontId="32" fillId="15" borderId="29" xfId="0" applyFont="1" applyFill="1" applyBorder="1" applyAlignment="1" applyProtection="1">
      <alignment horizontal="center" vertical="center"/>
      <protection locked="0" hidden="1"/>
    </xf>
    <xf numFmtId="0" fontId="33" fillId="11" borderId="28" xfId="0" applyFont="1" applyFill="1" applyBorder="1" applyAlignment="1" applyProtection="1">
      <alignment horizontal="center" vertical="center"/>
      <protection locked="0" hidden="1"/>
    </xf>
    <xf numFmtId="0" fontId="33" fillId="11" borderId="50" xfId="0" applyFont="1" applyFill="1" applyBorder="1" applyAlignment="1" applyProtection="1">
      <alignment horizontal="center" vertical="center"/>
      <protection locked="0" hidden="1"/>
    </xf>
    <xf numFmtId="0" fontId="33" fillId="11" borderId="52" xfId="0" applyFont="1" applyFill="1" applyBorder="1" applyAlignment="1" applyProtection="1">
      <alignment horizontal="center" vertical="center"/>
      <protection locked="0" hidden="1"/>
    </xf>
    <xf numFmtId="0" fontId="42" fillId="13" borderId="66" xfId="0" applyFont="1" applyFill="1" applyBorder="1" applyAlignment="1" applyProtection="1">
      <alignment horizontal="center" vertical="center" textRotation="90" wrapText="1"/>
      <protection locked="0" hidden="1"/>
    </xf>
    <xf numFmtId="0" fontId="1" fillId="13" borderId="94" xfId="0" applyFont="1" applyFill="1" applyBorder="1" applyAlignment="1" applyProtection="1">
      <protection locked="0" hidden="1"/>
    </xf>
    <xf numFmtId="0" fontId="1" fillId="13" borderId="111" xfId="0" applyFont="1" applyFill="1" applyBorder="1" applyAlignment="1" applyProtection="1">
      <protection locked="0" hidden="1"/>
    </xf>
    <xf numFmtId="0" fontId="32" fillId="15" borderId="33" xfId="0" applyFont="1" applyFill="1" applyBorder="1" applyAlignment="1" applyProtection="1">
      <alignment horizontal="center" vertical="center" wrapText="1"/>
      <protection locked="0" hidden="1"/>
    </xf>
    <xf numFmtId="0" fontId="32" fillId="15" borderId="86" xfId="0" applyFont="1" applyFill="1" applyBorder="1" applyAlignment="1" applyProtection="1">
      <alignment horizontal="center" vertical="center" wrapText="1"/>
      <protection locked="0" hidden="1"/>
    </xf>
    <xf numFmtId="0" fontId="32" fillId="15" borderId="143" xfId="0" applyFont="1" applyFill="1" applyBorder="1" applyAlignment="1" applyProtection="1">
      <alignment horizontal="center" vertical="center" wrapText="1"/>
      <protection locked="0" hidden="1"/>
    </xf>
    <xf numFmtId="0" fontId="32" fillId="15" borderId="34" xfId="0" applyFont="1" applyFill="1" applyBorder="1" applyAlignment="1" applyProtection="1">
      <alignment horizontal="center" vertical="center" wrapText="1"/>
      <protection locked="0" hidden="1"/>
    </xf>
    <xf numFmtId="0" fontId="6" fillId="11" borderId="0" xfId="0" applyFont="1" applyFill="1" applyBorder="1" applyAlignment="1" applyProtection="1">
      <alignment horizontal="center" vertical="center" wrapText="1"/>
      <protection hidden="1"/>
    </xf>
    <xf numFmtId="0" fontId="1" fillId="0" borderId="0" xfId="0" applyFont="1" applyAlignment="1" applyProtection="1">
      <protection hidden="1"/>
    </xf>
    <xf numFmtId="0" fontId="48" fillId="11" borderId="71" xfId="0" applyFont="1" applyFill="1" applyBorder="1" applyAlignment="1" applyProtection="1">
      <alignment horizontal="center" vertical="center" textRotation="90" wrapText="1"/>
      <protection locked="0" hidden="1"/>
    </xf>
    <xf numFmtId="0" fontId="48" fillId="11" borderId="95" xfId="0" applyFont="1" applyFill="1" applyBorder="1" applyAlignment="1" applyProtection="1">
      <alignment horizontal="center" vertical="center" textRotation="90" wrapText="1"/>
      <protection locked="0" hidden="1"/>
    </xf>
    <xf numFmtId="0" fontId="1" fillId="11" borderId="112" xfId="0" applyFont="1" applyFill="1" applyBorder="1" applyAlignment="1" applyProtection="1">
      <protection locked="0" hidden="1"/>
    </xf>
    <xf numFmtId="0" fontId="1" fillId="0" borderId="0" xfId="0" applyFont="1" applyAlignment="1" applyProtection="1">
      <alignment horizontal="center"/>
      <protection hidden="1"/>
    </xf>
    <xf numFmtId="0" fontId="24" fillId="8" borderId="0" xfId="0" applyFont="1" applyFill="1" applyBorder="1" applyAlignment="1" applyProtection="1">
      <alignment horizontal="center" vertical="center" wrapText="1"/>
      <protection locked="0" hidden="1"/>
    </xf>
    <xf numFmtId="0" fontId="1" fillId="0" borderId="0" xfId="0" applyFont="1" applyAlignment="1" applyProtection="1">
      <protection locked="0" hidden="1"/>
    </xf>
    <xf numFmtId="0" fontId="1" fillId="0" borderId="40" xfId="0" applyFont="1" applyBorder="1" applyAlignment="1" applyProtection="1">
      <protection locked="0" hidden="1"/>
    </xf>
    <xf numFmtId="0" fontId="48" fillId="2" borderId="71" xfId="0" applyFont="1" applyFill="1" applyBorder="1" applyAlignment="1" applyProtection="1">
      <alignment horizontal="center" vertical="center" textRotation="90" wrapText="1"/>
      <protection locked="0" hidden="1"/>
    </xf>
    <xf numFmtId="0" fontId="48" fillId="2" borderId="95" xfId="0" applyFont="1" applyFill="1" applyBorder="1" applyAlignment="1" applyProtection="1">
      <alignment horizontal="center" vertical="center" textRotation="90" wrapText="1"/>
      <protection locked="0" hidden="1"/>
    </xf>
    <xf numFmtId="0" fontId="1" fillId="2" borderId="112" xfId="0" applyFont="1" applyFill="1" applyBorder="1" applyAlignment="1" applyProtection="1">
      <protection locked="0" hidden="1"/>
    </xf>
    <xf numFmtId="0" fontId="32" fillId="15" borderId="63" xfId="0" applyFont="1" applyFill="1" applyBorder="1" applyAlignment="1" applyProtection="1">
      <alignment horizontal="center" vertical="center" wrapText="1"/>
      <protection locked="0" hidden="1"/>
    </xf>
    <xf numFmtId="0" fontId="32" fillId="15" borderId="64" xfId="0" applyFont="1" applyFill="1" applyBorder="1" applyAlignment="1" applyProtection="1">
      <alignment horizontal="center" vertical="center" wrapText="1"/>
      <protection locked="0" hidden="1"/>
    </xf>
    <xf numFmtId="0" fontId="32" fillId="11" borderId="65" xfId="0" applyFont="1" applyFill="1" applyBorder="1" applyAlignment="1" applyProtection="1">
      <alignment horizontal="center" vertical="center" wrapText="1"/>
      <protection locked="0" hidden="1"/>
    </xf>
    <xf numFmtId="0" fontId="32" fillId="11" borderId="66" xfId="0" applyFont="1" applyFill="1" applyBorder="1" applyAlignment="1" applyProtection="1">
      <alignment horizontal="center" vertical="center" wrapText="1"/>
      <protection locked="0" hidden="1"/>
    </xf>
    <xf numFmtId="0" fontId="32" fillId="11" borderId="67" xfId="0" applyFont="1" applyFill="1" applyBorder="1" applyAlignment="1" applyProtection="1">
      <alignment horizontal="center" vertical="center" wrapText="1"/>
      <protection locked="0" hidden="1"/>
    </xf>
    <xf numFmtId="0" fontId="42" fillId="11" borderId="69" xfId="0" applyFont="1" applyFill="1" applyBorder="1" applyAlignment="1" applyProtection="1">
      <alignment horizontal="center" vertical="center" textRotation="90" wrapText="1"/>
      <protection locked="0" hidden="1"/>
    </xf>
    <xf numFmtId="0" fontId="42" fillId="11" borderId="98" xfId="0" applyFont="1" applyFill="1" applyBorder="1" applyAlignment="1" applyProtection="1">
      <alignment horizontal="center" vertical="center" textRotation="90" wrapText="1"/>
      <protection locked="0" hidden="1"/>
    </xf>
    <xf numFmtId="0" fontId="42" fillId="11" borderId="114" xfId="0" applyFont="1" applyFill="1" applyBorder="1" applyAlignment="1" applyProtection="1">
      <alignment horizontal="center" vertical="center" textRotation="90" wrapText="1"/>
      <protection locked="0" hidden="1"/>
    </xf>
    <xf numFmtId="0" fontId="49" fillId="11" borderId="71" xfId="0" applyFont="1" applyFill="1" applyBorder="1" applyAlignment="1" applyProtection="1">
      <alignment horizontal="center" vertical="center" textRotation="90" wrapText="1"/>
      <protection locked="0" hidden="1"/>
    </xf>
    <xf numFmtId="0" fontId="49" fillId="11" borderId="95" xfId="0" applyFont="1" applyFill="1" applyBorder="1" applyAlignment="1" applyProtection="1">
      <alignment horizontal="center" vertical="center" textRotation="90" wrapText="1"/>
      <protection locked="0" hidden="1"/>
    </xf>
    <xf numFmtId="0" fontId="49" fillId="11" borderId="112" xfId="0" applyFont="1" applyFill="1" applyBorder="1" applyAlignment="1" applyProtection="1">
      <alignment horizontal="center" vertical="center" textRotation="90" wrapText="1"/>
      <protection locked="0" hidden="1"/>
    </xf>
    <xf numFmtId="0" fontId="33" fillId="16" borderId="53" xfId="0" applyFont="1" applyFill="1" applyBorder="1" applyAlignment="1" applyProtection="1">
      <alignment horizontal="center" vertical="center"/>
      <protection locked="0" hidden="1"/>
    </xf>
    <xf numFmtId="0" fontId="33" fillId="16" borderId="54" xfId="0" applyFont="1" applyFill="1" applyBorder="1" applyAlignment="1" applyProtection="1">
      <alignment horizontal="center" vertical="center"/>
      <protection locked="0" hidden="1"/>
    </xf>
    <xf numFmtId="0" fontId="33" fillId="16" borderId="308" xfId="0" applyFont="1" applyFill="1" applyBorder="1" applyAlignment="1" applyProtection="1">
      <alignment horizontal="center" vertical="center"/>
      <protection locked="0" hidden="1"/>
    </xf>
    <xf numFmtId="0" fontId="39" fillId="15" borderId="33" xfId="0" applyFont="1" applyFill="1" applyBorder="1" applyAlignment="1" applyProtection="1">
      <alignment horizontal="center" vertical="center" wrapText="1"/>
      <protection locked="0" hidden="1"/>
    </xf>
    <xf numFmtId="0" fontId="39" fillId="15" borderId="86" xfId="0" applyFont="1" applyFill="1" applyBorder="1" applyAlignment="1" applyProtection="1">
      <alignment horizontal="center" vertical="center" wrapText="1"/>
      <protection locked="0" hidden="1"/>
    </xf>
    <xf numFmtId="0" fontId="49" fillId="15" borderId="71" xfId="0" applyFont="1" applyFill="1" applyBorder="1" applyAlignment="1" applyProtection="1">
      <alignment horizontal="center" vertical="center" textRotation="90" wrapText="1"/>
      <protection locked="0" hidden="1"/>
    </xf>
    <xf numFmtId="0" fontId="49" fillId="15" borderId="95" xfId="0" applyFont="1" applyFill="1" applyBorder="1" applyAlignment="1" applyProtection="1">
      <alignment horizontal="center" vertical="center" textRotation="90" wrapText="1"/>
      <protection locked="0" hidden="1"/>
    </xf>
    <xf numFmtId="0" fontId="49" fillId="15" borderId="112" xfId="0" applyFont="1" applyFill="1" applyBorder="1" applyAlignment="1" applyProtection="1">
      <alignment horizontal="center" vertical="center" textRotation="90" wrapText="1"/>
      <protection locked="0" hidden="1"/>
    </xf>
    <xf numFmtId="0" fontId="15" fillId="16" borderId="25" xfId="0" applyFont="1" applyFill="1" applyBorder="1" applyAlignment="1" applyProtection="1">
      <alignment horizontal="center" vertical="center" textRotation="90" wrapText="1"/>
      <protection locked="0" hidden="1"/>
    </xf>
    <xf numFmtId="0" fontId="1" fillId="0" borderId="95" xfId="0" applyFont="1" applyBorder="1" applyAlignment="1" applyProtection="1">
      <protection locked="0" hidden="1"/>
    </xf>
    <xf numFmtId="0" fontId="15" fillId="16" borderId="23" xfId="0" applyFont="1" applyFill="1" applyBorder="1" applyAlignment="1" applyProtection="1">
      <alignment horizontal="center" vertical="center" textRotation="90" wrapText="1"/>
      <protection locked="0" hidden="1"/>
    </xf>
    <xf numFmtId="0" fontId="1" fillId="0" borderId="93" xfId="0" applyFont="1" applyBorder="1" applyAlignment="1" applyProtection="1">
      <protection locked="0" hidden="1"/>
    </xf>
    <xf numFmtId="0" fontId="15" fillId="11" borderId="71" xfId="0" applyFont="1" applyFill="1" applyBorder="1" applyAlignment="1" applyProtection="1">
      <alignment horizontal="center" vertical="center" textRotation="90" wrapText="1"/>
      <protection locked="0" hidden="1"/>
    </xf>
    <xf numFmtId="0" fontId="15" fillId="11" borderId="66" xfId="0" applyFont="1" applyFill="1" applyBorder="1" applyAlignment="1" applyProtection="1">
      <alignment horizontal="center" vertical="center" textRotation="90" wrapText="1"/>
      <protection locked="0" hidden="1"/>
    </xf>
    <xf numFmtId="0" fontId="15" fillId="11" borderId="337" xfId="0" applyFont="1" applyFill="1" applyBorder="1" applyAlignment="1" applyProtection="1">
      <alignment horizontal="center" vertical="center" textRotation="90" wrapText="1"/>
      <protection locked="0" hidden="1"/>
    </xf>
    <xf numFmtId="0" fontId="1" fillId="0" borderId="126" xfId="0" applyFont="1" applyBorder="1" applyAlignment="1" applyProtection="1">
      <protection locked="0" hidden="1"/>
    </xf>
    <xf numFmtId="0" fontId="1" fillId="0" borderId="353" xfId="0" applyFont="1" applyBorder="1" applyAlignment="1" applyProtection="1">
      <protection locked="0" hidden="1"/>
    </xf>
    <xf numFmtId="0" fontId="44" fillId="22" borderId="102" xfId="0" applyFont="1" applyFill="1" applyBorder="1" applyAlignment="1" applyProtection="1">
      <alignment horizontal="center" vertical="center" wrapText="1"/>
      <protection locked="0" hidden="1"/>
    </xf>
    <xf numFmtId="0" fontId="44" fillId="22" borderId="75" xfId="0" applyFont="1" applyFill="1" applyBorder="1" applyAlignment="1" applyProtection="1">
      <alignment horizontal="center" vertical="center" wrapText="1"/>
      <protection locked="0" hidden="1"/>
    </xf>
    <xf numFmtId="0" fontId="44" fillId="22" borderId="287" xfId="0" applyFont="1" applyFill="1" applyBorder="1" applyAlignment="1" applyProtection="1">
      <alignment horizontal="center" vertical="center" wrapText="1"/>
      <protection locked="0" hidden="1"/>
    </xf>
    <xf numFmtId="0" fontId="44" fillId="23" borderId="338" xfId="0" applyFont="1" applyFill="1" applyBorder="1" applyAlignment="1" applyProtection="1">
      <alignment horizontal="center" vertical="center" wrapText="1"/>
      <protection locked="0" hidden="1"/>
    </xf>
    <xf numFmtId="0" fontId="44" fillId="23" borderId="339" xfId="0" applyFont="1" applyFill="1" applyBorder="1" applyAlignment="1" applyProtection="1">
      <alignment horizontal="center" vertical="center" wrapText="1"/>
      <protection locked="0" hidden="1"/>
    </xf>
    <xf numFmtId="0" fontId="44" fillId="23" borderId="340" xfId="0" applyFont="1" applyFill="1" applyBorder="1" applyAlignment="1" applyProtection="1">
      <alignment horizontal="center" vertical="center" wrapText="1"/>
      <protection locked="0" hidden="1"/>
    </xf>
    <xf numFmtId="0" fontId="5" fillId="23" borderId="343" xfId="0" applyFont="1" applyFill="1" applyBorder="1" applyAlignment="1" applyProtection="1">
      <alignment horizontal="center" vertical="center" textRotation="90" wrapText="1"/>
      <protection locked="0" hidden="1"/>
    </xf>
    <xf numFmtId="0" fontId="5" fillId="23" borderId="344" xfId="0" applyFont="1" applyFill="1" applyBorder="1" applyAlignment="1" applyProtection="1">
      <alignment horizontal="center" vertical="center" textRotation="90" wrapText="1"/>
      <protection locked="0" hidden="1"/>
    </xf>
    <xf numFmtId="0" fontId="5" fillId="23" borderId="345" xfId="0" applyFont="1" applyFill="1" applyBorder="1" applyAlignment="1" applyProtection="1">
      <alignment horizontal="center" vertical="center" textRotation="90" wrapText="1"/>
      <protection locked="0" hidden="1"/>
    </xf>
    <xf numFmtId="0" fontId="40" fillId="23" borderId="346" xfId="0" applyFont="1" applyFill="1" applyBorder="1" applyAlignment="1" applyProtection="1">
      <alignment horizontal="center" vertical="center" textRotation="90" wrapText="1"/>
      <protection locked="0" hidden="1"/>
    </xf>
    <xf numFmtId="0" fontId="40" fillId="23" borderId="94" xfId="0" applyFont="1" applyFill="1" applyBorder="1" applyAlignment="1" applyProtection="1">
      <alignment horizontal="center" vertical="center" textRotation="90" wrapText="1"/>
      <protection locked="0" hidden="1"/>
    </xf>
    <xf numFmtId="0" fontId="40" fillId="23" borderId="128" xfId="0" applyFont="1" applyFill="1" applyBorder="1" applyAlignment="1" applyProtection="1">
      <alignment horizontal="center" vertical="center" textRotation="90" wrapText="1"/>
      <protection locked="0" hidden="1"/>
    </xf>
    <xf numFmtId="0" fontId="41" fillId="23" borderId="346" xfId="0" applyFont="1" applyFill="1" applyBorder="1" applyAlignment="1" applyProtection="1">
      <alignment horizontal="center" vertical="center" textRotation="90" wrapText="1"/>
      <protection locked="0" hidden="1"/>
    </xf>
    <xf numFmtId="0" fontId="41" fillId="23" borderId="94" xfId="0" applyFont="1" applyFill="1" applyBorder="1" applyAlignment="1" applyProtection="1">
      <alignment horizontal="center" vertical="center" textRotation="90" wrapText="1"/>
      <protection locked="0" hidden="1"/>
    </xf>
    <xf numFmtId="0" fontId="41" fillId="23" borderId="128" xfId="0" applyFont="1" applyFill="1" applyBorder="1" applyAlignment="1" applyProtection="1">
      <alignment horizontal="center" vertical="center" textRotation="90" wrapText="1"/>
      <protection locked="0" hidden="1"/>
    </xf>
    <xf numFmtId="0" fontId="42" fillId="23" borderId="337" xfId="0" applyFont="1" applyFill="1" applyBorder="1" applyAlignment="1" applyProtection="1">
      <alignment horizontal="center" vertical="center" wrapText="1"/>
      <protection locked="0" hidden="1"/>
    </xf>
    <xf numFmtId="0" fontId="42" fillId="23" borderId="126" xfId="0" applyFont="1" applyFill="1" applyBorder="1" applyAlignment="1" applyProtection="1">
      <alignment horizontal="center" vertical="center" wrapText="1"/>
      <protection locked="0" hidden="1"/>
    </xf>
    <xf numFmtId="0" fontId="42" fillId="23" borderId="137" xfId="0" applyFont="1" applyFill="1" applyBorder="1" applyAlignment="1" applyProtection="1">
      <alignment horizontal="center" vertical="center" wrapText="1"/>
      <protection locked="0" hidden="1"/>
    </xf>
    <xf numFmtId="0" fontId="44" fillId="23" borderId="65" xfId="0" applyFont="1" applyFill="1" applyBorder="1" applyAlignment="1" applyProtection="1">
      <alignment horizontal="center" vertical="center" textRotation="90" wrapText="1"/>
      <protection locked="0" hidden="1"/>
    </xf>
    <xf numFmtId="0" fontId="44" fillId="23" borderId="347" xfId="0" applyFont="1" applyFill="1" applyBorder="1" applyAlignment="1" applyProtection="1">
      <alignment horizontal="center" vertical="center" textRotation="90" wrapText="1"/>
      <protection locked="0" hidden="1"/>
    </xf>
    <xf numFmtId="0" fontId="44" fillId="23" borderId="336" xfId="0" applyFont="1" applyFill="1" applyBorder="1" applyAlignment="1" applyProtection="1">
      <alignment horizontal="center" vertical="center" textRotation="90" wrapText="1"/>
      <protection locked="0" hidden="1"/>
    </xf>
    <xf numFmtId="0" fontId="44" fillId="23" borderId="287" xfId="0" applyFont="1" applyFill="1" applyBorder="1" applyAlignment="1" applyProtection="1">
      <alignment horizontal="center" vertical="center" textRotation="90" wrapText="1"/>
      <protection locked="0" hidden="1"/>
    </xf>
    <xf numFmtId="0" fontId="44" fillId="23" borderId="102" xfId="0" applyFont="1" applyFill="1" applyBorder="1" applyAlignment="1" applyProtection="1">
      <alignment horizontal="center" vertical="center" wrapText="1"/>
      <protection locked="0" hidden="1"/>
    </xf>
    <xf numFmtId="0" fontId="44" fillId="23" borderId="75" xfId="0" applyFont="1" applyFill="1" applyBorder="1" applyAlignment="1" applyProtection="1">
      <alignment horizontal="center" vertical="center" wrapText="1"/>
      <protection locked="0" hidden="1"/>
    </xf>
    <xf numFmtId="0" fontId="44" fillId="23" borderId="287" xfId="0" applyFont="1" applyFill="1" applyBorder="1" applyAlignment="1" applyProtection="1">
      <alignment horizontal="center" vertical="center" wrapText="1"/>
      <protection locked="0" hidden="1"/>
    </xf>
    <xf numFmtId="0" fontId="42" fillId="22" borderId="66" xfId="0" applyFont="1" applyFill="1" applyBorder="1" applyAlignment="1" applyProtection="1">
      <alignment horizontal="center" vertical="center" textRotation="90" wrapText="1"/>
      <protection locked="0" hidden="1"/>
    </xf>
    <xf numFmtId="0" fontId="1" fillId="22" borderId="94" xfId="0" applyFont="1" applyFill="1" applyBorder="1" applyAlignment="1" applyProtection="1">
      <protection locked="0" hidden="1"/>
    </xf>
    <xf numFmtId="0" fontId="1" fillId="22" borderId="111" xfId="0" applyFont="1" applyFill="1" applyBorder="1" applyAlignment="1" applyProtection="1">
      <protection locked="0" hidden="1"/>
    </xf>
    <xf numFmtId="0" fontId="44" fillId="15" borderId="338" xfId="0" applyFont="1" applyFill="1" applyBorder="1" applyAlignment="1" applyProtection="1">
      <alignment horizontal="center" vertical="center" wrapText="1"/>
      <protection locked="0" hidden="1"/>
    </xf>
    <xf numFmtId="0" fontId="44" fillId="15" borderId="339" xfId="0" applyFont="1" applyFill="1" applyBorder="1" applyAlignment="1" applyProtection="1">
      <alignment horizontal="center" vertical="center" wrapText="1"/>
      <protection locked="0" hidden="1"/>
    </xf>
    <xf numFmtId="0" fontId="44" fillId="15" borderId="340" xfId="0" applyFont="1" applyFill="1" applyBorder="1" applyAlignment="1" applyProtection="1">
      <alignment horizontal="center" vertical="center" wrapText="1"/>
      <protection locked="0" hidden="1"/>
    </xf>
    <xf numFmtId="0" fontId="5" fillId="15" borderId="343" xfId="0" applyFont="1" applyFill="1" applyBorder="1" applyAlignment="1" applyProtection="1">
      <alignment horizontal="center" vertical="center" textRotation="90" wrapText="1"/>
      <protection locked="0" hidden="1"/>
    </xf>
    <xf numFmtId="0" fontId="5" fillId="15" borderId="344" xfId="0" applyFont="1" applyFill="1" applyBorder="1" applyAlignment="1" applyProtection="1">
      <alignment horizontal="center" vertical="center" textRotation="90" wrapText="1"/>
      <protection locked="0" hidden="1"/>
    </xf>
    <xf numFmtId="0" fontId="5" fillId="15" borderId="345" xfId="0" applyFont="1" applyFill="1" applyBorder="1" applyAlignment="1" applyProtection="1">
      <alignment horizontal="center" vertical="center" textRotation="90" wrapText="1"/>
      <protection locked="0" hidden="1"/>
    </xf>
    <xf numFmtId="0" fontId="40" fillId="15" borderId="346" xfId="0" applyFont="1" applyFill="1" applyBorder="1" applyAlignment="1" applyProtection="1">
      <alignment horizontal="center" vertical="center" textRotation="90" wrapText="1"/>
      <protection locked="0" hidden="1"/>
    </xf>
    <xf numFmtId="0" fontId="40" fillId="15" borderId="94" xfId="0" applyFont="1" applyFill="1" applyBorder="1" applyAlignment="1" applyProtection="1">
      <alignment horizontal="center" vertical="center" textRotation="90" wrapText="1"/>
      <protection locked="0" hidden="1"/>
    </xf>
    <xf numFmtId="0" fontId="40" fillId="15" borderId="128" xfId="0" applyFont="1" applyFill="1" applyBorder="1" applyAlignment="1" applyProtection="1">
      <alignment horizontal="center" vertical="center" textRotation="90" wrapText="1"/>
      <protection locked="0" hidden="1"/>
    </xf>
    <xf numFmtId="0" fontId="41" fillId="15" borderId="346" xfId="0" applyFont="1" applyFill="1" applyBorder="1" applyAlignment="1" applyProtection="1">
      <alignment horizontal="center" vertical="center" textRotation="90" wrapText="1"/>
      <protection locked="0" hidden="1"/>
    </xf>
    <xf numFmtId="0" fontId="41" fillId="15" borderId="94" xfId="0" applyFont="1" applyFill="1" applyBorder="1" applyAlignment="1" applyProtection="1">
      <alignment horizontal="center" vertical="center" textRotation="90" wrapText="1"/>
      <protection locked="0" hidden="1"/>
    </xf>
    <xf numFmtId="0" fontId="41" fillId="15" borderId="128" xfId="0" applyFont="1" applyFill="1" applyBorder="1" applyAlignment="1" applyProtection="1">
      <alignment horizontal="center" vertical="center" textRotation="90" wrapText="1"/>
      <protection locked="0" hidden="1"/>
    </xf>
    <xf numFmtId="0" fontId="42" fillId="15" borderId="337" xfId="0" applyFont="1" applyFill="1" applyBorder="1" applyAlignment="1" applyProtection="1">
      <alignment horizontal="center" vertical="center" wrapText="1"/>
      <protection locked="0" hidden="1"/>
    </xf>
    <xf numFmtId="0" fontId="42" fillId="15" borderId="126" xfId="0" applyFont="1" applyFill="1" applyBorder="1" applyAlignment="1" applyProtection="1">
      <alignment horizontal="center" vertical="center" wrapText="1"/>
      <protection locked="0" hidden="1"/>
    </xf>
    <xf numFmtId="0" fontId="42" fillId="15" borderId="137" xfId="0" applyFont="1" applyFill="1" applyBorder="1" applyAlignment="1" applyProtection="1">
      <alignment horizontal="center" vertical="center" wrapText="1"/>
      <protection locked="0" hidden="1"/>
    </xf>
    <xf numFmtId="0" fontId="44" fillId="15" borderId="65" xfId="0" applyFont="1" applyFill="1" applyBorder="1" applyAlignment="1" applyProtection="1">
      <alignment horizontal="center" vertical="center" textRotation="90" wrapText="1"/>
      <protection locked="0" hidden="1"/>
    </xf>
    <xf numFmtId="0" fontId="44" fillId="15" borderId="347" xfId="0" applyFont="1" applyFill="1" applyBorder="1" applyAlignment="1" applyProtection="1">
      <alignment horizontal="center" vertical="center" textRotation="90" wrapText="1"/>
      <protection locked="0" hidden="1"/>
    </xf>
    <xf numFmtId="0" fontId="44" fillId="15" borderId="336" xfId="0" applyFont="1" applyFill="1" applyBorder="1" applyAlignment="1" applyProtection="1">
      <alignment horizontal="center" vertical="center" textRotation="90" wrapText="1"/>
      <protection locked="0" hidden="1"/>
    </xf>
    <xf numFmtId="0" fontId="44" fillId="15" borderId="287" xfId="0" applyFont="1" applyFill="1" applyBorder="1" applyAlignment="1" applyProtection="1">
      <alignment horizontal="center" vertical="center" textRotation="90" wrapText="1"/>
      <protection locked="0" hidden="1"/>
    </xf>
    <xf numFmtId="0" fontId="44" fillId="15" borderId="102" xfId="0" applyFont="1" applyFill="1" applyBorder="1" applyAlignment="1" applyProtection="1">
      <alignment horizontal="center" vertical="center" wrapText="1"/>
      <protection locked="0" hidden="1"/>
    </xf>
    <xf numFmtId="0" fontId="44" fillId="15" borderId="75" xfId="0" applyFont="1" applyFill="1" applyBorder="1" applyAlignment="1" applyProtection="1">
      <alignment horizontal="center" vertical="center" wrapText="1"/>
      <protection locked="0" hidden="1"/>
    </xf>
    <xf numFmtId="0" fontId="44" fillId="15" borderId="287" xfId="0" applyFont="1" applyFill="1" applyBorder="1" applyAlignment="1" applyProtection="1">
      <alignment horizontal="center" vertical="center" wrapText="1"/>
      <protection locked="0" hidden="1"/>
    </xf>
    <xf numFmtId="0" fontId="39" fillId="16" borderId="93" xfId="0" applyFont="1" applyFill="1" applyBorder="1" applyAlignment="1" applyProtection="1">
      <alignment horizontal="center" vertical="center" textRotation="90" wrapText="1"/>
      <protection locked="0" hidden="1"/>
    </xf>
    <xf numFmtId="0" fontId="39" fillId="16" borderId="131" xfId="0" applyFont="1" applyFill="1" applyBorder="1" applyAlignment="1" applyProtection="1">
      <alignment horizontal="center" vertical="center" textRotation="90" wrapText="1"/>
      <protection locked="0" hidden="1"/>
    </xf>
    <xf numFmtId="0" fontId="39" fillId="16" borderId="126" xfId="0" applyFont="1" applyFill="1" applyBorder="1" applyAlignment="1" applyProtection="1">
      <alignment horizontal="center" vertical="center" textRotation="90" wrapText="1"/>
      <protection locked="0" hidden="1"/>
    </xf>
    <xf numFmtId="0" fontId="39" fillId="16" borderId="137" xfId="0" applyFont="1" applyFill="1" applyBorder="1" applyAlignment="1" applyProtection="1">
      <alignment horizontal="center" vertical="center" textRotation="90" wrapText="1"/>
      <protection locked="0" hidden="1"/>
    </xf>
    <xf numFmtId="0" fontId="5" fillId="16" borderId="349" xfId="0" applyFont="1" applyFill="1" applyBorder="1" applyAlignment="1" applyProtection="1">
      <alignment horizontal="center" vertical="center" textRotation="90" wrapText="1"/>
      <protection locked="0" hidden="1"/>
    </xf>
    <xf numFmtId="0" fontId="5" fillId="16" borderId="126" xfId="0" applyFont="1" applyFill="1" applyBorder="1" applyAlignment="1" applyProtection="1">
      <alignment horizontal="center" vertical="center" textRotation="90" wrapText="1"/>
      <protection locked="0" hidden="1"/>
    </xf>
    <xf numFmtId="0" fontId="5" fillId="16" borderId="137" xfId="0" applyFont="1" applyFill="1" applyBorder="1" applyAlignment="1" applyProtection="1">
      <alignment horizontal="center" vertical="center" textRotation="90" wrapText="1"/>
      <protection locked="0" hidden="1"/>
    </xf>
    <xf numFmtId="0" fontId="37" fillId="16" borderId="126" xfId="0" applyFont="1" applyFill="1" applyBorder="1" applyAlignment="1" applyProtection="1">
      <alignment horizontal="center" vertical="center" textRotation="90" wrapText="1"/>
      <protection locked="0" hidden="1"/>
    </xf>
    <xf numFmtId="0" fontId="37" fillId="16" borderId="137" xfId="0" applyFont="1" applyFill="1" applyBorder="1" applyAlignment="1" applyProtection="1">
      <alignment horizontal="center" vertical="center" textRotation="90" wrapText="1"/>
      <protection locked="0" hidden="1"/>
    </xf>
    <xf numFmtId="0" fontId="41" fillId="16" borderId="126" xfId="0" applyFont="1" applyFill="1" applyBorder="1" applyAlignment="1" applyProtection="1">
      <alignment horizontal="center" vertical="center" textRotation="90" wrapText="1"/>
      <protection locked="0" hidden="1"/>
    </xf>
    <xf numFmtId="0" fontId="41" fillId="16" borderId="137" xfId="0" applyFont="1" applyFill="1" applyBorder="1" applyAlignment="1" applyProtection="1">
      <alignment horizontal="center" vertical="center" textRotation="90" wrapText="1"/>
      <protection locked="0" hidden="1"/>
    </xf>
    <xf numFmtId="0" fontId="42" fillId="16" borderId="337" xfId="0" applyFont="1" applyFill="1" applyBorder="1" applyAlignment="1" applyProtection="1">
      <alignment horizontal="center" vertical="center" wrapText="1"/>
      <protection locked="0" hidden="1"/>
    </xf>
    <xf numFmtId="0" fontId="42" fillId="16" borderId="126" xfId="0" applyFont="1" applyFill="1" applyBorder="1" applyAlignment="1" applyProtection="1">
      <alignment horizontal="center" vertical="center" wrapText="1"/>
      <protection locked="0" hidden="1"/>
    </xf>
    <xf numFmtId="0" fontId="42" fillId="16" borderId="137" xfId="0" applyFont="1" applyFill="1" applyBorder="1" applyAlignment="1" applyProtection="1">
      <alignment horizontal="center" vertical="center" wrapText="1"/>
      <protection locked="0" hidden="1"/>
    </xf>
    <xf numFmtId="0" fontId="39" fillId="15" borderId="33" xfId="0" applyFont="1" applyFill="1" applyBorder="1" applyAlignment="1" applyProtection="1">
      <alignment horizontal="center" vertical="center" textRotation="90" wrapText="1"/>
      <protection locked="0" hidden="1"/>
    </xf>
    <xf numFmtId="0" fontId="39" fillId="15" borderId="86" xfId="0" applyFont="1" applyFill="1" applyBorder="1" applyAlignment="1" applyProtection="1">
      <alignment horizontal="center" vertical="center" textRotation="90" wrapText="1"/>
      <protection locked="0" hidden="1"/>
    </xf>
    <xf numFmtId="0" fontId="41" fillId="15" borderId="86" xfId="0" applyFont="1" applyFill="1" applyBorder="1" applyAlignment="1" applyProtection="1">
      <alignment horizontal="center" vertical="center" textRotation="90" wrapText="1"/>
      <protection locked="0" hidden="1"/>
    </xf>
    <xf numFmtId="0" fontId="48" fillId="16" borderId="67" xfId="0" applyFont="1" applyFill="1" applyBorder="1" applyAlignment="1" applyProtection="1">
      <alignment horizontal="center" vertical="center" textRotation="90" wrapText="1"/>
      <protection locked="0" hidden="1"/>
    </xf>
    <xf numFmtId="0" fontId="48" fillId="16" borderId="96" xfId="0" applyFont="1" applyFill="1" applyBorder="1" applyAlignment="1" applyProtection="1">
      <alignment horizontal="center" vertical="center" textRotation="90" wrapText="1"/>
      <protection locked="0" hidden="1"/>
    </xf>
    <xf numFmtId="0" fontId="48" fillId="16" borderId="120" xfId="0" applyFont="1" applyFill="1" applyBorder="1" applyAlignment="1" applyProtection="1">
      <alignment horizontal="center" vertical="center" textRotation="90" wrapText="1"/>
      <protection locked="0" hidden="1"/>
    </xf>
    <xf numFmtId="0" fontId="40" fillId="15" borderId="86" xfId="0" applyFont="1" applyFill="1" applyBorder="1" applyAlignment="1" applyProtection="1">
      <alignment horizontal="center" vertical="center" textRotation="90" wrapText="1"/>
      <protection locked="0" hidden="1"/>
    </xf>
    <xf numFmtId="0" fontId="5" fillId="15" borderId="86" xfId="0" applyFont="1" applyFill="1" applyBorder="1" applyAlignment="1" applyProtection="1">
      <alignment horizontal="center" vertical="center" textRotation="90" wrapText="1"/>
      <protection locked="0" hidden="1"/>
    </xf>
    <xf numFmtId="0" fontId="42" fillId="16" borderId="98" xfId="0" applyFont="1" applyFill="1" applyBorder="1" applyAlignment="1" applyProtection="1">
      <alignment horizontal="center" vertical="center" wrapText="1"/>
      <protection locked="0" hidden="1"/>
    </xf>
    <xf numFmtId="0" fontId="42" fillId="16" borderId="109" xfId="0" applyFont="1" applyFill="1" applyBorder="1" applyAlignment="1" applyProtection="1">
      <alignment horizontal="center" vertical="center" wrapText="1"/>
      <protection locked="0" hidden="1"/>
    </xf>
    <xf numFmtId="0" fontId="42" fillId="16" borderId="127" xfId="0" applyFont="1" applyFill="1" applyBorder="1" applyAlignment="1" applyProtection="1">
      <alignment horizontal="center" vertical="center" wrapText="1"/>
      <protection locked="0" hidden="1"/>
    </xf>
    <xf numFmtId="0" fontId="42" fillId="15" borderId="86" xfId="0" applyFont="1" applyFill="1" applyBorder="1" applyAlignment="1" applyProtection="1">
      <alignment horizontal="center" vertical="center" wrapText="1"/>
      <protection locked="0" hidden="1"/>
    </xf>
    <xf numFmtId="0" fontId="45" fillId="11" borderId="97" xfId="0" applyFont="1" applyFill="1" applyBorder="1" applyAlignment="1" applyProtection="1">
      <alignment horizontal="center" vertical="center" textRotation="90" wrapText="1"/>
      <protection locked="0" hidden="1"/>
    </xf>
    <xf numFmtId="0" fontId="45" fillId="11" borderId="108" xfId="0" applyFont="1" applyFill="1" applyBorder="1" applyAlignment="1" applyProtection="1">
      <alignment horizontal="center" vertical="center" textRotation="90" wrapText="1"/>
      <protection locked="0" hidden="1"/>
    </xf>
    <xf numFmtId="0" fontId="45" fillId="11" borderId="300" xfId="0" applyFont="1" applyFill="1" applyBorder="1" applyAlignment="1" applyProtection="1">
      <alignment horizontal="center" vertical="center" textRotation="90" wrapText="1"/>
      <protection locked="0" hidden="1"/>
    </xf>
    <xf numFmtId="0" fontId="45" fillId="11" borderId="98" xfId="0" applyFont="1" applyFill="1" applyBorder="1" applyAlignment="1" applyProtection="1">
      <alignment horizontal="center" vertical="center" textRotation="90" wrapText="1"/>
      <protection locked="0" hidden="1"/>
    </xf>
    <xf numFmtId="0" fontId="45" fillId="11" borderId="109" xfId="0" applyFont="1" applyFill="1" applyBorder="1" applyAlignment="1" applyProtection="1">
      <alignment horizontal="center" vertical="center" textRotation="90" wrapText="1"/>
      <protection locked="0" hidden="1"/>
    </xf>
    <xf numFmtId="0" fontId="45" fillId="11" borderId="127" xfId="0" applyFont="1" applyFill="1" applyBorder="1" applyAlignment="1" applyProtection="1">
      <alignment horizontal="center" vertical="center" textRotation="90" wrapText="1"/>
      <protection locked="0" hidden="1"/>
    </xf>
    <xf numFmtId="0" fontId="42" fillId="11" borderId="98" xfId="0" applyFont="1" applyFill="1" applyBorder="1" applyAlignment="1" applyProtection="1">
      <alignment horizontal="center" vertical="center" wrapText="1"/>
      <protection locked="0" hidden="1"/>
    </xf>
    <xf numFmtId="0" fontId="42" fillId="11" borderId="109" xfId="0" applyFont="1" applyFill="1" applyBorder="1" applyAlignment="1" applyProtection="1">
      <alignment horizontal="center" vertical="center" wrapText="1"/>
      <protection locked="0" hidden="1"/>
    </xf>
    <xf numFmtId="0" fontId="42" fillId="11" borderId="127" xfId="0" applyFont="1" applyFill="1" applyBorder="1" applyAlignment="1" applyProtection="1">
      <alignment horizontal="center" vertical="center" wrapText="1"/>
      <protection locked="0" hidden="1"/>
    </xf>
    <xf numFmtId="0" fontId="45" fillId="16" borderId="97" xfId="0" applyFont="1" applyFill="1" applyBorder="1" applyAlignment="1" applyProtection="1">
      <alignment horizontal="center" vertical="center" textRotation="90" wrapText="1"/>
      <protection locked="0" hidden="1"/>
    </xf>
    <xf numFmtId="0" fontId="45" fillId="16" borderId="108" xfId="0" applyFont="1" applyFill="1" applyBorder="1" applyAlignment="1" applyProtection="1">
      <alignment horizontal="center" vertical="center" textRotation="90" wrapText="1"/>
      <protection locked="0" hidden="1"/>
    </xf>
    <xf numFmtId="0" fontId="45" fillId="16" borderId="300" xfId="0" applyFont="1" applyFill="1" applyBorder="1" applyAlignment="1" applyProtection="1">
      <alignment horizontal="center" vertical="center" textRotation="90" wrapText="1"/>
      <protection locked="0" hidden="1"/>
    </xf>
    <xf numFmtId="0" fontId="45" fillId="16" borderId="98" xfId="0" applyFont="1" applyFill="1" applyBorder="1" applyAlignment="1" applyProtection="1">
      <alignment horizontal="center" vertical="center" textRotation="90" wrapText="1"/>
      <protection locked="0" hidden="1"/>
    </xf>
    <xf numFmtId="0" fontId="45" fillId="16" borderId="109" xfId="0" applyFont="1" applyFill="1" applyBorder="1" applyAlignment="1" applyProtection="1">
      <alignment horizontal="center" vertical="center" textRotation="90" wrapText="1"/>
      <protection locked="0" hidden="1"/>
    </xf>
    <xf numFmtId="0" fontId="45" fillId="16" borderId="127" xfId="0" applyFont="1" applyFill="1" applyBorder="1" applyAlignment="1" applyProtection="1">
      <alignment horizontal="center" vertical="center" textRotation="90" wrapText="1"/>
      <protection locked="0" hidden="1"/>
    </xf>
    <xf numFmtId="0" fontId="36" fillId="16" borderId="56" xfId="0" applyFont="1" applyFill="1" applyBorder="1" applyAlignment="1" applyProtection="1">
      <alignment horizontal="center" vertical="center" wrapText="1"/>
      <protection locked="0" hidden="1"/>
    </xf>
    <xf numFmtId="0" fontId="36" fillId="16" borderId="57" xfId="0" applyFont="1" applyFill="1" applyBorder="1" applyAlignment="1" applyProtection="1">
      <alignment horizontal="center" vertical="center" wrapText="1"/>
      <protection locked="0" hidden="1"/>
    </xf>
    <xf numFmtId="0" fontId="36" fillId="16" borderId="58" xfId="0" applyFont="1" applyFill="1" applyBorder="1" applyAlignment="1" applyProtection="1">
      <alignment horizontal="center" vertical="center" wrapText="1"/>
      <protection locked="0" hidden="1"/>
    </xf>
    <xf numFmtId="0" fontId="36" fillId="16" borderId="356" xfId="0" applyFont="1" applyFill="1" applyBorder="1" applyAlignment="1" applyProtection="1">
      <alignment horizontal="center" vertical="center" wrapText="1"/>
      <protection locked="0" hidden="1"/>
    </xf>
    <xf numFmtId="0" fontId="36" fillId="16" borderId="357" xfId="0" applyFont="1" applyFill="1" applyBorder="1" applyAlignment="1" applyProtection="1">
      <alignment horizontal="center" vertical="center" wrapText="1"/>
      <protection locked="0" hidden="1"/>
    </xf>
    <xf numFmtId="0" fontId="36" fillId="16" borderId="358" xfId="0" applyFont="1" applyFill="1" applyBorder="1" applyAlignment="1" applyProtection="1">
      <alignment horizontal="center" vertical="center" wrapText="1"/>
      <protection locked="0" hidden="1"/>
    </xf>
    <xf numFmtId="0" fontId="47" fillId="16" borderId="40" xfId="0" applyFont="1" applyFill="1" applyBorder="1" applyAlignment="1" applyProtection="1">
      <alignment horizontal="center" vertical="center" textRotation="90" wrapText="1"/>
      <protection locked="0" hidden="1"/>
    </xf>
    <xf numFmtId="0" fontId="47" fillId="16" borderId="43" xfId="0" applyFont="1" applyFill="1" applyBorder="1" applyAlignment="1" applyProtection="1">
      <alignment horizontal="center" vertical="center" textRotation="90" wrapText="1"/>
      <protection locked="0" hidden="1"/>
    </xf>
    <xf numFmtId="0" fontId="1" fillId="0" borderId="0" xfId="0" applyFont="1" applyAlignment="1" applyProtection="1">
      <alignment horizontal="center" vertical="center" wrapText="1"/>
      <protection hidden="1"/>
    </xf>
    <xf numFmtId="0" fontId="33" fillId="20" borderId="28" xfId="0" applyFont="1" applyFill="1" applyBorder="1" applyAlignment="1" applyProtection="1">
      <alignment horizontal="center" vertical="center"/>
      <protection locked="0" hidden="1"/>
    </xf>
    <xf numFmtId="0" fontId="33" fillId="20" borderId="50" xfId="0" applyFont="1" applyFill="1" applyBorder="1" applyAlignment="1" applyProtection="1">
      <alignment horizontal="center" vertical="center"/>
      <protection locked="0" hidden="1"/>
    </xf>
    <xf numFmtId="0" fontId="33" fillId="20" borderId="29" xfId="0" applyFont="1" applyFill="1" applyBorder="1" applyAlignment="1" applyProtection="1">
      <alignment horizontal="center" vertical="center"/>
      <protection locked="0" hidden="1"/>
    </xf>
    <xf numFmtId="0" fontId="32" fillId="20" borderId="65" xfId="0" applyFont="1" applyFill="1" applyBorder="1" applyAlignment="1" applyProtection="1">
      <alignment horizontal="center" vertical="center" wrapText="1"/>
      <protection locked="0" hidden="1"/>
    </xf>
    <xf numFmtId="0" fontId="32" fillId="20" borderId="66" xfId="0" applyFont="1" applyFill="1" applyBorder="1" applyAlignment="1" applyProtection="1">
      <alignment horizontal="center" vertical="center" wrapText="1"/>
      <protection locked="0" hidden="1"/>
    </xf>
    <xf numFmtId="0" fontId="32" fillId="20" borderId="71" xfId="0" applyFont="1" applyFill="1" applyBorder="1" applyAlignment="1" applyProtection="1">
      <alignment horizontal="center" vertical="center" wrapText="1"/>
      <protection locked="0" hidden="1"/>
    </xf>
    <xf numFmtId="0" fontId="45" fillId="20" borderId="97" xfId="0" applyFont="1" applyFill="1" applyBorder="1" applyAlignment="1" applyProtection="1">
      <alignment horizontal="center" vertical="center" textRotation="90" wrapText="1"/>
      <protection locked="0" hidden="1"/>
    </xf>
    <xf numFmtId="0" fontId="45" fillId="20" borderId="108" xfId="0" applyFont="1" applyFill="1" applyBorder="1" applyAlignment="1" applyProtection="1">
      <alignment horizontal="center" vertical="center" textRotation="90" wrapText="1"/>
      <protection locked="0" hidden="1"/>
    </xf>
    <xf numFmtId="0" fontId="45" fillId="20" borderId="300" xfId="0" applyFont="1" applyFill="1" applyBorder="1" applyAlignment="1" applyProtection="1">
      <alignment horizontal="center" vertical="center" textRotation="90" wrapText="1"/>
      <protection locked="0" hidden="1"/>
    </xf>
    <xf numFmtId="0" fontId="45" fillId="20" borderId="98" xfId="0" applyFont="1" applyFill="1" applyBorder="1" applyAlignment="1" applyProtection="1">
      <alignment horizontal="center" vertical="center" textRotation="90" wrapText="1"/>
      <protection locked="0" hidden="1"/>
    </xf>
    <xf numFmtId="0" fontId="45" fillId="20" borderId="109" xfId="0" applyFont="1" applyFill="1" applyBorder="1" applyAlignment="1" applyProtection="1">
      <alignment horizontal="center" vertical="center" textRotation="90" wrapText="1"/>
      <protection locked="0" hidden="1"/>
    </xf>
    <xf numFmtId="0" fontId="45" fillId="20" borderId="127" xfId="0" applyFont="1" applyFill="1" applyBorder="1" applyAlignment="1" applyProtection="1">
      <alignment horizontal="center" vertical="center" textRotation="90" wrapText="1"/>
      <protection locked="0" hidden="1"/>
    </xf>
    <xf numFmtId="0" fontId="42" fillId="20" borderId="98" xfId="0" applyFont="1" applyFill="1" applyBorder="1" applyAlignment="1" applyProtection="1">
      <alignment horizontal="center" vertical="center" wrapText="1"/>
      <protection locked="0" hidden="1"/>
    </xf>
    <xf numFmtId="0" fontId="42" fillId="20" borderId="109" xfId="0" applyFont="1" applyFill="1" applyBorder="1" applyAlignment="1" applyProtection="1">
      <alignment horizontal="center" vertical="center" wrapText="1"/>
      <protection locked="0" hidden="1"/>
    </xf>
    <xf numFmtId="0" fontId="42" fillId="20" borderId="127" xfId="0" applyFont="1" applyFill="1" applyBorder="1" applyAlignment="1" applyProtection="1">
      <alignment horizontal="center" vertical="center" wrapText="1"/>
      <protection locked="0" hidden="1"/>
    </xf>
    <xf numFmtId="0" fontId="42" fillId="20" borderId="69" xfId="0" applyFont="1" applyFill="1" applyBorder="1" applyAlignment="1" applyProtection="1">
      <alignment horizontal="center" vertical="center" textRotation="90" wrapText="1"/>
      <protection locked="0" hidden="1"/>
    </xf>
    <xf numFmtId="0" fontId="42" fillId="20" borderId="98" xfId="0" applyFont="1" applyFill="1" applyBorder="1" applyAlignment="1" applyProtection="1">
      <alignment horizontal="center" vertical="center" textRotation="90" wrapText="1"/>
      <protection locked="0" hidden="1"/>
    </xf>
    <xf numFmtId="0" fontId="42" fillId="20" borderId="114" xfId="0" applyFont="1" applyFill="1" applyBorder="1" applyAlignment="1" applyProtection="1">
      <alignment horizontal="center" vertical="center" textRotation="90" wrapText="1"/>
      <protection locked="0" hidden="1"/>
    </xf>
    <xf numFmtId="0" fontId="49" fillId="20" borderId="71" xfId="0" applyFont="1" applyFill="1" applyBorder="1" applyAlignment="1" applyProtection="1">
      <alignment horizontal="center" vertical="center" textRotation="90" wrapText="1"/>
      <protection locked="0" hidden="1"/>
    </xf>
    <xf numFmtId="0" fontId="49" fillId="20" borderId="95" xfId="0" applyFont="1" applyFill="1" applyBorder="1" applyAlignment="1" applyProtection="1">
      <alignment horizontal="center" vertical="center" textRotation="90" wrapText="1"/>
      <protection locked="0" hidden="1"/>
    </xf>
    <xf numFmtId="0" fontId="49" fillId="20" borderId="112" xfId="0" applyFont="1" applyFill="1" applyBorder="1" applyAlignment="1" applyProtection="1">
      <alignment horizontal="center" vertical="center" textRotation="90" wrapText="1"/>
      <protection locked="0" hidden="1"/>
    </xf>
    <xf numFmtId="0" fontId="46" fillId="16" borderId="108" xfId="0" applyFont="1" applyFill="1" applyBorder="1" applyAlignment="1" applyProtection="1">
      <alignment horizontal="center" vertical="center" textRotation="90" wrapText="1"/>
      <protection locked="0" hidden="1"/>
    </xf>
    <xf numFmtId="0" fontId="1" fillId="0" borderId="108" xfId="0" applyFont="1" applyBorder="1" applyAlignment="1" applyProtection="1">
      <alignment horizontal="center"/>
      <protection locked="0" hidden="1"/>
    </xf>
    <xf numFmtId="0" fontId="1" fillId="0" borderId="122" xfId="0" applyFont="1" applyBorder="1" applyAlignment="1" applyProtection="1">
      <alignment horizontal="center"/>
      <protection locked="0" hidden="1"/>
    </xf>
    <xf numFmtId="0" fontId="68" fillId="10" borderId="66" xfId="0" applyFont="1" applyFill="1" applyBorder="1" applyAlignment="1" applyProtection="1">
      <alignment horizontal="center" vertical="center" textRotation="90" wrapText="1"/>
      <protection locked="0" hidden="1"/>
    </xf>
    <xf numFmtId="0" fontId="68" fillId="10" borderId="94" xfId="0" applyFont="1" applyFill="1" applyBorder="1" applyAlignment="1" applyProtection="1">
      <alignment horizontal="center" vertical="center" textRotation="90" wrapText="1"/>
      <protection locked="0" hidden="1"/>
    </xf>
    <xf numFmtId="0" fontId="68" fillId="10" borderId="128" xfId="0" applyFont="1" applyFill="1" applyBorder="1" applyAlignment="1" applyProtection="1">
      <alignment horizontal="center" vertical="center" textRotation="90" wrapText="1"/>
      <protection locked="0" hidden="1"/>
    </xf>
    <xf numFmtId="0" fontId="41" fillId="10" borderId="66" xfId="0" applyFont="1" applyFill="1" applyBorder="1" applyAlignment="1" applyProtection="1">
      <alignment horizontal="center" vertical="center" textRotation="90" wrapText="1"/>
      <protection locked="0" hidden="1"/>
    </xf>
    <xf numFmtId="0" fontId="41" fillId="10" borderId="94" xfId="0" applyFont="1" applyFill="1" applyBorder="1" applyAlignment="1" applyProtection="1">
      <alignment horizontal="center" vertical="center" textRotation="90" wrapText="1"/>
      <protection locked="0" hidden="1"/>
    </xf>
    <xf numFmtId="0" fontId="41" fillId="10" borderId="128" xfId="0" applyFont="1" applyFill="1" applyBorder="1" applyAlignment="1" applyProtection="1">
      <alignment horizontal="center" vertical="center" textRotation="90" wrapText="1"/>
      <protection locked="0" hidden="1"/>
    </xf>
    <xf numFmtId="0" fontId="41" fillId="10" borderId="66" xfId="0" applyFont="1" applyFill="1" applyBorder="1" applyAlignment="1" applyProtection="1">
      <alignment horizontal="center" vertical="center" wrapText="1"/>
      <protection locked="0" hidden="1"/>
    </xf>
    <xf numFmtId="0" fontId="41" fillId="10" borderId="94" xfId="0" applyFont="1" applyFill="1" applyBorder="1" applyAlignment="1" applyProtection="1">
      <alignment horizontal="center" vertical="center" wrapText="1"/>
      <protection locked="0" hidden="1"/>
    </xf>
    <xf numFmtId="0" fontId="41" fillId="10" borderId="128" xfId="0" applyFont="1" applyFill="1" applyBorder="1" applyAlignment="1" applyProtection="1">
      <alignment horizontal="center" vertical="center" wrapText="1"/>
      <protection locked="0" hidden="1"/>
    </xf>
    <xf numFmtId="0" fontId="71" fillId="10" borderId="66" xfId="0" applyFont="1" applyFill="1" applyBorder="1" applyAlignment="1" applyProtection="1">
      <alignment horizontal="center" vertical="center" textRotation="90" wrapText="1"/>
      <protection locked="0" hidden="1"/>
    </xf>
    <xf numFmtId="0" fontId="71" fillId="10" borderId="94" xfId="0" applyFont="1" applyFill="1" applyBorder="1" applyAlignment="1" applyProtection="1">
      <alignment horizontal="center" vertical="center" textRotation="90" wrapText="1"/>
      <protection locked="0" hidden="1"/>
    </xf>
    <xf numFmtId="0" fontId="71" fillId="10" borderId="128" xfId="0" applyFont="1" applyFill="1" applyBorder="1" applyAlignment="1" applyProtection="1">
      <alignment horizontal="center" vertical="center" textRotation="90" wrapText="1"/>
      <protection locked="0" hidden="1"/>
    </xf>
    <xf numFmtId="0" fontId="71" fillId="10" borderId="65" xfId="0" applyFont="1" applyFill="1" applyBorder="1" applyAlignment="1" applyProtection="1">
      <alignment horizontal="center" vertical="center" textRotation="90" wrapText="1"/>
      <protection locked="0" hidden="1"/>
    </xf>
    <xf numFmtId="0" fontId="71" fillId="10" borderId="93" xfId="0" applyFont="1" applyFill="1" applyBorder="1" applyAlignment="1" applyProtection="1">
      <alignment horizontal="center" vertical="center" textRotation="90" wrapText="1"/>
      <protection locked="0" hidden="1"/>
    </xf>
    <xf numFmtId="0" fontId="71" fillId="10" borderId="131" xfId="0" applyFont="1" applyFill="1" applyBorder="1" applyAlignment="1" applyProtection="1">
      <alignment horizontal="center" vertical="center" textRotation="90" wrapText="1"/>
      <protection locked="0" hidden="1"/>
    </xf>
    <xf numFmtId="0" fontId="68" fillId="10" borderId="66" xfId="0" applyFont="1" applyFill="1" applyBorder="1" applyAlignment="1" applyProtection="1">
      <alignment horizontal="center" vertical="center" textRotation="90"/>
      <protection locked="0" hidden="1"/>
    </xf>
    <xf numFmtId="0" fontId="68" fillId="10" borderId="94" xfId="0" applyFont="1" applyFill="1" applyBorder="1" applyAlignment="1" applyProtection="1">
      <alignment horizontal="center" vertical="center" textRotation="90"/>
      <protection locked="0" hidden="1"/>
    </xf>
    <xf numFmtId="0" fontId="68" fillId="10" borderId="128" xfId="0" applyFont="1" applyFill="1" applyBorder="1" applyAlignment="1" applyProtection="1">
      <alignment horizontal="center" vertical="center" textRotation="90"/>
      <protection locked="0" hidden="1"/>
    </xf>
    <xf numFmtId="0" fontId="39" fillId="10" borderId="66" xfId="0" applyFont="1" applyFill="1" applyBorder="1" applyAlignment="1" applyProtection="1">
      <alignment horizontal="center" vertical="center" textRotation="90" wrapText="1"/>
      <protection locked="0" hidden="1"/>
    </xf>
    <xf numFmtId="0" fontId="39" fillId="10" borderId="128" xfId="0" applyFont="1" applyFill="1" applyBorder="1" applyAlignment="1" applyProtection="1">
      <alignment horizontal="center" vertical="center" textRotation="90" wrapText="1"/>
      <protection locked="0" hidden="1"/>
    </xf>
    <xf numFmtId="0" fontId="69" fillId="10" borderId="66" xfId="0" applyFont="1" applyFill="1" applyBorder="1" applyAlignment="1" applyProtection="1">
      <alignment horizontal="center" vertical="center" wrapText="1"/>
      <protection locked="0" hidden="1"/>
    </xf>
    <xf numFmtId="0" fontId="69" fillId="10" borderId="94" xfId="0" applyFont="1" applyFill="1" applyBorder="1" applyAlignment="1" applyProtection="1">
      <alignment horizontal="center" vertical="center" wrapText="1"/>
      <protection locked="0" hidden="1"/>
    </xf>
    <xf numFmtId="0" fontId="69" fillId="10" borderId="128" xfId="0" applyFont="1" applyFill="1" applyBorder="1" applyAlignment="1" applyProtection="1">
      <alignment horizontal="center" vertical="center" wrapText="1"/>
      <protection locked="0" hidden="1"/>
    </xf>
    <xf numFmtId="0" fontId="39" fillId="10" borderId="66" xfId="0" applyFont="1" applyFill="1" applyBorder="1" applyAlignment="1" applyProtection="1">
      <alignment horizontal="center" vertical="center" textRotation="90"/>
      <protection locked="0" hidden="1"/>
    </xf>
    <xf numFmtId="0" fontId="39" fillId="10" borderId="128" xfId="0" applyFont="1" applyFill="1" applyBorder="1" applyAlignment="1" applyProtection="1">
      <alignment horizontal="center" vertical="center" textRotation="90"/>
      <protection locked="0" hidden="1"/>
    </xf>
    <xf numFmtId="0" fontId="39" fillId="10" borderId="65" xfId="0" applyFont="1" applyFill="1" applyBorder="1" applyAlignment="1" applyProtection="1">
      <alignment horizontal="center" vertical="center" textRotation="90"/>
      <protection locked="0" hidden="1"/>
    </xf>
    <xf numFmtId="0" fontId="39" fillId="10" borderId="131" xfId="0" applyFont="1" applyFill="1" applyBorder="1" applyAlignment="1" applyProtection="1">
      <alignment horizontal="center" vertical="center" textRotation="90"/>
      <protection locked="0" hidden="1"/>
    </xf>
    <xf numFmtId="0" fontId="41" fillId="10" borderId="66" xfId="0" applyFont="1" applyFill="1" applyBorder="1" applyAlignment="1" applyProtection="1">
      <alignment horizontal="center" vertical="center" textRotation="90"/>
      <protection locked="0" hidden="1"/>
    </xf>
    <xf numFmtId="0" fontId="41" fillId="10" borderId="94" xfId="0" applyFont="1" applyFill="1" applyBorder="1" applyAlignment="1" applyProtection="1">
      <alignment horizontal="center" vertical="center" textRotation="90"/>
      <protection locked="0" hidden="1"/>
    </xf>
    <xf numFmtId="0" fontId="41" fillId="10" borderId="128" xfId="0" applyFont="1" applyFill="1" applyBorder="1" applyAlignment="1" applyProtection="1">
      <alignment horizontal="center" vertical="center" textRotation="90"/>
      <protection locked="0" hidden="1"/>
    </xf>
    <xf numFmtId="0" fontId="39" fillId="10" borderId="152" xfId="0" applyFont="1" applyFill="1" applyBorder="1" applyAlignment="1" applyProtection="1">
      <alignment horizontal="center" vertical="center" wrapText="1"/>
      <protection locked="0" hidden="1"/>
    </xf>
    <xf numFmtId="0" fontId="39" fillId="10" borderId="153" xfId="0" applyFont="1" applyFill="1" applyBorder="1" applyAlignment="1" applyProtection="1">
      <alignment horizontal="center" vertical="center" wrapText="1"/>
      <protection locked="0" hidden="1"/>
    </xf>
    <xf numFmtId="0" fontId="39" fillId="10" borderId="144" xfId="0" applyFont="1" applyFill="1" applyBorder="1" applyAlignment="1" applyProtection="1">
      <alignment horizontal="center" vertical="center" wrapText="1"/>
      <protection locked="0" hidden="1"/>
    </xf>
    <xf numFmtId="0" fontId="39" fillId="10" borderId="65" xfId="0" applyFont="1" applyFill="1" applyBorder="1" applyAlignment="1" applyProtection="1">
      <alignment horizontal="center" vertical="center" textRotation="90" wrapText="1"/>
      <protection locked="0" hidden="1"/>
    </xf>
    <xf numFmtId="0" fontId="39" fillId="10" borderId="131" xfId="0" applyFont="1" applyFill="1" applyBorder="1" applyAlignment="1" applyProtection="1">
      <alignment horizontal="center" vertical="center" textRotation="90" wrapText="1"/>
      <protection locked="0" hidden="1"/>
    </xf>
    <xf numFmtId="0" fontId="39" fillId="10" borderId="143" xfId="0" applyFont="1" applyFill="1" applyBorder="1" applyAlignment="1" applyProtection="1">
      <alignment horizontal="center" vertical="center" textRotation="90" wrapText="1"/>
      <protection locked="0" hidden="1"/>
    </xf>
    <xf numFmtId="0" fontId="39" fillId="10" borderId="153" xfId="0" applyFont="1" applyFill="1" applyBorder="1" applyAlignment="1" applyProtection="1">
      <alignment horizontal="center" vertical="center" textRotation="90" wrapText="1"/>
      <protection locked="0" hidden="1"/>
    </xf>
    <xf numFmtId="0" fontId="39" fillId="10" borderId="144" xfId="0" applyFont="1" applyFill="1" applyBorder="1" applyAlignment="1" applyProtection="1">
      <alignment horizontal="center" vertical="center" textRotation="90" wrapText="1"/>
      <protection locked="0" hidden="1"/>
    </xf>
    <xf numFmtId="0" fontId="88" fillId="10" borderId="384" xfId="0" applyFont="1" applyFill="1" applyBorder="1" applyAlignment="1" applyProtection="1">
      <alignment horizontal="center" vertical="center"/>
      <protection locked="0" hidden="1"/>
    </xf>
    <xf numFmtId="0" fontId="139" fillId="0" borderId="184" xfId="0" applyFont="1" applyBorder="1" applyAlignment="1" applyProtection="1">
      <alignment horizontal="center" vertical="center"/>
      <protection locked="0" hidden="1"/>
    </xf>
    <xf numFmtId="0" fontId="139" fillId="0" borderId="191" xfId="0" applyFont="1" applyBorder="1" applyAlignment="1" applyProtection="1">
      <alignment horizontal="center" vertical="center"/>
      <protection locked="0" hidden="1"/>
    </xf>
    <xf numFmtId="0" fontId="1" fillId="0" borderId="83" xfId="0" applyFont="1" applyBorder="1" applyAlignment="1" applyProtection="1">
      <alignment horizontal="center" vertical="center"/>
      <protection locked="0" hidden="1"/>
    </xf>
    <xf numFmtId="0" fontId="1" fillId="0" borderId="84" xfId="0" applyFont="1" applyBorder="1" applyAlignment="1" applyProtection="1">
      <alignment horizontal="center" vertical="center"/>
      <protection locked="0" hidden="1"/>
    </xf>
    <xf numFmtId="0" fontId="1" fillId="0" borderId="85" xfId="0" applyFont="1" applyBorder="1" applyAlignment="1" applyProtection="1">
      <alignment horizontal="center" vertical="center"/>
      <protection locked="0" hidden="1"/>
    </xf>
    <xf numFmtId="0" fontId="33" fillId="10" borderId="28" xfId="0" applyFont="1" applyFill="1" applyBorder="1" applyAlignment="1" applyProtection="1">
      <alignment horizontal="center" vertical="center"/>
      <protection locked="0" hidden="1"/>
    </xf>
    <xf numFmtId="0" fontId="33" fillId="10" borderId="50" xfId="0" applyFont="1" applyFill="1" applyBorder="1" applyAlignment="1" applyProtection="1">
      <alignment horizontal="center" vertical="center"/>
      <protection locked="0" hidden="1"/>
    </xf>
    <xf numFmtId="0" fontId="33" fillId="10" borderId="29" xfId="0" applyFont="1" applyFill="1" applyBorder="1" applyAlignment="1" applyProtection="1">
      <alignment horizontal="center" vertical="center"/>
      <protection locked="0" hidden="1"/>
    </xf>
    <xf numFmtId="0" fontId="32" fillId="10" borderId="33" xfId="0" applyFont="1" applyFill="1" applyBorder="1" applyAlignment="1" applyProtection="1">
      <alignment horizontal="center" vertical="center" wrapText="1"/>
      <protection locked="0" hidden="1"/>
    </xf>
    <xf numFmtId="0" fontId="32" fillId="10" borderId="86" xfId="0" applyFont="1" applyFill="1" applyBorder="1" applyAlignment="1" applyProtection="1">
      <alignment horizontal="center" vertical="center" wrapText="1"/>
      <protection locked="0" hidden="1"/>
    </xf>
    <xf numFmtId="0" fontId="32" fillId="10" borderId="34" xfId="0" applyFont="1" applyFill="1" applyBorder="1" applyAlignment="1" applyProtection="1">
      <alignment horizontal="center" vertical="center" wrapText="1"/>
      <protection locked="0" hidden="1"/>
    </xf>
    <xf numFmtId="0" fontId="69" fillId="10" borderId="86" xfId="0" applyFont="1" applyFill="1" applyBorder="1" applyAlignment="1" applyProtection="1">
      <alignment horizontal="center" vertical="center" textRotation="90" wrapText="1"/>
      <protection locked="0" hidden="1"/>
    </xf>
    <xf numFmtId="0" fontId="69" fillId="10" borderId="66" xfId="0" applyFont="1" applyFill="1" applyBorder="1" applyAlignment="1" applyProtection="1">
      <alignment horizontal="center" vertical="center" textRotation="90" wrapText="1"/>
      <protection locked="0" hidden="1"/>
    </xf>
    <xf numFmtId="0" fontId="72" fillId="10" borderId="34" xfId="0" applyFont="1" applyFill="1" applyBorder="1" applyAlignment="1" applyProtection="1">
      <alignment horizontal="center" vertical="center" textRotation="90" wrapText="1"/>
      <protection locked="0" hidden="1"/>
    </xf>
    <xf numFmtId="0" fontId="72" fillId="10" borderId="71" xfId="0" applyFont="1" applyFill="1" applyBorder="1" applyAlignment="1" applyProtection="1">
      <alignment horizontal="center" vertical="center" textRotation="90" wrapText="1"/>
      <protection locked="0" hidden="1"/>
    </xf>
    <xf numFmtId="0" fontId="81" fillId="0" borderId="165" xfId="0" applyFont="1" applyBorder="1" applyAlignment="1" applyProtection="1">
      <alignment horizontal="center" vertical="center"/>
      <protection locked="0" hidden="1"/>
    </xf>
    <xf numFmtId="0" fontId="81" fillId="0" borderId="166" xfId="0" applyFont="1" applyBorder="1" applyAlignment="1" applyProtection="1">
      <alignment horizontal="center" vertical="center"/>
      <protection locked="0" hidden="1"/>
    </xf>
    <xf numFmtId="0" fontId="87" fillId="10" borderId="384" xfId="0" applyFont="1" applyFill="1" applyBorder="1" applyAlignment="1" applyProtection="1">
      <alignment horizontal="center" vertical="center" wrapText="1"/>
      <protection locked="0" hidden="1"/>
    </xf>
    <xf numFmtId="0" fontId="66" fillId="10" borderId="34" xfId="0" applyFont="1" applyFill="1" applyBorder="1" applyAlignment="1" applyProtection="1">
      <alignment horizontal="center" vertical="center"/>
      <protection locked="0" hidden="1"/>
    </xf>
    <xf numFmtId="0" fontId="81" fillId="0" borderId="170" xfId="0" applyFont="1" applyBorder="1" applyAlignment="1" applyProtection="1">
      <alignment horizontal="center" vertical="center"/>
      <protection locked="0" hidden="1"/>
    </xf>
    <xf numFmtId="0" fontId="81" fillId="0" borderId="84" xfId="0" applyFont="1" applyBorder="1" applyAlignment="1" applyProtection="1">
      <alignment horizontal="center" vertical="center"/>
      <protection locked="0" hidden="1"/>
    </xf>
    <xf numFmtId="0" fontId="88" fillId="0" borderId="178" xfId="0" applyFont="1" applyBorder="1" applyAlignment="1" applyProtection="1">
      <alignment horizontal="center" vertical="center"/>
      <protection locked="0" hidden="1"/>
    </xf>
    <xf numFmtId="0" fontId="88" fillId="0" borderId="92" xfId="0" applyFont="1" applyBorder="1" applyAlignment="1" applyProtection="1">
      <alignment horizontal="center" vertical="center"/>
      <protection locked="0" hidden="1"/>
    </xf>
    <xf numFmtId="0" fontId="88" fillId="0" borderId="42" xfId="0" applyFont="1" applyBorder="1" applyAlignment="1" applyProtection="1">
      <alignment horizontal="center" vertical="center"/>
      <protection locked="0" hidden="1"/>
    </xf>
    <xf numFmtId="0" fontId="88" fillId="0" borderId="41" xfId="0" applyFont="1" applyBorder="1" applyAlignment="1" applyProtection="1">
      <alignment horizontal="center" vertical="center"/>
      <protection locked="0" hidden="1"/>
    </xf>
    <xf numFmtId="0" fontId="34" fillId="10" borderId="34" xfId="0" applyFont="1" applyFill="1" applyBorder="1" applyAlignment="1" applyProtection="1">
      <alignment horizontal="center" vertical="center" wrapText="1"/>
      <protection hidden="1"/>
    </xf>
    <xf numFmtId="0" fontId="65" fillId="10" borderId="34" xfId="0" applyFont="1" applyFill="1" applyBorder="1" applyAlignment="1">
      <alignment horizontal="center" vertical="center"/>
    </xf>
    <xf numFmtId="0" fontId="65" fillId="10" borderId="71" xfId="0" applyFont="1" applyFill="1" applyBorder="1" applyAlignment="1">
      <alignment horizontal="center" vertical="center"/>
    </xf>
    <xf numFmtId="0" fontId="66" fillId="10" borderId="86" xfId="0" applyFont="1" applyFill="1" applyBorder="1" applyAlignment="1" applyProtection="1">
      <alignment horizontal="center" vertical="center"/>
      <protection locked="0" hidden="1"/>
    </xf>
    <xf numFmtId="0" fontId="67" fillId="10" borderId="42" xfId="0" applyFont="1" applyFill="1" applyBorder="1" applyAlignment="1" applyProtection="1">
      <alignment horizontal="center" vertical="center"/>
      <protection locked="0" hidden="1"/>
    </xf>
    <xf numFmtId="0" fontId="67" fillId="10" borderId="41" xfId="0" applyFont="1" applyFill="1" applyBorder="1" applyAlignment="1" applyProtection="1">
      <alignment horizontal="center" vertical="center"/>
      <protection locked="0" hidden="1"/>
    </xf>
    <xf numFmtId="0" fontId="67" fillId="17" borderId="390" xfId="0" applyFont="1" applyFill="1" applyBorder="1" applyAlignment="1" applyProtection="1">
      <alignment horizontal="center" vertical="center"/>
      <protection locked="0" hidden="1"/>
    </xf>
    <xf numFmtId="0" fontId="67" fillId="17" borderId="391" xfId="0" applyFont="1" applyFill="1" applyBorder="1" applyAlignment="1" applyProtection="1">
      <alignment horizontal="center" vertical="center"/>
      <protection locked="0" hidden="1"/>
    </xf>
    <xf numFmtId="0" fontId="67" fillId="17" borderId="392" xfId="0" applyFont="1" applyFill="1" applyBorder="1" applyAlignment="1" applyProtection="1">
      <alignment horizontal="center" vertical="center"/>
      <protection locked="0" hidden="1"/>
    </xf>
    <xf numFmtId="0" fontId="15" fillId="10" borderId="86" xfId="0" applyFont="1" applyFill="1" applyBorder="1" applyAlignment="1" applyProtection="1">
      <alignment horizontal="center" vertical="center" textRotation="90" wrapText="1"/>
      <protection locked="0" hidden="1"/>
    </xf>
    <xf numFmtId="0" fontId="1" fillId="10" borderId="86" xfId="0" applyFont="1" applyFill="1" applyBorder="1" applyAlignment="1" applyProtection="1">
      <alignment horizontal="center" vertical="center"/>
      <protection locked="0" hidden="1"/>
    </xf>
    <xf numFmtId="0" fontId="1" fillId="10" borderId="66" xfId="0" applyFont="1" applyFill="1" applyBorder="1" applyAlignment="1" applyProtection="1">
      <alignment horizontal="center" vertical="center"/>
      <protection locked="0" hidden="1"/>
    </xf>
    <xf numFmtId="0" fontId="88" fillId="0" borderId="177" xfId="0" applyFont="1" applyBorder="1" applyAlignment="1" applyProtection="1">
      <alignment horizontal="center" vertical="center"/>
      <protection locked="0" hidden="1"/>
    </xf>
    <xf numFmtId="0" fontId="88" fillId="0" borderId="43" xfId="0" applyFont="1" applyBorder="1" applyAlignment="1" applyProtection="1">
      <alignment horizontal="center" vertical="center"/>
      <protection locked="0" hidden="1"/>
    </xf>
    <xf numFmtId="0" fontId="82" fillId="0" borderId="83" xfId="0" applyFont="1" applyBorder="1" applyAlignment="1" applyProtection="1">
      <alignment horizontal="center" vertical="center"/>
      <protection locked="0" hidden="1"/>
    </xf>
    <xf numFmtId="0" fontId="82" fillId="0" borderId="84" xfId="0" applyFont="1" applyBorder="1" applyAlignment="1" applyProtection="1">
      <alignment horizontal="center" vertical="center"/>
      <protection locked="0" hidden="1"/>
    </xf>
    <xf numFmtId="0" fontId="82" fillId="0" borderId="171" xfId="0" applyFont="1" applyBorder="1" applyAlignment="1" applyProtection="1">
      <alignment horizontal="center" vertical="center"/>
      <protection locked="0" hidden="1"/>
    </xf>
    <xf numFmtId="0" fontId="82" fillId="10" borderId="56" xfId="0" applyFont="1" applyFill="1" applyBorder="1" applyAlignment="1" applyProtection="1">
      <alignment horizontal="center" vertical="center"/>
      <protection locked="0" hidden="1"/>
    </xf>
    <xf numFmtId="0" fontId="82" fillId="10" borderId="57" xfId="0" applyFont="1" applyFill="1" applyBorder="1" applyAlignment="1" applyProtection="1">
      <alignment horizontal="center" vertical="center"/>
      <protection locked="0" hidden="1"/>
    </xf>
    <xf numFmtId="0" fontId="81" fillId="0" borderId="172" xfId="0" applyFont="1" applyBorder="1" applyAlignment="1" applyProtection="1">
      <alignment horizontal="center" vertical="center"/>
      <protection locked="0" hidden="1"/>
    </xf>
    <xf numFmtId="0" fontId="81" fillId="0" borderId="173" xfId="0" applyFont="1" applyBorder="1" applyAlignment="1" applyProtection="1">
      <alignment horizontal="center" vertical="center"/>
      <protection locked="0" hidden="1"/>
    </xf>
    <xf numFmtId="0" fontId="81" fillId="0" borderId="171" xfId="0" applyFont="1" applyBorder="1" applyAlignment="1" applyProtection="1">
      <alignment horizontal="center" vertical="center"/>
      <protection locked="0" hidden="1"/>
    </xf>
    <xf numFmtId="0" fontId="81" fillId="0" borderId="167" xfId="0" applyFont="1" applyBorder="1" applyAlignment="1" applyProtection="1">
      <alignment horizontal="center" vertical="center"/>
      <protection locked="0" hidden="1"/>
    </xf>
    <xf numFmtId="0" fontId="61" fillId="0" borderId="170" xfId="0" applyFont="1" applyBorder="1" applyAlignment="1" applyProtection="1">
      <alignment horizontal="center" vertical="center" wrapText="1"/>
      <protection locked="0" hidden="1"/>
    </xf>
    <xf numFmtId="0" fontId="61" fillId="0" borderId="378" xfId="0" applyFont="1" applyBorder="1" applyAlignment="1" applyProtection="1">
      <alignment horizontal="center" vertical="center" wrapText="1"/>
      <protection locked="0" hidden="1"/>
    </xf>
    <xf numFmtId="0" fontId="32" fillId="10" borderId="28" xfId="0" applyFont="1" applyFill="1" applyBorder="1" applyAlignment="1" applyProtection="1">
      <alignment horizontal="center" vertical="center"/>
      <protection locked="0" hidden="1"/>
    </xf>
    <xf numFmtId="0" fontId="1" fillId="10" borderId="50" xfId="0" applyFont="1" applyFill="1" applyBorder="1" applyAlignment="1" applyProtection="1">
      <alignment horizontal="center" vertical="center"/>
      <protection locked="0" hidden="1"/>
    </xf>
    <xf numFmtId="0" fontId="1" fillId="10" borderId="29" xfId="0" applyFont="1" applyFill="1" applyBorder="1" applyAlignment="1" applyProtection="1">
      <alignment horizontal="center" vertical="center"/>
      <protection locked="0" hidden="1"/>
    </xf>
    <xf numFmtId="0" fontId="1" fillId="2" borderId="160" xfId="0" applyFont="1" applyFill="1" applyBorder="1" applyAlignment="1" applyProtection="1">
      <alignment horizontal="center"/>
      <protection hidden="1"/>
    </xf>
    <xf numFmtId="0" fontId="80" fillId="0" borderId="183" xfId="0" applyFont="1" applyBorder="1" applyAlignment="1" applyProtection="1">
      <alignment horizontal="center" vertical="center"/>
      <protection locked="0" hidden="1"/>
    </xf>
    <xf numFmtId="0" fontId="80" fillId="0" borderId="190" xfId="0" applyFont="1" applyBorder="1" applyAlignment="1" applyProtection="1">
      <alignment horizontal="center" vertical="center"/>
      <protection locked="0" hidden="1"/>
    </xf>
    <xf numFmtId="0" fontId="1" fillId="0" borderId="42" xfId="0" applyFont="1" applyBorder="1" applyAlignment="1" applyProtection="1">
      <alignment horizontal="center" vertical="center"/>
      <protection locked="0" hidden="1"/>
    </xf>
    <xf numFmtId="0" fontId="1" fillId="0" borderId="41"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88" fillId="0" borderId="195" xfId="0" applyFont="1" applyBorder="1" applyAlignment="1" applyProtection="1">
      <alignment horizontal="right" vertical="center" indent="1"/>
      <protection locked="0" hidden="1"/>
    </xf>
    <xf numFmtId="0" fontId="88" fillId="0" borderId="196" xfId="0" applyFont="1" applyBorder="1" applyAlignment="1" applyProtection="1">
      <alignment horizontal="right" vertical="center" indent="1"/>
      <protection locked="0" hidden="1"/>
    </xf>
    <xf numFmtId="0" fontId="88" fillId="0" borderId="197" xfId="0" applyFont="1" applyBorder="1" applyAlignment="1" applyProtection="1">
      <alignment horizontal="right" vertical="center" indent="1"/>
      <protection locked="0" hidden="1"/>
    </xf>
    <xf numFmtId="0" fontId="80" fillId="0" borderId="162" xfId="0" applyFont="1" applyBorder="1" applyAlignment="1" applyProtection="1">
      <alignment horizontal="right" vertical="center" indent="1"/>
      <protection locked="0" hidden="1"/>
    </xf>
    <xf numFmtId="0" fontId="80" fillId="0" borderId="163" xfId="0" applyFont="1" applyBorder="1" applyAlignment="1" applyProtection="1">
      <alignment horizontal="right" vertical="center" indent="1"/>
      <protection locked="0" hidden="1"/>
    </xf>
    <xf numFmtId="0" fontId="80" fillId="0" borderId="164" xfId="0" applyFont="1" applyBorder="1" applyAlignment="1" applyProtection="1">
      <alignment horizontal="right" vertical="center" indent="1"/>
      <protection locked="0" hidden="1"/>
    </xf>
    <xf numFmtId="0" fontId="61" fillId="0" borderId="187" xfId="0" applyFont="1" applyBorder="1" applyAlignment="1" applyProtection="1">
      <alignment horizontal="center" vertical="center" wrapText="1"/>
      <protection locked="0" hidden="1"/>
    </xf>
    <xf numFmtId="0" fontId="61" fillId="0" borderId="186" xfId="0" applyFont="1" applyBorder="1" applyAlignment="1" applyProtection="1">
      <alignment horizontal="center" vertical="center" wrapText="1"/>
      <protection locked="0" hidden="1"/>
    </xf>
    <xf numFmtId="0" fontId="61" fillId="0" borderId="367" xfId="0" applyFont="1" applyBorder="1" applyAlignment="1" applyProtection="1">
      <alignment horizontal="center" vertical="center" wrapText="1"/>
      <protection locked="0" hidden="1"/>
    </xf>
    <xf numFmtId="0" fontId="61" fillId="0" borderId="368" xfId="0" applyFont="1" applyBorder="1" applyAlignment="1" applyProtection="1">
      <alignment horizontal="center" vertical="center" wrapText="1"/>
      <protection locked="0" hidden="1"/>
    </xf>
    <xf numFmtId="0" fontId="138" fillId="0" borderId="194" xfId="0" applyFont="1" applyBorder="1" applyAlignment="1" applyProtection="1">
      <alignment horizontal="center" vertical="center"/>
      <protection locked="0" hidden="1"/>
    </xf>
    <xf numFmtId="0" fontId="138" fillId="0" borderId="362" xfId="0" applyFont="1" applyBorder="1" applyAlignment="1" applyProtection="1">
      <alignment horizontal="center" vertical="center"/>
      <protection locked="0" hidden="1"/>
    </xf>
    <xf numFmtId="0" fontId="138" fillId="0" borderId="42" xfId="0" applyFont="1" applyBorder="1" applyAlignment="1" applyProtection="1">
      <alignment horizontal="center" vertical="center"/>
      <protection locked="0" hidden="1"/>
    </xf>
    <xf numFmtId="0" fontId="138" fillId="0" borderId="363" xfId="0" applyFont="1" applyBorder="1" applyAlignment="1" applyProtection="1">
      <alignment horizontal="center" vertical="center"/>
      <protection locked="0" hidden="1"/>
    </xf>
    <xf numFmtId="0" fontId="89" fillId="0" borderId="262" xfId="0" applyFont="1" applyBorder="1" applyAlignment="1" applyProtection="1">
      <alignment horizontal="center" vertical="center"/>
      <protection locked="0" hidden="1"/>
    </xf>
    <xf numFmtId="0" fontId="89" fillId="0" borderId="364" xfId="0" applyFont="1" applyBorder="1" applyAlignment="1" applyProtection="1">
      <alignment horizontal="center" vertical="center"/>
      <protection locked="0" hidden="1"/>
    </xf>
    <xf numFmtId="0" fontId="89" fillId="0" borderId="264" xfId="0" applyFont="1" applyBorder="1" applyAlignment="1" applyProtection="1">
      <alignment horizontal="center" vertical="center"/>
      <protection locked="0" hidden="1"/>
    </xf>
    <xf numFmtId="0" fontId="89" fillId="0" borderId="363" xfId="0" applyFont="1" applyBorder="1" applyAlignment="1" applyProtection="1">
      <alignment horizontal="center" vertical="center"/>
      <protection locked="0" hidden="1"/>
    </xf>
    <xf numFmtId="0" fontId="1" fillId="0" borderId="198" xfId="0" applyFont="1" applyBorder="1" applyAlignment="1" applyProtection="1">
      <alignment horizontal="center" vertical="center"/>
      <protection locked="0" hidden="1"/>
    </xf>
    <xf numFmtId="0" fontId="1" fillId="0" borderId="155" xfId="0" applyFont="1" applyBorder="1" applyAlignment="1" applyProtection="1">
      <alignment horizontal="center" vertical="center"/>
      <protection locked="0" hidden="1"/>
    </xf>
    <xf numFmtId="0" fontId="1" fillId="0" borderId="199" xfId="0" applyFont="1" applyBorder="1" applyAlignment="1" applyProtection="1">
      <alignment horizontal="center" vertical="center"/>
      <protection locked="0" hidden="1"/>
    </xf>
    <xf numFmtId="0" fontId="80" fillId="0" borderId="185" xfId="0" applyFont="1" applyBorder="1" applyAlignment="1" applyProtection="1">
      <alignment horizontal="center" vertical="center"/>
      <protection locked="0" hidden="1"/>
    </xf>
    <xf numFmtId="0" fontId="80" fillId="0" borderId="193" xfId="0" applyFont="1" applyBorder="1" applyAlignment="1" applyProtection="1">
      <alignment horizontal="center" vertical="center"/>
      <protection locked="0" hidden="1"/>
    </xf>
    <xf numFmtId="0" fontId="88" fillId="0" borderId="185" xfId="0" applyFont="1" applyBorder="1" applyAlignment="1" applyProtection="1">
      <alignment horizontal="center" vertical="center"/>
      <protection locked="0" hidden="1"/>
    </xf>
    <xf numFmtId="0" fontId="88" fillId="0" borderId="192" xfId="0" applyFont="1" applyBorder="1" applyAlignment="1" applyProtection="1">
      <alignment horizontal="center" vertical="center"/>
      <protection locked="0" hidden="1"/>
    </xf>
    <xf numFmtId="0" fontId="88" fillId="0" borderId="193" xfId="0" applyFont="1" applyBorder="1" applyAlignment="1" applyProtection="1">
      <alignment horizontal="center" vertical="center"/>
      <protection locked="0" hidden="1"/>
    </xf>
    <xf numFmtId="0" fontId="64" fillId="0" borderId="177" xfId="0" applyFont="1" applyBorder="1" applyAlignment="1" applyProtection="1">
      <alignment horizontal="center" vertical="center"/>
      <protection locked="0" hidden="1"/>
    </xf>
    <xf numFmtId="0" fontId="64" fillId="0" borderId="189" xfId="0" applyFont="1" applyBorder="1" applyAlignment="1" applyProtection="1">
      <alignment horizontal="center" vertical="center"/>
      <protection locked="0" hidden="1"/>
    </xf>
    <xf numFmtId="0" fontId="13" fillId="10" borderId="66" xfId="0" applyFont="1" applyFill="1" applyBorder="1" applyAlignment="1" applyProtection="1">
      <alignment horizontal="center" vertical="center" textRotation="90" wrapText="1"/>
      <protection locked="0" hidden="1"/>
    </xf>
    <xf numFmtId="0" fontId="13" fillId="10" borderId="128" xfId="0" applyFont="1" applyFill="1" applyBorder="1" applyAlignment="1" applyProtection="1">
      <alignment horizontal="center" vertical="center" textRotation="90" wrapText="1"/>
      <protection locked="0" hidden="1"/>
    </xf>
    <xf numFmtId="0" fontId="68" fillId="10" borderId="86" xfId="0" applyFont="1" applyFill="1" applyBorder="1" applyAlignment="1" applyProtection="1">
      <alignment horizontal="center" vertical="center" wrapText="1"/>
      <protection locked="0" hidden="1"/>
    </xf>
    <xf numFmtId="0" fontId="39" fillId="10" borderId="33" xfId="0" applyFont="1" applyFill="1" applyBorder="1" applyAlignment="1" applyProtection="1">
      <alignment horizontal="center" vertical="center" wrapText="1"/>
      <protection locked="0" hidden="1"/>
    </xf>
    <xf numFmtId="0" fontId="39" fillId="10" borderId="86" xfId="0" applyFont="1" applyFill="1" applyBorder="1" applyAlignment="1" applyProtection="1">
      <alignment horizontal="center" vertical="center" wrapText="1"/>
      <protection locked="0" hidden="1"/>
    </xf>
    <xf numFmtId="0" fontId="15" fillId="10" borderId="34" xfId="0" applyFont="1" applyFill="1" applyBorder="1" applyAlignment="1" applyProtection="1">
      <alignment horizontal="center" vertical="center" textRotation="90" wrapText="1"/>
      <protection locked="0" hidden="1"/>
    </xf>
    <xf numFmtId="0" fontId="1" fillId="10" borderId="34" xfId="0" applyFont="1" applyFill="1" applyBorder="1" applyAlignment="1" applyProtection="1">
      <alignment horizontal="center" vertical="center"/>
      <protection locked="0" hidden="1"/>
    </xf>
    <xf numFmtId="0" fontId="1" fillId="10" borderId="71" xfId="0" applyFont="1" applyFill="1" applyBorder="1" applyAlignment="1" applyProtection="1">
      <alignment horizontal="center" vertical="center"/>
      <protection locked="0" hidden="1"/>
    </xf>
    <xf numFmtId="0" fontId="80" fillId="0" borderId="165" xfId="0" applyFont="1" applyBorder="1" applyAlignment="1" applyProtection="1">
      <alignment horizontal="center" vertical="center"/>
      <protection locked="0" hidden="1"/>
    </xf>
    <xf numFmtId="0" fontId="80" fillId="0" borderId="166" xfId="0" applyFont="1" applyBorder="1" applyAlignment="1" applyProtection="1">
      <alignment horizontal="center" vertical="center"/>
      <protection locked="0" hidden="1"/>
    </xf>
    <xf numFmtId="0" fontId="80" fillId="0" borderId="167" xfId="0" applyFont="1" applyBorder="1" applyAlignment="1" applyProtection="1">
      <alignment horizontal="center" vertical="center"/>
      <protection locked="0" hidden="1"/>
    </xf>
    <xf numFmtId="0" fontId="34" fillId="10" borderId="33" xfId="0" applyFont="1" applyFill="1" applyBorder="1" applyAlignment="1" applyProtection="1">
      <alignment horizontal="center" vertical="center" wrapText="1"/>
      <protection locked="0" hidden="1"/>
    </xf>
    <xf numFmtId="0" fontId="39" fillId="10" borderId="28" xfId="0" applyFont="1" applyFill="1" applyBorder="1" applyAlignment="1" applyProtection="1">
      <alignment horizontal="center" vertical="center"/>
      <protection locked="0" hidden="1"/>
    </xf>
    <xf numFmtId="0" fontId="39" fillId="10" borderId="50" xfId="0" applyFont="1" applyFill="1" applyBorder="1" applyAlignment="1" applyProtection="1">
      <alignment horizontal="center" vertical="center"/>
      <protection locked="0" hidden="1"/>
    </xf>
    <xf numFmtId="0" fontId="39" fillId="10" borderId="29" xfId="0" applyFont="1" applyFill="1" applyBorder="1" applyAlignment="1" applyProtection="1">
      <alignment horizontal="center" vertical="center"/>
      <protection locked="0" hidden="1"/>
    </xf>
    <xf numFmtId="0" fontId="14" fillId="10" borderId="28" xfId="0" applyFont="1" applyFill="1" applyBorder="1" applyAlignment="1" applyProtection="1">
      <alignment horizontal="center" vertical="center" wrapText="1"/>
      <protection locked="0" hidden="1"/>
    </xf>
    <xf numFmtId="0" fontId="15" fillId="10" borderId="33" xfId="0" applyFont="1" applyFill="1" applyBorder="1" applyAlignment="1" applyProtection="1">
      <alignment horizontal="center" vertical="center" textRotation="90" wrapText="1"/>
      <protection locked="0" hidden="1"/>
    </xf>
    <xf numFmtId="0" fontId="1" fillId="10" borderId="33" xfId="0" applyFont="1" applyFill="1" applyBorder="1" applyAlignment="1" applyProtection="1">
      <alignment horizontal="center" vertical="center"/>
      <protection locked="0" hidden="1"/>
    </xf>
    <xf numFmtId="0" fontId="1" fillId="10" borderId="65" xfId="0" applyFont="1" applyFill="1" applyBorder="1" applyAlignment="1" applyProtection="1">
      <alignment horizontal="center" vertical="center"/>
      <protection locked="0" hidden="1"/>
    </xf>
    <xf numFmtId="0" fontId="80" fillId="0" borderId="169" xfId="0" applyFont="1" applyBorder="1" applyAlignment="1" applyProtection="1">
      <alignment horizontal="right" vertical="center" indent="1"/>
      <protection locked="0" hidden="1"/>
    </xf>
    <xf numFmtId="0" fontId="80" fillId="0" borderId="105" xfId="0" applyFont="1" applyBorder="1" applyAlignment="1" applyProtection="1">
      <alignment horizontal="right" vertical="center" indent="1"/>
      <protection locked="0" hidden="1"/>
    </xf>
    <xf numFmtId="0" fontId="80" fillId="0" borderId="83" xfId="0" applyFont="1" applyBorder="1" applyAlignment="1" applyProtection="1">
      <alignment horizontal="right" vertical="center" indent="1"/>
      <protection locked="0" hidden="1"/>
    </xf>
    <xf numFmtId="0" fontId="13" fillId="10" borderId="24" xfId="0" applyFont="1" applyFill="1" applyBorder="1" applyAlignment="1" applyProtection="1">
      <alignment horizontal="center" vertical="center" wrapText="1"/>
      <protection locked="0" hidden="1"/>
    </xf>
    <xf numFmtId="0" fontId="13" fillId="10" borderId="94" xfId="0" applyFont="1" applyFill="1" applyBorder="1" applyAlignment="1" applyProtection="1">
      <alignment horizontal="center" vertical="center" wrapText="1"/>
      <protection locked="0" hidden="1"/>
    </xf>
    <xf numFmtId="0" fontId="13" fillId="10" borderId="111" xfId="0" applyFont="1" applyFill="1" applyBorder="1" applyAlignment="1" applyProtection="1">
      <alignment horizontal="center" vertical="center" wrapText="1"/>
      <protection locked="0" hidden="1"/>
    </xf>
    <xf numFmtId="0" fontId="85" fillId="0" borderId="176" xfId="0" applyFont="1" applyBorder="1" applyAlignment="1" applyProtection="1">
      <alignment horizontal="right" vertical="center" indent="1"/>
      <protection locked="0" hidden="1"/>
    </xf>
    <xf numFmtId="0" fontId="85" fillId="0" borderId="92" xfId="0" applyFont="1" applyBorder="1" applyAlignment="1" applyProtection="1">
      <alignment horizontal="right" vertical="center" indent="1"/>
      <protection locked="0" hidden="1"/>
    </xf>
    <xf numFmtId="0" fontId="85" fillId="0" borderId="177" xfId="0" applyFont="1" applyBorder="1" applyAlignment="1" applyProtection="1">
      <alignment horizontal="right" vertical="center" indent="1"/>
      <protection locked="0" hidden="1"/>
    </xf>
    <xf numFmtId="0" fontId="85" fillId="0" borderId="149" xfId="0" applyFont="1" applyBorder="1" applyAlignment="1" applyProtection="1">
      <alignment horizontal="right" vertical="center" indent="1"/>
      <protection locked="0" hidden="1"/>
    </xf>
    <xf numFmtId="0" fontId="85" fillId="0" borderId="0" xfId="0" applyFont="1" applyBorder="1" applyAlignment="1" applyProtection="1">
      <alignment horizontal="right" vertical="center" indent="1"/>
      <protection locked="0" hidden="1"/>
    </xf>
    <xf numFmtId="0" fontId="85" fillId="0" borderId="40" xfId="0" applyFont="1" applyBorder="1" applyAlignment="1" applyProtection="1">
      <alignment horizontal="right" vertical="center" indent="1"/>
      <protection locked="0" hidden="1"/>
    </xf>
    <xf numFmtId="0" fontId="85" fillId="0" borderId="188" xfId="0" applyFont="1" applyBorder="1" applyAlignment="1" applyProtection="1">
      <alignment horizontal="right" vertical="center" indent="1"/>
      <protection locked="0" hidden="1"/>
    </xf>
    <xf numFmtId="0" fontId="85" fillId="0" borderId="107" xfId="0" applyFont="1" applyBorder="1" applyAlignment="1" applyProtection="1">
      <alignment horizontal="right" vertical="center" indent="1"/>
      <protection locked="0" hidden="1"/>
    </xf>
    <xf numFmtId="0" fontId="85" fillId="0" borderId="189" xfId="0" applyFont="1" applyBorder="1" applyAlignment="1" applyProtection="1">
      <alignment horizontal="right" vertical="center" indent="1"/>
      <protection locked="0" hidden="1"/>
    </xf>
    <xf numFmtId="0" fontId="13" fillId="10" borderId="72" xfId="0" applyFont="1" applyFill="1" applyBorder="1" applyAlignment="1" applyProtection="1">
      <alignment horizontal="center" vertical="center" wrapText="1"/>
      <protection locked="0" hidden="1"/>
    </xf>
    <xf numFmtId="0" fontId="13" fillId="10" borderId="96" xfId="0" applyFont="1" applyFill="1" applyBorder="1" applyAlignment="1" applyProtection="1">
      <alignment horizontal="center" vertical="center" wrapText="1"/>
      <protection locked="0" hidden="1"/>
    </xf>
    <xf numFmtId="0" fontId="13" fillId="10" borderId="120" xfId="0" applyFont="1" applyFill="1" applyBorder="1" applyAlignment="1" applyProtection="1">
      <alignment horizontal="center" vertical="center" wrapText="1"/>
      <protection locked="0" hidden="1"/>
    </xf>
    <xf numFmtId="0" fontId="1" fillId="2" borderId="146" xfId="0" applyFont="1" applyFill="1" applyBorder="1" applyAlignment="1" applyProtection="1">
      <alignment horizontal="center"/>
      <protection hidden="1"/>
    </xf>
    <xf numFmtId="0" fontId="66" fillId="10" borderId="66" xfId="0" applyFont="1" applyFill="1" applyBorder="1" applyAlignment="1" applyProtection="1">
      <alignment horizontal="center" vertical="center"/>
      <protection locked="0" hidden="1"/>
    </xf>
    <xf numFmtId="0" fontId="13" fillId="10" borderId="157" xfId="0" applyFont="1" applyFill="1" applyBorder="1" applyAlignment="1" applyProtection="1">
      <alignment horizontal="center" vertical="center" wrapText="1"/>
      <protection locked="0" hidden="1"/>
    </xf>
    <xf numFmtId="0" fontId="13" fillId="10" borderId="161" xfId="0" applyFont="1" applyFill="1" applyBorder="1" applyAlignment="1" applyProtection="1">
      <alignment horizontal="center" vertical="center" wrapText="1"/>
      <protection locked="0" hidden="1"/>
    </xf>
    <xf numFmtId="0" fontId="13" fillId="10" borderId="158" xfId="0" applyFont="1" applyFill="1" applyBorder="1" applyAlignment="1" applyProtection="1">
      <alignment horizontal="center" vertical="center" wrapText="1"/>
      <protection locked="0" hidden="1"/>
    </xf>
    <xf numFmtId="0" fontId="15" fillId="10" borderId="149" xfId="0" applyFont="1" applyFill="1" applyBorder="1" applyAlignment="1" applyProtection="1">
      <alignment horizontal="center" vertical="center"/>
      <protection locked="0" hidden="1"/>
    </xf>
    <xf numFmtId="0" fontId="15" fillId="10" borderId="0" xfId="0" applyFont="1" applyFill="1" applyBorder="1" applyAlignment="1" applyProtection="1">
      <alignment horizontal="center" vertical="center"/>
      <protection locked="0" hidden="1"/>
    </xf>
    <xf numFmtId="0" fontId="67" fillId="10" borderId="154" xfId="0" applyFont="1" applyFill="1" applyBorder="1" applyAlignment="1" applyProtection="1">
      <alignment horizontal="center" vertical="center"/>
      <protection locked="0" hidden="1"/>
    </xf>
    <xf numFmtId="0" fontId="67" fillId="10" borderId="155" xfId="0" applyFont="1" applyFill="1" applyBorder="1" applyAlignment="1" applyProtection="1">
      <alignment horizontal="center" vertical="center"/>
      <protection locked="0" hidden="1"/>
    </xf>
    <xf numFmtId="0" fontId="64" fillId="10" borderId="150" xfId="0" applyFont="1" applyFill="1" applyBorder="1" applyAlignment="1" applyProtection="1">
      <alignment horizontal="left" vertical="center" indent="1"/>
      <protection locked="0" hidden="1"/>
    </xf>
    <xf numFmtId="0" fontId="64" fillId="10" borderId="151" xfId="0" applyFont="1" applyFill="1" applyBorder="1" applyAlignment="1" applyProtection="1">
      <alignment horizontal="left" vertical="center" indent="1"/>
      <protection locked="0" hidden="1"/>
    </xf>
    <xf numFmtId="0" fontId="32" fillId="10" borderId="50" xfId="0" applyFont="1" applyFill="1" applyBorder="1" applyAlignment="1" applyProtection="1">
      <alignment horizontal="center" vertical="center"/>
      <protection locked="0" hidden="1"/>
    </xf>
    <xf numFmtId="0" fontId="32" fillId="10" borderId="29" xfId="0" applyFont="1" applyFill="1" applyBorder="1" applyAlignment="1" applyProtection="1">
      <alignment horizontal="center" vertical="center"/>
      <protection locked="0" hidden="1"/>
    </xf>
    <xf numFmtId="0" fontId="63" fillId="10" borderId="147" xfId="0" applyFont="1" applyFill="1" applyBorder="1" applyAlignment="1" applyProtection="1">
      <alignment horizontal="center" vertical="center"/>
      <protection locked="0" hidden="1"/>
    </xf>
    <xf numFmtId="0" fontId="63" fillId="10" borderId="148" xfId="0" applyFont="1" applyFill="1" applyBorder="1" applyAlignment="1" applyProtection="1">
      <alignment horizontal="center" vertical="center"/>
      <protection locked="0" hidden="1"/>
    </xf>
    <xf numFmtId="0" fontId="32" fillId="10" borderId="152" xfId="0" applyFont="1" applyFill="1" applyBorder="1" applyAlignment="1" applyProtection="1">
      <alignment horizontal="center" vertical="center" wrapText="1"/>
      <protection locked="0" hidden="1"/>
    </xf>
    <xf numFmtId="0" fontId="32" fillId="10" borderId="153" xfId="0" applyFont="1" applyFill="1" applyBorder="1" applyAlignment="1" applyProtection="1">
      <alignment horizontal="center" vertical="center" wrapText="1"/>
      <protection locked="0" hidden="1"/>
    </xf>
    <xf numFmtId="0" fontId="32" fillId="10" borderId="134" xfId="0" applyFont="1" applyFill="1" applyBorder="1" applyAlignment="1" applyProtection="1">
      <alignment horizontal="center" vertical="center" wrapText="1"/>
      <protection locked="0" hidden="1"/>
    </xf>
    <xf numFmtId="0" fontId="66" fillId="10" borderId="71" xfId="0" applyFont="1" applyFill="1" applyBorder="1" applyAlignment="1" applyProtection="1">
      <alignment horizontal="center" vertical="center"/>
      <protection locked="0" hidden="1"/>
    </xf>
    <xf numFmtId="0" fontId="66" fillId="0" borderId="365" xfId="0" applyFont="1" applyBorder="1" applyAlignment="1" applyProtection="1">
      <alignment horizontal="center" vertical="center"/>
      <protection locked="0" hidden="1"/>
    </xf>
    <xf numFmtId="0" fontId="66" fillId="0" borderId="366" xfId="0" applyFont="1" applyBorder="1" applyAlignment="1" applyProtection="1">
      <alignment horizontal="center" vertical="center"/>
      <protection locked="0" hidden="1"/>
    </xf>
    <xf numFmtId="0" fontId="61" fillId="0" borderId="84" xfId="0" applyFont="1" applyBorder="1" applyAlignment="1" applyProtection="1">
      <alignment horizontal="center" vertical="center" wrapText="1"/>
      <protection locked="0" hidden="1"/>
    </xf>
    <xf numFmtId="0" fontId="61" fillId="0" borderId="181" xfId="0" applyFont="1" applyBorder="1" applyAlignment="1" applyProtection="1">
      <alignment horizontal="center" vertical="center" wrapText="1"/>
      <protection locked="0" hidden="1"/>
    </xf>
    <xf numFmtId="0" fontId="89" fillId="0" borderId="370" xfId="0" applyFont="1" applyBorder="1" applyAlignment="1" applyProtection="1">
      <alignment horizontal="center" vertical="center"/>
      <protection locked="0" hidden="1"/>
    </xf>
    <xf numFmtId="0" fontId="89" fillId="0" borderId="185" xfId="0" applyFont="1" applyBorder="1" applyAlignment="1" applyProtection="1">
      <alignment horizontal="center" vertical="center"/>
      <protection locked="0" hidden="1"/>
    </xf>
    <xf numFmtId="0" fontId="89" fillId="0" borderId="371" xfId="0" applyFont="1" applyBorder="1" applyAlignment="1" applyProtection="1">
      <alignment horizontal="center" vertical="center"/>
      <protection locked="0" hidden="1"/>
    </xf>
    <xf numFmtId="0" fontId="89" fillId="0" borderId="193" xfId="0" applyFont="1" applyBorder="1" applyAlignment="1" applyProtection="1">
      <alignment horizontal="center" vertical="center"/>
      <protection locked="0" hidden="1"/>
    </xf>
    <xf numFmtId="0" fontId="61" fillId="0" borderId="85" xfId="0" applyFont="1" applyBorder="1" applyAlignment="1" applyProtection="1">
      <alignment horizontal="center" vertical="center" wrapText="1"/>
      <protection locked="0" hidden="1"/>
    </xf>
    <xf numFmtId="0" fontId="80" fillId="0" borderId="370" xfId="0" applyFont="1" applyBorder="1" applyAlignment="1" applyProtection="1">
      <alignment horizontal="center" vertical="center"/>
      <protection locked="0" hidden="1"/>
    </xf>
    <xf numFmtId="0" fontId="80" fillId="0" borderId="373" xfId="0" applyFont="1" applyBorder="1" applyAlignment="1" applyProtection="1">
      <alignment horizontal="center" vertical="center"/>
      <protection locked="0" hidden="1"/>
    </xf>
    <xf numFmtId="0" fontId="80" fillId="0" borderId="371" xfId="0" applyFont="1" applyBorder="1" applyAlignment="1" applyProtection="1">
      <alignment horizontal="center" vertical="center"/>
      <protection locked="0" hidden="1"/>
    </xf>
    <xf numFmtId="0" fontId="80" fillId="0" borderId="374" xfId="0" applyFont="1" applyBorder="1" applyAlignment="1" applyProtection="1">
      <alignment horizontal="center" vertical="center"/>
      <protection locked="0" hidden="1"/>
    </xf>
    <xf numFmtId="0" fontId="80" fillId="0" borderId="375" xfId="0" applyFont="1" applyBorder="1" applyAlignment="1" applyProtection="1">
      <alignment horizontal="center" vertical="center"/>
      <protection locked="0" hidden="1"/>
    </xf>
    <xf numFmtId="0" fontId="80" fillId="0" borderId="376" xfId="0" applyFont="1" applyBorder="1" applyAlignment="1" applyProtection="1">
      <alignment horizontal="center" vertical="center"/>
      <protection locked="0" hidden="1"/>
    </xf>
    <xf numFmtId="0" fontId="90" fillId="0" borderId="92" xfId="0" applyFont="1" applyBorder="1" applyAlignment="1" applyProtection="1">
      <alignment horizontal="center" vertical="center"/>
      <protection locked="0" hidden="1"/>
    </xf>
    <xf numFmtId="0" fontId="90" fillId="0" borderId="177" xfId="0" applyFont="1" applyBorder="1" applyAlignment="1" applyProtection="1">
      <alignment horizontal="center" vertical="center"/>
      <protection locked="0" hidden="1"/>
    </xf>
    <xf numFmtId="0" fontId="90" fillId="0" borderId="357" xfId="0" applyFont="1" applyBorder="1" applyAlignment="1" applyProtection="1">
      <alignment horizontal="center" vertical="center"/>
      <protection locked="0" hidden="1"/>
    </xf>
    <xf numFmtId="0" fontId="90" fillId="0" borderId="358" xfId="0" applyFont="1" applyBorder="1" applyAlignment="1" applyProtection="1">
      <alignment horizontal="center" vertical="center"/>
      <protection locked="0" hidden="1"/>
    </xf>
    <xf numFmtId="0" fontId="80" fillId="0" borderId="92" xfId="0" applyFont="1" applyBorder="1" applyAlignment="1" applyProtection="1">
      <alignment horizontal="center" vertical="center"/>
      <protection locked="0" hidden="1"/>
    </xf>
    <xf numFmtId="0" fontId="80" fillId="0" borderId="357" xfId="0" applyFont="1" applyBorder="1" applyAlignment="1" applyProtection="1">
      <alignment horizontal="center" vertical="center"/>
      <protection locked="0" hidden="1"/>
    </xf>
    <xf numFmtId="0" fontId="80" fillId="0" borderId="381" xfId="0" applyFont="1" applyBorder="1" applyAlignment="1" applyProtection="1">
      <alignment horizontal="center" vertical="center"/>
      <protection locked="0" hidden="1"/>
    </xf>
    <xf numFmtId="0" fontId="80" fillId="0" borderId="379" xfId="0" applyFont="1" applyBorder="1" applyAlignment="1" applyProtection="1">
      <alignment horizontal="center" vertical="center"/>
      <protection locked="0" hidden="1"/>
    </xf>
    <xf numFmtId="0" fontId="80" fillId="0" borderId="382" xfId="0" applyFont="1" applyBorder="1" applyAlignment="1" applyProtection="1">
      <alignment horizontal="center" vertical="center"/>
      <protection locked="0" hidden="1"/>
    </xf>
    <xf numFmtId="0" fontId="88" fillId="0" borderId="373" xfId="0" applyFont="1" applyBorder="1" applyAlignment="1" applyProtection="1">
      <alignment horizontal="center" vertical="center"/>
      <protection locked="0" hidden="1"/>
    </xf>
    <xf numFmtId="0" fontId="88" fillId="0" borderId="356" xfId="0" applyFont="1" applyBorder="1" applyAlignment="1" applyProtection="1">
      <alignment horizontal="center" vertical="center"/>
      <protection locked="0" hidden="1"/>
    </xf>
    <xf numFmtId="0" fontId="88" fillId="0" borderId="381" xfId="0" applyFont="1" applyBorder="1" applyAlignment="1" applyProtection="1">
      <alignment horizontal="center" vertical="center"/>
      <protection locked="0" hidden="1"/>
    </xf>
    <xf numFmtId="0" fontId="89" fillId="0" borderId="92" xfId="0" applyFont="1" applyBorder="1" applyAlignment="1" applyProtection="1">
      <alignment horizontal="center" vertical="center"/>
      <protection locked="0" hidden="1"/>
    </xf>
    <xf numFmtId="0" fontId="89" fillId="0" borderId="357" xfId="0" applyFont="1" applyBorder="1" applyAlignment="1" applyProtection="1">
      <alignment horizontal="center" vertical="center"/>
      <protection locked="0" hidden="1"/>
    </xf>
    <xf numFmtId="0" fontId="89" fillId="0" borderId="383" xfId="0" applyFont="1" applyBorder="1" applyAlignment="1" applyProtection="1">
      <alignment horizontal="center" vertical="center"/>
      <protection locked="0" hidden="1"/>
    </xf>
    <xf numFmtId="0" fontId="82" fillId="17" borderId="384" xfId="0" applyFont="1" applyFill="1" applyBorder="1" applyAlignment="1" applyProtection="1">
      <alignment horizontal="center" vertical="center"/>
      <protection locked="0" hidden="1"/>
    </xf>
    <xf numFmtId="0" fontId="82" fillId="17" borderId="397" xfId="0" applyFont="1" applyFill="1" applyBorder="1" applyAlignment="1" applyProtection="1">
      <alignment horizontal="center" vertical="center"/>
      <protection locked="0" hidden="1"/>
    </xf>
    <xf numFmtId="0" fontId="64" fillId="17" borderId="384" xfId="0" applyFont="1" applyFill="1" applyBorder="1" applyAlignment="1" applyProtection="1">
      <alignment horizontal="center" vertical="center"/>
      <protection locked="0" hidden="1"/>
    </xf>
    <xf numFmtId="0" fontId="64" fillId="17" borderId="397" xfId="0" applyFont="1" applyFill="1" applyBorder="1" applyAlignment="1" applyProtection="1">
      <alignment horizontal="center" vertical="center"/>
      <protection locked="0" hidden="1"/>
    </xf>
    <xf numFmtId="0" fontId="82" fillId="17" borderId="401" xfId="0" applyFont="1" applyFill="1" applyBorder="1" applyAlignment="1" applyProtection="1">
      <alignment horizontal="center" vertical="center"/>
      <protection locked="0" hidden="1"/>
    </xf>
    <xf numFmtId="0" fontId="82" fillId="17" borderId="402" xfId="0" applyFont="1" applyFill="1" applyBorder="1" applyAlignment="1" applyProtection="1">
      <alignment horizontal="center" vertical="center"/>
      <protection locked="0" hidden="1"/>
    </xf>
    <xf numFmtId="0" fontId="82" fillId="17" borderId="403" xfId="0" applyFont="1" applyFill="1" applyBorder="1" applyAlignment="1" applyProtection="1">
      <alignment horizontal="center" vertical="center"/>
      <protection locked="0" hidden="1"/>
    </xf>
    <xf numFmtId="0" fontId="82" fillId="17" borderId="393" xfId="0" applyFont="1" applyFill="1" applyBorder="1" applyAlignment="1" applyProtection="1">
      <alignment horizontal="center" vertical="center"/>
      <protection locked="0" hidden="1"/>
    </xf>
    <xf numFmtId="0" fontId="82" fillId="17" borderId="394" xfId="0" applyFont="1" applyFill="1" applyBorder="1" applyAlignment="1" applyProtection="1">
      <alignment horizontal="center" vertical="center"/>
      <protection locked="0" hidden="1"/>
    </xf>
    <xf numFmtId="0" fontId="82" fillId="17" borderId="395" xfId="0" applyFont="1" applyFill="1" applyBorder="1" applyAlignment="1" applyProtection="1">
      <alignment horizontal="center" vertical="center"/>
      <protection locked="0" hidden="1"/>
    </xf>
    <xf numFmtId="0" fontId="67" fillId="17" borderId="387" xfId="0" applyFont="1" applyFill="1" applyBorder="1" applyAlignment="1" applyProtection="1">
      <alignment horizontal="center" vertical="center"/>
      <protection locked="0" hidden="1"/>
    </xf>
    <xf numFmtId="0" fontId="67" fillId="17" borderId="388" xfId="0" applyFont="1" applyFill="1" applyBorder="1" applyAlignment="1" applyProtection="1">
      <alignment horizontal="center" vertical="center"/>
      <protection locked="0" hidden="1"/>
    </xf>
    <xf numFmtId="0" fontId="67" fillId="17" borderId="389" xfId="0" applyFont="1" applyFill="1" applyBorder="1" applyAlignment="1" applyProtection="1">
      <alignment horizontal="center" vertical="center"/>
      <protection locked="0" hidden="1"/>
    </xf>
    <xf numFmtId="0" fontId="67" fillId="17" borderId="398" xfId="0" applyFont="1" applyFill="1" applyBorder="1" applyAlignment="1" applyProtection="1">
      <alignment horizontal="center" vertical="center"/>
      <protection locked="0" hidden="1"/>
    </xf>
    <xf numFmtId="0" fontId="67" fillId="17" borderId="399" xfId="0" applyFont="1" applyFill="1" applyBorder="1" applyAlignment="1" applyProtection="1">
      <alignment horizontal="center" vertical="center"/>
      <protection locked="0" hidden="1"/>
    </xf>
    <xf numFmtId="0" fontId="67" fillId="17" borderId="400" xfId="0" applyFont="1" applyFill="1" applyBorder="1" applyAlignment="1" applyProtection="1">
      <alignment horizontal="center" vertical="center"/>
      <protection locked="0" hidden="1"/>
    </xf>
    <xf numFmtId="0" fontId="82" fillId="17" borderId="200" xfId="0" applyFont="1" applyFill="1" applyBorder="1" applyAlignment="1" applyProtection="1">
      <alignment horizontal="center" vertical="center"/>
      <protection locked="0" hidden="1"/>
    </xf>
    <xf numFmtId="0" fontId="82" fillId="17" borderId="41" xfId="0" applyFont="1" applyFill="1" applyBorder="1" applyAlignment="1" applyProtection="1">
      <alignment horizontal="center" vertical="center"/>
      <protection locked="0" hidden="1"/>
    </xf>
    <xf numFmtId="0" fontId="82" fillId="17" borderId="43" xfId="0" applyFont="1" applyFill="1" applyBorder="1" applyAlignment="1" applyProtection="1">
      <alignment horizontal="center" vertical="center"/>
      <protection locked="0" hidden="1"/>
    </xf>
    <xf numFmtId="0" fontId="1" fillId="7" borderId="0" xfId="0" applyFont="1" applyFill="1" applyAlignment="1" applyProtection="1">
      <alignment horizontal="center"/>
      <protection hidden="1"/>
    </xf>
    <xf numFmtId="0" fontId="82" fillId="0" borderId="372" xfId="0" applyFont="1" applyBorder="1" applyAlignment="1" applyProtection="1">
      <alignment horizontal="center" vertical="center"/>
      <protection locked="0" hidden="1"/>
    </xf>
    <xf numFmtId="0" fontId="64" fillId="0" borderId="372" xfId="0" applyFont="1" applyBorder="1" applyAlignment="1" applyProtection="1">
      <alignment horizontal="center" vertical="center"/>
      <protection locked="0" hidden="1"/>
    </xf>
    <xf numFmtId="0" fontId="64" fillId="0" borderId="171" xfId="0" applyFont="1" applyBorder="1" applyAlignment="1" applyProtection="1">
      <alignment horizontal="center" vertical="center"/>
      <protection locked="0" hidden="1"/>
    </xf>
    <xf numFmtId="0" fontId="64" fillId="0" borderId="84" xfId="0" applyFont="1" applyBorder="1" applyAlignment="1" applyProtection="1">
      <alignment horizontal="center" vertical="center"/>
      <protection locked="0" hidden="1"/>
    </xf>
    <xf numFmtId="0" fontId="1" fillId="10" borderId="385" xfId="0" applyFont="1" applyFill="1" applyBorder="1" applyAlignment="1" applyProtection="1">
      <alignment horizontal="center" vertical="center"/>
      <protection locked="0" hidden="1"/>
    </xf>
    <xf numFmtId="0" fontId="1" fillId="10" borderId="386" xfId="0" applyFont="1" applyFill="1" applyBorder="1" applyAlignment="1" applyProtection="1">
      <alignment horizontal="center" vertical="center"/>
      <protection locked="0" hidden="1"/>
    </xf>
    <xf numFmtId="0" fontId="82" fillId="0" borderId="384" xfId="0" applyFont="1" applyBorder="1" applyAlignment="1" applyProtection="1">
      <alignment horizontal="center" vertical="center"/>
      <protection locked="0" hidden="1"/>
    </xf>
    <xf numFmtId="0" fontId="64" fillId="0" borderId="384" xfId="0" applyFont="1" applyBorder="1" applyAlignment="1" applyProtection="1">
      <alignment horizontal="center" vertical="center"/>
      <protection locked="0" hidden="1"/>
    </xf>
    <xf numFmtId="0" fontId="80" fillId="10" borderId="385" xfId="0" applyFont="1" applyFill="1" applyBorder="1" applyAlignment="1" applyProtection="1">
      <alignment horizontal="center" vertical="center"/>
      <protection locked="0" hidden="1"/>
    </xf>
    <xf numFmtId="0" fontId="80" fillId="10" borderId="386" xfId="0" applyFont="1" applyFill="1" applyBorder="1" applyAlignment="1" applyProtection="1">
      <alignment horizontal="center" vertical="center"/>
      <protection locked="0" hidden="1"/>
    </xf>
    <xf numFmtId="0" fontId="1" fillId="0" borderId="372" xfId="0" applyFont="1" applyBorder="1" applyAlignment="1" applyProtection="1">
      <alignment horizontal="center" vertical="center"/>
      <protection locked="0" hidden="1"/>
    </xf>
    <xf numFmtId="0" fontId="1" fillId="0" borderId="181" xfId="0" applyFont="1" applyBorder="1" applyAlignment="1" applyProtection="1">
      <alignment horizontal="center" vertical="center"/>
      <protection locked="0" hidden="1"/>
    </xf>
    <xf numFmtId="0" fontId="87" fillId="0" borderId="372" xfId="0" applyFont="1" applyBorder="1" applyAlignment="1" applyProtection="1">
      <alignment horizontal="center" vertical="center" wrapText="1"/>
      <protection locked="0" hidden="1"/>
    </xf>
    <xf numFmtId="0" fontId="87" fillId="0" borderId="181" xfId="0" applyFont="1" applyBorder="1" applyAlignment="1" applyProtection="1">
      <alignment horizontal="center" vertical="center" wrapText="1"/>
      <protection locked="0" hidden="1"/>
    </xf>
    <xf numFmtId="0" fontId="80" fillId="0" borderId="107" xfId="0" applyFont="1" applyBorder="1" applyAlignment="1" applyProtection="1">
      <alignment horizontal="center" vertical="center"/>
      <protection locked="0" hidden="1"/>
    </xf>
    <xf numFmtId="0" fontId="36" fillId="0" borderId="1" xfId="0" applyFont="1" applyBorder="1" applyAlignment="1" applyProtection="1">
      <alignment horizontal="center" vertical="center"/>
      <protection locked="0" hidden="1"/>
    </xf>
    <xf numFmtId="0" fontId="36" fillId="0" borderId="2" xfId="0" applyFont="1" applyBorder="1" applyAlignment="1" applyProtection="1">
      <alignment horizontal="center" vertical="center"/>
      <protection locked="0" hidden="1"/>
    </xf>
    <xf numFmtId="0" fontId="36" fillId="0" borderId="3" xfId="0" applyFont="1" applyBorder="1" applyAlignment="1" applyProtection="1">
      <alignment horizontal="center" vertical="center"/>
      <protection locked="0" hidden="1"/>
    </xf>
    <xf numFmtId="0" fontId="93" fillId="0" borderId="232" xfId="0" applyFont="1" applyBorder="1" applyAlignment="1" applyProtection="1">
      <alignment horizontal="center" vertical="center"/>
      <protection locked="0" hidden="1"/>
    </xf>
    <xf numFmtId="0" fontId="93" fillId="0" borderId="233" xfId="0" applyFont="1" applyBorder="1" applyAlignment="1" applyProtection="1">
      <alignment horizontal="center" vertical="center"/>
      <protection locked="0" hidden="1"/>
    </xf>
    <xf numFmtId="0" fontId="93" fillId="0" borderId="234" xfId="0" applyFont="1" applyBorder="1" applyAlignment="1" applyProtection="1">
      <alignment horizontal="center" vertical="center"/>
      <protection locked="0" hidden="1"/>
    </xf>
    <xf numFmtId="0" fontId="36" fillId="0" borderId="202" xfId="0" applyFont="1" applyBorder="1" applyAlignment="1" applyProtection="1">
      <alignment horizontal="left" vertical="center"/>
      <protection locked="0" hidden="1"/>
    </xf>
    <xf numFmtId="0" fontId="36" fillId="0" borderId="203" xfId="0" applyFont="1" applyBorder="1" applyAlignment="1" applyProtection="1">
      <alignment horizontal="left" vertical="center"/>
      <protection locked="0" hidden="1"/>
    </xf>
    <xf numFmtId="164" fontId="36" fillId="0" borderId="0" xfId="0" applyNumberFormat="1" applyFont="1" applyBorder="1" applyAlignment="1" applyProtection="1">
      <alignment horizontal="left" vertical="center"/>
      <protection locked="0" hidden="1"/>
    </xf>
    <xf numFmtId="164" fontId="36" fillId="0" borderId="4" xfId="0" applyNumberFormat="1" applyFont="1" applyBorder="1" applyAlignment="1" applyProtection="1">
      <alignment horizontal="left" vertical="center"/>
      <protection locked="0" hidden="1"/>
    </xf>
    <xf numFmtId="0" fontId="91" fillId="0" borderId="203" xfId="0" applyFont="1" applyBorder="1" applyAlignment="1" applyProtection="1">
      <alignment horizontal="right" vertical="center"/>
      <protection locked="0" hidden="1"/>
    </xf>
    <xf numFmtId="0" fontId="91" fillId="0" borderId="204" xfId="0" applyFont="1" applyBorder="1" applyAlignment="1" applyProtection="1">
      <alignment horizontal="right" vertical="center"/>
      <protection locked="0" hidden="1"/>
    </xf>
    <xf numFmtId="0" fontId="64" fillId="0" borderId="232" xfId="0" applyFont="1" applyBorder="1" applyAlignment="1" applyProtection="1">
      <alignment horizontal="center" vertical="center"/>
      <protection locked="0" hidden="1"/>
    </xf>
    <xf numFmtId="0" fontId="64" fillId="0" borderId="233" xfId="0" applyFont="1" applyBorder="1" applyAlignment="1" applyProtection="1">
      <alignment horizontal="center" vertical="center"/>
      <protection locked="0" hidden="1"/>
    </xf>
    <xf numFmtId="0" fontId="64" fillId="0" borderId="234" xfId="0" applyFont="1" applyBorder="1" applyAlignment="1" applyProtection="1">
      <alignment horizontal="center" vertical="center"/>
      <protection locked="0" hidden="1"/>
    </xf>
    <xf numFmtId="0" fontId="1" fillId="0" borderId="105" xfId="0" applyFont="1" applyBorder="1" applyAlignment="1" applyProtection="1">
      <alignment horizontal="center" vertical="center"/>
      <protection locked="0" hidden="1"/>
    </xf>
    <xf numFmtId="0" fontId="91" fillId="0" borderId="222" xfId="0" applyFont="1" applyBorder="1" applyAlignment="1" applyProtection="1">
      <alignment horizontal="right" vertical="center"/>
      <protection locked="0" hidden="1"/>
    </xf>
    <xf numFmtId="0" fontId="91" fillId="0" borderId="223" xfId="0" applyFont="1" applyBorder="1" applyAlignment="1" applyProtection="1">
      <alignment horizontal="right" vertical="center"/>
      <protection locked="0" hidden="1"/>
    </xf>
    <xf numFmtId="0" fontId="64" fillId="0" borderId="163" xfId="0" applyFont="1" applyBorder="1" applyAlignment="1" applyProtection="1">
      <alignment horizontal="center" vertical="center"/>
      <protection locked="0" hidden="1"/>
    </xf>
    <xf numFmtId="0" fontId="64" fillId="0" borderId="150" xfId="0" applyFont="1" applyBorder="1" applyAlignment="1" applyProtection="1">
      <alignment horizontal="center" vertical="center" wrapText="1"/>
      <protection locked="0" hidden="1"/>
    </xf>
    <xf numFmtId="0" fontId="64" fillId="0" borderId="227" xfId="0" applyFont="1" applyBorder="1" applyAlignment="1" applyProtection="1">
      <alignment horizontal="center" vertical="center" wrapText="1"/>
      <protection locked="0" hidden="1"/>
    </xf>
    <xf numFmtId="0" fontId="64" fillId="0" borderId="164" xfId="0" applyFont="1" applyBorder="1" applyAlignment="1" applyProtection="1">
      <alignment horizontal="center" vertical="center" wrapText="1"/>
      <protection locked="0" hidden="1"/>
    </xf>
    <xf numFmtId="0" fontId="64" fillId="0" borderId="207" xfId="0" applyFont="1" applyBorder="1" applyAlignment="1" applyProtection="1">
      <alignment horizontal="center" vertical="center" wrapText="1"/>
      <protection locked="0" hidden="1"/>
    </xf>
    <xf numFmtId="0" fontId="94" fillId="0" borderId="233" xfId="0" applyFont="1" applyBorder="1" applyAlignment="1" applyProtection="1">
      <alignment horizontal="center" vertical="center"/>
      <protection locked="0" hidden="1"/>
    </xf>
    <xf numFmtId="0" fontId="94" fillId="0" borderId="235" xfId="0" applyFont="1" applyBorder="1" applyAlignment="1" applyProtection="1">
      <alignment horizontal="center" vertical="center"/>
      <protection locked="0" hidden="1"/>
    </xf>
    <xf numFmtId="0" fontId="34" fillId="17" borderId="162" xfId="0" applyFont="1" applyFill="1" applyBorder="1" applyAlignment="1" applyProtection="1">
      <alignment horizontal="center" vertical="center"/>
      <protection locked="0" hidden="1"/>
    </xf>
    <xf numFmtId="0" fontId="34" fillId="17" borderId="207" xfId="0" applyFont="1" applyFill="1" applyBorder="1" applyAlignment="1" applyProtection="1">
      <alignment horizontal="center" vertical="center"/>
      <protection locked="0" hidden="1"/>
    </xf>
    <xf numFmtId="0" fontId="34" fillId="17" borderId="163" xfId="0" applyFont="1" applyFill="1" applyBorder="1" applyAlignment="1" applyProtection="1">
      <alignment horizontal="center" vertical="center"/>
      <protection locked="0" hidden="1"/>
    </xf>
    <xf numFmtId="0" fontId="34" fillId="17" borderId="164" xfId="0" applyFont="1" applyFill="1" applyBorder="1" applyAlignment="1" applyProtection="1">
      <alignment horizontal="center" vertical="center"/>
      <protection locked="0" hidden="1"/>
    </xf>
    <xf numFmtId="0" fontId="34" fillId="17" borderId="209" xfId="0" applyFont="1" applyFill="1" applyBorder="1" applyAlignment="1" applyProtection="1">
      <alignment horizontal="center" vertical="center"/>
      <protection locked="0" hidden="1"/>
    </xf>
    <xf numFmtId="0" fontId="36" fillId="0" borderId="201" xfId="0" applyFont="1" applyBorder="1" applyAlignment="1" applyProtection="1">
      <alignment horizontal="right" vertical="center"/>
      <protection locked="0" hidden="1"/>
    </xf>
    <xf numFmtId="0" fontId="36" fillId="0" borderId="0" xfId="0" applyFont="1" applyBorder="1" applyAlignment="1" applyProtection="1">
      <alignment horizontal="right" vertical="center"/>
      <protection locked="0" hidden="1"/>
    </xf>
    <xf numFmtId="0" fontId="64" fillId="0" borderId="164" xfId="0" applyFont="1" applyBorder="1" applyAlignment="1" applyProtection="1">
      <alignment horizontal="center" vertical="center"/>
      <protection locked="0" hidden="1"/>
    </xf>
    <xf numFmtId="0" fontId="64" fillId="0" borderId="150" xfId="0" applyFont="1" applyBorder="1" applyAlignment="1" applyProtection="1">
      <alignment horizontal="center" vertical="center"/>
      <protection locked="0" hidden="1"/>
    </xf>
    <xf numFmtId="0" fontId="64" fillId="0" borderId="207" xfId="0" applyFont="1" applyBorder="1" applyAlignment="1" applyProtection="1">
      <alignment horizontal="center" vertical="center"/>
      <protection locked="0" hidden="1"/>
    </xf>
    <xf numFmtId="0" fontId="64" fillId="0" borderId="231" xfId="0" applyFont="1" applyBorder="1" applyAlignment="1" applyProtection="1">
      <alignment horizontal="center" vertical="center"/>
      <protection locked="0" hidden="1"/>
    </xf>
    <xf numFmtId="0" fontId="92" fillId="0" borderId="231" xfId="0" applyFont="1" applyBorder="1" applyAlignment="1" applyProtection="1">
      <alignment horizontal="center" vertical="center"/>
      <protection locked="0" hidden="1"/>
    </xf>
    <xf numFmtId="0" fontId="64" fillId="0" borderId="230" xfId="0" applyFont="1" applyBorder="1" applyAlignment="1" applyProtection="1">
      <alignment horizontal="center" vertical="center"/>
      <protection locked="0" hidden="1"/>
    </xf>
    <xf numFmtId="0" fontId="58" fillId="10" borderId="205" xfId="0" applyFont="1" applyFill="1" applyBorder="1" applyAlignment="1" applyProtection="1">
      <alignment horizontal="center" vertical="center" textRotation="90"/>
      <protection locked="0" hidden="1"/>
    </xf>
    <xf numFmtId="0" fontId="58" fillId="10" borderId="206" xfId="0" applyFont="1" applyFill="1" applyBorder="1" applyAlignment="1" applyProtection="1">
      <alignment horizontal="center" vertical="center" textRotation="90"/>
      <protection locked="0" hidden="1"/>
    </xf>
    <xf numFmtId="0" fontId="58" fillId="10" borderId="210" xfId="0" applyFont="1" applyFill="1" applyBorder="1" applyAlignment="1" applyProtection="1">
      <alignment horizontal="center" vertical="center" textRotation="90"/>
      <protection locked="0" hidden="1"/>
    </xf>
    <xf numFmtId="0" fontId="58" fillId="10" borderId="211" xfId="0" applyFont="1" applyFill="1" applyBorder="1" applyAlignment="1" applyProtection="1">
      <alignment horizontal="center" vertical="center" textRotation="90"/>
      <protection locked="0" hidden="1"/>
    </xf>
    <xf numFmtId="0" fontId="34" fillId="10" borderId="213" xfId="0" applyFont="1" applyFill="1" applyBorder="1" applyAlignment="1" applyProtection="1">
      <alignment horizontal="center" vertical="center" textRotation="90"/>
      <protection locked="0" hidden="1"/>
    </xf>
    <xf numFmtId="0" fontId="34" fillId="10" borderId="214" xfId="0" applyFont="1" applyFill="1" applyBorder="1" applyAlignment="1" applyProtection="1">
      <alignment horizontal="center" vertical="center" textRotation="90"/>
      <protection locked="0" hidden="1"/>
    </xf>
    <xf numFmtId="0" fontId="34" fillId="10" borderId="201" xfId="0" applyFont="1" applyFill="1" applyBorder="1" applyAlignment="1" applyProtection="1">
      <alignment horizontal="center" vertical="center" textRotation="90"/>
      <protection locked="0" hidden="1"/>
    </xf>
    <xf numFmtId="0" fontId="34" fillId="10" borderId="160" xfId="0" applyFont="1" applyFill="1" applyBorder="1" applyAlignment="1" applyProtection="1">
      <alignment horizontal="center" vertical="center" textRotation="90"/>
      <protection locked="0" hidden="1"/>
    </xf>
    <xf numFmtId="0" fontId="34" fillId="10" borderId="202" xfId="0" applyFont="1" applyFill="1" applyBorder="1" applyAlignment="1" applyProtection="1">
      <alignment horizontal="center" vertical="center" textRotation="90"/>
      <protection locked="0" hidden="1"/>
    </xf>
    <xf numFmtId="0" fontId="34" fillId="10" borderId="224" xfId="0" applyFont="1" applyFill="1" applyBorder="1" applyAlignment="1" applyProtection="1">
      <alignment horizontal="center" vertical="center" textRotation="90"/>
      <protection locked="0" hidden="1"/>
    </xf>
    <xf numFmtId="0" fontId="34" fillId="17" borderId="208" xfId="0" applyFont="1" applyFill="1" applyBorder="1" applyAlignment="1" applyProtection="1">
      <alignment horizontal="center" vertical="center"/>
      <protection locked="0" hidden="1"/>
    </xf>
    <xf numFmtId="0" fontId="1" fillId="0" borderId="229" xfId="0" applyFont="1" applyBorder="1" applyAlignment="1" applyProtection="1">
      <alignment horizontal="center" vertical="center"/>
      <protection locked="0" hidden="1"/>
    </xf>
    <xf numFmtId="0" fontId="1" fillId="0" borderId="228" xfId="0" applyFont="1" applyBorder="1" applyAlignment="1" applyProtection="1">
      <alignment horizontal="center"/>
      <protection locked="0" hidden="1"/>
    </xf>
    <xf numFmtId="0" fontId="1" fillId="0" borderId="105" xfId="0" applyFont="1" applyBorder="1" applyAlignment="1" applyProtection="1">
      <alignment horizontal="center"/>
      <protection locked="0" hidden="1"/>
    </xf>
    <xf numFmtId="0" fontId="64" fillId="0" borderId="226" xfId="0" applyFont="1" applyBorder="1" applyAlignment="1" applyProtection="1">
      <alignment horizontal="center" vertical="center"/>
      <protection locked="0" hidden="1"/>
    </xf>
    <xf numFmtId="0" fontId="34" fillId="17" borderId="221" xfId="0" applyFont="1" applyFill="1" applyBorder="1" applyAlignment="1" applyProtection="1">
      <alignment horizontal="center" vertical="center"/>
      <protection locked="0" hidden="1"/>
    </xf>
    <xf numFmtId="0" fontId="34" fillId="17" borderId="222" xfId="0" applyFont="1" applyFill="1" applyBorder="1" applyAlignment="1" applyProtection="1">
      <alignment horizontal="center" vertical="center"/>
      <protection locked="0" hidden="1"/>
    </xf>
    <xf numFmtId="0" fontId="34" fillId="17" borderId="223" xfId="0" applyFont="1" applyFill="1" applyBorder="1" applyAlignment="1" applyProtection="1">
      <alignment horizontal="center" vertical="center"/>
      <protection locked="0" hidden="1"/>
    </xf>
    <xf numFmtId="0" fontId="34" fillId="17" borderId="149" xfId="0" applyFont="1" applyFill="1" applyBorder="1" applyAlignment="1" applyProtection="1">
      <alignment horizontal="center" vertical="center"/>
      <protection locked="0" hidden="1"/>
    </xf>
    <xf numFmtId="0" fontId="34" fillId="17" borderId="0" xfId="0" applyFont="1" applyFill="1" applyBorder="1" applyAlignment="1" applyProtection="1">
      <alignment horizontal="center" vertical="center"/>
      <protection locked="0" hidden="1"/>
    </xf>
    <xf numFmtId="0" fontId="34" fillId="17" borderId="4" xfId="0" applyFont="1" applyFill="1" applyBorder="1" applyAlignment="1" applyProtection="1">
      <alignment horizontal="center" vertical="center"/>
      <protection locked="0" hidden="1"/>
    </xf>
    <xf numFmtId="0" fontId="34" fillId="17" borderId="225" xfId="0" applyFont="1" applyFill="1" applyBorder="1" applyAlignment="1" applyProtection="1">
      <alignment horizontal="center" vertical="center"/>
      <protection locked="0" hidden="1"/>
    </xf>
    <xf numFmtId="0" fontId="34" fillId="17" borderId="203" xfId="0" applyFont="1" applyFill="1" applyBorder="1" applyAlignment="1" applyProtection="1">
      <alignment horizontal="center" vertical="center"/>
      <protection locked="0" hidden="1"/>
    </xf>
    <xf numFmtId="0" fontId="34" fillId="17" borderId="204" xfId="0" applyFont="1" applyFill="1" applyBorder="1" applyAlignment="1" applyProtection="1">
      <alignment horizontal="center" vertical="center"/>
      <protection locked="0" hidden="1"/>
    </xf>
    <xf numFmtId="0" fontId="91" fillId="0" borderId="205" xfId="0" applyFont="1" applyBorder="1" applyAlignment="1" applyProtection="1">
      <alignment horizontal="left" vertical="center"/>
      <protection locked="0" hidden="1"/>
    </xf>
    <xf numFmtId="0" fontId="91" fillId="0" borderId="222" xfId="0" applyFont="1" applyBorder="1" applyAlignment="1" applyProtection="1">
      <alignment horizontal="left" vertical="center"/>
      <protection locked="0" hidden="1"/>
    </xf>
    <xf numFmtId="0" fontId="1" fillId="0" borderId="205" xfId="0" applyFont="1" applyBorder="1" applyAlignment="1" applyProtection="1">
      <alignment horizontal="center"/>
      <protection locked="0" hidden="1"/>
    </xf>
    <xf numFmtId="0" fontId="1" fillId="0" borderId="222" xfId="0" applyFont="1" applyBorder="1" applyAlignment="1" applyProtection="1">
      <alignment horizontal="center"/>
      <protection locked="0" hidden="1"/>
    </xf>
    <xf numFmtId="0" fontId="1" fillId="0" borderId="223" xfId="0" applyFont="1" applyBorder="1" applyAlignment="1" applyProtection="1">
      <alignment horizontal="center"/>
      <protection locked="0" hidden="1"/>
    </xf>
    <xf numFmtId="0" fontId="36" fillId="17" borderId="147" xfId="0" applyFont="1" applyFill="1" applyBorder="1" applyAlignment="1" applyProtection="1">
      <alignment horizontal="center" vertical="center"/>
      <protection locked="0" hidden="1"/>
    </xf>
    <xf numFmtId="0" fontId="36" fillId="17" borderId="250" xfId="0" applyFont="1" applyFill="1" applyBorder="1" applyAlignment="1" applyProtection="1">
      <alignment horizontal="center" vertical="center"/>
      <protection locked="0" hidden="1"/>
    </xf>
    <xf numFmtId="0" fontId="36" fillId="10" borderId="148" xfId="0" applyFont="1" applyFill="1" applyBorder="1" applyAlignment="1" applyProtection="1">
      <alignment horizontal="center" vertical="center"/>
      <protection locked="0" hidden="1"/>
    </xf>
    <xf numFmtId="0" fontId="55" fillId="0" borderId="182" xfId="0" applyFont="1" applyBorder="1" applyAlignment="1" applyProtection="1">
      <alignment horizontal="center" vertical="center" textRotation="90"/>
      <protection locked="0" hidden="1"/>
    </xf>
    <xf numFmtId="0" fontId="55" fillId="0" borderId="218" xfId="0" applyFont="1" applyBorder="1" applyAlignment="1" applyProtection="1">
      <alignment horizontal="center" vertical="center" textRotation="90"/>
      <protection locked="0" hidden="1"/>
    </xf>
    <xf numFmtId="0" fontId="15" fillId="0" borderId="82" xfId="0" applyFont="1" applyBorder="1" applyAlignment="1" applyProtection="1">
      <alignment horizontal="center" vertical="center" textRotation="90"/>
      <protection locked="0" hidden="1"/>
    </xf>
    <xf numFmtId="0" fontId="15" fillId="0" borderId="243" xfId="0" applyFont="1" applyBorder="1" applyAlignment="1" applyProtection="1">
      <alignment horizontal="center" vertical="center" textRotation="90"/>
      <protection locked="0" hidden="1"/>
    </xf>
    <xf numFmtId="0" fontId="15" fillId="0" borderId="221" xfId="0" applyFont="1" applyBorder="1" applyAlignment="1" applyProtection="1">
      <alignment horizontal="center" vertical="center"/>
      <protection locked="0" hidden="1"/>
    </xf>
    <xf numFmtId="0" fontId="15" fillId="0" borderId="222" xfId="0" applyFont="1" applyBorder="1" applyAlignment="1" applyProtection="1">
      <alignment horizontal="center" vertical="center"/>
      <protection locked="0" hidden="1"/>
    </xf>
    <xf numFmtId="0" fontId="15" fillId="0" borderId="206" xfId="0" applyFont="1" applyBorder="1" applyAlignment="1" applyProtection="1">
      <alignment horizontal="center" vertical="center"/>
      <protection locked="0" hidden="1"/>
    </xf>
    <xf numFmtId="0" fontId="15" fillId="0" borderId="149" xfId="0" applyFont="1" applyBorder="1" applyAlignment="1" applyProtection="1">
      <alignment horizontal="center" vertical="center"/>
      <protection locked="0" hidden="1"/>
    </xf>
    <xf numFmtId="0" fontId="15" fillId="0" borderId="0" xfId="0" applyFont="1" applyBorder="1" applyAlignment="1" applyProtection="1">
      <alignment horizontal="center" vertical="center"/>
      <protection locked="0" hidden="1"/>
    </xf>
    <xf numFmtId="0" fontId="15" fillId="0" borderId="160" xfId="0" applyFont="1" applyBorder="1" applyAlignment="1" applyProtection="1">
      <alignment horizontal="center" vertical="center"/>
      <protection locked="0" hidden="1"/>
    </xf>
    <xf numFmtId="0" fontId="15" fillId="0" borderId="225" xfId="0" applyFont="1" applyBorder="1" applyAlignment="1" applyProtection="1">
      <alignment horizontal="center" vertical="center"/>
      <protection locked="0" hidden="1"/>
    </xf>
    <xf numFmtId="0" fontId="15" fillId="0" borderId="203" xfId="0" applyFont="1" applyBorder="1" applyAlignment="1" applyProtection="1">
      <alignment horizontal="center" vertical="center"/>
      <protection locked="0" hidden="1"/>
    </xf>
    <xf numFmtId="0" fontId="15" fillId="0" borderId="224" xfId="0" applyFont="1" applyBorder="1" applyAlignment="1" applyProtection="1">
      <alignment horizontal="center" vertical="center"/>
      <protection locked="0" hidden="1"/>
    </xf>
    <xf numFmtId="0" fontId="6" fillId="0" borderId="236" xfId="0" applyFont="1" applyBorder="1" applyAlignment="1" applyProtection="1">
      <alignment horizontal="center" vertical="center"/>
      <protection locked="0" hidden="1"/>
    </xf>
    <xf numFmtId="0" fontId="6" fillId="0" borderId="150" xfId="0" applyFont="1" applyBorder="1" applyAlignment="1" applyProtection="1">
      <alignment horizontal="center" vertical="center"/>
      <protection locked="0" hidden="1"/>
    </xf>
    <xf numFmtId="0" fontId="6" fillId="0" borderId="238" xfId="0" applyFont="1" applyBorder="1" applyAlignment="1" applyProtection="1">
      <alignment horizontal="center" vertical="center"/>
      <protection locked="0" hidden="1"/>
    </xf>
    <xf numFmtId="0" fontId="15" fillId="0" borderId="105" xfId="0" applyFont="1" applyBorder="1" applyAlignment="1" applyProtection="1">
      <alignment horizontal="center" vertical="center" textRotation="90"/>
      <protection locked="0" hidden="1"/>
    </xf>
    <xf numFmtId="0" fontId="15" fillId="0" borderId="196" xfId="0" applyFont="1" applyBorder="1" applyAlignment="1" applyProtection="1">
      <alignment horizontal="center" vertical="center" textRotation="90"/>
      <protection locked="0" hidden="1"/>
    </xf>
    <xf numFmtId="0" fontId="55" fillId="0" borderId="216" xfId="0" applyFont="1" applyBorder="1" applyAlignment="1" applyProtection="1">
      <alignment horizontal="center" vertical="center" textRotation="90"/>
      <protection locked="0" hidden="1"/>
    </xf>
    <xf numFmtId="0" fontId="55" fillId="0" borderId="244" xfId="0" applyFont="1" applyBorder="1" applyAlignment="1" applyProtection="1">
      <alignment horizontal="center" vertical="center" textRotation="90"/>
      <protection locked="0" hidden="1"/>
    </xf>
    <xf numFmtId="0" fontId="15" fillId="0" borderId="169" xfId="0" applyFont="1" applyBorder="1" applyAlignment="1" applyProtection="1">
      <alignment horizontal="center" vertical="center" textRotation="90"/>
      <protection locked="0" hidden="1"/>
    </xf>
    <xf numFmtId="0" fontId="15" fillId="0" borderId="195" xfId="0" applyFont="1" applyBorder="1" applyAlignment="1" applyProtection="1">
      <alignment horizontal="center" vertical="center" textRotation="90"/>
      <protection locked="0" hidden="1"/>
    </xf>
    <xf numFmtId="0" fontId="6" fillId="0" borderId="236" xfId="0" applyFont="1" applyBorder="1" applyAlignment="1" applyProtection="1">
      <alignment horizontal="center" vertical="center" wrapText="1"/>
      <protection locked="0" hidden="1"/>
    </xf>
    <xf numFmtId="0" fontId="6" fillId="0" borderId="239" xfId="0" applyFont="1" applyBorder="1" applyAlignment="1" applyProtection="1">
      <alignment horizontal="center" vertical="center" wrapText="1"/>
      <protection locked="0" hidden="1"/>
    </xf>
    <xf numFmtId="0" fontId="6" fillId="0" borderId="240" xfId="0" applyFont="1" applyBorder="1" applyAlignment="1" applyProtection="1">
      <alignment horizontal="center" vertical="center" wrapText="1"/>
      <protection locked="0" hidden="1"/>
    </xf>
    <xf numFmtId="0" fontId="1" fillId="0" borderId="162" xfId="0" applyFont="1" applyBorder="1" applyAlignment="1">
      <alignment horizontal="center" vertical="center"/>
    </xf>
    <xf numFmtId="0" fontId="1" fillId="0" borderId="163" xfId="0" applyFont="1" applyBorder="1" applyAlignment="1">
      <alignment horizontal="center" vertical="center"/>
    </xf>
    <xf numFmtId="0" fontId="1" fillId="0" borderId="208" xfId="0" applyFont="1" applyBorder="1" applyAlignment="1">
      <alignment horizontal="center" vertical="center"/>
    </xf>
    <xf numFmtId="0" fontId="1" fillId="0" borderId="85" xfId="0" applyFont="1" applyBorder="1" applyAlignment="1">
      <alignment horizontal="center" vertical="center"/>
    </xf>
    <xf numFmtId="0" fontId="1" fillId="0" borderId="105" xfId="0" applyFont="1" applyBorder="1" applyAlignment="1">
      <alignment horizontal="center" vertical="center"/>
    </xf>
    <xf numFmtId="0" fontId="61" fillId="0" borderId="105" xfId="0" applyFont="1" applyBorder="1" applyAlignment="1">
      <alignment horizontal="center" vertical="center" wrapText="1"/>
    </xf>
    <xf numFmtId="0" fontId="96" fillId="0" borderId="203" xfId="0" applyFont="1" applyBorder="1" applyAlignment="1" applyProtection="1">
      <alignment horizontal="right" vertical="center"/>
      <protection locked="0" hidden="1"/>
    </xf>
    <xf numFmtId="0" fontId="1" fillId="0" borderId="164" xfId="0" applyFont="1" applyBorder="1" applyAlignment="1">
      <alignment horizontal="center" vertical="center"/>
    </xf>
    <xf numFmtId="0" fontId="18" fillId="0" borderId="221" xfId="0" applyFont="1" applyBorder="1" applyAlignment="1" applyProtection="1">
      <alignment horizontal="center" vertical="center"/>
      <protection locked="0" hidden="1"/>
    </xf>
    <xf numFmtId="0" fontId="18" fillId="0" borderId="222" xfId="0" applyFont="1" applyBorder="1" applyAlignment="1" applyProtection="1">
      <alignment horizontal="center" vertical="center"/>
      <protection locked="0" hidden="1"/>
    </xf>
    <xf numFmtId="0" fontId="6" fillId="0" borderId="236" xfId="0" applyFont="1" applyBorder="1" applyAlignment="1" applyProtection="1">
      <alignment horizontal="center"/>
      <protection locked="0" hidden="1"/>
    </xf>
    <xf numFmtId="0" fontId="6" fillId="0" borderId="150" xfId="0" applyFont="1" applyBorder="1" applyAlignment="1" applyProtection="1">
      <alignment horizontal="center"/>
      <protection locked="0" hidden="1"/>
    </xf>
    <xf numFmtId="0" fontId="6" fillId="0" borderId="238" xfId="0" applyFont="1" applyBorder="1" applyAlignment="1" applyProtection="1">
      <alignment horizontal="center"/>
      <protection locked="0" hidden="1"/>
    </xf>
    <xf numFmtId="0" fontId="1" fillId="7" borderId="81" xfId="0" applyFont="1" applyFill="1" applyBorder="1" applyAlignment="1">
      <alignment horizontal="center" vertical="center"/>
    </xf>
    <xf numFmtId="0" fontId="1" fillId="7" borderId="92" xfId="0" applyFont="1" applyFill="1" applyBorder="1" applyAlignment="1">
      <alignment horizontal="center" vertical="center"/>
    </xf>
    <xf numFmtId="0" fontId="1" fillId="7" borderId="91" xfId="0" applyFont="1" applyFill="1" applyBorder="1" applyAlignment="1">
      <alignment horizontal="center" vertical="center"/>
    </xf>
    <xf numFmtId="0" fontId="1" fillId="7" borderId="100" xfId="0" applyFont="1" applyFill="1" applyBorder="1" applyAlignment="1">
      <alignment horizontal="center" vertical="center"/>
    </xf>
    <xf numFmtId="0" fontId="1" fillId="7" borderId="107" xfId="0" applyFont="1" applyFill="1" applyBorder="1" applyAlignment="1">
      <alignment horizontal="center" vertical="center"/>
    </xf>
    <xf numFmtId="0" fontId="1" fillId="7" borderId="106" xfId="0" applyFont="1" applyFill="1" applyBorder="1" applyAlignment="1">
      <alignment horizontal="center" vertical="center"/>
    </xf>
    <xf numFmtId="0" fontId="55" fillId="0" borderId="83" xfId="0" applyFont="1" applyBorder="1" applyAlignment="1" applyProtection="1">
      <alignment horizontal="center" vertical="center" textRotation="90"/>
      <protection locked="0" hidden="1"/>
    </xf>
    <xf numFmtId="0" fontId="55" fillId="0" borderId="197" xfId="0" applyFont="1" applyBorder="1" applyAlignment="1" applyProtection="1">
      <alignment horizontal="center" vertical="center" textRotation="90"/>
      <protection locked="0" hidden="1"/>
    </xf>
    <xf numFmtId="0" fontId="15" fillId="0" borderId="85" xfId="0" applyFont="1" applyBorder="1" applyAlignment="1" applyProtection="1">
      <alignment horizontal="center" vertical="center" textRotation="90"/>
      <protection locked="0" hidden="1"/>
    </xf>
    <xf numFmtId="0" fontId="15" fillId="0" borderId="242" xfId="0" applyFont="1" applyBorder="1" applyAlignment="1" applyProtection="1">
      <alignment horizontal="center" vertical="center" textRotation="90"/>
      <protection locked="0" hidden="1"/>
    </xf>
    <xf numFmtId="0" fontId="95" fillId="0" borderId="149" xfId="0" applyFont="1" applyBorder="1" applyAlignment="1" applyProtection="1">
      <alignment horizontal="center" vertical="center"/>
      <protection locked="0" hidden="1"/>
    </xf>
    <xf numFmtId="0" fontId="95" fillId="0" borderId="0" xfId="0" applyFont="1" applyBorder="1" applyAlignment="1" applyProtection="1">
      <alignment horizontal="center" vertical="center"/>
      <protection locked="0" hidden="1"/>
    </xf>
    <xf numFmtId="0" fontId="35" fillId="0" borderId="147" xfId="0" applyFont="1" applyBorder="1" applyAlignment="1">
      <alignment horizontal="center" vertical="center"/>
    </xf>
    <xf numFmtId="0" fontId="35" fillId="0" borderId="148" xfId="0" applyFont="1" applyBorder="1" applyAlignment="1">
      <alignment horizontal="center" vertical="center"/>
    </xf>
    <xf numFmtId="0" fontId="35" fillId="0" borderId="250" xfId="0" applyFont="1" applyBorder="1" applyAlignment="1">
      <alignment horizontal="center" vertical="center"/>
    </xf>
    <xf numFmtId="0" fontId="6" fillId="0" borderId="239" xfId="0" applyFont="1" applyBorder="1" applyAlignment="1" applyProtection="1">
      <alignment horizontal="center"/>
      <protection locked="0" hidden="1"/>
    </xf>
    <xf numFmtId="0" fontId="6" fillId="0" borderId="84" xfId="0" applyFont="1" applyBorder="1" applyAlignment="1" applyProtection="1">
      <alignment horizontal="center"/>
      <protection locked="0" hidden="1"/>
    </xf>
    <xf numFmtId="0" fontId="6" fillId="0" borderId="248" xfId="0" applyFont="1" applyBorder="1" applyAlignment="1" applyProtection="1">
      <alignment horizontal="center"/>
      <protection locked="0" hidden="1"/>
    </xf>
    <xf numFmtId="0" fontId="6" fillId="0" borderId="240" xfId="0" applyFont="1" applyBorder="1" applyAlignment="1" applyProtection="1">
      <alignment horizontal="center"/>
      <protection locked="0" hidden="1"/>
    </xf>
    <xf numFmtId="0" fontId="6" fillId="0" borderId="255" xfId="0" applyFont="1" applyBorder="1" applyAlignment="1" applyProtection="1">
      <alignment horizontal="center"/>
      <protection locked="0" hidden="1"/>
    </xf>
    <xf numFmtId="0" fontId="6" fillId="0" borderId="256" xfId="0" applyFont="1" applyBorder="1" applyAlignment="1" applyProtection="1">
      <alignment horizontal="center"/>
      <protection locked="0" hidden="1"/>
    </xf>
    <xf numFmtId="0" fontId="15" fillId="0" borderId="215" xfId="0" applyFont="1" applyBorder="1" applyAlignment="1" applyProtection="1">
      <alignment horizontal="center" vertical="center" textRotation="90"/>
      <protection locked="0" hidden="1"/>
    </xf>
    <xf numFmtId="0" fontId="15" fillId="0" borderId="219" xfId="0" applyFont="1" applyBorder="1" applyAlignment="1" applyProtection="1">
      <alignment horizontal="center" vertical="center" textRotation="90"/>
      <protection locked="0" hidden="1"/>
    </xf>
    <xf numFmtId="0" fontId="96" fillId="0" borderId="225" xfId="0" applyFont="1" applyBorder="1" applyAlignment="1" applyProtection="1">
      <alignment horizontal="center" vertical="center"/>
      <protection locked="0" hidden="1"/>
    </xf>
    <xf numFmtId="0" fontId="96" fillId="0" borderId="0" xfId="0" applyFont="1" applyBorder="1" applyAlignment="1" applyProtection="1">
      <alignment horizontal="center" vertical="center"/>
      <protection locked="0" hidden="1"/>
    </xf>
    <xf numFmtId="0" fontId="96" fillId="0" borderId="203" xfId="0" applyFont="1" applyBorder="1" applyAlignment="1" applyProtection="1">
      <alignment horizontal="center" vertical="center"/>
      <protection locked="0" hidden="1"/>
    </xf>
    <xf numFmtId="0" fontId="1" fillId="0" borderId="0" xfId="0" applyFont="1" applyAlignment="1">
      <alignment horizontal="center" vertical="center"/>
    </xf>
    <xf numFmtId="0" fontId="96" fillId="17" borderId="221" xfId="0" applyFont="1" applyFill="1" applyBorder="1" applyAlignment="1" applyProtection="1">
      <alignment horizontal="center" vertical="center"/>
      <protection locked="0" hidden="1"/>
    </xf>
    <xf numFmtId="0" fontId="96" fillId="17" borderId="222" xfId="0" applyFont="1" applyFill="1" applyBorder="1" applyAlignment="1" applyProtection="1">
      <alignment horizontal="center" vertical="center"/>
      <protection locked="0" hidden="1"/>
    </xf>
    <xf numFmtId="0" fontId="96" fillId="17" borderId="206" xfId="0" applyFont="1" applyFill="1" applyBorder="1" applyAlignment="1" applyProtection="1">
      <alignment horizontal="center" vertical="center"/>
      <protection locked="0" hidden="1"/>
    </xf>
    <xf numFmtId="0" fontId="96" fillId="17" borderId="149" xfId="0" applyFont="1" applyFill="1" applyBorder="1" applyAlignment="1" applyProtection="1">
      <alignment horizontal="center" vertical="center"/>
      <protection locked="0" hidden="1"/>
    </xf>
    <xf numFmtId="0" fontId="96" fillId="17" borderId="0" xfId="0" applyFont="1" applyFill="1" applyBorder="1" applyAlignment="1" applyProtection="1">
      <alignment horizontal="center" vertical="center"/>
      <protection locked="0" hidden="1"/>
    </xf>
    <xf numFmtId="0" fontId="96" fillId="17" borderId="160" xfId="0" applyFont="1" applyFill="1" applyBorder="1" applyAlignment="1" applyProtection="1">
      <alignment horizontal="center" vertical="center"/>
      <protection locked="0" hidden="1"/>
    </xf>
    <xf numFmtId="0" fontId="96" fillId="17" borderId="225" xfId="0" applyFont="1" applyFill="1" applyBorder="1" applyAlignment="1" applyProtection="1">
      <alignment horizontal="center" vertical="center"/>
      <protection locked="0" hidden="1"/>
    </xf>
    <xf numFmtId="0" fontId="96" fillId="17" borderId="203" xfId="0" applyFont="1" applyFill="1" applyBorder="1" applyAlignment="1" applyProtection="1">
      <alignment horizontal="center" vertical="center"/>
      <protection locked="0" hidden="1"/>
    </xf>
    <xf numFmtId="0" fontId="96" fillId="17" borderId="224" xfId="0" applyFont="1" applyFill="1" applyBorder="1" applyAlignment="1" applyProtection="1">
      <alignment horizontal="center" vertical="center"/>
      <protection locked="0" hidden="1"/>
    </xf>
    <xf numFmtId="0" fontId="1" fillId="0" borderId="105" xfId="0" applyFont="1" applyBorder="1" applyAlignment="1">
      <alignment horizontal="center"/>
    </xf>
    <xf numFmtId="0" fontId="15" fillId="0" borderId="164" xfId="0" applyFont="1" applyBorder="1" applyAlignment="1" applyProtection="1">
      <alignment horizontal="center" vertical="center"/>
      <protection locked="0" hidden="1"/>
    </xf>
    <xf numFmtId="0" fontId="15" fillId="0" borderId="83" xfId="0" applyFont="1" applyBorder="1" applyAlignment="1" applyProtection="1">
      <alignment horizontal="center" vertical="center"/>
      <protection locked="0" hidden="1"/>
    </xf>
    <xf numFmtId="0" fontId="15" fillId="0" borderId="197" xfId="0" applyFont="1" applyBorder="1" applyAlignment="1" applyProtection="1">
      <alignment horizontal="center" vertical="center"/>
      <protection locked="0" hidden="1"/>
    </xf>
    <xf numFmtId="0" fontId="35" fillId="0" borderId="251" xfId="0" applyFont="1" applyBorder="1" applyAlignment="1">
      <alignment horizontal="center" vertical="center"/>
    </xf>
    <xf numFmtId="0" fontId="35" fillId="0" borderId="253" xfId="0" applyFont="1" applyBorder="1" applyAlignment="1">
      <alignment horizontal="center" vertical="center"/>
    </xf>
    <xf numFmtId="0" fontId="61" fillId="0" borderId="83" xfId="0" applyFont="1" applyBorder="1" applyAlignment="1">
      <alignment horizontal="center" vertical="center" wrapText="1"/>
    </xf>
    <xf numFmtId="0" fontId="61" fillId="0" borderId="84" xfId="0" applyFont="1" applyBorder="1" applyAlignment="1">
      <alignment horizontal="center" vertical="center" wrapText="1"/>
    </xf>
    <xf numFmtId="0" fontId="61" fillId="0" borderId="85" xfId="0" applyFont="1" applyBorder="1" applyAlignment="1">
      <alignment horizontal="center" vertical="center" wrapText="1"/>
    </xf>
    <xf numFmtId="0" fontId="15" fillId="0" borderId="162" xfId="0" applyFont="1" applyBorder="1" applyAlignment="1" applyProtection="1">
      <alignment horizontal="center" vertical="center" wrapText="1"/>
      <protection locked="0" hidden="1"/>
    </xf>
    <xf numFmtId="0" fontId="15" fillId="0" borderId="169" xfId="0" applyFont="1" applyBorder="1" applyAlignment="1" applyProtection="1">
      <alignment horizontal="center" vertical="center" wrapText="1"/>
      <protection locked="0" hidden="1"/>
    </xf>
    <xf numFmtId="0" fontId="15" fillId="0" borderId="195" xfId="0" applyFont="1" applyBorder="1" applyAlignment="1" applyProtection="1">
      <alignment horizontal="center" vertical="center" wrapText="1"/>
      <protection locked="0" hidden="1"/>
    </xf>
    <xf numFmtId="0" fontId="1" fillId="0" borderId="92" xfId="0" applyFont="1" applyBorder="1" applyAlignment="1">
      <alignment horizontal="center"/>
    </xf>
    <xf numFmtId="0" fontId="98" fillId="0" borderId="105" xfId="0" applyFont="1" applyBorder="1" applyAlignment="1">
      <alignment horizontal="center"/>
    </xf>
    <xf numFmtId="0" fontId="6" fillId="10" borderId="333" xfId="0" applyFont="1" applyFill="1" applyBorder="1" applyAlignment="1" applyProtection="1">
      <alignment horizontal="center" vertical="center" wrapText="1"/>
      <protection locked="0" hidden="1"/>
    </xf>
    <xf numFmtId="0" fontId="1" fillId="2" borderId="57"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16" fillId="10" borderId="56" xfId="0" applyFont="1" applyFill="1" applyBorder="1" applyAlignment="1" applyProtection="1">
      <alignment horizontal="center" vertical="center" wrapText="1"/>
      <protection locked="0" hidden="1"/>
    </xf>
    <xf numFmtId="0" fontId="116" fillId="10" borderId="57" xfId="0" applyFont="1" applyFill="1" applyBorder="1" applyAlignment="1" applyProtection="1">
      <alignment horizontal="center" vertical="center" wrapText="1"/>
      <protection locked="0" hidden="1"/>
    </xf>
    <xf numFmtId="0" fontId="116" fillId="10" borderId="319" xfId="0" applyFont="1" applyFill="1" applyBorder="1" applyAlignment="1" applyProtection="1">
      <alignment horizontal="center" vertical="center" wrapText="1"/>
      <protection locked="0" hidden="1"/>
    </xf>
    <xf numFmtId="0" fontId="116" fillId="10" borderId="194" xfId="0" applyFont="1" applyFill="1" applyBorder="1" applyAlignment="1" applyProtection="1">
      <alignment horizontal="center" vertical="center" wrapText="1"/>
      <protection locked="0" hidden="1"/>
    </xf>
    <xf numFmtId="0" fontId="116" fillId="10" borderId="0" xfId="0" applyFont="1" applyFill="1" applyBorder="1" applyAlignment="1" applyProtection="1">
      <alignment horizontal="center" vertical="center" wrapText="1"/>
      <protection locked="0" hidden="1"/>
    </xf>
    <xf numFmtId="0" fontId="116" fillId="10" borderId="322" xfId="0" applyFont="1" applyFill="1" applyBorder="1" applyAlignment="1" applyProtection="1">
      <alignment horizontal="center" vertical="center" wrapText="1"/>
      <protection locked="0" hidden="1"/>
    </xf>
    <xf numFmtId="0" fontId="116" fillId="10" borderId="325" xfId="0" applyFont="1" applyFill="1" applyBorder="1" applyAlignment="1" applyProtection="1">
      <alignment horizontal="center" vertical="center" wrapText="1"/>
      <protection locked="0" hidden="1"/>
    </xf>
    <xf numFmtId="0" fontId="116" fillId="10" borderId="326" xfId="0" applyFont="1" applyFill="1" applyBorder="1" applyAlignment="1" applyProtection="1">
      <alignment horizontal="center" vertical="center" wrapText="1"/>
      <protection locked="0" hidden="1"/>
    </xf>
    <xf numFmtId="0" fontId="116" fillId="10" borderId="327" xfId="0" applyFont="1" applyFill="1" applyBorder="1" applyAlignment="1" applyProtection="1">
      <alignment horizontal="center" vertical="center" wrapText="1"/>
      <protection locked="0" hidden="1"/>
    </xf>
    <xf numFmtId="0" fontId="110" fillId="10" borderId="320" xfId="0" applyFont="1" applyFill="1" applyBorder="1" applyAlignment="1" applyProtection="1">
      <alignment horizontal="center"/>
      <protection locked="0" hidden="1"/>
    </xf>
    <xf numFmtId="0" fontId="110" fillId="10" borderId="166" xfId="0" applyFont="1" applyFill="1" applyBorder="1" applyAlignment="1" applyProtection="1">
      <alignment horizontal="center"/>
      <protection locked="0" hidden="1"/>
    </xf>
    <xf numFmtId="0" fontId="110" fillId="10" borderId="321" xfId="0" applyFont="1" applyFill="1" applyBorder="1" applyAlignment="1" applyProtection="1">
      <alignment horizontal="center"/>
      <protection locked="0" hidden="1"/>
    </xf>
    <xf numFmtId="0" fontId="123" fillId="0" borderId="69" xfId="0" applyFont="1" applyBorder="1" applyAlignment="1" applyProtection="1">
      <alignment horizontal="center" wrapText="1"/>
      <protection locked="0" hidden="1"/>
    </xf>
    <xf numFmtId="0" fontId="123" fillId="0" borderId="317" xfId="0" applyFont="1" applyBorder="1" applyAlignment="1" applyProtection="1">
      <alignment horizontal="center" wrapText="1"/>
      <protection locked="0" hidden="1"/>
    </xf>
    <xf numFmtId="0" fontId="110" fillId="10" borderId="83" xfId="0" applyFont="1" applyFill="1" applyBorder="1" applyAlignment="1" applyProtection="1">
      <alignment horizontal="center"/>
      <protection locked="0" hidden="1"/>
    </xf>
    <xf numFmtId="0" fontId="110" fillId="10" borderId="84" xfId="0" applyFont="1" applyFill="1" applyBorder="1" applyAlignment="1" applyProtection="1">
      <alignment horizontal="center"/>
      <protection locked="0" hidden="1"/>
    </xf>
    <xf numFmtId="0" fontId="110" fillId="10" borderId="85" xfId="0" applyFont="1" applyFill="1" applyBorder="1" applyAlignment="1" applyProtection="1">
      <alignment horizontal="center"/>
      <protection locked="0" hidden="1"/>
    </xf>
    <xf numFmtId="0" fontId="142" fillId="0" borderId="87" xfId="0" applyFont="1" applyBorder="1" applyAlignment="1" applyProtection="1">
      <alignment horizontal="center"/>
      <protection locked="0" hidden="1"/>
    </xf>
    <xf numFmtId="0" fontId="142" fillId="0" borderId="88" xfId="0" applyFont="1" applyBorder="1" applyAlignment="1" applyProtection="1">
      <alignment horizontal="center"/>
      <protection locked="0" hidden="1"/>
    </xf>
    <xf numFmtId="0" fontId="142" fillId="0" borderId="280" xfId="0" applyFont="1" applyBorder="1" applyAlignment="1" applyProtection="1">
      <alignment horizontal="center"/>
      <protection locked="0" hidden="1"/>
    </xf>
    <xf numFmtId="0" fontId="142" fillId="0" borderId="194" xfId="0" applyFont="1" applyBorder="1" applyAlignment="1" applyProtection="1">
      <alignment horizontal="center"/>
      <protection locked="0" hidden="1"/>
    </xf>
    <xf numFmtId="0" fontId="142" fillId="0" borderId="0" xfId="0" applyFont="1" applyBorder="1" applyAlignment="1" applyProtection="1">
      <alignment horizontal="center"/>
      <protection locked="0" hidden="1"/>
    </xf>
    <xf numFmtId="0" fontId="142" fillId="0" borderId="257" xfId="0" applyFont="1" applyBorder="1" applyAlignment="1" applyProtection="1">
      <alignment horizontal="center"/>
      <protection locked="0" hidden="1"/>
    </xf>
    <xf numFmtId="0" fontId="110" fillId="10" borderId="328" xfId="0" applyFont="1" applyFill="1" applyBorder="1" applyAlignment="1" applyProtection="1">
      <alignment horizontal="center"/>
      <protection locked="0" hidden="1"/>
    </xf>
    <xf numFmtId="0" fontId="110" fillId="10" borderId="329" xfId="0" applyFont="1" applyFill="1" applyBorder="1" applyAlignment="1" applyProtection="1">
      <alignment horizontal="center"/>
      <protection locked="0" hidden="1"/>
    </xf>
    <xf numFmtId="0" fontId="110" fillId="10" borderId="330" xfId="0" applyFont="1" applyFill="1" applyBorder="1" applyAlignment="1" applyProtection="1">
      <alignment horizontal="center"/>
      <protection locked="0" hidden="1"/>
    </xf>
    <xf numFmtId="0" fontId="124" fillId="0" borderId="325" xfId="0" applyFont="1" applyBorder="1" applyAlignment="1" applyProtection="1">
      <alignment horizontal="center"/>
      <protection locked="0" hidden="1"/>
    </xf>
    <xf numFmtId="0" fontId="124" fillId="0" borderId="326" xfId="0" applyFont="1" applyBorder="1" applyAlignment="1" applyProtection="1">
      <alignment horizontal="center"/>
      <protection locked="0" hidden="1"/>
    </xf>
    <xf numFmtId="0" fontId="124" fillId="0" borderId="332" xfId="0" applyFont="1" applyBorder="1" applyAlignment="1" applyProtection="1">
      <alignment horizontal="center"/>
      <protection locked="0" hidden="1"/>
    </xf>
    <xf numFmtId="0" fontId="54" fillId="0" borderId="174" xfId="0" applyFont="1" applyFill="1" applyBorder="1" applyAlignment="1" applyProtection="1">
      <alignment horizontal="center"/>
      <protection locked="0" hidden="1"/>
    </xf>
    <xf numFmtId="0" fontId="54" fillId="0" borderId="105" xfId="0" applyFont="1" applyFill="1" applyBorder="1" applyAlignment="1" applyProtection="1">
      <alignment horizontal="center"/>
      <protection locked="0" hidden="1"/>
    </xf>
    <xf numFmtId="0" fontId="110" fillId="0" borderId="83" xfId="0" applyFont="1" applyFill="1" applyBorder="1" applyAlignment="1" applyProtection="1">
      <alignment horizontal="left" vertical="center" indent="14"/>
      <protection locked="0" hidden="1"/>
    </xf>
    <xf numFmtId="0" fontId="110" fillId="0" borderId="84" xfId="0" applyFont="1" applyFill="1" applyBorder="1" applyAlignment="1" applyProtection="1">
      <alignment horizontal="left" vertical="center" indent="14"/>
      <protection locked="0" hidden="1"/>
    </xf>
    <xf numFmtId="0" fontId="56" fillId="0" borderId="174" xfId="0" applyFont="1" applyFill="1" applyBorder="1" applyAlignment="1" applyProtection="1">
      <alignment horizontal="center"/>
      <protection locked="0" hidden="1"/>
    </xf>
    <xf numFmtId="0" fontId="56" fillId="0" borderId="105" xfId="0" applyFont="1" applyFill="1" applyBorder="1" applyAlignment="1" applyProtection="1">
      <alignment horizontal="center"/>
      <protection locked="0" hidden="1"/>
    </xf>
    <xf numFmtId="0" fontId="110" fillId="0" borderId="156" xfId="0" applyFont="1" applyFill="1" applyBorder="1" applyAlignment="1" applyProtection="1">
      <alignment horizontal="right"/>
      <protection locked="0" hidden="1"/>
    </xf>
    <xf numFmtId="0" fontId="110" fillId="0" borderId="155" xfId="0" applyFont="1" applyFill="1" applyBorder="1" applyAlignment="1" applyProtection="1">
      <alignment horizontal="right"/>
      <protection locked="0" hidden="1"/>
    </xf>
    <xf numFmtId="0" fontId="56" fillId="0" borderId="170" xfId="0" applyFont="1" applyFill="1" applyBorder="1" applyAlignment="1" applyProtection="1">
      <alignment horizontal="center" wrapText="1"/>
      <protection locked="0" hidden="1"/>
    </xf>
    <xf numFmtId="0" fontId="56" fillId="0" borderId="84" xfId="0" applyFont="1" applyFill="1" applyBorder="1" applyAlignment="1" applyProtection="1">
      <alignment horizontal="center" wrapText="1"/>
      <protection locked="0" hidden="1"/>
    </xf>
    <xf numFmtId="0" fontId="56" fillId="0" borderId="85" xfId="0" applyFont="1" applyFill="1" applyBorder="1" applyAlignment="1" applyProtection="1">
      <alignment horizontal="center" wrapText="1"/>
      <protection locked="0" hidden="1"/>
    </xf>
    <xf numFmtId="0" fontId="110" fillId="0" borderId="83" xfId="0" applyFont="1" applyFill="1" applyBorder="1" applyAlignment="1" applyProtection="1">
      <alignment horizontal="left" vertical="center" indent="13"/>
      <protection locked="0" hidden="1"/>
    </xf>
    <xf numFmtId="0" fontId="110" fillId="0" borderId="84" xfId="0" applyFont="1" applyFill="1" applyBorder="1" applyAlignment="1" applyProtection="1">
      <alignment horizontal="left" vertical="center" indent="13"/>
      <protection locked="0" hidden="1"/>
    </xf>
    <xf numFmtId="0" fontId="116" fillId="10" borderId="69" xfId="0" applyFont="1" applyFill="1" applyBorder="1" applyAlignment="1" applyProtection="1">
      <alignment horizontal="right"/>
      <protection locked="0" hidden="1"/>
    </xf>
    <xf numFmtId="14" fontId="116" fillId="10" borderId="272" xfId="0" applyNumberFormat="1" applyFont="1" applyFill="1" applyBorder="1" applyAlignment="1" applyProtection="1">
      <alignment horizontal="center"/>
      <protection locked="0" hidden="1"/>
    </xf>
    <xf numFmtId="14" fontId="116" fillId="10" borderId="275" xfId="0" applyNumberFormat="1" applyFont="1" applyFill="1" applyBorder="1" applyAlignment="1" applyProtection="1">
      <alignment horizontal="center"/>
      <protection locked="0" hidden="1"/>
    </xf>
    <xf numFmtId="0" fontId="54" fillId="13" borderId="88" xfId="0" applyFont="1" applyFill="1" applyBorder="1" applyAlignment="1" applyProtection="1">
      <alignment horizontal="center"/>
      <protection locked="0" hidden="1"/>
    </xf>
    <xf numFmtId="0" fontId="54" fillId="13" borderId="280" xfId="0" applyFont="1" applyFill="1" applyBorder="1" applyAlignment="1" applyProtection="1">
      <alignment horizontal="center"/>
      <protection locked="0" hidden="1"/>
    </xf>
    <xf numFmtId="0" fontId="54" fillId="13" borderId="75" xfId="0" applyFont="1" applyFill="1" applyBorder="1" applyAlignment="1" applyProtection="1">
      <alignment horizontal="center"/>
      <protection locked="0" hidden="1"/>
    </xf>
    <xf numFmtId="0" fontId="54" fillId="13" borderId="316" xfId="0" applyFont="1" applyFill="1" applyBorder="1" applyAlignment="1" applyProtection="1">
      <alignment horizontal="center"/>
      <protection locked="0" hidden="1"/>
    </xf>
    <xf numFmtId="0" fontId="110" fillId="16" borderId="174" xfId="0" applyFont="1" applyFill="1" applyBorder="1" applyAlignment="1" applyProtection="1">
      <alignment horizontal="center" vertical="center"/>
      <protection locked="0" hidden="1"/>
    </xf>
    <xf numFmtId="0" fontId="110" fillId="16" borderId="105" xfId="0" applyFont="1" applyFill="1" applyBorder="1" applyAlignment="1" applyProtection="1">
      <alignment horizontal="center" vertical="center"/>
      <protection locked="0" hidden="1"/>
    </xf>
    <xf numFmtId="0" fontId="110" fillId="16" borderId="105" xfId="0" applyFont="1" applyFill="1" applyBorder="1" applyAlignment="1" applyProtection="1">
      <alignment horizontal="center" vertical="center" wrapText="1"/>
      <protection locked="0" hidden="1"/>
    </xf>
    <xf numFmtId="0" fontId="110" fillId="16" borderId="179" xfId="0" applyFont="1" applyFill="1" applyBorder="1" applyAlignment="1" applyProtection="1">
      <alignment horizontal="center" vertical="center" wrapText="1"/>
      <protection locked="0" hidden="1"/>
    </xf>
    <xf numFmtId="0" fontId="110" fillId="16" borderId="323" xfId="0" applyFont="1" applyFill="1" applyBorder="1" applyAlignment="1" applyProtection="1">
      <alignment horizontal="center" vertical="center" wrapText="1"/>
      <protection locked="0" hidden="1"/>
    </xf>
    <xf numFmtId="2" fontId="110" fillId="0" borderId="277" xfId="0" applyNumberFormat="1" applyFont="1" applyFill="1" applyBorder="1" applyAlignment="1" applyProtection="1">
      <alignment horizontal="center"/>
      <protection locked="0" hidden="1"/>
    </xf>
    <xf numFmtId="2" fontId="110" fillId="0" borderId="315" xfId="0" applyNumberFormat="1" applyFont="1" applyFill="1" applyBorder="1" applyAlignment="1" applyProtection="1">
      <alignment horizontal="center"/>
      <protection locked="0" hidden="1"/>
    </xf>
    <xf numFmtId="0" fontId="113" fillId="10" borderId="56" xfId="0" applyFont="1" applyFill="1" applyBorder="1" applyAlignment="1" applyProtection="1">
      <alignment horizontal="right" vertical="center"/>
      <protection locked="0" hidden="1"/>
    </xf>
    <xf numFmtId="0" fontId="113" fillId="10" borderId="281" xfId="0" applyFont="1" applyFill="1" applyBorder="1" applyAlignment="1" applyProtection="1">
      <alignment horizontal="right" vertical="center"/>
      <protection locked="0" hidden="1"/>
    </xf>
    <xf numFmtId="0" fontId="113" fillId="10" borderId="74" xfId="0" applyFont="1" applyFill="1" applyBorder="1" applyAlignment="1" applyProtection="1">
      <alignment horizontal="right" vertical="center"/>
      <protection locked="0" hidden="1"/>
    </xf>
    <xf numFmtId="0" fontId="113" fillId="10" borderId="287" xfId="0" applyFont="1" applyFill="1" applyBorder="1" applyAlignment="1" applyProtection="1">
      <alignment horizontal="right" vertical="center"/>
      <protection locked="0" hidden="1"/>
    </xf>
    <xf numFmtId="0" fontId="113" fillId="10" borderId="285" xfId="0" applyNumberFormat="1" applyFont="1" applyFill="1" applyBorder="1" applyAlignment="1" applyProtection="1">
      <alignment horizontal="center" vertical="center"/>
      <protection locked="0" hidden="1"/>
    </xf>
    <xf numFmtId="0" fontId="113" fillId="10" borderId="404" xfId="0" applyNumberFormat="1" applyFont="1" applyFill="1" applyBorder="1" applyAlignment="1" applyProtection="1">
      <alignment horizontal="center" vertical="center"/>
      <protection locked="0" hidden="1"/>
    </xf>
    <xf numFmtId="0" fontId="113" fillId="10" borderId="102" xfId="0" applyNumberFormat="1" applyFont="1" applyFill="1" applyBorder="1" applyAlignment="1" applyProtection="1">
      <alignment horizontal="center" vertical="center"/>
      <protection locked="0" hidden="1"/>
    </xf>
    <xf numFmtId="0" fontId="113" fillId="10" borderId="316" xfId="0" applyNumberFormat="1" applyFont="1" applyFill="1" applyBorder="1" applyAlignment="1" applyProtection="1">
      <alignment horizontal="center" vertical="center"/>
      <protection locked="0" hidden="1"/>
    </xf>
    <xf numFmtId="0" fontId="118" fillId="17" borderId="267" xfId="0" applyFont="1" applyFill="1" applyBorder="1" applyAlignment="1" applyProtection="1">
      <alignment horizontal="center" wrapText="1"/>
      <protection locked="0" hidden="1"/>
    </xf>
    <xf numFmtId="0" fontId="118" fillId="17" borderId="310" xfId="0" applyFont="1" applyFill="1" applyBorder="1" applyAlignment="1" applyProtection="1">
      <alignment horizontal="center" wrapText="1"/>
      <protection locked="0" hidden="1"/>
    </xf>
    <xf numFmtId="0" fontId="118" fillId="17" borderId="313" xfId="0" applyFont="1" applyFill="1" applyBorder="1" applyAlignment="1" applyProtection="1">
      <alignment horizontal="center"/>
      <protection locked="0" hidden="1"/>
    </xf>
    <xf numFmtId="0" fontId="118" fillId="17" borderId="290" xfId="0" applyFont="1" applyFill="1" applyBorder="1" applyAlignment="1" applyProtection="1">
      <alignment horizontal="center"/>
      <protection locked="0" hidden="1"/>
    </xf>
    <xf numFmtId="0" fontId="118" fillId="17" borderId="277" xfId="0" applyFont="1" applyFill="1" applyBorder="1" applyAlignment="1" applyProtection="1">
      <alignment horizontal="center"/>
      <protection locked="0" hidden="1"/>
    </xf>
    <xf numFmtId="0" fontId="116" fillId="17" borderId="56" xfId="0" applyFont="1" applyFill="1" applyBorder="1" applyAlignment="1" applyProtection="1">
      <alignment horizontal="center"/>
      <protection locked="0" hidden="1"/>
    </xf>
    <xf numFmtId="0" fontId="100" fillId="0" borderId="57" xfId="0" applyFont="1" applyBorder="1" applyAlignment="1" applyProtection="1">
      <protection locked="0" hidden="1"/>
    </xf>
    <xf numFmtId="0" fontId="100" fillId="0" borderId="58" xfId="0" applyFont="1" applyBorder="1" applyAlignment="1" applyProtection="1">
      <protection locked="0" hidden="1"/>
    </xf>
    <xf numFmtId="0" fontId="116" fillId="0" borderId="267" xfId="0" applyFont="1" applyFill="1" applyBorder="1" applyAlignment="1" applyProtection="1">
      <alignment horizontal="center"/>
      <protection locked="0" hidden="1"/>
    </xf>
    <xf numFmtId="0" fontId="116" fillId="0" borderId="270" xfId="0" applyFont="1" applyFill="1" applyBorder="1" applyAlignment="1" applyProtection="1">
      <alignment horizontal="center"/>
      <protection locked="0" hidden="1"/>
    </xf>
    <xf numFmtId="0" fontId="116" fillId="0" borderId="68" xfId="0" applyFont="1" applyFill="1" applyBorder="1" applyAlignment="1" applyProtection="1">
      <alignment horizontal="center" vertical="center"/>
      <protection locked="0" hidden="1"/>
    </xf>
    <xf numFmtId="0" fontId="116" fillId="0" borderId="69" xfId="0" applyFont="1" applyFill="1" applyBorder="1" applyAlignment="1" applyProtection="1">
      <alignment horizontal="center" vertical="center"/>
      <protection locked="0" hidden="1"/>
    </xf>
    <xf numFmtId="0" fontId="116" fillId="0" borderId="302" xfId="0" applyFont="1" applyFill="1" applyBorder="1" applyAlignment="1" applyProtection="1">
      <alignment horizontal="center" vertical="center"/>
      <protection locked="0" hidden="1"/>
    </xf>
    <xf numFmtId="0" fontId="116" fillId="0" borderId="303" xfId="0" applyFont="1" applyFill="1" applyBorder="1" applyAlignment="1" applyProtection="1">
      <alignment horizontal="center" vertical="center"/>
      <protection locked="0" hidden="1"/>
    </xf>
    <xf numFmtId="0" fontId="96" fillId="17" borderId="56" xfId="0" applyFont="1" applyFill="1" applyBorder="1" applyAlignment="1" applyProtection="1">
      <alignment horizontal="center" vertical="center" wrapText="1"/>
      <protection locked="0" hidden="1"/>
    </xf>
    <xf numFmtId="0" fontId="96" fillId="17" borderId="57" xfId="0" applyFont="1" applyFill="1" applyBorder="1" applyAlignment="1" applyProtection="1">
      <alignment horizontal="center" vertical="center" wrapText="1"/>
      <protection locked="0" hidden="1"/>
    </xf>
    <xf numFmtId="0" fontId="96" fillId="17" borderId="281" xfId="0" applyFont="1" applyFill="1" applyBorder="1" applyAlignment="1" applyProtection="1">
      <alignment horizontal="center" vertical="center" wrapText="1"/>
      <protection locked="0" hidden="1"/>
    </xf>
    <xf numFmtId="0" fontId="96" fillId="17" borderId="42" xfId="0" applyFont="1" applyFill="1" applyBorder="1" applyAlignment="1" applyProtection="1">
      <alignment horizontal="center" vertical="center" wrapText="1"/>
      <protection locked="0" hidden="1"/>
    </xf>
    <xf numFmtId="0" fontId="96" fillId="17" borderId="41" xfId="0" applyFont="1" applyFill="1" applyBorder="1" applyAlignment="1" applyProtection="1">
      <alignment horizontal="center" vertical="center" wrapText="1"/>
      <protection locked="0" hidden="1"/>
    </xf>
    <xf numFmtId="0" fontId="96" fillId="17" borderId="115" xfId="0" applyFont="1" applyFill="1" applyBorder="1" applyAlignment="1" applyProtection="1">
      <alignment horizontal="center" vertical="center" wrapText="1"/>
      <protection locked="0" hidden="1"/>
    </xf>
    <xf numFmtId="0" fontId="118" fillId="17" borderId="308" xfId="0" applyFont="1" applyFill="1" applyBorder="1" applyAlignment="1" applyProtection="1">
      <alignment horizontal="center" wrapText="1"/>
      <protection locked="0" hidden="1"/>
    </xf>
    <xf numFmtId="0" fontId="118" fillId="17" borderId="309" xfId="0" applyFont="1" applyFill="1" applyBorder="1" applyAlignment="1" applyProtection="1">
      <alignment horizontal="center" wrapText="1"/>
      <protection locked="0" hidden="1"/>
    </xf>
    <xf numFmtId="0" fontId="116" fillId="0" borderId="74" xfId="0" applyFont="1" applyFill="1" applyBorder="1" applyAlignment="1" applyProtection="1">
      <alignment horizontal="center" vertical="center"/>
      <protection locked="0" hidden="1"/>
    </xf>
    <xf numFmtId="0" fontId="116" fillId="0" borderId="287" xfId="0" applyFont="1" applyFill="1" applyBorder="1" applyAlignment="1" applyProtection="1">
      <alignment horizontal="center" vertical="center"/>
      <protection locked="0" hidden="1"/>
    </xf>
    <xf numFmtId="0" fontId="116" fillId="0" borderId="97" xfId="0" applyFont="1" applyFill="1" applyBorder="1" applyAlignment="1" applyProtection="1">
      <alignment horizontal="center" vertical="center"/>
      <protection locked="0" hidden="1"/>
    </xf>
    <xf numFmtId="0" fontId="116" fillId="0" borderId="98" xfId="0" applyFont="1" applyFill="1" applyBorder="1" applyAlignment="1" applyProtection="1">
      <alignment horizontal="center" vertical="center"/>
      <protection locked="0" hidden="1"/>
    </xf>
    <xf numFmtId="0" fontId="110" fillId="17" borderId="20" xfId="0" applyFont="1" applyFill="1" applyBorder="1" applyAlignment="1" applyProtection="1">
      <alignment horizontal="center" vertical="center"/>
      <protection locked="0" hidden="1"/>
    </xf>
    <xf numFmtId="0" fontId="100" fillId="0" borderId="296" xfId="0" applyFont="1" applyBorder="1" applyProtection="1">
      <alignment vertical="center"/>
      <protection locked="0" hidden="1"/>
    </xf>
    <xf numFmtId="0" fontId="116" fillId="0" borderId="300" xfId="0" applyFont="1" applyFill="1" applyBorder="1" applyAlignment="1" applyProtection="1">
      <alignment horizontal="center" vertical="center"/>
      <protection locked="0" hidden="1"/>
    </xf>
    <xf numFmtId="0" fontId="116" fillId="0" borderId="127" xfId="0" applyFont="1" applyFill="1" applyBorder="1" applyAlignment="1" applyProtection="1">
      <alignment horizontal="center" vertical="center"/>
      <protection locked="0" hidden="1"/>
    </xf>
    <xf numFmtId="0" fontId="110" fillId="0" borderId="271" xfId="0" applyFont="1" applyFill="1" applyBorder="1" applyAlignment="1" applyProtection="1">
      <alignment horizontal="center"/>
      <protection locked="0" hidden="1"/>
    </xf>
    <xf numFmtId="0" fontId="110" fillId="0" borderId="272" xfId="0" applyFont="1" applyFill="1" applyBorder="1" applyAlignment="1" applyProtection="1">
      <alignment horizontal="center"/>
      <protection locked="0" hidden="1"/>
    </xf>
    <xf numFmtId="0" fontId="110" fillId="0" borderId="273" xfId="0" applyFont="1" applyFill="1" applyBorder="1" applyAlignment="1" applyProtection="1">
      <alignment horizontal="center"/>
      <protection locked="0" hidden="1"/>
    </xf>
    <xf numFmtId="0" fontId="115" fillId="0" borderId="90" xfId="0" applyFont="1" applyFill="1" applyBorder="1" applyAlignment="1" applyProtection="1">
      <alignment horizontal="center"/>
      <protection locked="0" hidden="1"/>
    </xf>
    <xf numFmtId="0" fontId="115" fillId="0" borderId="272" xfId="0" applyFont="1" applyFill="1" applyBorder="1" applyAlignment="1" applyProtection="1">
      <alignment horizontal="center"/>
      <protection locked="0" hidden="1"/>
    </xf>
    <xf numFmtId="0" fontId="115" fillId="0" borderId="275" xfId="0" applyFont="1" applyFill="1" applyBorder="1" applyAlignment="1" applyProtection="1">
      <alignment horizontal="center"/>
      <protection locked="0" hidden="1"/>
    </xf>
    <xf numFmtId="0" fontId="110" fillId="0" borderId="276" xfId="0" applyFont="1" applyFill="1" applyBorder="1" applyAlignment="1" applyProtection="1">
      <alignment horizontal="center"/>
      <protection locked="0" hidden="1"/>
    </xf>
    <xf numFmtId="0" fontId="110" fillId="0" borderId="277" xfId="0" applyFont="1" applyFill="1" applyBorder="1" applyAlignment="1" applyProtection="1">
      <alignment horizontal="center"/>
      <protection locked="0" hidden="1"/>
    </xf>
    <xf numFmtId="0" fontId="110" fillId="0" borderId="278" xfId="0" applyFont="1" applyFill="1" applyBorder="1" applyAlignment="1" applyProtection="1">
      <alignment horizontal="center"/>
      <protection locked="0" hidden="1"/>
    </xf>
    <xf numFmtId="14" fontId="115" fillId="0" borderId="88" xfId="0" applyNumberFormat="1" applyFont="1" applyFill="1" applyBorder="1" applyAlignment="1" applyProtection="1">
      <alignment horizontal="center"/>
      <protection locked="0" hidden="1"/>
    </xf>
    <xf numFmtId="14" fontId="115" fillId="0" borderId="280" xfId="0" applyNumberFormat="1" applyFont="1" applyFill="1" applyBorder="1" applyAlignment="1" applyProtection="1">
      <alignment horizontal="center"/>
      <protection locked="0" hidden="1"/>
    </xf>
    <xf numFmtId="0" fontId="110" fillId="16" borderId="56" xfId="0" applyFont="1" applyFill="1" applyBorder="1" applyAlignment="1" applyProtection="1">
      <alignment horizontal="center" vertical="center"/>
      <protection locked="0" hidden="1"/>
    </xf>
    <xf numFmtId="0" fontId="110" fillId="16" borderId="281" xfId="0" applyFont="1" applyFill="1" applyBorder="1" applyAlignment="1" applyProtection="1">
      <alignment horizontal="center" vertical="center"/>
      <protection locked="0" hidden="1"/>
    </xf>
    <xf numFmtId="0" fontId="110" fillId="16" borderId="74" xfId="0" applyFont="1" applyFill="1" applyBorder="1" applyAlignment="1" applyProtection="1">
      <alignment horizontal="center" vertical="center"/>
      <protection locked="0" hidden="1"/>
    </xf>
    <xf numFmtId="0" fontId="110" fillId="16" borderId="287" xfId="0" applyFont="1" applyFill="1" applyBorder="1" applyAlignment="1" applyProtection="1">
      <alignment horizontal="center" vertical="center"/>
      <protection locked="0" hidden="1"/>
    </xf>
    <xf numFmtId="0" fontId="110" fillId="16" borderId="282" xfId="0" applyFont="1" applyFill="1" applyBorder="1" applyAlignment="1" applyProtection="1">
      <alignment horizontal="center" vertical="center" wrapText="1"/>
      <protection locked="0" hidden="1"/>
    </xf>
    <xf numFmtId="0" fontId="110" fillId="16" borderId="127" xfId="0" applyFont="1" applyFill="1" applyBorder="1" applyAlignment="1" applyProtection="1">
      <alignment horizontal="center" vertical="center" wrapText="1"/>
      <protection locked="0" hidden="1"/>
    </xf>
    <xf numFmtId="0" fontId="116" fillId="16" borderId="282" xfId="0" applyFont="1" applyFill="1" applyBorder="1" applyAlignment="1" applyProtection="1">
      <alignment horizontal="center" vertical="center" wrapText="1"/>
      <protection locked="0" hidden="1"/>
    </xf>
    <xf numFmtId="0" fontId="116" fillId="16" borderId="127" xfId="0" applyFont="1" applyFill="1" applyBorder="1" applyAlignment="1" applyProtection="1">
      <alignment horizontal="center" vertical="center" wrapText="1"/>
      <protection locked="0" hidden="1"/>
    </xf>
    <xf numFmtId="0" fontId="117" fillId="16" borderId="283" xfId="0" applyFont="1" applyFill="1" applyBorder="1" applyAlignment="1" applyProtection="1">
      <alignment horizontal="center" vertical="center" wrapText="1"/>
      <protection locked="0" hidden="1"/>
    </xf>
    <xf numFmtId="0" fontId="117" fillId="16" borderId="99" xfId="0" applyFont="1" applyFill="1" applyBorder="1" applyAlignment="1" applyProtection="1">
      <alignment horizontal="center" vertical="center" wrapText="1"/>
      <protection locked="0" hidden="1"/>
    </xf>
    <xf numFmtId="0" fontId="110" fillId="16" borderId="284" xfId="0" applyFont="1" applyFill="1" applyBorder="1" applyAlignment="1" applyProtection="1">
      <alignment horizontal="center" vertical="center" wrapText="1"/>
      <protection locked="0" hidden="1"/>
    </xf>
    <xf numFmtId="0" fontId="110" fillId="16" borderId="288" xfId="0" applyFont="1" applyFill="1" applyBorder="1" applyAlignment="1" applyProtection="1">
      <alignment horizontal="center" vertical="center" wrapText="1"/>
      <protection locked="0" hidden="1"/>
    </xf>
    <xf numFmtId="0" fontId="118" fillId="16" borderId="281" xfId="0" applyFont="1" applyFill="1" applyBorder="1" applyAlignment="1" applyProtection="1">
      <alignment horizontal="center" vertical="center" wrapText="1"/>
      <protection locked="0" hidden="1"/>
    </xf>
    <xf numFmtId="0" fontId="118" fillId="16" borderId="287" xfId="0" applyFont="1" applyFill="1" applyBorder="1" applyAlignment="1" applyProtection="1">
      <alignment horizontal="center" vertical="center" wrapText="1"/>
      <protection locked="0" hidden="1"/>
    </xf>
    <xf numFmtId="0" fontId="116" fillId="16" borderId="285" xfId="0" applyFont="1" applyFill="1" applyBorder="1" applyAlignment="1" applyProtection="1">
      <alignment horizontal="center" vertical="center" wrapText="1"/>
      <protection locked="0" hidden="1"/>
    </xf>
    <xf numFmtId="0" fontId="116" fillId="16" borderId="102" xfId="0" applyFont="1" applyFill="1" applyBorder="1" applyAlignment="1" applyProtection="1">
      <alignment horizontal="center" vertical="center" wrapText="1"/>
      <protection locked="0" hidden="1"/>
    </xf>
    <xf numFmtId="0" fontId="117" fillId="16" borderId="282" xfId="0" applyFont="1" applyFill="1" applyBorder="1" applyAlignment="1" applyProtection="1">
      <alignment horizontal="center" vertical="center" wrapText="1"/>
      <protection locked="0" hidden="1"/>
    </xf>
    <xf numFmtId="0" fontId="117" fillId="16" borderId="127" xfId="0" applyFont="1" applyFill="1" applyBorder="1" applyAlignment="1" applyProtection="1">
      <alignment horizontal="center" vertical="center" wrapText="1"/>
      <protection locked="0" hidden="1"/>
    </xf>
    <xf numFmtId="0" fontId="119" fillId="16" borderId="286" xfId="0" applyFont="1" applyFill="1" applyBorder="1" applyAlignment="1" applyProtection="1">
      <alignment horizontal="center" vertical="center" wrapText="1"/>
      <protection locked="0" hidden="1"/>
    </xf>
    <xf numFmtId="0" fontId="119" fillId="16" borderId="289" xfId="0" applyFont="1" applyFill="1" applyBorder="1" applyAlignment="1" applyProtection="1">
      <alignment horizontal="center" vertical="center" wrapText="1"/>
      <protection locked="0" hidden="1"/>
    </xf>
    <xf numFmtId="0" fontId="119" fillId="16" borderId="292" xfId="0" applyFont="1" applyFill="1" applyBorder="1" applyAlignment="1" applyProtection="1">
      <alignment horizontal="center" vertical="center" wrapText="1"/>
      <protection locked="0" hidden="1"/>
    </xf>
    <xf numFmtId="0" fontId="110" fillId="17" borderId="276" xfId="0" applyFont="1" applyFill="1" applyBorder="1" applyAlignment="1" applyProtection="1">
      <alignment horizontal="center" vertical="center"/>
      <protection locked="0" hidden="1"/>
    </xf>
    <xf numFmtId="0" fontId="100" fillId="0" borderId="290" xfId="0" applyFont="1" applyBorder="1" applyProtection="1">
      <alignment vertical="center"/>
      <protection locked="0" hidden="1"/>
    </xf>
    <xf numFmtId="0" fontId="75" fillId="0" borderId="0" xfId="0" applyFont="1" applyFill="1" applyBorder="1" applyAlignment="1" applyProtection="1">
      <alignment horizontal="center" wrapText="1"/>
      <protection locked="0"/>
    </xf>
    <xf numFmtId="0" fontId="1" fillId="0" borderId="0" xfId="0" applyFont="1" applyAlignment="1" applyProtection="1">
      <alignment horizontal="center"/>
      <protection locked="0" hidden="1"/>
    </xf>
    <xf numFmtId="0" fontId="102" fillId="10" borderId="0" xfId="0" applyFont="1" applyFill="1" applyBorder="1" applyAlignment="1" applyProtection="1">
      <alignment horizontal="center" vertical="center" wrapText="1"/>
      <protection locked="0" hidden="1"/>
    </xf>
    <xf numFmtId="0" fontId="102" fillId="10" borderId="257" xfId="0" applyFont="1" applyFill="1" applyBorder="1" applyAlignment="1" applyProtection="1">
      <alignment horizontal="center" vertical="center" wrapText="1"/>
      <protection locked="0" hidden="1"/>
    </xf>
    <xf numFmtId="0" fontId="103" fillId="19" borderId="56" xfId="0" applyFont="1" applyFill="1" applyBorder="1" applyAlignment="1" applyProtection="1">
      <alignment horizontal="center" wrapText="1"/>
      <protection locked="0" hidden="1"/>
    </xf>
    <xf numFmtId="0" fontId="103" fillId="19" borderId="57" xfId="0" applyFont="1" applyFill="1" applyBorder="1" applyAlignment="1" applyProtection="1">
      <alignment horizontal="center" wrapText="1"/>
      <protection locked="0" hidden="1"/>
    </xf>
    <xf numFmtId="0" fontId="103" fillId="19" borderId="42" xfId="0" applyFont="1" applyFill="1" applyBorder="1" applyAlignment="1" applyProtection="1">
      <alignment horizontal="center" wrapText="1"/>
      <protection locked="0" hidden="1"/>
    </xf>
    <xf numFmtId="0" fontId="103" fillId="19" borderId="41" xfId="0" applyFont="1" applyFill="1" applyBorder="1" applyAlignment="1" applyProtection="1">
      <alignment horizontal="center" wrapText="1"/>
      <protection locked="0" hidden="1"/>
    </xf>
    <xf numFmtId="0" fontId="104" fillId="19" borderId="57" xfId="0" applyFont="1" applyFill="1" applyBorder="1" applyAlignment="1" applyProtection="1">
      <alignment horizontal="center" wrapText="1"/>
      <protection locked="0" hidden="1"/>
    </xf>
    <xf numFmtId="0" fontId="105" fillId="19" borderId="57" xfId="0" applyFont="1" applyFill="1" applyBorder="1" applyAlignment="1" applyProtection="1">
      <alignment horizontal="center"/>
      <protection locked="0" hidden="1"/>
    </xf>
    <xf numFmtId="0" fontId="105" fillId="19" borderId="58" xfId="0" applyFont="1" applyFill="1" applyBorder="1" applyAlignment="1" applyProtection="1">
      <alignment horizontal="center"/>
      <protection locked="0" hidden="1"/>
    </xf>
    <xf numFmtId="0" fontId="96" fillId="19" borderId="41" xfId="0" applyFont="1" applyFill="1" applyBorder="1" applyAlignment="1" applyProtection="1">
      <alignment horizontal="center" wrapText="1"/>
      <protection locked="0" hidden="1"/>
    </xf>
    <xf numFmtId="0" fontId="96" fillId="19" borderId="43" xfId="0" applyFont="1" applyFill="1" applyBorder="1" applyAlignment="1" applyProtection="1">
      <alignment horizontal="center" wrapText="1"/>
      <protection locked="0" hidden="1"/>
    </xf>
    <xf numFmtId="0" fontId="107" fillId="0" borderId="56" xfId="0" applyFont="1" applyFill="1" applyBorder="1" applyAlignment="1" applyProtection="1">
      <alignment horizontal="center" vertical="center" wrapText="1"/>
      <protection locked="0" hidden="1"/>
    </xf>
    <xf numFmtId="0" fontId="107" fillId="0" borderId="57" xfId="0" applyFont="1" applyFill="1" applyBorder="1" applyAlignment="1" applyProtection="1">
      <alignment horizontal="center" vertical="center" wrapText="1"/>
      <protection locked="0" hidden="1"/>
    </xf>
    <xf numFmtId="0" fontId="107" fillId="0" borderId="58" xfId="0" applyFont="1" applyFill="1" applyBorder="1" applyAlignment="1" applyProtection="1">
      <alignment horizontal="center" vertical="center" wrapText="1"/>
      <protection locked="0" hidden="1"/>
    </xf>
    <xf numFmtId="0" fontId="107" fillId="0" borderId="194" xfId="0" applyFont="1" applyFill="1" applyBorder="1" applyAlignment="1" applyProtection="1">
      <alignment horizontal="center" vertical="center" wrapText="1"/>
      <protection locked="0" hidden="1"/>
    </xf>
    <xf numFmtId="0" fontId="107" fillId="0" borderId="0" xfId="0" applyFont="1" applyFill="1" applyBorder="1" applyAlignment="1" applyProtection="1">
      <alignment horizontal="center" vertical="center" wrapText="1"/>
      <protection locked="0" hidden="1"/>
    </xf>
    <xf numFmtId="0" fontId="107" fillId="0" borderId="40" xfId="0" applyFont="1" applyFill="1" applyBorder="1" applyAlignment="1" applyProtection="1">
      <alignment horizontal="center" vertical="center" wrapText="1"/>
      <protection locked="0" hidden="1"/>
    </xf>
    <xf numFmtId="0" fontId="107" fillId="0" borderId="42" xfId="0" applyFont="1" applyFill="1" applyBorder="1" applyAlignment="1" applyProtection="1">
      <alignment horizontal="center" vertical="center" wrapText="1"/>
      <protection locked="0" hidden="1"/>
    </xf>
    <xf numFmtId="0" fontId="107" fillId="0" borderId="41" xfId="0" applyFont="1" applyFill="1" applyBorder="1" applyAlignment="1" applyProtection="1">
      <alignment horizontal="center" vertical="center" wrapText="1"/>
      <protection locked="0" hidden="1"/>
    </xf>
    <xf numFmtId="0" fontId="107" fillId="0" borderId="43" xfId="0" applyFont="1" applyFill="1" applyBorder="1" applyAlignment="1" applyProtection="1">
      <alignment horizontal="center" vertical="center" wrapText="1"/>
      <protection locked="0" hidden="1"/>
    </xf>
    <xf numFmtId="0" fontId="108" fillId="0" borderId="194" xfId="0" applyFont="1" applyFill="1" applyBorder="1" applyAlignment="1" applyProtection="1">
      <alignment horizontal="right" vertical="center" wrapText="1"/>
      <protection locked="0" hidden="1"/>
    </xf>
    <xf numFmtId="0" fontId="108" fillId="0" borderId="0" xfId="0" applyFont="1" applyFill="1" applyBorder="1" applyAlignment="1" applyProtection="1">
      <alignment horizontal="right" vertical="center" wrapText="1"/>
      <protection locked="0" hidden="1"/>
    </xf>
    <xf numFmtId="0" fontId="108" fillId="0" borderId="42" xfId="0" applyFont="1" applyFill="1" applyBorder="1" applyAlignment="1" applyProtection="1">
      <alignment horizontal="right" vertical="center" wrapText="1"/>
      <protection locked="0" hidden="1"/>
    </xf>
    <xf numFmtId="0" fontId="108" fillId="0" borderId="41" xfId="0" applyFont="1" applyFill="1" applyBorder="1" applyAlignment="1" applyProtection="1">
      <alignment horizontal="right" vertical="center" wrapText="1"/>
      <protection locked="0" hidden="1"/>
    </xf>
    <xf numFmtId="0" fontId="109" fillId="0" borderId="0" xfId="0" applyFont="1" applyBorder="1" applyAlignment="1" applyProtection="1">
      <alignment horizontal="center" vertical="center"/>
      <protection locked="0" hidden="1"/>
    </xf>
    <xf numFmtId="0" fontId="109" fillId="0" borderId="41" xfId="0" applyFont="1" applyBorder="1" applyAlignment="1" applyProtection="1">
      <alignment horizontal="center" vertical="center"/>
      <protection locked="0" hidden="1"/>
    </xf>
    <xf numFmtId="0" fontId="110" fillId="0" borderId="259" xfId="0" applyFont="1" applyBorder="1" applyAlignment="1" applyProtection="1">
      <alignment horizontal="center" vertical="center"/>
      <protection locked="0" hidden="1"/>
    </xf>
    <xf numFmtId="0" fontId="110" fillId="0" borderId="257" xfId="0" applyFont="1" applyBorder="1" applyAlignment="1" applyProtection="1">
      <alignment horizontal="center" vertical="center"/>
      <protection locked="0" hidden="1"/>
    </xf>
    <xf numFmtId="164" fontId="111" fillId="0" borderId="260" xfId="0" applyNumberFormat="1" applyFont="1" applyBorder="1" applyAlignment="1" applyProtection="1">
      <alignment horizontal="center" vertical="center"/>
      <protection locked="0" hidden="1"/>
    </xf>
    <xf numFmtId="0" fontId="111" fillId="0" borderId="261" xfId="0" applyFont="1" applyBorder="1" applyAlignment="1" applyProtection="1">
      <alignment horizontal="center" vertical="center"/>
      <protection locked="0" hidden="1"/>
    </xf>
    <xf numFmtId="0" fontId="111" fillId="0" borderId="262" xfId="0" applyFont="1" applyBorder="1" applyAlignment="1" applyProtection="1">
      <alignment horizontal="center"/>
      <protection locked="0" hidden="1"/>
    </xf>
    <xf numFmtId="0" fontId="111" fillId="0" borderId="263" xfId="0" applyFont="1" applyBorder="1" applyAlignment="1" applyProtection="1">
      <alignment horizontal="center"/>
      <protection locked="0" hidden="1"/>
    </xf>
    <xf numFmtId="0" fontId="113" fillId="0" borderId="264" xfId="0" applyFont="1" applyBorder="1" applyAlignment="1" applyProtection="1">
      <alignment horizontal="center"/>
      <protection locked="0" hidden="1"/>
    </xf>
    <xf numFmtId="0" fontId="113" fillId="0" borderId="265" xfId="0" applyFont="1" applyBorder="1" applyAlignment="1" applyProtection="1">
      <alignment horizontal="center"/>
      <protection locked="0" hidden="1"/>
    </xf>
    <xf numFmtId="0" fontId="110" fillId="0" borderId="266" xfId="0" applyFont="1" applyFill="1" applyBorder="1" applyAlignment="1" applyProtection="1">
      <alignment horizontal="center"/>
      <protection locked="0" hidden="1"/>
    </xf>
    <xf numFmtId="0" fontId="110" fillId="0" borderId="267" xfId="0" applyFont="1" applyFill="1" applyBorder="1" applyAlignment="1" applyProtection="1">
      <alignment horizontal="center"/>
      <protection locked="0" hidden="1"/>
    </xf>
    <xf numFmtId="0" fontId="110" fillId="0" borderId="268" xfId="0" applyFont="1" applyFill="1" applyBorder="1" applyAlignment="1" applyProtection="1">
      <alignment horizontal="center"/>
      <protection locked="0" hidden="1"/>
    </xf>
    <xf numFmtId="0" fontId="115" fillId="0" borderId="267" xfId="0" applyFont="1" applyFill="1" applyBorder="1" applyAlignment="1" applyProtection="1">
      <alignment horizontal="center"/>
      <protection locked="0" hidden="1"/>
    </xf>
    <xf numFmtId="0" fontId="115" fillId="0" borderId="270" xfId="0" applyFont="1" applyFill="1" applyBorder="1" applyAlignment="1" applyProtection="1">
      <alignment horizontal="center"/>
      <protection locked="0" hidden="1"/>
    </xf>
    <xf numFmtId="0" fontId="1" fillId="2" borderId="41" xfId="0" applyFont="1" applyFill="1" applyBorder="1" applyAlignment="1" applyProtection="1">
      <alignment horizontal="center"/>
      <protection hidden="1"/>
    </xf>
    <xf numFmtId="0" fontId="130" fillId="18" borderId="56" xfId="0" applyFont="1" applyFill="1" applyBorder="1" applyAlignment="1" applyProtection="1">
      <alignment horizontal="center" vertical="center" wrapText="1"/>
      <protection hidden="1"/>
    </xf>
    <xf numFmtId="0" fontId="130" fillId="18" borderId="57" xfId="0" applyFont="1" applyFill="1" applyBorder="1" applyAlignment="1" applyProtection="1">
      <alignment horizontal="center" vertical="center" wrapText="1"/>
      <protection hidden="1"/>
    </xf>
    <xf numFmtId="0" fontId="130" fillId="18" borderId="58" xfId="0" applyFont="1" applyFill="1" applyBorder="1" applyAlignment="1" applyProtection="1">
      <alignment horizontal="center" vertical="center" wrapText="1"/>
      <protection hidden="1"/>
    </xf>
    <xf numFmtId="0" fontId="130" fillId="18" borderId="194" xfId="0" applyFont="1" applyFill="1" applyBorder="1" applyAlignment="1" applyProtection="1">
      <alignment horizontal="center" vertical="center" wrapText="1"/>
      <protection hidden="1"/>
    </xf>
    <xf numFmtId="0" fontId="130" fillId="18" borderId="0" xfId="0" applyFont="1" applyFill="1" applyBorder="1" applyAlignment="1" applyProtection="1">
      <alignment horizontal="center" vertical="center" wrapText="1"/>
      <protection hidden="1"/>
    </xf>
    <xf numFmtId="0" fontId="130" fillId="18" borderId="40" xfId="0" applyFont="1" applyFill="1" applyBorder="1" applyAlignment="1" applyProtection="1">
      <alignment horizontal="center" vertical="center" wrapText="1"/>
      <protection hidden="1"/>
    </xf>
    <xf numFmtId="0" fontId="141" fillId="7" borderId="194" xfId="0" applyFont="1" applyFill="1" applyBorder="1" applyAlignment="1" applyProtection="1">
      <alignment horizontal="center" vertical="center"/>
      <protection hidden="1"/>
    </xf>
    <xf numFmtId="0" fontId="141" fillId="7" borderId="0" xfId="0" applyFont="1" applyFill="1" applyBorder="1" applyAlignment="1" applyProtection="1">
      <alignment horizontal="center" vertical="center"/>
      <protection hidden="1"/>
    </xf>
    <xf numFmtId="0" fontId="141" fillId="7" borderId="40" xfId="0" applyFont="1" applyFill="1" applyBorder="1" applyAlignment="1" applyProtection="1">
      <alignment horizontal="center" vertical="center"/>
      <protection hidden="1"/>
    </xf>
    <xf numFmtId="0" fontId="140" fillId="18" borderId="194" xfId="0" applyFont="1" applyFill="1" applyBorder="1" applyAlignment="1" applyProtection="1">
      <alignment horizontal="center" vertical="center"/>
      <protection hidden="1"/>
    </xf>
    <xf numFmtId="0" fontId="140" fillId="18" borderId="0" xfId="0" applyFont="1" applyFill="1" applyBorder="1" applyAlignment="1" applyProtection="1">
      <alignment horizontal="center" vertical="center"/>
      <protection hidden="1"/>
    </xf>
    <xf numFmtId="0" fontId="140" fillId="18" borderId="40" xfId="0" applyFont="1" applyFill="1" applyBorder="1" applyAlignment="1" applyProtection="1">
      <alignment horizontal="center" vertical="center"/>
      <protection hidden="1"/>
    </xf>
    <xf numFmtId="0" fontId="141" fillId="7" borderId="42" xfId="0" applyFont="1" applyFill="1" applyBorder="1" applyAlignment="1" applyProtection="1">
      <alignment horizontal="center" vertical="center"/>
      <protection hidden="1"/>
    </xf>
    <xf numFmtId="0" fontId="141" fillId="7" borderId="41" xfId="0" applyFont="1" applyFill="1" applyBorder="1" applyAlignment="1" applyProtection="1">
      <alignment horizontal="center" vertical="center"/>
      <protection hidden="1"/>
    </xf>
    <xf numFmtId="0" fontId="141" fillId="7" borderId="43" xfId="0" applyFont="1" applyFill="1" applyBorder="1" applyAlignment="1" applyProtection="1">
      <alignment horizontal="center" vertical="center"/>
      <protection hidden="1"/>
    </xf>
    <xf numFmtId="0" fontId="44" fillId="24" borderId="338" xfId="0" applyFont="1" applyFill="1" applyBorder="1" applyAlignment="1" applyProtection="1">
      <alignment horizontal="center" vertical="center" wrapText="1"/>
      <protection locked="0" hidden="1"/>
    </xf>
    <xf numFmtId="0" fontId="44" fillId="24" borderId="339" xfId="0" applyFont="1" applyFill="1" applyBorder="1" applyAlignment="1" applyProtection="1">
      <alignment horizontal="center" vertical="center" wrapText="1"/>
      <protection locked="0" hidden="1"/>
    </xf>
    <xf numFmtId="0" fontId="44" fillId="24" borderId="340" xfId="0" applyFont="1" applyFill="1" applyBorder="1" applyAlignment="1" applyProtection="1">
      <alignment horizontal="center" vertical="center" wrapText="1"/>
      <protection locked="0" hidden="1"/>
    </xf>
    <xf numFmtId="0" fontId="5" fillId="24" borderId="343" xfId="0" applyFont="1" applyFill="1" applyBorder="1" applyAlignment="1" applyProtection="1">
      <alignment horizontal="center" vertical="center" textRotation="90" wrapText="1"/>
      <protection locked="0" hidden="1"/>
    </xf>
    <xf numFmtId="0" fontId="40" fillId="24" borderId="346" xfId="0" applyFont="1" applyFill="1" applyBorder="1" applyAlignment="1" applyProtection="1">
      <alignment horizontal="center" vertical="center" textRotation="90" wrapText="1"/>
      <protection locked="0" hidden="1"/>
    </xf>
    <xf numFmtId="0" fontId="41" fillId="24" borderId="346" xfId="0" applyFont="1" applyFill="1" applyBorder="1" applyAlignment="1" applyProtection="1">
      <alignment horizontal="center" vertical="center" textRotation="90" wrapText="1"/>
      <protection locked="0" hidden="1"/>
    </xf>
    <xf numFmtId="0" fontId="42" fillId="24" borderId="337" xfId="0" applyFont="1" applyFill="1" applyBorder="1" applyAlignment="1" applyProtection="1">
      <alignment horizontal="center" vertical="center" wrapText="1"/>
      <protection locked="0" hidden="1"/>
    </xf>
    <xf numFmtId="0" fontId="44" fillId="24" borderId="65" xfId="0" applyFont="1" applyFill="1" applyBorder="1" applyAlignment="1" applyProtection="1">
      <alignment horizontal="center" vertical="center" textRotation="90" wrapText="1"/>
      <protection locked="0" hidden="1"/>
    </xf>
    <xf numFmtId="0" fontId="44" fillId="24" borderId="336" xfId="0" applyFont="1" applyFill="1" applyBorder="1" applyAlignment="1" applyProtection="1">
      <alignment horizontal="center" vertical="center" textRotation="90" wrapText="1"/>
      <protection locked="0" hidden="1"/>
    </xf>
    <xf numFmtId="0" fontId="44" fillId="24" borderId="102" xfId="0" applyFont="1" applyFill="1" applyBorder="1" applyAlignment="1" applyProtection="1">
      <alignment horizontal="center" vertical="center" wrapText="1"/>
      <protection locked="0" hidden="1"/>
    </xf>
    <xf numFmtId="0" fontId="44" fillId="24" borderId="75" xfId="0" applyFont="1" applyFill="1" applyBorder="1" applyAlignment="1" applyProtection="1">
      <alignment horizontal="center" vertical="center" wrapText="1"/>
      <protection locked="0" hidden="1"/>
    </xf>
    <xf numFmtId="0" fontId="44" fillId="24" borderId="287" xfId="0" applyFont="1" applyFill="1" applyBorder="1" applyAlignment="1" applyProtection="1">
      <alignment horizontal="center" vertical="center" wrapText="1"/>
      <protection locked="0" hidden="1"/>
    </xf>
    <xf numFmtId="0" fontId="5" fillId="24" borderId="344" xfId="0" applyFont="1" applyFill="1" applyBorder="1" applyAlignment="1" applyProtection="1">
      <alignment horizontal="center" vertical="center" textRotation="90" wrapText="1"/>
      <protection locked="0" hidden="1"/>
    </xf>
    <xf numFmtId="0" fontId="40" fillId="24" borderId="94" xfId="0" applyFont="1" applyFill="1" applyBorder="1" applyAlignment="1" applyProtection="1">
      <alignment horizontal="center" vertical="center" textRotation="90" wrapText="1"/>
      <protection locked="0" hidden="1"/>
    </xf>
    <xf numFmtId="0" fontId="41" fillId="24" borderId="94" xfId="0" applyFont="1" applyFill="1" applyBorder="1" applyAlignment="1" applyProtection="1">
      <alignment horizontal="center" vertical="center" textRotation="90" wrapText="1"/>
      <protection locked="0" hidden="1"/>
    </xf>
    <xf numFmtId="0" fontId="42" fillId="24" borderId="126" xfId="0" applyFont="1" applyFill="1" applyBorder="1" applyAlignment="1" applyProtection="1">
      <alignment horizontal="center" vertical="center" wrapText="1"/>
      <protection locked="0" hidden="1"/>
    </xf>
    <xf numFmtId="0" fontId="44" fillId="24" borderId="347" xfId="0" applyFont="1" applyFill="1" applyBorder="1" applyAlignment="1" applyProtection="1">
      <alignment horizontal="center" vertical="center" textRotation="90" wrapText="1"/>
      <protection locked="0" hidden="1"/>
    </xf>
    <xf numFmtId="0" fontId="44" fillId="24" borderId="287" xfId="0" applyFont="1" applyFill="1" applyBorder="1" applyAlignment="1" applyProtection="1">
      <alignment horizontal="center" vertical="center" textRotation="90" wrapText="1"/>
      <protection locked="0" hidden="1"/>
    </xf>
    <xf numFmtId="0" fontId="44" fillId="24" borderId="341" xfId="0" applyFont="1" applyFill="1" applyBorder="1" applyAlignment="1" applyProtection="1">
      <alignment vertical="center" textRotation="90" wrapText="1"/>
      <protection locked="0" hidden="1"/>
    </xf>
    <xf numFmtId="0" fontId="44" fillId="24" borderId="342" xfId="0" applyFont="1" applyFill="1" applyBorder="1" applyAlignment="1" applyProtection="1">
      <alignment vertical="center" textRotation="90" wrapText="1"/>
      <protection locked="0" hidden="1"/>
    </xf>
    <xf numFmtId="0" fontId="44" fillId="24" borderId="0" xfId="0" applyFont="1" applyFill="1" applyBorder="1" applyAlignment="1" applyProtection="1">
      <alignment vertical="center" textRotation="90" wrapText="1"/>
      <protection locked="0" hidden="1"/>
    </xf>
    <xf numFmtId="0" fontId="5" fillId="24" borderId="345" xfId="0" applyFont="1" applyFill="1" applyBorder="1" applyAlignment="1" applyProtection="1">
      <alignment horizontal="center" vertical="center" textRotation="90" wrapText="1"/>
      <protection locked="0" hidden="1"/>
    </xf>
    <xf numFmtId="0" fontId="40" fillId="24" borderId="128" xfId="0" applyFont="1" applyFill="1" applyBorder="1" applyAlignment="1" applyProtection="1">
      <alignment horizontal="center" vertical="center" textRotation="90" wrapText="1"/>
      <protection locked="0" hidden="1"/>
    </xf>
    <xf numFmtId="0" fontId="41" fillId="24" borderId="128" xfId="0" applyFont="1" applyFill="1" applyBorder="1" applyAlignment="1" applyProtection="1">
      <alignment horizontal="center" vertical="center" textRotation="90" wrapText="1"/>
      <protection locked="0" hidden="1"/>
    </xf>
    <xf numFmtId="0" fontId="42" fillId="24" borderId="137" xfId="0" applyFont="1" applyFill="1" applyBorder="1" applyAlignment="1" applyProtection="1">
      <alignment horizontal="center" vertical="center" wrapText="1"/>
      <protection locked="0" hidden="1"/>
    </xf>
  </cellXfs>
  <cellStyles count="2">
    <cellStyle name="Hyperlink" xfId="1"/>
    <cellStyle name="Normal" xfId="0" builtinId="0"/>
  </cellStyles>
  <dxfs count="1287">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color rgb="FFFFFFFF"/>
      </font>
    </dxf>
    <dxf>
      <font>
        <color rgb="FFFF0000"/>
      </font>
    </dxf>
    <dxf>
      <font>
        <color rgb="FFFF0000"/>
      </font>
    </dxf>
    <dxf>
      <font>
        <color rgb="FFFFFFFF"/>
      </font>
    </dxf>
    <dxf>
      <font>
        <color rgb="FFFFFFFF"/>
      </font>
    </dxf>
    <dxf>
      <font>
        <color rgb="FFFF0000"/>
      </font>
    </dxf>
    <dxf>
      <font>
        <color rgb="FF008000"/>
      </font>
    </dxf>
    <dxf>
      <font>
        <color rgb="FF0000FF"/>
      </font>
    </dxf>
    <dxf>
      <font>
        <b/>
        <color rgb="FFFF0000"/>
      </font>
    </dxf>
    <dxf>
      <font>
        <b/>
        <color rgb="FF7030A0"/>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FFFFFF"/>
      </font>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FFFFFF"/>
      </font>
    </dxf>
    <dxf>
      <font>
        <color rgb="FFFFFFFF"/>
      </font>
    </dxf>
    <dxf>
      <font>
        <color rgb="FFFFFFFF"/>
      </font>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ill>
        <patternFill>
          <bgColor rgb="FFFABF8F"/>
        </patternFill>
      </fill>
    </dxf>
    <dxf>
      <fill>
        <patternFill>
          <bgColor rgb="FFFF0000"/>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0000"/>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FFFFFF"/>
      </font>
    </dxf>
    <dxf>
      <fill>
        <patternFill>
          <bgColor rgb="FFFABF8F"/>
        </patternFill>
      </fill>
    </dxf>
    <dxf>
      <fill>
        <patternFill>
          <bgColor rgb="FFFF0000"/>
        </patternFill>
      </fill>
    </dxf>
    <dxf>
      <font>
        <color rgb="FFFFFFFF"/>
      </font>
    </dxf>
    <dxf>
      <fill>
        <patternFill>
          <bgColor rgb="FFFABF8F"/>
        </patternFill>
      </fill>
    </dxf>
    <dxf>
      <fill>
        <patternFill>
          <bgColor rgb="FFFF0000"/>
        </patternFill>
      </fill>
    </dxf>
    <dxf>
      <font>
        <color rgb="FFFFFFFF"/>
      </font>
    </dxf>
    <dxf>
      <fill>
        <patternFill>
          <bgColor rgb="FFFABF8F"/>
        </patternFill>
      </fill>
    </dxf>
    <dxf>
      <fill>
        <patternFill>
          <bgColor rgb="FFFF0000"/>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0000"/>
      </font>
    </dxf>
    <dxf>
      <font>
        <color rgb="FF00B050"/>
      </font>
    </dxf>
    <dxf>
      <font>
        <color rgb="FFFFFFFF"/>
      </font>
    </dxf>
    <dxf>
      <font>
        <color rgb="FFFFFFFF"/>
      </font>
    </dxf>
    <dxf>
      <font>
        <color rgb="FFFFFFFF"/>
      </font>
    </dxf>
    <dxf>
      <font>
        <color rgb="FF00B050"/>
      </font>
    </dxf>
    <dxf>
      <font>
        <color rgb="FF00B0F0"/>
      </font>
    </dxf>
    <dxf>
      <font>
        <color rgb="FFF79544"/>
      </font>
    </dxf>
    <dxf>
      <font>
        <color rgb="FFFF0000"/>
      </font>
    </dxf>
    <dxf>
      <font>
        <color rgb="FFC00000"/>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C000"/>
      </font>
    </dxf>
    <dxf>
      <font>
        <color rgb="FF00B050"/>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B050"/>
      </font>
    </dxf>
    <dxf>
      <font>
        <color rgb="FF00B0F0"/>
      </font>
    </dxf>
    <dxf>
      <font>
        <color rgb="FF0070C0"/>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FFFFFF"/>
      </font>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ill>
        <patternFill>
          <bgColor rgb="FFFABF8F"/>
        </patternFill>
      </fill>
    </dxf>
    <dxf>
      <fill>
        <patternFill>
          <bgColor rgb="FFFF0000"/>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ill>
        <patternFill>
          <bgColor rgb="FFFF0000"/>
        </patternFill>
      </fill>
    </dxf>
    <dxf>
      <fill>
        <patternFill>
          <bgColor rgb="FFFABF8F"/>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ill>
        <patternFill>
          <bgColor rgb="FFFABF8F"/>
        </patternFill>
      </fill>
    </dxf>
    <dxf>
      <fill>
        <patternFill>
          <bgColor rgb="FFFF0000"/>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0000"/>
      </font>
    </dxf>
    <dxf>
      <font>
        <color rgb="FF7030A0"/>
      </font>
    </dxf>
    <dxf>
      <font>
        <color rgb="FF00B0F0"/>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B050"/>
      </font>
    </dxf>
    <dxf>
      <font>
        <color rgb="FF0070C0"/>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E36B09"/>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ill>
        <patternFill>
          <bgColor rgb="FFFABF8F"/>
        </patternFill>
      </fill>
    </dxf>
    <dxf>
      <fill>
        <patternFill>
          <bgColor rgb="FFFF0000"/>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000000"/>
      </font>
      <fill>
        <patternFill>
          <bgColor rgb="FFFF0000"/>
        </patternFill>
      </fill>
    </dxf>
    <dxf>
      <font>
        <color rgb="FFE36B09"/>
      </font>
      <fill>
        <patternFill>
          <bgColor rgb="FFFBD4B4"/>
        </patternFill>
      </fill>
    </dxf>
    <dxf>
      <fill>
        <patternFill>
          <bgColor rgb="FFE6B9B8"/>
        </patternFill>
      </fill>
    </dxf>
    <dxf>
      <font>
        <color rgb="FFFFFFFF"/>
      </font>
    </dxf>
    <dxf>
      <font>
        <color rgb="FFFFFFFF"/>
      </font>
    </dxf>
    <dxf>
      <font>
        <color rgb="FFFFFFFF"/>
      </font>
    </dxf>
    <dxf>
      <fill>
        <patternFill>
          <bgColor rgb="FFFF0000"/>
        </patternFill>
      </fill>
    </dxf>
    <dxf>
      <fill>
        <patternFill>
          <bgColor rgb="FF92D050"/>
        </patternFill>
      </fill>
    </dxf>
    <dxf>
      <font>
        <color rgb="FFFFC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17</xdr:col>
      <xdr:colOff>28115</xdr:colOff>
      <xdr:row>1</xdr:row>
      <xdr:rowOff>25375</xdr:rowOff>
    </xdr:from>
    <xdr:to>
      <xdr:col>18</xdr:col>
      <xdr:colOff>647524</xdr:colOff>
      <xdr:row>11</xdr:row>
      <xdr:rowOff>0</xdr:rowOff>
    </xdr:to>
    <xdr:sp macro="" textlink="">
      <xdr:nvSpPr>
        <xdr:cNvPr id="2" name="rect"/>
        <xdr:cNvSpPr/>
      </xdr:nvSpPr>
      <xdr:spPr>
        <a:xfrm>
          <a:off x="9639301" y="323851"/>
          <a:ext cx="1381124" cy="2409825"/>
        </a:xfrm>
        <a:prstGeom prst="rect">
          <a:avLst/>
        </a:prstGeom>
        <a:blipFill>
          <a:blip xmlns:r="http://schemas.openxmlformats.org/officeDocument/2006/relationships" r:embed="rId1"/>
          <a:srcRect/>
          <a:stretch>
            <a:fillRect/>
          </a:stretch>
        </a:blipFill>
        <a:ln w="9525" cap="flat" cmpd="sng">
          <a:solidFill>
            <a:srgbClr val="375D8A"/>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18</xdr:col>
      <xdr:colOff>691454</xdr:colOff>
      <xdr:row>1</xdr:row>
      <xdr:rowOff>38062</xdr:rowOff>
    </xdr:from>
    <xdr:to>
      <xdr:col>19</xdr:col>
      <xdr:colOff>1275945</xdr:colOff>
      <xdr:row>11</xdr:row>
      <xdr:rowOff>126578</xdr:rowOff>
    </xdr:to>
    <xdr:pic>
      <xdr:nvPicPr>
        <xdr:cNvPr id="3" name="Picture 3" descr="DSC_9073.JPG"/>
        <xdr:cNvPicPr/>
      </xdr:nvPicPr>
      <xdr:blipFill>
        <a:blip xmlns:r="http://schemas.openxmlformats.org/officeDocument/2006/relationships" r:embed="rId2" cstate="print"/>
        <a:srcRect/>
        <a:stretch>
          <a:fillRect/>
        </a:stretch>
      </xdr:blipFill>
      <xdr:spPr>
        <a:xfrm>
          <a:off x="11845527" y="333375"/>
          <a:ext cx="1346598" cy="2390775"/>
        </a:xfrm>
        <a:prstGeom prst="rect">
          <a:avLst/>
        </a:prstGeom>
        <a:no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156882</xdr:colOff>
      <xdr:row>1</xdr:row>
      <xdr:rowOff>33618</xdr:rowOff>
    </xdr:from>
    <xdr:to>
      <xdr:col>2</xdr:col>
      <xdr:colOff>823846</xdr:colOff>
      <xdr:row>2</xdr:row>
      <xdr:rowOff>219075</xdr:rowOff>
    </xdr:to>
    <xdr:pic>
      <xdr:nvPicPr>
        <xdr:cNvPr id="102" name="Picture 101" descr="rajasthan-sanskrit.png"/>
        <xdr:cNvPicPr>
          <a:picLocks noChangeAspect="1"/>
        </xdr:cNvPicPr>
      </xdr:nvPicPr>
      <xdr:blipFill>
        <a:blip xmlns:r="http://schemas.openxmlformats.org/officeDocument/2006/relationships" r:embed="rId1" cstate="print"/>
        <a:stretch>
          <a:fillRect/>
        </a:stretch>
      </xdr:blipFill>
      <xdr:spPr>
        <a:xfrm>
          <a:off x="381000" y="280147"/>
          <a:ext cx="891081" cy="644899"/>
        </a:xfrm>
        <a:prstGeom prst="rect">
          <a:avLst/>
        </a:prstGeom>
      </xdr:spPr>
    </xdr:pic>
    <xdr:clientData/>
  </xdr:twoCellAnchor>
  <xdr:twoCellAnchor editAs="oneCell">
    <xdr:from>
      <xdr:col>1</xdr:col>
      <xdr:colOff>156882</xdr:colOff>
      <xdr:row>42</xdr:row>
      <xdr:rowOff>33618</xdr:rowOff>
    </xdr:from>
    <xdr:to>
      <xdr:col>2</xdr:col>
      <xdr:colOff>823846</xdr:colOff>
      <xdr:row>43</xdr:row>
      <xdr:rowOff>219075</xdr:rowOff>
    </xdr:to>
    <xdr:pic>
      <xdr:nvPicPr>
        <xdr:cNvPr id="3" name="Picture 2" descr="rajasthan-sanskrit.png"/>
        <xdr:cNvPicPr>
          <a:picLocks noChangeAspect="1"/>
        </xdr:cNvPicPr>
      </xdr:nvPicPr>
      <xdr:blipFill>
        <a:blip xmlns:r="http://schemas.openxmlformats.org/officeDocument/2006/relationships" r:embed="rId1" cstate="print"/>
        <a:stretch>
          <a:fillRect/>
        </a:stretch>
      </xdr:blipFill>
      <xdr:spPr>
        <a:xfrm>
          <a:off x="381000" y="280147"/>
          <a:ext cx="891081" cy="644899"/>
        </a:xfrm>
        <a:prstGeom prst="rect">
          <a:avLst/>
        </a:prstGeom>
      </xdr:spPr>
    </xdr:pic>
    <xdr:clientData/>
  </xdr:twoCellAnchor>
  <xdr:twoCellAnchor editAs="oneCell">
    <xdr:from>
      <xdr:col>1</xdr:col>
      <xdr:colOff>156882</xdr:colOff>
      <xdr:row>83</xdr:row>
      <xdr:rowOff>33618</xdr:rowOff>
    </xdr:from>
    <xdr:to>
      <xdr:col>2</xdr:col>
      <xdr:colOff>823846</xdr:colOff>
      <xdr:row>84</xdr:row>
      <xdr:rowOff>219075</xdr:rowOff>
    </xdr:to>
    <xdr:pic>
      <xdr:nvPicPr>
        <xdr:cNvPr id="4" name="Picture 3" descr="rajasthan-sanskrit.png"/>
        <xdr:cNvPicPr>
          <a:picLocks noChangeAspect="1"/>
        </xdr:cNvPicPr>
      </xdr:nvPicPr>
      <xdr:blipFill>
        <a:blip xmlns:r="http://schemas.openxmlformats.org/officeDocument/2006/relationships" r:embed="rId1" cstate="print"/>
        <a:stretch>
          <a:fillRect/>
        </a:stretch>
      </xdr:blipFill>
      <xdr:spPr>
        <a:xfrm>
          <a:off x="381000" y="9648265"/>
          <a:ext cx="891081" cy="644898"/>
        </a:xfrm>
        <a:prstGeom prst="rect">
          <a:avLst/>
        </a:prstGeom>
      </xdr:spPr>
    </xdr:pic>
    <xdr:clientData/>
  </xdr:twoCellAnchor>
  <xdr:twoCellAnchor editAs="oneCell">
    <xdr:from>
      <xdr:col>1</xdr:col>
      <xdr:colOff>156882</xdr:colOff>
      <xdr:row>124</xdr:row>
      <xdr:rowOff>33618</xdr:rowOff>
    </xdr:from>
    <xdr:to>
      <xdr:col>2</xdr:col>
      <xdr:colOff>823846</xdr:colOff>
      <xdr:row>125</xdr:row>
      <xdr:rowOff>219075</xdr:rowOff>
    </xdr:to>
    <xdr:pic>
      <xdr:nvPicPr>
        <xdr:cNvPr id="5" name="Picture 4" descr="rajasthan-sanskrit.png"/>
        <xdr:cNvPicPr>
          <a:picLocks noChangeAspect="1"/>
        </xdr:cNvPicPr>
      </xdr:nvPicPr>
      <xdr:blipFill>
        <a:blip xmlns:r="http://schemas.openxmlformats.org/officeDocument/2006/relationships" r:embed="rId1" cstate="print"/>
        <a:stretch>
          <a:fillRect/>
        </a:stretch>
      </xdr:blipFill>
      <xdr:spPr>
        <a:xfrm>
          <a:off x="381000" y="9648265"/>
          <a:ext cx="891081" cy="644898"/>
        </a:xfrm>
        <a:prstGeom prst="rect">
          <a:avLst/>
        </a:prstGeom>
      </xdr:spPr>
    </xdr:pic>
    <xdr:clientData/>
  </xdr:twoCellAnchor>
  <xdr:twoCellAnchor editAs="oneCell">
    <xdr:from>
      <xdr:col>1</xdr:col>
      <xdr:colOff>156882</xdr:colOff>
      <xdr:row>165</xdr:row>
      <xdr:rowOff>33618</xdr:rowOff>
    </xdr:from>
    <xdr:to>
      <xdr:col>2</xdr:col>
      <xdr:colOff>823846</xdr:colOff>
      <xdr:row>166</xdr:row>
      <xdr:rowOff>219075</xdr:rowOff>
    </xdr:to>
    <xdr:pic>
      <xdr:nvPicPr>
        <xdr:cNvPr id="6" name="Picture 5" descr="rajasthan-sanskrit.png"/>
        <xdr:cNvPicPr>
          <a:picLocks noChangeAspect="1"/>
        </xdr:cNvPicPr>
      </xdr:nvPicPr>
      <xdr:blipFill>
        <a:blip xmlns:r="http://schemas.openxmlformats.org/officeDocument/2006/relationships" r:embed="rId1" cstate="print"/>
        <a:stretch>
          <a:fillRect/>
        </a:stretch>
      </xdr:blipFill>
      <xdr:spPr>
        <a:xfrm>
          <a:off x="381000" y="19016383"/>
          <a:ext cx="891081" cy="644898"/>
        </a:xfrm>
        <a:prstGeom prst="rect">
          <a:avLst/>
        </a:prstGeom>
      </xdr:spPr>
    </xdr:pic>
    <xdr:clientData/>
  </xdr:twoCellAnchor>
  <xdr:twoCellAnchor editAs="oneCell">
    <xdr:from>
      <xdr:col>1</xdr:col>
      <xdr:colOff>156882</xdr:colOff>
      <xdr:row>206</xdr:row>
      <xdr:rowOff>33618</xdr:rowOff>
    </xdr:from>
    <xdr:to>
      <xdr:col>2</xdr:col>
      <xdr:colOff>823846</xdr:colOff>
      <xdr:row>207</xdr:row>
      <xdr:rowOff>219075</xdr:rowOff>
    </xdr:to>
    <xdr:pic>
      <xdr:nvPicPr>
        <xdr:cNvPr id="7" name="Picture 6" descr="rajasthan-sanskrit.png"/>
        <xdr:cNvPicPr>
          <a:picLocks noChangeAspect="1"/>
        </xdr:cNvPicPr>
      </xdr:nvPicPr>
      <xdr:blipFill>
        <a:blip xmlns:r="http://schemas.openxmlformats.org/officeDocument/2006/relationships" r:embed="rId1" cstate="print"/>
        <a:stretch>
          <a:fillRect/>
        </a:stretch>
      </xdr:blipFill>
      <xdr:spPr>
        <a:xfrm>
          <a:off x="381000" y="9648265"/>
          <a:ext cx="891081" cy="644898"/>
        </a:xfrm>
        <a:prstGeom prst="rect">
          <a:avLst/>
        </a:prstGeom>
      </xdr:spPr>
    </xdr:pic>
    <xdr:clientData/>
  </xdr:twoCellAnchor>
  <xdr:twoCellAnchor editAs="oneCell">
    <xdr:from>
      <xdr:col>1</xdr:col>
      <xdr:colOff>156882</xdr:colOff>
      <xdr:row>247</xdr:row>
      <xdr:rowOff>78440</xdr:rowOff>
    </xdr:from>
    <xdr:to>
      <xdr:col>2</xdr:col>
      <xdr:colOff>823846</xdr:colOff>
      <xdr:row>248</xdr:row>
      <xdr:rowOff>219074</xdr:rowOff>
    </xdr:to>
    <xdr:pic>
      <xdr:nvPicPr>
        <xdr:cNvPr id="8" name="Picture 7" descr="rajasthan-sanskrit.png"/>
        <xdr:cNvPicPr>
          <a:picLocks noChangeAspect="1"/>
        </xdr:cNvPicPr>
      </xdr:nvPicPr>
      <xdr:blipFill>
        <a:blip xmlns:r="http://schemas.openxmlformats.org/officeDocument/2006/relationships" r:embed="rId1" cstate="print"/>
        <a:stretch>
          <a:fillRect/>
        </a:stretch>
      </xdr:blipFill>
      <xdr:spPr>
        <a:xfrm>
          <a:off x="280147" y="56533675"/>
          <a:ext cx="891081" cy="600075"/>
        </a:xfrm>
        <a:prstGeom prst="rect">
          <a:avLst/>
        </a:prstGeom>
      </xdr:spPr>
    </xdr:pic>
    <xdr:clientData/>
  </xdr:twoCellAnchor>
  <xdr:twoCellAnchor editAs="oneCell">
    <xdr:from>
      <xdr:col>1</xdr:col>
      <xdr:colOff>156882</xdr:colOff>
      <xdr:row>288</xdr:row>
      <xdr:rowOff>67234</xdr:rowOff>
    </xdr:from>
    <xdr:to>
      <xdr:col>2</xdr:col>
      <xdr:colOff>823846</xdr:colOff>
      <xdr:row>289</xdr:row>
      <xdr:rowOff>219074</xdr:rowOff>
    </xdr:to>
    <xdr:pic>
      <xdr:nvPicPr>
        <xdr:cNvPr id="9" name="Picture 8" descr="rajasthan-sanskrit.png"/>
        <xdr:cNvPicPr>
          <a:picLocks noChangeAspect="1"/>
        </xdr:cNvPicPr>
      </xdr:nvPicPr>
      <xdr:blipFill>
        <a:blip xmlns:r="http://schemas.openxmlformats.org/officeDocument/2006/relationships" r:embed="rId1" cstate="print"/>
        <a:stretch>
          <a:fillRect/>
        </a:stretch>
      </xdr:blipFill>
      <xdr:spPr>
        <a:xfrm>
          <a:off x="280147" y="65890587"/>
          <a:ext cx="891081" cy="611281"/>
        </a:xfrm>
        <a:prstGeom prst="rect">
          <a:avLst/>
        </a:prstGeom>
      </xdr:spPr>
    </xdr:pic>
    <xdr:clientData/>
  </xdr:twoCellAnchor>
  <xdr:twoCellAnchor editAs="oneCell">
    <xdr:from>
      <xdr:col>1</xdr:col>
      <xdr:colOff>156882</xdr:colOff>
      <xdr:row>329</xdr:row>
      <xdr:rowOff>67234</xdr:rowOff>
    </xdr:from>
    <xdr:to>
      <xdr:col>2</xdr:col>
      <xdr:colOff>823846</xdr:colOff>
      <xdr:row>330</xdr:row>
      <xdr:rowOff>219074</xdr:rowOff>
    </xdr:to>
    <xdr:pic>
      <xdr:nvPicPr>
        <xdr:cNvPr id="10" name="Picture 9" descr="rajasthan-sanskrit.png"/>
        <xdr:cNvPicPr>
          <a:picLocks noChangeAspect="1"/>
        </xdr:cNvPicPr>
      </xdr:nvPicPr>
      <xdr:blipFill>
        <a:blip xmlns:r="http://schemas.openxmlformats.org/officeDocument/2006/relationships" r:embed="rId1" cstate="print"/>
        <a:stretch>
          <a:fillRect/>
        </a:stretch>
      </xdr:blipFill>
      <xdr:spPr>
        <a:xfrm>
          <a:off x="280147" y="75258705"/>
          <a:ext cx="891081" cy="611281"/>
        </a:xfrm>
        <a:prstGeom prst="rect">
          <a:avLst/>
        </a:prstGeom>
      </xdr:spPr>
    </xdr:pic>
    <xdr:clientData/>
  </xdr:twoCellAnchor>
  <xdr:twoCellAnchor editAs="oneCell">
    <xdr:from>
      <xdr:col>1</xdr:col>
      <xdr:colOff>156882</xdr:colOff>
      <xdr:row>370</xdr:row>
      <xdr:rowOff>100852</xdr:rowOff>
    </xdr:from>
    <xdr:to>
      <xdr:col>2</xdr:col>
      <xdr:colOff>823846</xdr:colOff>
      <xdr:row>371</xdr:row>
      <xdr:rowOff>219074</xdr:rowOff>
    </xdr:to>
    <xdr:pic>
      <xdr:nvPicPr>
        <xdr:cNvPr id="11" name="Picture 10" descr="rajasthan-sanskrit.png"/>
        <xdr:cNvPicPr>
          <a:picLocks noChangeAspect="1"/>
        </xdr:cNvPicPr>
      </xdr:nvPicPr>
      <xdr:blipFill>
        <a:blip xmlns:r="http://schemas.openxmlformats.org/officeDocument/2006/relationships" r:embed="rId1" cstate="print"/>
        <a:stretch>
          <a:fillRect/>
        </a:stretch>
      </xdr:blipFill>
      <xdr:spPr>
        <a:xfrm>
          <a:off x="280147" y="84660440"/>
          <a:ext cx="891081" cy="5776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00B050"/>
  </sheetPr>
  <dimension ref="A1:P14"/>
  <sheetViews>
    <sheetView tabSelected="1" workbookViewId="0">
      <selection sqref="A1:D1"/>
    </sheetView>
  </sheetViews>
  <sheetFormatPr defaultColWidth="0" defaultRowHeight="15" zeroHeight="1"/>
  <cols>
    <col min="1" max="1" width="2.5703125" style="1" customWidth="1"/>
    <col min="2" max="3" width="84.42578125" style="1" customWidth="1"/>
    <col min="4" max="4" width="2.85546875" style="1" customWidth="1"/>
    <col min="5" max="16" width="0" hidden="1" customWidth="1"/>
    <col min="17" max="16384" width="9.140625" hidden="1"/>
  </cols>
  <sheetData>
    <row r="1" spans="1:4" ht="15.75" thickBot="1">
      <c r="A1" s="479"/>
      <c r="B1" s="480"/>
      <c r="C1" s="480"/>
      <c r="D1" s="481"/>
    </row>
    <row r="2" spans="1:4" ht="39.75" customHeight="1" thickBot="1">
      <c r="A2" s="490"/>
      <c r="B2" s="492" t="s">
        <v>245</v>
      </c>
      <c r="C2" s="493"/>
      <c r="D2" s="491"/>
    </row>
    <row r="3" spans="1:4" ht="66" customHeight="1">
      <c r="A3" s="490"/>
      <c r="B3" s="482" t="s">
        <v>229</v>
      </c>
      <c r="C3" s="483"/>
      <c r="D3" s="491"/>
    </row>
    <row r="4" spans="1:4" ht="34.5">
      <c r="A4" s="490"/>
      <c r="B4" s="484" t="s">
        <v>243</v>
      </c>
      <c r="C4" s="485"/>
      <c r="D4" s="491"/>
    </row>
    <row r="5" spans="1:4" ht="33.75">
      <c r="A5" s="490"/>
      <c r="B5" s="486" t="s">
        <v>230</v>
      </c>
      <c r="C5" s="487"/>
      <c r="D5" s="491"/>
    </row>
    <row r="6" spans="1:4" ht="30">
      <c r="A6" s="490"/>
      <c r="B6" s="488" t="s">
        <v>241</v>
      </c>
      <c r="C6" s="489"/>
      <c r="D6" s="491"/>
    </row>
    <row r="7" spans="1:4" ht="34.5" customHeight="1">
      <c r="A7" s="490"/>
      <c r="B7" s="477" t="s">
        <v>242</v>
      </c>
      <c r="C7" s="478"/>
      <c r="D7" s="491"/>
    </row>
    <row r="8" spans="1:4" ht="15.75" thickBot="1">
      <c r="A8" s="474"/>
      <c r="B8" s="475"/>
      <c r="C8" s="475"/>
      <c r="D8" s="476"/>
    </row>
    <row r="9" spans="1:4" hidden="1"/>
    <row r="10" spans="1:4" hidden="1"/>
    <row r="11" spans="1:4" hidden="1"/>
    <row r="12" spans="1:4" hidden="1"/>
    <row r="13" spans="1:4" hidden="1"/>
    <row r="14" spans="1:4" hidden="1"/>
  </sheetData>
  <sheetProtection password="9B9D" sheet="1" objects="1" scenarios="1"/>
  <mergeCells count="10">
    <mergeCell ref="A8:D8"/>
    <mergeCell ref="B7:C7"/>
    <mergeCell ref="A1:D1"/>
    <mergeCell ref="B3:C3"/>
    <mergeCell ref="B4:C4"/>
    <mergeCell ref="B5:C5"/>
    <mergeCell ref="B6:C6"/>
    <mergeCell ref="A2:A7"/>
    <mergeCell ref="D2: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K21"/>
  <sheetViews>
    <sheetView showGridLines="0" showRowColHeaders="0" workbookViewId="0">
      <selection activeCell="N7" sqref="N7:N17"/>
    </sheetView>
  </sheetViews>
  <sheetFormatPr defaultColWidth="0" defaultRowHeight="15" zeroHeight="1"/>
  <cols>
    <col min="1" max="1" width="2.5703125" style="2" customWidth="1"/>
    <col min="2" max="3" width="15" style="3" customWidth="1"/>
    <col min="4" max="4" width="7.140625" style="3" customWidth="1"/>
    <col min="5" max="8" width="6.85546875" style="3" customWidth="1"/>
    <col min="9" max="9" width="3.85546875" style="3" customWidth="1"/>
    <col min="10" max="10" width="1.7109375" style="3" customWidth="1"/>
    <col min="11" max="11" width="4.42578125" style="3" customWidth="1"/>
    <col min="12" max="12" width="19.85546875" style="3" customWidth="1"/>
    <col min="13" max="13" width="4.42578125" style="3" customWidth="1"/>
    <col min="14" max="14" width="22.85546875" style="3" customWidth="1"/>
    <col min="15" max="15" width="4.42578125" style="3" customWidth="1"/>
    <col min="16" max="16" width="22.85546875" style="3" customWidth="1"/>
    <col min="17" max="17" width="1.28515625" style="2" customWidth="1"/>
    <col min="18" max="19" width="11.42578125" style="2" customWidth="1"/>
    <col min="20" max="20" width="19.7109375" style="2" customWidth="1"/>
    <col min="21" max="21" width="2.42578125" style="2" customWidth="1"/>
    <col min="22" max="37" width="0" style="2" hidden="1" customWidth="1"/>
    <col min="38" max="16384" width="9.140625" style="2" hidden="1"/>
  </cols>
  <sheetData>
    <row r="1" spans="1:26" ht="9" customHeight="1">
      <c r="A1" s="497"/>
      <c r="B1" s="497"/>
      <c r="C1" s="497"/>
      <c r="D1" s="497"/>
      <c r="E1" s="497"/>
      <c r="F1" s="497"/>
      <c r="G1" s="497"/>
      <c r="H1" s="497"/>
      <c r="I1" s="497"/>
      <c r="J1" s="497"/>
      <c r="K1" s="497"/>
      <c r="L1" s="497"/>
      <c r="M1" s="497"/>
      <c r="N1" s="497"/>
      <c r="O1" s="497"/>
      <c r="P1" s="497"/>
      <c r="Q1" s="497"/>
      <c r="R1" s="497"/>
      <c r="S1" s="497"/>
      <c r="T1" s="497"/>
      <c r="U1" s="497"/>
    </row>
    <row r="2" spans="1:26" ht="23.25" customHeight="1">
      <c r="A2" s="4"/>
      <c r="B2" s="519" t="s">
        <v>10</v>
      </c>
      <c r="C2" s="520"/>
      <c r="D2" s="520"/>
      <c r="E2" s="520"/>
      <c r="F2" s="520"/>
      <c r="G2" s="512" t="s">
        <v>9</v>
      </c>
      <c r="H2" s="512"/>
      <c r="I2" s="512"/>
      <c r="J2" s="512"/>
      <c r="K2" s="512"/>
      <c r="L2" s="512"/>
      <c r="M2" s="512"/>
      <c r="N2" s="517" t="s">
        <v>10</v>
      </c>
      <c r="O2" s="517"/>
      <c r="P2" s="518"/>
      <c r="Q2" s="497"/>
      <c r="R2" s="548"/>
      <c r="S2" s="549"/>
      <c r="T2" s="550"/>
      <c r="U2" s="497"/>
    </row>
    <row r="3" spans="1:26" ht="11.25" customHeight="1">
      <c r="A3" s="497"/>
      <c r="B3" s="508"/>
      <c r="C3" s="508"/>
      <c r="D3" s="508"/>
      <c r="E3" s="508"/>
      <c r="F3" s="508"/>
      <c r="G3" s="508"/>
      <c r="H3" s="508"/>
      <c r="I3" s="508"/>
      <c r="J3" s="508"/>
      <c r="K3" s="508"/>
      <c r="L3" s="508"/>
      <c r="M3" s="508"/>
      <c r="N3" s="508"/>
      <c r="O3" s="508"/>
      <c r="P3" s="508"/>
      <c r="Q3" s="497"/>
      <c r="R3" s="551"/>
      <c r="S3" s="552"/>
      <c r="T3" s="553"/>
      <c r="U3" s="497"/>
    </row>
    <row r="4" spans="1:26" ht="24" customHeight="1">
      <c r="A4" s="497"/>
      <c r="B4" s="509" t="s">
        <v>228</v>
      </c>
      <c r="C4" s="510"/>
      <c r="D4" s="510"/>
      <c r="E4" s="510"/>
      <c r="F4" s="510"/>
      <c r="G4" s="510"/>
      <c r="H4" s="510"/>
      <c r="I4" s="510"/>
      <c r="J4" s="510"/>
      <c r="K4" s="510"/>
      <c r="L4" s="510"/>
      <c r="M4" s="510"/>
      <c r="N4" s="510"/>
      <c r="O4" s="510"/>
      <c r="P4" s="511"/>
      <c r="Q4" s="497"/>
      <c r="R4" s="551"/>
      <c r="S4" s="552"/>
      <c r="T4" s="553"/>
      <c r="U4" s="497"/>
      <c r="Y4" s="2" t="s">
        <v>1</v>
      </c>
      <c r="Z4" s="2" t="s">
        <v>14</v>
      </c>
    </row>
    <row r="5" spans="1:26" ht="17.25" customHeight="1">
      <c r="A5" s="497"/>
      <c r="B5" s="508"/>
      <c r="C5" s="508"/>
      <c r="D5" s="508"/>
      <c r="E5" s="508"/>
      <c r="F5" s="508"/>
      <c r="G5" s="508"/>
      <c r="H5" s="508"/>
      <c r="I5" s="508"/>
      <c r="J5" s="516"/>
      <c r="K5" s="513" t="s">
        <v>154</v>
      </c>
      <c r="L5" s="514"/>
      <c r="M5" s="513" t="s">
        <v>32</v>
      </c>
      <c r="N5" s="514"/>
      <c r="O5" s="514"/>
      <c r="P5" s="515"/>
      <c r="Q5" s="497"/>
      <c r="R5" s="551"/>
      <c r="S5" s="552"/>
      <c r="T5" s="553"/>
      <c r="U5" s="497"/>
      <c r="Y5" s="2" t="s">
        <v>2</v>
      </c>
      <c r="Z5" s="2" t="s">
        <v>15</v>
      </c>
    </row>
    <row r="6" spans="1:26" ht="21.75" customHeight="1">
      <c r="A6" s="497"/>
      <c r="B6" s="495" t="s">
        <v>0</v>
      </c>
      <c r="C6" s="496"/>
      <c r="D6" s="5" t="s">
        <v>113</v>
      </c>
      <c r="E6" s="504" t="s">
        <v>244</v>
      </c>
      <c r="F6" s="504"/>
      <c r="G6" s="504"/>
      <c r="H6" s="504"/>
      <c r="I6" s="505"/>
      <c r="J6" s="516"/>
      <c r="K6" s="6" t="s">
        <v>31</v>
      </c>
      <c r="L6" s="7" t="s">
        <v>155</v>
      </c>
      <c r="M6" s="6" t="s">
        <v>31</v>
      </c>
      <c r="N6" s="7" t="s">
        <v>156</v>
      </c>
      <c r="O6" s="6" t="s">
        <v>31</v>
      </c>
      <c r="P6" s="7" t="s">
        <v>156</v>
      </c>
      <c r="Q6" s="497"/>
      <c r="R6" s="551"/>
      <c r="S6" s="552"/>
      <c r="T6" s="553"/>
      <c r="U6" s="497"/>
      <c r="Y6" s="2" t="s">
        <v>3</v>
      </c>
      <c r="Z6" s="2" t="s">
        <v>16</v>
      </c>
    </row>
    <row r="7" spans="1:26" ht="17.25" customHeight="1">
      <c r="A7" s="497"/>
      <c r="B7" s="508"/>
      <c r="C7" s="508"/>
      <c r="D7" s="508"/>
      <c r="E7" s="508"/>
      <c r="F7" s="508"/>
      <c r="G7" s="508"/>
      <c r="H7" s="508"/>
      <c r="I7" s="508"/>
      <c r="J7" s="516"/>
      <c r="K7" s="8">
        <f>IF(L7&gt;1,1,0)</f>
        <v>1</v>
      </c>
      <c r="L7" s="9" t="s">
        <v>82</v>
      </c>
      <c r="M7" s="8">
        <f>IF(N7&gt;1,1,0)</f>
        <v>0</v>
      </c>
      <c r="N7" s="9"/>
      <c r="O7" s="8">
        <f>IF(P7&gt;1,M20+1,0)</f>
        <v>0</v>
      </c>
      <c r="P7" s="9"/>
      <c r="Q7" s="497"/>
      <c r="R7" s="551"/>
      <c r="S7" s="552"/>
      <c r="T7" s="553"/>
      <c r="U7" s="497"/>
      <c r="Y7" s="2" t="s">
        <v>2</v>
      </c>
      <c r="Z7" s="2" t="s">
        <v>15</v>
      </c>
    </row>
    <row r="8" spans="1:26" ht="16.5" customHeight="1">
      <c r="A8" s="497"/>
      <c r="B8" s="531" t="s">
        <v>18</v>
      </c>
      <c r="C8" s="532"/>
      <c r="D8" s="525" t="s">
        <v>113</v>
      </c>
      <c r="E8" s="498" t="s">
        <v>239</v>
      </c>
      <c r="F8" s="498"/>
      <c r="G8" s="498"/>
      <c r="H8" s="498"/>
      <c r="I8" s="499"/>
      <c r="J8" s="516"/>
      <c r="K8" s="10">
        <f>IF(L8&gt;1,K7+1,0)</f>
        <v>2</v>
      </c>
      <c r="L8" s="11" t="s">
        <v>34</v>
      </c>
      <c r="M8" s="10">
        <f>IF(N8&gt;1,M7+1,0)</f>
        <v>0</v>
      </c>
      <c r="N8" s="12"/>
      <c r="O8" s="10">
        <f>IF(P8&gt;1,O7+1,0)</f>
        <v>0</v>
      </c>
      <c r="P8" s="11"/>
      <c r="Q8" s="497"/>
      <c r="R8" s="551"/>
      <c r="S8" s="552"/>
      <c r="T8" s="553"/>
      <c r="U8" s="497"/>
    </row>
    <row r="9" spans="1:26" ht="16.5" customHeight="1">
      <c r="A9" s="497"/>
      <c r="B9" s="533"/>
      <c r="C9" s="534"/>
      <c r="D9" s="526"/>
      <c r="E9" s="500"/>
      <c r="F9" s="500"/>
      <c r="G9" s="500"/>
      <c r="H9" s="500"/>
      <c r="I9" s="501"/>
      <c r="J9" s="516"/>
      <c r="K9" s="10">
        <f t="shared" ref="K9" si="0">IF(L9&gt;1,K8+1,0)</f>
        <v>3</v>
      </c>
      <c r="L9" s="11" t="s">
        <v>162</v>
      </c>
      <c r="M9" s="10">
        <f t="shared" ref="M9:M20" si="1">IF(N9&gt;1,M8+1,0)</f>
        <v>0</v>
      </c>
      <c r="N9" s="11"/>
      <c r="O9" s="10">
        <f t="shared" ref="O9:O20" si="2">IF(P9&gt;1,O8+1,0)</f>
        <v>0</v>
      </c>
      <c r="P9" s="11"/>
      <c r="Q9" s="497"/>
      <c r="R9" s="551"/>
      <c r="S9" s="552"/>
      <c r="T9" s="553"/>
      <c r="U9" s="497"/>
      <c r="Y9" s="2" t="s">
        <v>3</v>
      </c>
      <c r="Z9" s="2" t="s">
        <v>16</v>
      </c>
    </row>
    <row r="10" spans="1:26" ht="17.25" customHeight="1">
      <c r="A10" s="497"/>
      <c r="B10" s="494"/>
      <c r="C10" s="494"/>
      <c r="D10" s="494"/>
      <c r="E10" s="494"/>
      <c r="F10" s="494"/>
      <c r="G10" s="494"/>
      <c r="H10" s="494"/>
      <c r="I10" s="494"/>
      <c r="J10" s="516"/>
      <c r="K10" s="10">
        <f>IF(L10&gt;1,K9+1,0)</f>
        <v>4</v>
      </c>
      <c r="L10" s="11" t="s">
        <v>163</v>
      </c>
      <c r="M10" s="10">
        <f>IF(N10&gt;1,M9+1,0)</f>
        <v>0</v>
      </c>
      <c r="N10" s="11"/>
      <c r="O10" s="10">
        <f t="shared" si="2"/>
        <v>0</v>
      </c>
      <c r="P10" s="11"/>
      <c r="Q10" s="497"/>
      <c r="R10" s="551"/>
      <c r="S10" s="552"/>
      <c r="T10" s="553"/>
      <c r="U10" s="497"/>
      <c r="Y10" s="2" t="s">
        <v>4</v>
      </c>
      <c r="Z10" s="2" t="s">
        <v>17</v>
      </c>
    </row>
    <row r="11" spans="1:26" ht="15.75" customHeight="1">
      <c r="A11" s="497"/>
      <c r="B11" s="521" t="s">
        <v>19</v>
      </c>
      <c r="C11" s="522"/>
      <c r="D11" s="525" t="s">
        <v>113</v>
      </c>
      <c r="E11" s="527"/>
      <c r="F11" s="527"/>
      <c r="G11" s="527"/>
      <c r="H11" s="527"/>
      <c r="I11" s="528"/>
      <c r="J11" s="516"/>
      <c r="K11" s="10">
        <f>IF(L11&gt;1,K10+1,0)</f>
        <v>5</v>
      </c>
      <c r="L11" s="11" t="s">
        <v>71</v>
      </c>
      <c r="M11" s="10">
        <f>IF(N11&gt;1,M10+1,0)</f>
        <v>0</v>
      </c>
      <c r="N11" s="12"/>
      <c r="O11" s="10">
        <f t="shared" si="2"/>
        <v>0</v>
      </c>
      <c r="P11" s="11"/>
      <c r="Q11" s="497"/>
      <c r="R11" s="551"/>
      <c r="S11" s="552"/>
      <c r="T11" s="553"/>
      <c r="U11" s="497"/>
    </row>
    <row r="12" spans="1:26" ht="15.75" customHeight="1">
      <c r="A12" s="497"/>
      <c r="B12" s="523"/>
      <c r="C12" s="524"/>
      <c r="D12" s="526"/>
      <c r="E12" s="529"/>
      <c r="F12" s="529"/>
      <c r="G12" s="529"/>
      <c r="H12" s="529"/>
      <c r="I12" s="530"/>
      <c r="J12" s="516"/>
      <c r="K12" s="10">
        <f>IF(L12&gt;1,K11+1,0)</f>
        <v>6</v>
      </c>
      <c r="L12" s="12" t="s">
        <v>70</v>
      </c>
      <c r="M12" s="10">
        <f>IF(N12&gt;1,M11+1,0)</f>
        <v>0</v>
      </c>
      <c r="N12" s="11"/>
      <c r="O12" s="10">
        <f t="shared" si="2"/>
        <v>0</v>
      </c>
      <c r="P12" s="11"/>
      <c r="Q12" s="497"/>
      <c r="R12" s="554" t="s">
        <v>226</v>
      </c>
      <c r="S12" s="555"/>
      <c r="T12" s="556"/>
      <c r="U12" s="497"/>
      <c r="Y12" s="2" t="s">
        <v>5</v>
      </c>
    </row>
    <row r="13" spans="1:26" ht="14.25" customHeight="1">
      <c r="A13" s="497"/>
      <c r="B13" s="494"/>
      <c r="C13" s="494"/>
      <c r="D13" s="494"/>
      <c r="E13" s="494"/>
      <c r="F13" s="494"/>
      <c r="G13" s="494"/>
      <c r="H13" s="494"/>
      <c r="I13" s="494"/>
      <c r="J13" s="516"/>
      <c r="K13" s="10">
        <f t="shared" ref="K13:K20" si="3">IF(L13&gt;1,K12+1,0)</f>
        <v>7</v>
      </c>
      <c r="L13" s="11" t="s">
        <v>72</v>
      </c>
      <c r="M13" s="10">
        <f t="shared" si="1"/>
        <v>0</v>
      </c>
      <c r="N13" s="11"/>
      <c r="O13" s="10">
        <f t="shared" si="2"/>
        <v>0</v>
      </c>
      <c r="P13" s="11"/>
      <c r="Q13" s="497"/>
      <c r="R13" s="557"/>
      <c r="S13" s="555"/>
      <c r="T13" s="556"/>
      <c r="U13" s="497"/>
      <c r="Y13" s="2" t="s">
        <v>4</v>
      </c>
      <c r="Z13" s="2" t="s">
        <v>17</v>
      </c>
    </row>
    <row r="14" spans="1:26" ht="18.75" customHeight="1">
      <c r="A14" s="497"/>
      <c r="B14" s="567" t="s">
        <v>11</v>
      </c>
      <c r="C14" s="568"/>
      <c r="D14" s="5" t="s">
        <v>113</v>
      </c>
      <c r="E14" s="560">
        <v>8170</v>
      </c>
      <c r="F14" s="561"/>
      <c r="G14" s="561"/>
      <c r="H14" s="561"/>
      <c r="I14" s="562"/>
      <c r="J14" s="516"/>
      <c r="K14" s="10">
        <f t="shared" si="3"/>
        <v>8</v>
      </c>
      <c r="L14" s="11" t="s">
        <v>157</v>
      </c>
      <c r="M14" s="10">
        <f t="shared" si="1"/>
        <v>0</v>
      </c>
      <c r="N14" s="11"/>
      <c r="O14" s="10">
        <f t="shared" si="2"/>
        <v>0</v>
      </c>
      <c r="P14" s="11"/>
      <c r="Q14" s="497"/>
      <c r="R14" s="557"/>
      <c r="S14" s="555"/>
      <c r="T14" s="556"/>
      <c r="U14" s="497"/>
      <c r="Y14" s="2" t="s">
        <v>5</v>
      </c>
    </row>
    <row r="15" spans="1:26" ht="14.25" customHeight="1">
      <c r="A15" s="497"/>
      <c r="B15" s="494"/>
      <c r="C15" s="494"/>
      <c r="D15" s="494"/>
      <c r="E15" s="494"/>
      <c r="F15" s="494"/>
      <c r="G15" s="494"/>
      <c r="H15" s="494"/>
      <c r="I15" s="494"/>
      <c r="J15" s="516"/>
      <c r="K15" s="10">
        <f t="shared" si="3"/>
        <v>9</v>
      </c>
      <c r="L15" s="11" t="s">
        <v>84</v>
      </c>
      <c r="M15" s="10">
        <f t="shared" si="1"/>
        <v>0</v>
      </c>
      <c r="N15" s="11"/>
      <c r="O15" s="10">
        <f t="shared" si="2"/>
        <v>0</v>
      </c>
      <c r="P15" s="11"/>
      <c r="Q15" s="497"/>
      <c r="R15" s="536" t="s">
        <v>227</v>
      </c>
      <c r="S15" s="537"/>
      <c r="T15" s="538"/>
      <c r="U15" s="497"/>
      <c r="Y15" s="2" t="s">
        <v>6</v>
      </c>
    </row>
    <row r="16" spans="1:26" ht="17.25" customHeight="1">
      <c r="A16" s="497"/>
      <c r="B16" s="558" t="s">
        <v>12</v>
      </c>
      <c r="C16" s="559"/>
      <c r="D16" s="5" t="s">
        <v>113</v>
      </c>
      <c r="E16" s="506" t="s">
        <v>231</v>
      </c>
      <c r="F16" s="506"/>
      <c r="G16" s="506"/>
      <c r="H16" s="506"/>
      <c r="I16" s="507"/>
      <c r="J16" s="516"/>
      <c r="K16" s="10">
        <f t="shared" si="3"/>
        <v>10</v>
      </c>
      <c r="L16" s="11" t="s">
        <v>85</v>
      </c>
      <c r="M16" s="10">
        <f t="shared" si="1"/>
        <v>0</v>
      </c>
      <c r="N16" s="11"/>
      <c r="O16" s="10">
        <f t="shared" si="2"/>
        <v>0</v>
      </c>
      <c r="P16" s="11"/>
      <c r="Q16" s="497"/>
      <c r="R16" s="536"/>
      <c r="S16" s="537"/>
      <c r="T16" s="538"/>
      <c r="U16" s="497"/>
      <c r="Y16" s="2" t="s">
        <v>7</v>
      </c>
    </row>
    <row r="17" spans="1:25" ht="18.75" customHeight="1">
      <c r="A17" s="497"/>
      <c r="B17" s="494"/>
      <c r="C17" s="494"/>
      <c r="D17" s="494"/>
      <c r="E17" s="494"/>
      <c r="F17" s="494"/>
      <c r="G17" s="494"/>
      <c r="H17" s="494"/>
      <c r="I17" s="494"/>
      <c r="J17" s="516"/>
      <c r="K17" s="10">
        <f t="shared" si="3"/>
        <v>11</v>
      </c>
      <c r="L17" s="401" t="s">
        <v>250</v>
      </c>
      <c r="M17" s="10">
        <f t="shared" si="1"/>
        <v>0</v>
      </c>
      <c r="N17" s="11"/>
      <c r="O17" s="10">
        <f t="shared" si="2"/>
        <v>0</v>
      </c>
      <c r="P17" s="11"/>
      <c r="Q17" s="497"/>
      <c r="R17" s="539" t="s">
        <v>80</v>
      </c>
      <c r="S17" s="540"/>
      <c r="T17" s="541"/>
      <c r="U17" s="497"/>
    </row>
    <row r="18" spans="1:25" ht="16.5" customHeight="1">
      <c r="A18" s="497"/>
      <c r="B18" s="502" t="s">
        <v>13</v>
      </c>
      <c r="C18" s="503"/>
      <c r="D18" s="13" t="s">
        <v>113</v>
      </c>
      <c r="E18" s="565" t="s">
        <v>78</v>
      </c>
      <c r="F18" s="565"/>
      <c r="G18" s="565"/>
      <c r="H18" s="565"/>
      <c r="I18" s="566"/>
      <c r="J18" s="516"/>
      <c r="K18" s="10">
        <f t="shared" si="3"/>
        <v>12</v>
      </c>
      <c r="L18" s="11" t="s">
        <v>251</v>
      </c>
      <c r="M18" s="10">
        <f t="shared" si="1"/>
        <v>0</v>
      </c>
      <c r="N18" s="11"/>
      <c r="O18" s="10">
        <f t="shared" si="2"/>
        <v>0</v>
      </c>
      <c r="P18" s="11"/>
      <c r="Q18" s="497"/>
      <c r="R18" s="542"/>
      <c r="S18" s="543"/>
      <c r="T18" s="544"/>
      <c r="U18" s="497"/>
    </row>
    <row r="19" spans="1:25" ht="14.25" customHeight="1">
      <c r="A19" s="497"/>
      <c r="B19" s="494"/>
      <c r="C19" s="494"/>
      <c r="D19" s="494"/>
      <c r="E19" s="494"/>
      <c r="F19" s="494"/>
      <c r="G19" s="494"/>
      <c r="H19" s="494"/>
      <c r="I19" s="494"/>
      <c r="J19" s="516"/>
      <c r="K19" s="10">
        <f t="shared" si="3"/>
        <v>0</v>
      </c>
      <c r="L19" s="11"/>
      <c r="M19" s="10">
        <f t="shared" si="1"/>
        <v>0</v>
      </c>
      <c r="N19" s="11"/>
      <c r="O19" s="10">
        <f t="shared" si="2"/>
        <v>0</v>
      </c>
      <c r="P19" s="11"/>
      <c r="Q19" s="497"/>
      <c r="R19" s="542"/>
      <c r="S19" s="543"/>
      <c r="T19" s="544"/>
      <c r="U19" s="497"/>
      <c r="Y19" s="2" t="s">
        <v>6</v>
      </c>
    </row>
    <row r="20" spans="1:25" ht="20.25" customHeight="1">
      <c r="A20" s="497"/>
      <c r="B20" s="502" t="s">
        <v>158</v>
      </c>
      <c r="C20" s="503"/>
      <c r="D20" s="13" t="s">
        <v>113</v>
      </c>
      <c r="E20" s="563">
        <v>46106</v>
      </c>
      <c r="F20" s="563"/>
      <c r="G20" s="563"/>
      <c r="H20" s="563"/>
      <c r="I20" s="564"/>
      <c r="J20" s="516"/>
      <c r="K20" s="14">
        <f t="shared" si="3"/>
        <v>0</v>
      </c>
      <c r="L20" s="15"/>
      <c r="M20" s="14">
        <f t="shared" si="1"/>
        <v>0</v>
      </c>
      <c r="N20" s="15"/>
      <c r="O20" s="14">
        <f t="shared" si="2"/>
        <v>0</v>
      </c>
      <c r="P20" s="15"/>
      <c r="Q20" s="497"/>
      <c r="R20" s="545" t="s">
        <v>79</v>
      </c>
      <c r="S20" s="546"/>
      <c r="T20" s="547"/>
      <c r="U20" s="497"/>
      <c r="Y20" s="2" t="s">
        <v>7</v>
      </c>
    </row>
    <row r="21" spans="1:25" ht="36" customHeight="1">
      <c r="A21" s="535" t="s">
        <v>246</v>
      </c>
      <c r="B21" s="535"/>
      <c r="C21" s="535"/>
      <c r="D21" s="535"/>
      <c r="E21" s="535"/>
      <c r="F21" s="535"/>
      <c r="G21" s="535"/>
      <c r="H21" s="535"/>
      <c r="I21" s="535"/>
      <c r="J21" s="535"/>
      <c r="K21" s="535"/>
      <c r="L21" s="535"/>
      <c r="M21" s="535"/>
      <c r="N21" s="535"/>
      <c r="O21" s="535"/>
      <c r="P21" s="535"/>
      <c r="Q21" s="535"/>
      <c r="R21" s="535"/>
      <c r="S21" s="535"/>
      <c r="T21" s="535"/>
      <c r="U21" s="535"/>
      <c r="Y21" s="2" t="s">
        <v>8</v>
      </c>
    </row>
  </sheetData>
  <sheetProtection formatCells="0" formatColumns="0" formatRows="0" selectLockedCells="1"/>
  <mergeCells count="42">
    <mergeCell ref="A21:U21"/>
    <mergeCell ref="B10:I10"/>
    <mergeCell ref="R15:T16"/>
    <mergeCell ref="R17:T17"/>
    <mergeCell ref="R18:T19"/>
    <mergeCell ref="R20:T20"/>
    <mergeCell ref="R2:T11"/>
    <mergeCell ref="R12:T14"/>
    <mergeCell ref="B16:C16"/>
    <mergeCell ref="B17:I17"/>
    <mergeCell ref="E14:I14"/>
    <mergeCell ref="B19:I19"/>
    <mergeCell ref="E20:I20"/>
    <mergeCell ref="B18:C18"/>
    <mergeCell ref="E18:I18"/>
    <mergeCell ref="B14:C14"/>
    <mergeCell ref="G2:M2"/>
    <mergeCell ref="B5:I5"/>
    <mergeCell ref="A1:U1"/>
    <mergeCell ref="Q2:Q20"/>
    <mergeCell ref="U2:U20"/>
    <mergeCell ref="M5:P5"/>
    <mergeCell ref="J5:J20"/>
    <mergeCell ref="N2:P2"/>
    <mergeCell ref="B2:F2"/>
    <mergeCell ref="K5:L5"/>
    <mergeCell ref="B11:C12"/>
    <mergeCell ref="D11:D12"/>
    <mergeCell ref="E11:I12"/>
    <mergeCell ref="B8:C9"/>
    <mergeCell ref="B7:I7"/>
    <mergeCell ref="D8:D9"/>
    <mergeCell ref="B15:I15"/>
    <mergeCell ref="B6:C6"/>
    <mergeCell ref="A3:A20"/>
    <mergeCell ref="E8:I9"/>
    <mergeCell ref="B20:C20"/>
    <mergeCell ref="E6:I6"/>
    <mergeCell ref="E16:I16"/>
    <mergeCell ref="B13:I13"/>
    <mergeCell ref="B3:P3"/>
    <mergeCell ref="B4:P4"/>
  </mergeCells>
  <conditionalFormatting sqref="K7:P20">
    <cfRule type="cellIs" dxfId="1286" priority="1" operator="equal">
      <formula>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rgb="FF00B050"/>
  </sheetPr>
  <dimension ref="A1:HU134"/>
  <sheetViews>
    <sheetView topLeftCell="C1" zoomScale="85" zoomScaleNormal="85" workbookViewId="0">
      <selection activeCell="D12" sqref="D12:D35"/>
    </sheetView>
  </sheetViews>
  <sheetFormatPr defaultColWidth="0" defaultRowHeight="0" customHeight="1" zeroHeight="1"/>
  <cols>
    <col min="1" max="1" width="0" style="2" hidden="1" customWidth="1"/>
    <col min="2" max="2" width="8.140625" style="2" hidden="1" customWidth="1"/>
    <col min="3" max="3" width="5.28515625" style="16" customWidth="1"/>
    <col min="4" max="4" width="6.7109375" style="16" customWidth="1"/>
    <col min="5" max="5" width="9.140625" style="16" customWidth="1"/>
    <col min="6" max="6" width="8.5703125" style="16" customWidth="1"/>
    <col min="7" max="7" width="8.85546875" style="16" customWidth="1"/>
    <col min="8" max="8" width="18" style="16" customWidth="1"/>
    <col min="9" max="9" width="20" style="16" bestFit="1" customWidth="1"/>
    <col min="10" max="10" width="18" style="16" customWidth="1"/>
    <col min="11" max="11" width="16.5703125" style="16" customWidth="1"/>
    <col min="12" max="15" width="5.5703125" style="16" customWidth="1"/>
    <col min="16" max="16" width="2.7109375" style="16" hidden="1" customWidth="1"/>
    <col min="17" max="17" width="6.7109375" style="16" customWidth="1"/>
    <col min="18" max="18" width="5.5703125" style="16" customWidth="1"/>
    <col min="19" max="19" width="6" style="16" hidden="1" customWidth="1"/>
    <col min="20" max="20" width="7.5703125" style="16" customWidth="1"/>
    <col min="21" max="21" width="8" style="16" customWidth="1"/>
    <col min="22" max="22" width="12" style="16" hidden="1" customWidth="1"/>
    <col min="23" max="23" width="9.5703125" style="16" hidden="1" customWidth="1"/>
    <col min="24" max="24" width="7.5703125" style="16" hidden="1" customWidth="1"/>
    <col min="25" max="25" width="7.85546875" style="16" customWidth="1"/>
    <col min="26" max="29" width="6.85546875" style="16" customWidth="1"/>
    <col min="30" max="30" width="6.85546875" style="16" hidden="1" customWidth="1"/>
    <col min="31" max="31" width="5.7109375" style="16" customWidth="1"/>
    <col min="32" max="32" width="6.85546875" style="16" customWidth="1"/>
    <col min="33" max="33" width="6.85546875" style="16" hidden="1" customWidth="1"/>
    <col min="34" max="35" width="6.85546875" style="16" customWidth="1"/>
    <col min="36" max="36" width="7.7109375" style="16" hidden="1" customWidth="1"/>
    <col min="37" max="37" width="7" style="16" hidden="1" customWidth="1"/>
    <col min="38" max="38" width="6.5703125" style="16" hidden="1" customWidth="1"/>
    <col min="39" max="39" width="6.85546875" style="16" customWidth="1"/>
    <col min="40" max="43" width="5.5703125" style="16" customWidth="1"/>
    <col min="44" max="44" width="5.5703125" style="16" hidden="1" customWidth="1"/>
    <col min="45" max="46" width="5.5703125" style="16" customWidth="1"/>
    <col min="47" max="47" width="5.7109375" style="16" hidden="1" customWidth="1"/>
    <col min="48" max="48" width="5.5703125" style="16" customWidth="1"/>
    <col min="49" max="49" width="8" style="16" customWidth="1"/>
    <col min="50" max="50" width="13.42578125" style="16" hidden="1" customWidth="1"/>
    <col min="51" max="51" width="5.28515625" style="16" hidden="1" customWidth="1"/>
    <col min="52" max="52" width="6.7109375" style="16" hidden="1" customWidth="1"/>
    <col min="53" max="53" width="5.42578125" style="16" bestFit="1" customWidth="1"/>
    <col min="54" max="57" width="6.85546875" style="16" customWidth="1"/>
    <col min="58" max="58" width="6.85546875" style="16" hidden="1" customWidth="1"/>
    <col min="59" max="60" width="6.85546875" style="16" customWidth="1"/>
    <col min="61" max="61" width="6.85546875" style="16" hidden="1" customWidth="1"/>
    <col min="62" max="63" width="6.85546875" style="16" customWidth="1"/>
    <col min="64" max="64" width="7.7109375" style="16" hidden="1" customWidth="1"/>
    <col min="65" max="65" width="6.28515625" style="16" hidden="1" customWidth="1"/>
    <col min="66" max="66" width="7.5703125" style="16" hidden="1" customWidth="1"/>
    <col min="67" max="67" width="6.85546875" style="16" customWidth="1"/>
    <col min="68" max="71" width="5.5703125" style="16" customWidth="1"/>
    <col min="72" max="72" width="5.5703125" style="16" hidden="1" customWidth="1"/>
    <col min="73" max="73" width="5.7109375" style="16" customWidth="1"/>
    <col min="74" max="74" width="5.5703125" style="16" customWidth="1"/>
    <col min="75" max="75" width="8" style="16" hidden="1" customWidth="1"/>
    <col min="76" max="76" width="9" style="16" customWidth="1"/>
    <col min="77" max="77" width="8" style="16" customWidth="1"/>
    <col min="78" max="78" width="8.5703125" style="16" hidden="1" customWidth="1"/>
    <col min="79" max="79" width="9" style="16" hidden="1" customWidth="1"/>
    <col min="80" max="80" width="6.28515625" style="16" hidden="1" customWidth="1"/>
    <col min="81" max="81" width="5.42578125" style="16" bestFit="1" customWidth="1"/>
    <col min="82" max="85" width="6.85546875" style="16" customWidth="1"/>
    <col min="86" max="86" width="6.85546875" style="16" hidden="1" customWidth="1"/>
    <col min="87" max="88" width="6.85546875" style="16" customWidth="1"/>
    <col min="89" max="89" width="6.85546875" style="16" hidden="1" customWidth="1"/>
    <col min="90" max="91" width="6.85546875" style="16" customWidth="1"/>
    <col min="92" max="92" width="8.5703125" style="16" hidden="1" customWidth="1"/>
    <col min="93" max="93" width="9" style="16" hidden="1" customWidth="1"/>
    <col min="94" max="94" width="7" style="16" hidden="1" customWidth="1"/>
    <col min="95" max="99" width="6.85546875" style="16" customWidth="1"/>
    <col min="100" max="100" width="6.85546875" style="16" hidden="1" customWidth="1"/>
    <col min="101" max="102" width="6.85546875" style="16" customWidth="1"/>
    <col min="103" max="103" width="6.85546875" style="16" hidden="1" customWidth="1"/>
    <col min="104" max="105" width="6.85546875" style="16" customWidth="1"/>
    <col min="106" max="106" width="9" style="16" hidden="1" customWidth="1"/>
    <col min="107" max="107" width="7.28515625" style="16" hidden="1" customWidth="1"/>
    <col min="108" max="108" width="7" style="16" hidden="1" customWidth="1"/>
    <col min="109" max="109" width="6.85546875" style="16" customWidth="1"/>
    <col min="110" max="111" width="5.5703125" style="16" customWidth="1"/>
    <col min="112" max="112" width="5.5703125" style="16" hidden="1" customWidth="1"/>
    <col min="113" max="115" width="5.5703125" style="16" customWidth="1"/>
    <col min="116" max="116" width="5.5703125" style="16" hidden="1" customWidth="1"/>
    <col min="117" max="118" width="5.5703125" style="16" customWidth="1"/>
    <col min="119" max="119" width="5.85546875" style="16" hidden="1" customWidth="1"/>
    <col min="120" max="120" width="7.5703125" style="16" customWidth="1"/>
    <col min="121" max="121" width="10.85546875" style="16" hidden="1" customWidth="1"/>
    <col min="122" max="122" width="5.42578125" style="16" bestFit="1" customWidth="1"/>
    <col min="123" max="124" width="5.5703125" style="16" customWidth="1"/>
    <col min="125" max="125" width="5.5703125" style="16" hidden="1" customWidth="1"/>
    <col min="126" max="127" width="5.5703125" style="16" customWidth="1"/>
    <col min="128" max="128" width="5.5703125" style="16" hidden="1" customWidth="1"/>
    <col min="129" max="130" width="5.5703125" style="16" customWidth="1"/>
    <col min="131" max="133" width="5.5703125" style="16" hidden="1" customWidth="1"/>
    <col min="134" max="134" width="5.5703125" style="16" customWidth="1"/>
    <col min="135" max="135" width="7.28515625" style="16" customWidth="1"/>
    <col min="136" max="136" width="6.42578125" style="16" customWidth="1"/>
    <col min="137" max="137" width="6.42578125" style="16" hidden="1" customWidth="1"/>
    <col min="138" max="139" width="6.42578125" style="16" customWidth="1"/>
    <col min="140" max="142" width="6.42578125" style="16" hidden="1" customWidth="1"/>
    <col min="143" max="143" width="8.7109375" style="16" customWidth="1"/>
    <col min="144" max="144" width="6.7109375" style="16" hidden="1" customWidth="1"/>
    <col min="145" max="145" width="5.5703125" style="16" customWidth="1"/>
    <col min="146" max="148" width="6.42578125" style="16" customWidth="1"/>
    <col min="149" max="149" width="7.28515625" style="16" customWidth="1"/>
    <col min="150" max="150" width="8.42578125" style="16" hidden="1" customWidth="1"/>
    <col min="151" max="151" width="5.42578125" style="16" bestFit="1" customWidth="1"/>
    <col min="152" max="154" width="6.42578125" style="16" customWidth="1"/>
    <col min="155" max="155" width="7.28515625" style="16" customWidth="1"/>
    <col min="156" max="156" width="9" style="16" hidden="1" customWidth="1"/>
    <col min="157" max="157" width="5.42578125" style="16" bestFit="1" customWidth="1"/>
    <col min="158" max="160" width="5.5703125" style="16" customWidth="1"/>
    <col min="161" max="161" width="14.42578125" style="16" hidden="1" customWidth="1"/>
    <col min="162" max="162" width="5.5703125" style="16" customWidth="1"/>
    <col min="163" max="163" width="14.42578125" style="16" hidden="1" customWidth="1"/>
    <col min="164" max="164" width="5.5703125" style="16" customWidth="1"/>
    <col min="165" max="165" width="6.42578125" style="16" customWidth="1"/>
    <col min="166" max="166" width="14.42578125" style="16" hidden="1" customWidth="1"/>
    <col min="167" max="168" width="9" style="16" hidden="1" customWidth="1"/>
    <col min="169" max="169" width="5.5703125" style="16" customWidth="1"/>
    <col min="170" max="172" width="6.42578125" style="16" customWidth="1"/>
    <col min="173" max="173" width="7.28515625" style="16" customWidth="1"/>
    <col min="174" max="174" width="8.42578125" style="16" hidden="1" customWidth="1"/>
    <col min="175" max="175" width="5.42578125" style="16" bestFit="1" customWidth="1"/>
    <col min="176" max="177" width="7.42578125" style="16" customWidth="1"/>
    <col min="178" max="178" width="8.42578125" style="16" customWidth="1"/>
    <col min="179" max="179" width="11.140625" style="16" customWidth="1"/>
    <col min="180" max="180" width="6.5703125" style="16" customWidth="1"/>
    <col min="181" max="181" width="8.42578125" style="16" customWidth="1"/>
    <col min="182" max="182" width="8" style="16" customWidth="1"/>
    <col min="183" max="183" width="10.85546875" style="16" customWidth="1"/>
    <col min="184" max="184" width="6.140625" style="16" hidden="1" customWidth="1"/>
    <col min="185" max="185" width="7.5703125" style="16" customWidth="1"/>
    <col min="186" max="186" width="25.5703125" style="16" customWidth="1"/>
    <col min="187" max="199" width="0" style="16" hidden="1" customWidth="1"/>
    <col min="200" max="201" width="0" style="17" hidden="1" customWidth="1"/>
    <col min="202" max="218" width="0" style="2" hidden="1" customWidth="1"/>
    <col min="219" max="219" width="0" style="18" hidden="1" customWidth="1"/>
    <col min="220" max="229" width="0" style="2" hidden="1" customWidth="1"/>
    <col min="230" max="16384" width="9.42578125" style="2" hidden="1"/>
  </cols>
  <sheetData>
    <row r="1" spans="1:225" ht="21.75" customHeight="1">
      <c r="C1" s="647" t="str">
        <f>Master!E8</f>
        <v>GOVT VARISHTHA UPADHYAY SANSKRIT SCHOOL</v>
      </c>
      <c r="D1" s="647"/>
      <c r="E1" s="647"/>
      <c r="F1" s="647"/>
      <c r="G1" s="647"/>
      <c r="H1" s="647"/>
      <c r="I1" s="647"/>
      <c r="J1" s="647"/>
      <c r="K1" s="647"/>
      <c r="L1" s="814" t="str">
        <f>Master!E8</f>
        <v>GOVT VARISHTHA UPADHYAY SANSKRIT SCHOOL</v>
      </c>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5"/>
      <c r="AT1" s="815"/>
      <c r="AU1" s="815"/>
      <c r="AV1" s="815"/>
      <c r="AW1" s="815"/>
      <c r="AX1" s="815"/>
      <c r="AY1" s="815"/>
      <c r="AZ1" s="815"/>
      <c r="BA1" s="815"/>
      <c r="BB1" s="815"/>
      <c r="BC1" s="815"/>
      <c r="BD1" s="815"/>
      <c r="BE1" s="815"/>
      <c r="BF1" s="815"/>
      <c r="BG1" s="815"/>
      <c r="BH1" s="815"/>
      <c r="BI1" s="815"/>
      <c r="BJ1" s="815"/>
      <c r="BK1" s="815"/>
      <c r="BL1" s="815"/>
      <c r="BM1" s="815"/>
      <c r="BN1" s="815"/>
      <c r="BO1" s="815"/>
      <c r="BP1" s="815"/>
      <c r="BQ1" s="815"/>
      <c r="BR1" s="815"/>
      <c r="BS1" s="815"/>
      <c r="BT1" s="815"/>
      <c r="BU1" s="815"/>
      <c r="BV1" s="815"/>
      <c r="BW1" s="815"/>
      <c r="BX1" s="815"/>
      <c r="BY1" s="815"/>
      <c r="BZ1" s="815"/>
      <c r="CA1" s="815"/>
      <c r="CB1" s="815"/>
      <c r="CC1" s="815"/>
      <c r="CD1" s="815"/>
      <c r="CE1" s="815"/>
      <c r="CF1" s="815"/>
      <c r="CG1" s="815"/>
      <c r="CH1" s="815"/>
      <c r="CI1" s="815"/>
      <c r="CJ1" s="815"/>
      <c r="CK1" s="815"/>
      <c r="CL1" s="815"/>
      <c r="CM1" s="815"/>
      <c r="CN1" s="815"/>
      <c r="CO1" s="815"/>
      <c r="CP1" s="815"/>
      <c r="CQ1" s="815"/>
      <c r="CR1" s="815"/>
      <c r="CS1" s="815"/>
      <c r="CT1" s="815"/>
      <c r="CU1" s="815"/>
      <c r="CV1" s="815"/>
      <c r="CW1" s="815"/>
      <c r="CX1" s="815"/>
      <c r="CY1" s="815"/>
      <c r="CZ1" s="815"/>
      <c r="DA1" s="815"/>
      <c r="DB1" s="815"/>
      <c r="DC1" s="815"/>
      <c r="DD1" s="815"/>
      <c r="DE1" s="815"/>
      <c r="DF1" s="815"/>
      <c r="DG1" s="815"/>
      <c r="DH1" s="815"/>
      <c r="DI1" s="815"/>
      <c r="DJ1" s="815"/>
      <c r="DK1" s="815"/>
      <c r="DL1" s="815"/>
      <c r="DM1" s="815"/>
      <c r="DN1" s="815"/>
      <c r="DO1" s="815"/>
      <c r="DP1" s="815"/>
      <c r="DQ1" s="815"/>
      <c r="DR1" s="815"/>
      <c r="DS1" s="815"/>
      <c r="DT1" s="815"/>
      <c r="DU1" s="815"/>
      <c r="DV1" s="815"/>
      <c r="DW1" s="815"/>
      <c r="DX1" s="815"/>
      <c r="DY1" s="815"/>
      <c r="DZ1" s="815"/>
      <c r="EA1" s="815"/>
      <c r="EB1" s="815"/>
      <c r="EC1" s="815"/>
      <c r="ED1" s="815"/>
      <c r="EE1" s="815"/>
      <c r="EF1" s="815"/>
      <c r="EG1" s="815"/>
      <c r="EH1" s="815"/>
      <c r="EI1" s="815"/>
      <c r="EJ1" s="815"/>
      <c r="EK1" s="815"/>
      <c r="EL1" s="815"/>
      <c r="EM1" s="815"/>
      <c r="EN1" s="815"/>
      <c r="EO1" s="815"/>
      <c r="EP1" s="815"/>
      <c r="EQ1" s="815"/>
      <c r="ER1" s="815"/>
      <c r="ES1" s="815"/>
      <c r="ET1" s="815"/>
      <c r="EU1" s="815"/>
      <c r="EV1" s="815"/>
      <c r="EW1" s="815"/>
      <c r="EX1" s="815"/>
      <c r="EY1" s="815"/>
      <c r="EZ1" s="815"/>
      <c r="FA1" s="815"/>
      <c r="FB1" s="815"/>
      <c r="FC1" s="815"/>
      <c r="FD1" s="815"/>
      <c r="FE1" s="815"/>
      <c r="FF1" s="815"/>
      <c r="FG1" s="815"/>
      <c r="FH1" s="815"/>
      <c r="FI1" s="815"/>
      <c r="FJ1" s="815"/>
      <c r="FK1" s="815"/>
      <c r="FL1" s="815"/>
      <c r="FM1" s="815"/>
      <c r="FN1" s="815"/>
      <c r="FO1" s="815"/>
      <c r="FP1" s="815"/>
      <c r="FQ1" s="815"/>
      <c r="FR1" s="815"/>
      <c r="FS1" s="815"/>
      <c r="FT1" s="815"/>
      <c r="FU1" s="815"/>
      <c r="FV1" s="815"/>
      <c r="FW1" s="815"/>
      <c r="FX1" s="815"/>
      <c r="FY1" s="815"/>
      <c r="FZ1" s="815"/>
      <c r="GA1" s="815"/>
      <c r="GB1" s="815"/>
      <c r="GC1" s="815"/>
      <c r="GD1" s="815"/>
      <c r="GE1" s="815"/>
      <c r="GF1" s="815"/>
      <c r="GG1" s="815"/>
      <c r="GH1" s="815"/>
      <c r="GI1" s="815"/>
      <c r="GJ1" s="815"/>
      <c r="GK1" s="815"/>
      <c r="GL1" s="815"/>
      <c r="GM1" s="815"/>
      <c r="GN1" s="815"/>
      <c r="GO1" s="815"/>
      <c r="GP1" s="815"/>
      <c r="GQ1" s="816"/>
      <c r="GR1" s="808"/>
      <c r="GS1" s="809"/>
    </row>
    <row r="2" spans="1:225" s="19" customFormat="1" ht="45" customHeight="1" thickBot="1">
      <c r="C2" s="648"/>
      <c r="D2" s="648"/>
      <c r="E2" s="648"/>
      <c r="F2" s="648"/>
      <c r="G2" s="648"/>
      <c r="H2" s="648"/>
      <c r="I2" s="648"/>
      <c r="J2" s="648"/>
      <c r="K2" s="648"/>
      <c r="L2" s="624" t="s">
        <v>39</v>
      </c>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c r="AW2" s="625"/>
      <c r="AX2" s="625"/>
      <c r="AY2" s="625"/>
      <c r="AZ2" s="625"/>
      <c r="BA2" s="625"/>
      <c r="BB2" s="625"/>
      <c r="BC2" s="625"/>
      <c r="BD2" s="625"/>
      <c r="BE2" s="625"/>
      <c r="BF2" s="625"/>
      <c r="BG2" s="625"/>
      <c r="BH2" s="625"/>
      <c r="BI2" s="625"/>
      <c r="BJ2" s="625"/>
      <c r="BK2" s="625"/>
      <c r="BL2" s="625"/>
      <c r="BM2" s="625"/>
      <c r="BN2" s="625"/>
      <c r="BO2" s="625"/>
      <c r="BP2" s="625"/>
      <c r="BQ2" s="625"/>
      <c r="BR2" s="625"/>
      <c r="BS2" s="625"/>
      <c r="BT2" s="625"/>
      <c r="BU2" s="625"/>
      <c r="BV2" s="625"/>
      <c r="BW2" s="625"/>
      <c r="BX2" s="625"/>
      <c r="BY2" s="625"/>
      <c r="BZ2" s="625"/>
      <c r="CA2" s="625"/>
      <c r="CB2" s="625"/>
      <c r="CC2" s="625"/>
      <c r="CD2" s="625"/>
      <c r="CE2" s="625"/>
      <c r="CF2" s="625"/>
      <c r="CG2" s="625"/>
      <c r="CH2" s="625"/>
      <c r="CI2" s="625"/>
      <c r="CJ2" s="625"/>
      <c r="CK2" s="625"/>
      <c r="CL2" s="625"/>
      <c r="CM2" s="625"/>
      <c r="CN2" s="625"/>
      <c r="CO2" s="625"/>
      <c r="CP2" s="625"/>
      <c r="CQ2" s="625"/>
      <c r="CR2" s="625"/>
      <c r="CS2" s="625"/>
      <c r="CT2" s="625"/>
      <c r="CU2" s="625"/>
      <c r="CV2" s="625"/>
      <c r="CW2" s="625"/>
      <c r="CX2" s="625"/>
      <c r="CY2" s="625"/>
      <c r="CZ2" s="625"/>
      <c r="DA2" s="625"/>
      <c r="DB2" s="625"/>
      <c r="DC2" s="625"/>
      <c r="DD2" s="625"/>
      <c r="DE2" s="625"/>
      <c r="DF2" s="625"/>
      <c r="DG2" s="625"/>
      <c r="DH2" s="625"/>
      <c r="DI2" s="625"/>
      <c r="DJ2" s="625"/>
      <c r="DK2" s="625"/>
      <c r="DL2" s="625"/>
      <c r="DM2" s="625"/>
      <c r="DN2" s="625"/>
      <c r="DO2" s="625"/>
      <c r="DP2" s="625"/>
      <c r="DQ2" s="625"/>
      <c r="DR2" s="625"/>
      <c r="DS2" s="625"/>
      <c r="DT2" s="625"/>
      <c r="DU2" s="625"/>
      <c r="DV2" s="625"/>
      <c r="DW2" s="625"/>
      <c r="DX2" s="625"/>
      <c r="DY2" s="625"/>
      <c r="DZ2" s="625"/>
      <c r="EA2" s="625"/>
      <c r="EB2" s="625"/>
      <c r="EC2" s="625"/>
      <c r="ED2" s="625"/>
      <c r="EE2" s="625"/>
      <c r="EF2" s="625"/>
      <c r="EG2" s="625"/>
      <c r="EH2" s="625"/>
      <c r="EI2" s="625"/>
      <c r="EJ2" s="625"/>
      <c r="EK2" s="625"/>
      <c r="EL2" s="625"/>
      <c r="EM2" s="625"/>
      <c r="EN2" s="625"/>
      <c r="EO2" s="625"/>
      <c r="EP2" s="625"/>
      <c r="EQ2" s="625"/>
      <c r="ER2" s="625"/>
      <c r="ES2" s="625"/>
      <c r="ET2" s="625"/>
      <c r="EU2" s="625"/>
      <c r="EV2" s="625"/>
      <c r="EW2" s="625"/>
      <c r="EX2" s="625"/>
      <c r="EY2" s="625"/>
      <c r="EZ2" s="625"/>
      <c r="FA2" s="625"/>
      <c r="FB2" s="625"/>
      <c r="FC2" s="625"/>
      <c r="FD2" s="625"/>
      <c r="FE2" s="625"/>
      <c r="FF2" s="625"/>
      <c r="FG2" s="625"/>
      <c r="FH2" s="625"/>
      <c r="FI2" s="625"/>
      <c r="FJ2" s="625"/>
      <c r="FK2" s="625"/>
      <c r="FL2" s="625"/>
      <c r="FM2" s="625"/>
      <c r="FN2" s="625"/>
      <c r="FO2" s="625"/>
      <c r="FP2" s="625"/>
      <c r="FQ2" s="625"/>
      <c r="FR2" s="625"/>
      <c r="FS2" s="625"/>
      <c r="FT2" s="625"/>
      <c r="FU2" s="625"/>
      <c r="FV2" s="625"/>
      <c r="FW2" s="625"/>
      <c r="FX2" s="625"/>
      <c r="FY2" s="625"/>
      <c r="FZ2" s="625"/>
      <c r="GA2" s="625"/>
      <c r="GB2" s="625"/>
      <c r="GC2" s="625"/>
      <c r="GD2" s="625"/>
      <c r="GE2" s="625"/>
      <c r="GF2" s="625"/>
      <c r="GG2" s="625"/>
      <c r="GH2" s="625"/>
      <c r="GI2" s="625"/>
      <c r="GJ2" s="625"/>
      <c r="GK2" s="625"/>
      <c r="GL2" s="625"/>
      <c r="GM2" s="625"/>
      <c r="GN2" s="625"/>
      <c r="GO2" s="625"/>
      <c r="GP2" s="625"/>
      <c r="GQ2" s="626"/>
      <c r="GR2" s="809"/>
      <c r="GS2" s="809"/>
      <c r="HK2" s="20"/>
    </row>
    <row r="3" spans="1:225" s="21" customFormat="1" ht="27.75" customHeight="1" thickBot="1">
      <c r="C3" s="583" t="s">
        <v>45</v>
      </c>
      <c r="D3" s="584"/>
      <c r="E3" s="584"/>
      <c r="F3" s="584"/>
      <c r="G3" s="635">
        <f>Master!E14</f>
        <v>8170</v>
      </c>
      <c r="H3" s="636"/>
      <c r="I3" s="67" t="s">
        <v>46</v>
      </c>
      <c r="J3" s="572" t="str">
        <f>Master!E6</f>
        <v>2025-26</v>
      </c>
      <c r="K3" s="601"/>
      <c r="L3" s="643" t="s">
        <v>82</v>
      </c>
      <c r="M3" s="619"/>
      <c r="N3" s="619"/>
      <c r="O3" s="619"/>
      <c r="P3" s="619"/>
      <c r="Q3" s="619"/>
      <c r="R3" s="619"/>
      <c r="S3" s="619"/>
      <c r="T3" s="619"/>
      <c r="U3" s="619"/>
      <c r="V3" s="619"/>
      <c r="W3" s="619"/>
      <c r="X3" s="619"/>
      <c r="Y3" s="620"/>
      <c r="Z3" s="621" t="s">
        <v>34</v>
      </c>
      <c r="AA3" s="622"/>
      <c r="AB3" s="622"/>
      <c r="AC3" s="622"/>
      <c r="AD3" s="622"/>
      <c r="AE3" s="622"/>
      <c r="AF3" s="622"/>
      <c r="AG3" s="622"/>
      <c r="AH3" s="622"/>
      <c r="AI3" s="622"/>
      <c r="AJ3" s="622"/>
      <c r="AK3" s="622"/>
      <c r="AL3" s="622"/>
      <c r="AM3" s="623"/>
      <c r="AN3" s="656" t="s">
        <v>162</v>
      </c>
      <c r="AO3" s="657"/>
      <c r="AP3" s="657"/>
      <c r="AQ3" s="657"/>
      <c r="AR3" s="657"/>
      <c r="AS3" s="657"/>
      <c r="AT3" s="657"/>
      <c r="AU3" s="657"/>
      <c r="AV3" s="657"/>
      <c r="AW3" s="657"/>
      <c r="AX3" s="657"/>
      <c r="AY3" s="657"/>
      <c r="AZ3" s="657"/>
      <c r="BA3" s="658"/>
      <c r="BB3" s="653" t="s">
        <v>163</v>
      </c>
      <c r="BC3" s="654"/>
      <c r="BD3" s="654"/>
      <c r="BE3" s="654"/>
      <c r="BF3" s="654"/>
      <c r="BG3" s="654"/>
      <c r="BH3" s="654"/>
      <c r="BI3" s="654"/>
      <c r="BJ3" s="654"/>
      <c r="BK3" s="654"/>
      <c r="BL3" s="654"/>
      <c r="BM3" s="654"/>
      <c r="BN3" s="654"/>
      <c r="BO3" s="655"/>
      <c r="BP3" s="791" t="s">
        <v>71</v>
      </c>
      <c r="BQ3" s="792"/>
      <c r="BR3" s="792"/>
      <c r="BS3" s="792"/>
      <c r="BT3" s="792"/>
      <c r="BU3" s="792"/>
      <c r="BV3" s="792"/>
      <c r="BW3" s="792"/>
      <c r="BX3" s="792"/>
      <c r="BY3" s="792"/>
      <c r="BZ3" s="792"/>
      <c r="CA3" s="792"/>
      <c r="CB3" s="792"/>
      <c r="CC3" s="793"/>
      <c r="CD3" s="643" t="s">
        <v>70</v>
      </c>
      <c r="CE3" s="619"/>
      <c r="CF3" s="619"/>
      <c r="CG3" s="619"/>
      <c r="CH3" s="619"/>
      <c r="CI3" s="619"/>
      <c r="CJ3" s="619"/>
      <c r="CK3" s="619"/>
      <c r="CL3" s="619"/>
      <c r="CM3" s="619"/>
      <c r="CN3" s="619"/>
      <c r="CO3" s="619"/>
      <c r="CP3" s="619"/>
      <c r="CQ3" s="620"/>
      <c r="CR3" s="637" t="s">
        <v>72</v>
      </c>
      <c r="CS3" s="638"/>
      <c r="CT3" s="638"/>
      <c r="CU3" s="638"/>
      <c r="CV3" s="638"/>
      <c r="CW3" s="638"/>
      <c r="CX3" s="638"/>
      <c r="CY3" s="638"/>
      <c r="CZ3" s="638"/>
      <c r="DA3" s="638"/>
      <c r="DB3" s="638"/>
      <c r="DC3" s="638"/>
      <c r="DD3" s="638"/>
      <c r="DE3" s="639"/>
      <c r="DF3" s="605" t="s">
        <v>197</v>
      </c>
      <c r="DG3" s="606"/>
      <c r="DH3" s="606"/>
      <c r="DI3" s="606"/>
      <c r="DJ3" s="606"/>
      <c r="DK3" s="606"/>
      <c r="DL3" s="606"/>
      <c r="DM3" s="606"/>
      <c r="DN3" s="606"/>
      <c r="DO3" s="606"/>
      <c r="DP3" s="606"/>
      <c r="DQ3" s="606"/>
      <c r="DR3" s="607"/>
      <c r="DS3" s="794" t="s">
        <v>84</v>
      </c>
      <c r="DT3" s="795"/>
      <c r="DU3" s="795"/>
      <c r="DV3" s="796"/>
      <c r="DW3" s="796"/>
      <c r="DX3" s="796"/>
      <c r="DY3" s="796"/>
      <c r="DZ3" s="796"/>
      <c r="EA3" s="796"/>
      <c r="EB3" s="796"/>
      <c r="EC3" s="796"/>
      <c r="ED3" s="796"/>
      <c r="EE3" s="796"/>
      <c r="EF3" s="796"/>
      <c r="EG3" s="796"/>
      <c r="EH3" s="796"/>
      <c r="EI3" s="796"/>
      <c r="EJ3" s="796"/>
      <c r="EK3" s="796"/>
      <c r="EL3" s="796"/>
      <c r="EM3" s="796"/>
      <c r="EN3" s="796"/>
      <c r="EO3" s="797"/>
      <c r="EP3" s="798" t="s">
        <v>85</v>
      </c>
      <c r="EQ3" s="799"/>
      <c r="ER3" s="799"/>
      <c r="ES3" s="799"/>
      <c r="ET3" s="799"/>
      <c r="EU3" s="800"/>
      <c r="EV3" s="831" t="s">
        <v>208</v>
      </c>
      <c r="EW3" s="832"/>
      <c r="EX3" s="832"/>
      <c r="EY3" s="832"/>
      <c r="EZ3" s="832"/>
      <c r="FA3" s="833"/>
      <c r="FB3" s="782" t="s">
        <v>250</v>
      </c>
      <c r="FC3" s="783"/>
      <c r="FD3" s="783"/>
      <c r="FE3" s="783"/>
      <c r="FF3" s="783"/>
      <c r="FG3" s="783"/>
      <c r="FH3" s="783"/>
      <c r="FI3" s="783"/>
      <c r="FJ3" s="783"/>
      <c r="FK3" s="784"/>
      <c r="FL3" s="784"/>
      <c r="FM3" s="785"/>
      <c r="FN3" s="948" t="s">
        <v>251</v>
      </c>
      <c r="FO3" s="949"/>
      <c r="FP3" s="949"/>
      <c r="FQ3" s="949"/>
      <c r="FR3" s="949"/>
      <c r="FS3" s="950"/>
      <c r="FT3" s="618" t="s">
        <v>37</v>
      </c>
      <c r="FU3" s="619"/>
      <c r="FV3" s="620"/>
      <c r="FW3" s="600" t="s">
        <v>43</v>
      </c>
      <c r="FX3" s="584"/>
      <c r="FY3" s="584"/>
      <c r="FZ3" s="584"/>
      <c r="GA3" s="584"/>
      <c r="GB3" s="584"/>
      <c r="GC3" s="601"/>
      <c r="GD3" s="602" t="s">
        <v>48</v>
      </c>
      <c r="GE3" s="939" t="s">
        <v>94</v>
      </c>
      <c r="GF3" s="940"/>
      <c r="GG3" s="940"/>
      <c r="GH3" s="940"/>
      <c r="GI3" s="940"/>
      <c r="GJ3" s="940"/>
      <c r="GK3" s="940"/>
      <c r="GL3" s="941"/>
      <c r="GM3" s="773" t="s">
        <v>95</v>
      </c>
      <c r="GN3" s="770" t="s">
        <v>96</v>
      </c>
      <c r="GO3" s="770" t="s">
        <v>97</v>
      </c>
      <c r="GP3" s="770" t="s">
        <v>98</v>
      </c>
      <c r="GQ3" s="577" t="s">
        <v>99</v>
      </c>
      <c r="GR3" s="809"/>
      <c r="GS3" s="809"/>
      <c r="HK3" s="18"/>
    </row>
    <row r="4" spans="1:225" s="21" customFormat="1" ht="27.75" customHeight="1" thickBot="1">
      <c r="C4" s="591" t="s">
        <v>65</v>
      </c>
      <c r="D4" s="584"/>
      <c r="E4" s="584"/>
      <c r="F4" s="573"/>
      <c r="G4" s="572">
        <v>9</v>
      </c>
      <c r="H4" s="573"/>
      <c r="I4" s="67" t="s">
        <v>47</v>
      </c>
      <c r="J4" s="764" t="s">
        <v>64</v>
      </c>
      <c r="K4" s="601"/>
      <c r="L4" s="615">
        <v>0</v>
      </c>
      <c r="M4" s="616"/>
      <c r="N4" s="616"/>
      <c r="O4" s="616"/>
      <c r="P4" s="616"/>
      <c r="Q4" s="616"/>
      <c r="R4" s="616"/>
      <c r="S4" s="616"/>
      <c r="T4" s="616"/>
      <c r="U4" s="616"/>
      <c r="V4" s="616"/>
      <c r="W4" s="616"/>
      <c r="X4" s="616"/>
      <c r="Y4" s="617"/>
      <c r="Z4" s="608">
        <v>0</v>
      </c>
      <c r="AA4" s="609"/>
      <c r="AB4" s="609"/>
      <c r="AC4" s="609"/>
      <c r="AD4" s="609"/>
      <c r="AE4" s="609"/>
      <c r="AF4" s="609"/>
      <c r="AG4" s="609"/>
      <c r="AH4" s="609"/>
      <c r="AI4" s="609"/>
      <c r="AJ4" s="609"/>
      <c r="AK4" s="609"/>
      <c r="AL4" s="609"/>
      <c r="AM4" s="610"/>
      <c r="AN4" s="662">
        <v>0</v>
      </c>
      <c r="AO4" s="663"/>
      <c r="AP4" s="663"/>
      <c r="AQ4" s="663"/>
      <c r="AR4" s="663"/>
      <c r="AS4" s="663"/>
      <c r="AT4" s="663"/>
      <c r="AU4" s="663"/>
      <c r="AV4" s="663"/>
      <c r="AW4" s="663"/>
      <c r="AX4" s="663"/>
      <c r="AY4" s="663"/>
      <c r="AZ4" s="663"/>
      <c r="BA4" s="664"/>
      <c r="BB4" s="659">
        <v>0</v>
      </c>
      <c r="BC4" s="660"/>
      <c r="BD4" s="660"/>
      <c r="BE4" s="660"/>
      <c r="BF4" s="660"/>
      <c r="BG4" s="660"/>
      <c r="BH4" s="660"/>
      <c r="BI4" s="660"/>
      <c r="BJ4" s="660"/>
      <c r="BK4" s="660"/>
      <c r="BL4" s="660"/>
      <c r="BM4" s="660"/>
      <c r="BN4" s="660"/>
      <c r="BO4" s="661"/>
      <c r="BP4" s="668">
        <v>0</v>
      </c>
      <c r="BQ4" s="669"/>
      <c r="BR4" s="669"/>
      <c r="BS4" s="669"/>
      <c r="BT4" s="669"/>
      <c r="BU4" s="669"/>
      <c r="BV4" s="669"/>
      <c r="BW4" s="669"/>
      <c r="BX4" s="669"/>
      <c r="BY4" s="669"/>
      <c r="BZ4" s="669"/>
      <c r="CA4" s="669"/>
      <c r="CB4" s="669"/>
      <c r="CC4" s="670"/>
      <c r="CD4" s="615">
        <v>0</v>
      </c>
      <c r="CE4" s="616"/>
      <c r="CF4" s="616"/>
      <c r="CG4" s="616"/>
      <c r="CH4" s="616"/>
      <c r="CI4" s="616"/>
      <c r="CJ4" s="616"/>
      <c r="CK4" s="616"/>
      <c r="CL4" s="616"/>
      <c r="CM4" s="616"/>
      <c r="CN4" s="616"/>
      <c r="CO4" s="616"/>
      <c r="CP4" s="616"/>
      <c r="CQ4" s="617"/>
      <c r="CR4" s="649">
        <v>0</v>
      </c>
      <c r="CS4" s="650"/>
      <c r="CT4" s="650"/>
      <c r="CU4" s="650"/>
      <c r="CV4" s="650"/>
      <c r="CW4" s="650"/>
      <c r="CX4" s="650"/>
      <c r="CY4" s="650"/>
      <c r="CZ4" s="650"/>
      <c r="DA4" s="650"/>
      <c r="DB4" s="650"/>
      <c r="DC4" s="650"/>
      <c r="DD4" s="650"/>
      <c r="DE4" s="651"/>
      <c r="DF4" s="789" t="s">
        <v>61</v>
      </c>
      <c r="DG4" s="790"/>
      <c r="DH4" s="790"/>
      <c r="DI4" s="790"/>
      <c r="DJ4" s="790"/>
      <c r="DK4" s="790"/>
      <c r="DL4" s="790"/>
      <c r="DM4" s="790"/>
      <c r="DN4" s="790"/>
      <c r="DO4" s="790"/>
      <c r="DP4" s="790"/>
      <c r="DQ4" s="790"/>
      <c r="DR4" s="790"/>
      <c r="DS4" s="649" t="s">
        <v>62</v>
      </c>
      <c r="DT4" s="820"/>
      <c r="DU4" s="820"/>
      <c r="DV4" s="820"/>
      <c r="DW4" s="820"/>
      <c r="DX4" s="820"/>
      <c r="DY4" s="820"/>
      <c r="DZ4" s="820"/>
      <c r="EA4" s="820"/>
      <c r="EB4" s="820"/>
      <c r="EC4" s="820"/>
      <c r="ED4" s="820"/>
      <c r="EE4" s="820"/>
      <c r="EF4" s="820"/>
      <c r="EG4" s="820"/>
      <c r="EH4" s="820"/>
      <c r="EI4" s="820"/>
      <c r="EJ4" s="820"/>
      <c r="EK4" s="820"/>
      <c r="EL4" s="820"/>
      <c r="EM4" s="820"/>
      <c r="EN4" s="820"/>
      <c r="EO4" s="821"/>
      <c r="EP4" s="822" t="s">
        <v>61</v>
      </c>
      <c r="EQ4" s="823"/>
      <c r="ER4" s="823"/>
      <c r="ES4" s="823"/>
      <c r="ET4" s="823"/>
      <c r="EU4" s="824"/>
      <c r="EV4" s="776" t="s">
        <v>60</v>
      </c>
      <c r="EW4" s="777"/>
      <c r="EX4" s="777"/>
      <c r="EY4" s="777"/>
      <c r="EZ4" s="777"/>
      <c r="FA4" s="778"/>
      <c r="FB4" s="804" t="s">
        <v>62</v>
      </c>
      <c r="FC4" s="805"/>
      <c r="FD4" s="805"/>
      <c r="FE4" s="805"/>
      <c r="FF4" s="805"/>
      <c r="FG4" s="805"/>
      <c r="FH4" s="805"/>
      <c r="FI4" s="805"/>
      <c r="FJ4" s="805"/>
      <c r="FK4" s="806"/>
      <c r="FL4" s="806"/>
      <c r="FM4" s="807"/>
      <c r="FN4" s="951" t="s">
        <v>61</v>
      </c>
      <c r="FO4" s="952"/>
      <c r="FP4" s="952"/>
      <c r="FQ4" s="952"/>
      <c r="FR4" s="952"/>
      <c r="FS4" s="953"/>
      <c r="FT4" s="845" t="s">
        <v>35</v>
      </c>
      <c r="FU4" s="844" t="s">
        <v>36</v>
      </c>
      <c r="FV4" s="843" t="s">
        <v>38</v>
      </c>
      <c r="FW4" s="841" t="s">
        <v>73</v>
      </c>
      <c r="FX4" s="598" t="s">
        <v>41</v>
      </c>
      <c r="FY4" s="598" t="s">
        <v>42</v>
      </c>
      <c r="FZ4" s="598" t="s">
        <v>93</v>
      </c>
      <c r="GA4" s="598" t="s">
        <v>40</v>
      </c>
      <c r="GB4" s="68"/>
      <c r="GC4" s="839" t="s">
        <v>44</v>
      </c>
      <c r="GD4" s="603"/>
      <c r="GE4" s="942"/>
      <c r="GF4" s="943"/>
      <c r="GG4" s="943"/>
      <c r="GH4" s="943"/>
      <c r="GI4" s="943"/>
      <c r="GJ4" s="943"/>
      <c r="GK4" s="943"/>
      <c r="GL4" s="944"/>
      <c r="GM4" s="774"/>
      <c r="GN4" s="771"/>
      <c r="GO4" s="771"/>
      <c r="GP4" s="771"/>
      <c r="GQ4" s="578"/>
      <c r="GR4" s="809"/>
      <c r="GS4" s="809"/>
    </row>
    <row r="5" spans="1:225" ht="31.5" customHeight="1" thickBot="1">
      <c r="C5" s="652" t="s">
        <v>28</v>
      </c>
      <c r="D5" s="584"/>
      <c r="E5" s="584"/>
      <c r="F5" s="584"/>
      <c r="G5" s="584"/>
      <c r="H5" s="584"/>
      <c r="I5" s="584"/>
      <c r="J5" s="584"/>
      <c r="K5" s="601"/>
      <c r="L5" s="739" t="s">
        <v>153</v>
      </c>
      <c r="M5" s="740"/>
      <c r="N5" s="740"/>
      <c r="O5" s="740"/>
      <c r="P5" s="741"/>
      <c r="Q5" s="749" t="s">
        <v>69</v>
      </c>
      <c r="R5" s="752" t="s">
        <v>53</v>
      </c>
      <c r="S5" s="755" t="s">
        <v>196</v>
      </c>
      <c r="T5" s="752" t="s">
        <v>81</v>
      </c>
      <c r="U5" s="758" t="s">
        <v>55</v>
      </c>
      <c r="V5" s="611" t="s">
        <v>33</v>
      </c>
      <c r="W5" s="611" t="s">
        <v>92</v>
      </c>
      <c r="X5" s="611" t="s">
        <v>40</v>
      </c>
      <c r="Y5" s="69" t="s">
        <v>91</v>
      </c>
      <c r="Z5" s="690" t="s">
        <v>153</v>
      </c>
      <c r="AA5" s="691"/>
      <c r="AB5" s="691"/>
      <c r="AC5" s="691"/>
      <c r="AD5" s="692"/>
      <c r="AE5" s="693" t="s">
        <v>69</v>
      </c>
      <c r="AF5" s="696" t="s">
        <v>53</v>
      </c>
      <c r="AG5" s="704" t="s">
        <v>196</v>
      </c>
      <c r="AH5" s="696" t="s">
        <v>81</v>
      </c>
      <c r="AI5" s="707" t="s">
        <v>55</v>
      </c>
      <c r="AJ5" s="592" t="s">
        <v>33</v>
      </c>
      <c r="AK5" s="592" t="s">
        <v>92</v>
      </c>
      <c r="AL5" s="592" t="s">
        <v>40</v>
      </c>
      <c r="AM5" s="376" t="s">
        <v>91</v>
      </c>
      <c r="AN5" s="717" t="s">
        <v>153</v>
      </c>
      <c r="AO5" s="718"/>
      <c r="AP5" s="718"/>
      <c r="AQ5" s="718"/>
      <c r="AR5" s="719"/>
      <c r="AS5" s="671" t="s">
        <v>69</v>
      </c>
      <c r="AT5" s="674" t="s">
        <v>53</v>
      </c>
      <c r="AU5" s="677" t="s">
        <v>196</v>
      </c>
      <c r="AV5" s="674" t="s">
        <v>81</v>
      </c>
      <c r="AW5" s="680" t="s">
        <v>55</v>
      </c>
      <c r="AX5" s="801" t="s">
        <v>33</v>
      </c>
      <c r="AY5" s="801" t="s">
        <v>92</v>
      </c>
      <c r="AZ5" s="801" t="s">
        <v>40</v>
      </c>
      <c r="BA5" s="70" t="s">
        <v>91</v>
      </c>
      <c r="BB5" s="1565" t="s">
        <v>153</v>
      </c>
      <c r="BC5" s="1566"/>
      <c r="BD5" s="1566"/>
      <c r="BE5" s="1566"/>
      <c r="BF5" s="1567"/>
      <c r="BG5" s="1568" t="s">
        <v>69</v>
      </c>
      <c r="BH5" s="1569" t="s">
        <v>53</v>
      </c>
      <c r="BI5" s="1570" t="s">
        <v>196</v>
      </c>
      <c r="BJ5" s="1569" t="s">
        <v>81</v>
      </c>
      <c r="BK5" s="1571" t="s">
        <v>55</v>
      </c>
      <c r="BL5" s="665" t="s">
        <v>33</v>
      </c>
      <c r="BM5" s="665" t="s">
        <v>92</v>
      </c>
      <c r="BN5" s="665" t="s">
        <v>40</v>
      </c>
      <c r="BO5" s="71" t="s">
        <v>91</v>
      </c>
      <c r="BP5" s="720" t="s">
        <v>153</v>
      </c>
      <c r="BQ5" s="721"/>
      <c r="BR5" s="721"/>
      <c r="BS5" s="721"/>
      <c r="BT5" s="722"/>
      <c r="BU5" s="723" t="s">
        <v>69</v>
      </c>
      <c r="BV5" s="726" t="s">
        <v>53</v>
      </c>
      <c r="BW5" s="729" t="s">
        <v>196</v>
      </c>
      <c r="BX5" s="726" t="s">
        <v>81</v>
      </c>
      <c r="BY5" s="732" t="s">
        <v>55</v>
      </c>
      <c r="BZ5" s="873" t="s">
        <v>33</v>
      </c>
      <c r="CA5" s="873" t="s">
        <v>92</v>
      </c>
      <c r="CB5" s="574" t="s">
        <v>40</v>
      </c>
      <c r="CC5" s="72" t="s">
        <v>91</v>
      </c>
      <c r="CD5" s="851" t="s">
        <v>153</v>
      </c>
      <c r="CE5" s="852"/>
      <c r="CF5" s="852"/>
      <c r="CG5" s="852"/>
      <c r="CH5" s="853"/>
      <c r="CI5" s="854" t="s">
        <v>69</v>
      </c>
      <c r="CJ5" s="857" t="s">
        <v>53</v>
      </c>
      <c r="CK5" s="860" t="s">
        <v>196</v>
      </c>
      <c r="CL5" s="857" t="s">
        <v>81</v>
      </c>
      <c r="CM5" s="863" t="s">
        <v>55</v>
      </c>
      <c r="CN5" s="611" t="s">
        <v>33</v>
      </c>
      <c r="CO5" s="611" t="s">
        <v>92</v>
      </c>
      <c r="CP5" s="611" t="s">
        <v>40</v>
      </c>
      <c r="CQ5" s="69" t="s">
        <v>91</v>
      </c>
      <c r="CR5" s="876" t="s">
        <v>153</v>
      </c>
      <c r="CS5" s="877"/>
      <c r="CT5" s="877"/>
      <c r="CU5" s="877"/>
      <c r="CV5" s="878"/>
      <c r="CW5" s="879" t="s">
        <v>69</v>
      </c>
      <c r="CX5" s="882" t="s">
        <v>53</v>
      </c>
      <c r="CY5" s="885" t="s">
        <v>196</v>
      </c>
      <c r="CZ5" s="882" t="s">
        <v>81</v>
      </c>
      <c r="DA5" s="888" t="s">
        <v>55</v>
      </c>
      <c r="DB5" s="627" t="s">
        <v>33</v>
      </c>
      <c r="DC5" s="627" t="s">
        <v>92</v>
      </c>
      <c r="DD5" s="627" t="s">
        <v>40</v>
      </c>
      <c r="DE5" s="73" t="s">
        <v>91</v>
      </c>
      <c r="DF5" s="595" t="s">
        <v>153</v>
      </c>
      <c r="DG5" s="596"/>
      <c r="DH5" s="597"/>
      <c r="DI5" s="902" t="s">
        <v>69</v>
      </c>
      <c r="DJ5" s="699" t="s">
        <v>53</v>
      </c>
      <c r="DK5" s="699"/>
      <c r="DL5" s="700"/>
      <c r="DM5" s="699" t="s">
        <v>81</v>
      </c>
      <c r="DN5" s="699"/>
      <c r="DO5" s="700"/>
      <c r="DP5" s="909" t="s">
        <v>55</v>
      </c>
      <c r="DQ5" s="701" t="s">
        <v>33</v>
      </c>
      <c r="DR5" s="399" t="s">
        <v>30</v>
      </c>
      <c r="DS5" s="640" t="s">
        <v>153</v>
      </c>
      <c r="DT5" s="641"/>
      <c r="DU5" s="641"/>
      <c r="DV5" s="641"/>
      <c r="DW5" s="641"/>
      <c r="DX5" s="641"/>
      <c r="DY5" s="641"/>
      <c r="DZ5" s="641"/>
      <c r="EA5" s="641"/>
      <c r="EB5" s="641"/>
      <c r="EC5" s="641"/>
      <c r="ED5" s="919" t="s">
        <v>69</v>
      </c>
      <c r="EE5" s="646" t="s">
        <v>53</v>
      </c>
      <c r="EF5" s="646"/>
      <c r="EG5" s="646"/>
      <c r="EH5" s="646" t="s">
        <v>81</v>
      </c>
      <c r="EI5" s="646"/>
      <c r="EJ5" s="646"/>
      <c r="EK5" s="918" t="s">
        <v>198</v>
      </c>
      <c r="EL5" s="918" t="s">
        <v>199</v>
      </c>
      <c r="EM5" s="923" t="s">
        <v>55</v>
      </c>
      <c r="EN5" s="627" t="s">
        <v>33</v>
      </c>
      <c r="EO5" s="73" t="s">
        <v>30</v>
      </c>
      <c r="EP5" s="924" t="s">
        <v>86</v>
      </c>
      <c r="EQ5" s="927" t="s">
        <v>87</v>
      </c>
      <c r="ER5" s="927" t="s">
        <v>88</v>
      </c>
      <c r="ES5" s="930" t="s">
        <v>29</v>
      </c>
      <c r="ET5" s="825" t="s">
        <v>33</v>
      </c>
      <c r="EU5" s="74" t="s">
        <v>30</v>
      </c>
      <c r="EV5" s="933" t="s">
        <v>53</v>
      </c>
      <c r="EW5" s="936" t="s">
        <v>249</v>
      </c>
      <c r="EX5" s="936" t="s">
        <v>90</v>
      </c>
      <c r="EY5" s="920" t="s">
        <v>29</v>
      </c>
      <c r="EZ5" s="786" t="s">
        <v>33</v>
      </c>
      <c r="FA5" s="400" t="s">
        <v>30</v>
      </c>
      <c r="FB5" s="834" t="s">
        <v>153</v>
      </c>
      <c r="FC5" s="835"/>
      <c r="FD5" s="835"/>
      <c r="FE5" s="919" t="s">
        <v>69</v>
      </c>
      <c r="FF5" s="918" t="s">
        <v>53</v>
      </c>
      <c r="FG5" s="914" t="s">
        <v>207</v>
      </c>
      <c r="FH5" s="918" t="s">
        <v>81</v>
      </c>
      <c r="FI5" s="919" t="s">
        <v>29</v>
      </c>
      <c r="FJ5" s="627" t="s">
        <v>33</v>
      </c>
      <c r="FK5" s="627" t="s">
        <v>92</v>
      </c>
      <c r="FL5" s="627" t="s">
        <v>40</v>
      </c>
      <c r="FM5" s="73" t="s">
        <v>91</v>
      </c>
      <c r="FN5" s="954" t="s">
        <v>252</v>
      </c>
      <c r="FO5" s="957" t="s">
        <v>89</v>
      </c>
      <c r="FP5" s="957" t="s">
        <v>83</v>
      </c>
      <c r="FQ5" s="960" t="s">
        <v>29</v>
      </c>
      <c r="FR5" s="963" t="s">
        <v>33</v>
      </c>
      <c r="FS5" s="412" t="s">
        <v>30</v>
      </c>
      <c r="FT5" s="846"/>
      <c r="FU5" s="599"/>
      <c r="FV5" s="840"/>
      <c r="FW5" s="842"/>
      <c r="FX5" s="599"/>
      <c r="FY5" s="599"/>
      <c r="FZ5" s="599"/>
      <c r="GA5" s="599"/>
      <c r="GB5" s="75"/>
      <c r="GC5" s="840"/>
      <c r="GD5" s="603"/>
      <c r="GE5" s="969" t="str">
        <f>L3</f>
        <v>HINDI</v>
      </c>
      <c r="GF5" s="588" t="str">
        <f>Z3</f>
        <v>ENGLISH</v>
      </c>
      <c r="GG5" s="588" t="str">
        <f>AN3</f>
        <v>SANSKRIT-I</v>
      </c>
      <c r="GH5" s="588" t="str">
        <f>BB3</f>
        <v>SANSKRIT-II</v>
      </c>
      <c r="GI5" s="588" t="str">
        <f>BP3</f>
        <v>SCIENCE</v>
      </c>
      <c r="GJ5" s="588" t="str">
        <f>CD3</f>
        <v>MATHEMATICS</v>
      </c>
      <c r="GK5" s="779" t="str">
        <f>CR3</f>
        <v>SOCIAL SCIENCE</v>
      </c>
      <c r="GL5" s="945" t="str">
        <f>FB3</f>
        <v>Freedom movement and trad. Of bravery in Raj.</v>
      </c>
      <c r="GM5" s="774"/>
      <c r="GN5" s="771"/>
      <c r="GO5" s="771"/>
      <c r="GP5" s="771"/>
      <c r="GQ5" s="578"/>
      <c r="GR5" s="809"/>
      <c r="GS5" s="809"/>
    </row>
    <row r="6" spans="1:225" ht="64.5" customHeight="1">
      <c r="C6" s="761" t="s">
        <v>31</v>
      </c>
      <c r="D6" s="569" t="s">
        <v>26</v>
      </c>
      <c r="E6" s="569" t="s">
        <v>20</v>
      </c>
      <c r="F6" s="569" t="s">
        <v>194</v>
      </c>
      <c r="G6" s="633" t="s">
        <v>21</v>
      </c>
      <c r="H6" s="569" t="s">
        <v>22</v>
      </c>
      <c r="I6" s="569" t="s">
        <v>23</v>
      </c>
      <c r="J6" s="569" t="s">
        <v>24</v>
      </c>
      <c r="K6" s="765" t="s">
        <v>25</v>
      </c>
      <c r="L6" s="742" t="s">
        <v>67</v>
      </c>
      <c r="M6" s="744" t="s">
        <v>68</v>
      </c>
      <c r="N6" s="746" t="s">
        <v>195</v>
      </c>
      <c r="O6" s="747"/>
      <c r="P6" s="748"/>
      <c r="Q6" s="750"/>
      <c r="R6" s="753"/>
      <c r="S6" s="756"/>
      <c r="T6" s="753"/>
      <c r="U6" s="759"/>
      <c r="V6" s="599"/>
      <c r="W6" s="599"/>
      <c r="X6" s="599"/>
      <c r="Y6" s="612" t="s">
        <v>123</v>
      </c>
      <c r="Z6" s="710" t="s">
        <v>67</v>
      </c>
      <c r="AA6" s="712" t="s">
        <v>68</v>
      </c>
      <c r="AB6" s="714" t="s">
        <v>195</v>
      </c>
      <c r="AC6" s="715"/>
      <c r="AD6" s="716"/>
      <c r="AE6" s="694"/>
      <c r="AF6" s="697"/>
      <c r="AG6" s="705"/>
      <c r="AH6" s="697"/>
      <c r="AI6" s="708"/>
      <c r="AJ6" s="593"/>
      <c r="AK6" s="593"/>
      <c r="AL6" s="593"/>
      <c r="AM6" s="817" t="s">
        <v>123</v>
      </c>
      <c r="AN6" s="683" t="s">
        <v>67</v>
      </c>
      <c r="AO6" s="685" t="s">
        <v>68</v>
      </c>
      <c r="AP6" s="687" t="s">
        <v>195</v>
      </c>
      <c r="AQ6" s="688"/>
      <c r="AR6" s="689"/>
      <c r="AS6" s="672"/>
      <c r="AT6" s="675"/>
      <c r="AU6" s="678"/>
      <c r="AV6" s="675"/>
      <c r="AW6" s="681"/>
      <c r="AX6" s="802"/>
      <c r="AY6" s="802"/>
      <c r="AZ6" s="802"/>
      <c r="BA6" s="585" t="s">
        <v>123</v>
      </c>
      <c r="BB6" s="1572" t="s">
        <v>67</v>
      </c>
      <c r="BC6" s="1573" t="s">
        <v>68</v>
      </c>
      <c r="BD6" s="1574" t="s">
        <v>195</v>
      </c>
      <c r="BE6" s="1575"/>
      <c r="BF6" s="1576"/>
      <c r="BG6" s="1577"/>
      <c r="BH6" s="1578"/>
      <c r="BI6" s="1579"/>
      <c r="BJ6" s="1578"/>
      <c r="BK6" s="1580"/>
      <c r="BL6" s="666"/>
      <c r="BM6" s="666"/>
      <c r="BN6" s="666"/>
      <c r="BO6" s="767" t="s">
        <v>123</v>
      </c>
      <c r="BP6" s="735" t="s">
        <v>67</v>
      </c>
      <c r="BQ6" s="737" t="s">
        <v>68</v>
      </c>
      <c r="BR6" s="848" t="s">
        <v>195</v>
      </c>
      <c r="BS6" s="849"/>
      <c r="BT6" s="850"/>
      <c r="BU6" s="724"/>
      <c r="BV6" s="727"/>
      <c r="BW6" s="730"/>
      <c r="BX6" s="727"/>
      <c r="BY6" s="733"/>
      <c r="BZ6" s="874"/>
      <c r="CA6" s="874"/>
      <c r="CB6" s="575"/>
      <c r="CC6" s="810" t="s">
        <v>123</v>
      </c>
      <c r="CD6" s="866" t="s">
        <v>67</v>
      </c>
      <c r="CE6" s="868" t="s">
        <v>68</v>
      </c>
      <c r="CF6" s="870" t="s">
        <v>195</v>
      </c>
      <c r="CG6" s="871"/>
      <c r="CH6" s="872"/>
      <c r="CI6" s="855"/>
      <c r="CJ6" s="858"/>
      <c r="CK6" s="861"/>
      <c r="CL6" s="858"/>
      <c r="CM6" s="864"/>
      <c r="CN6" s="599"/>
      <c r="CO6" s="599"/>
      <c r="CP6" s="599"/>
      <c r="CQ6" s="612" t="s">
        <v>123</v>
      </c>
      <c r="CR6" s="891" t="s">
        <v>67</v>
      </c>
      <c r="CS6" s="893" t="s">
        <v>68</v>
      </c>
      <c r="CT6" s="895" t="s">
        <v>195</v>
      </c>
      <c r="CU6" s="896"/>
      <c r="CV6" s="897"/>
      <c r="CW6" s="880"/>
      <c r="CX6" s="883"/>
      <c r="CY6" s="886"/>
      <c r="CZ6" s="883"/>
      <c r="DA6" s="889"/>
      <c r="DB6" s="628"/>
      <c r="DC6" s="628"/>
      <c r="DD6" s="628"/>
      <c r="DE6" s="630" t="s">
        <v>123</v>
      </c>
      <c r="DF6" s="898" t="s">
        <v>67</v>
      </c>
      <c r="DG6" s="900" t="s">
        <v>68</v>
      </c>
      <c r="DH6" s="900" t="s">
        <v>195</v>
      </c>
      <c r="DI6" s="903"/>
      <c r="DJ6" s="905" t="s">
        <v>89</v>
      </c>
      <c r="DK6" s="905" t="s">
        <v>83</v>
      </c>
      <c r="DL6" s="907" t="s">
        <v>111</v>
      </c>
      <c r="DM6" s="905" t="s">
        <v>89</v>
      </c>
      <c r="DN6" s="905" t="s">
        <v>83</v>
      </c>
      <c r="DO6" s="907" t="s">
        <v>112</v>
      </c>
      <c r="DP6" s="910"/>
      <c r="DQ6" s="702"/>
      <c r="DR6" s="915" t="s">
        <v>101</v>
      </c>
      <c r="DS6" s="912" t="s">
        <v>209</v>
      </c>
      <c r="DT6" s="913" t="s">
        <v>200</v>
      </c>
      <c r="DU6" s="914" t="s">
        <v>201</v>
      </c>
      <c r="DV6" s="913" t="s">
        <v>210</v>
      </c>
      <c r="DW6" s="913" t="s">
        <v>202</v>
      </c>
      <c r="DX6" s="914" t="s">
        <v>203</v>
      </c>
      <c r="DY6" s="913" t="s">
        <v>211</v>
      </c>
      <c r="DZ6" s="913" t="s">
        <v>204</v>
      </c>
      <c r="EA6" s="914" t="s">
        <v>205</v>
      </c>
      <c r="EB6" s="914" t="s">
        <v>198</v>
      </c>
      <c r="EC6" s="914" t="s">
        <v>206</v>
      </c>
      <c r="ED6" s="919"/>
      <c r="EE6" s="913" t="s">
        <v>89</v>
      </c>
      <c r="EF6" s="913" t="s">
        <v>83</v>
      </c>
      <c r="EG6" s="914" t="s">
        <v>111</v>
      </c>
      <c r="EH6" s="913" t="s">
        <v>89</v>
      </c>
      <c r="EI6" s="913" t="s">
        <v>83</v>
      </c>
      <c r="EJ6" s="914" t="s">
        <v>112</v>
      </c>
      <c r="EK6" s="918"/>
      <c r="EL6" s="918"/>
      <c r="EM6" s="923"/>
      <c r="EN6" s="644"/>
      <c r="EO6" s="836" t="s">
        <v>101</v>
      </c>
      <c r="EP6" s="925"/>
      <c r="EQ6" s="928"/>
      <c r="ER6" s="928"/>
      <c r="ES6" s="931"/>
      <c r="ET6" s="825"/>
      <c r="EU6" s="828" t="s">
        <v>101</v>
      </c>
      <c r="EV6" s="934"/>
      <c r="EW6" s="937"/>
      <c r="EX6" s="937"/>
      <c r="EY6" s="921"/>
      <c r="EZ6" s="786"/>
      <c r="FA6" s="580" t="s">
        <v>101</v>
      </c>
      <c r="FB6" s="912" t="s">
        <v>67</v>
      </c>
      <c r="FC6" s="913" t="s">
        <v>68</v>
      </c>
      <c r="FD6" s="913" t="s">
        <v>195</v>
      </c>
      <c r="FE6" s="919"/>
      <c r="FF6" s="918"/>
      <c r="FG6" s="914"/>
      <c r="FH6" s="918"/>
      <c r="FI6" s="919"/>
      <c r="FJ6" s="628"/>
      <c r="FK6" s="628"/>
      <c r="FL6" s="628"/>
      <c r="FM6" s="630" t="s">
        <v>123</v>
      </c>
      <c r="FN6" s="955"/>
      <c r="FO6" s="958"/>
      <c r="FP6" s="958"/>
      <c r="FQ6" s="961"/>
      <c r="FR6" s="963"/>
      <c r="FS6" s="966" t="s">
        <v>101</v>
      </c>
      <c r="FT6" s="846"/>
      <c r="FU6" s="599"/>
      <c r="FV6" s="840"/>
      <c r="FW6" s="842"/>
      <c r="FX6" s="599"/>
      <c r="FY6" s="599"/>
      <c r="FZ6" s="599"/>
      <c r="GA6" s="599"/>
      <c r="GB6" s="75"/>
      <c r="GC6" s="840"/>
      <c r="GD6" s="603"/>
      <c r="GE6" s="970"/>
      <c r="GF6" s="589"/>
      <c r="GG6" s="589"/>
      <c r="GH6" s="589"/>
      <c r="GI6" s="589"/>
      <c r="GJ6" s="588"/>
      <c r="GK6" s="780"/>
      <c r="GL6" s="945"/>
      <c r="GM6" s="774"/>
      <c r="GN6" s="771"/>
      <c r="GO6" s="771"/>
      <c r="GP6" s="771"/>
      <c r="GQ6" s="578"/>
      <c r="GR6" s="809"/>
      <c r="GS6" s="809"/>
    </row>
    <row r="7" spans="1:225" s="369" customFormat="1" ht="64.5" customHeight="1">
      <c r="C7" s="762"/>
      <c r="D7" s="570"/>
      <c r="E7" s="570"/>
      <c r="F7" s="570"/>
      <c r="G7" s="634"/>
      <c r="H7" s="570"/>
      <c r="I7" s="570"/>
      <c r="J7" s="570"/>
      <c r="K7" s="766"/>
      <c r="L7" s="743"/>
      <c r="M7" s="745"/>
      <c r="N7" s="431" t="s">
        <v>247</v>
      </c>
      <c r="O7" s="432" t="s">
        <v>248</v>
      </c>
      <c r="P7" s="433" t="s">
        <v>29</v>
      </c>
      <c r="Q7" s="751"/>
      <c r="R7" s="754"/>
      <c r="S7" s="757"/>
      <c r="T7" s="754"/>
      <c r="U7" s="760"/>
      <c r="V7" s="599"/>
      <c r="W7" s="599"/>
      <c r="X7" s="599"/>
      <c r="Y7" s="613"/>
      <c r="Z7" s="711"/>
      <c r="AA7" s="713"/>
      <c r="AB7" s="377" t="s">
        <v>247</v>
      </c>
      <c r="AC7" s="378" t="s">
        <v>248</v>
      </c>
      <c r="AD7" s="379" t="s">
        <v>29</v>
      </c>
      <c r="AE7" s="695"/>
      <c r="AF7" s="698"/>
      <c r="AG7" s="706"/>
      <c r="AH7" s="698"/>
      <c r="AI7" s="709"/>
      <c r="AJ7" s="593"/>
      <c r="AK7" s="593"/>
      <c r="AL7" s="593"/>
      <c r="AM7" s="818"/>
      <c r="AN7" s="684"/>
      <c r="AO7" s="686"/>
      <c r="AP7" s="387" t="s">
        <v>247</v>
      </c>
      <c r="AQ7" s="388" t="s">
        <v>248</v>
      </c>
      <c r="AR7" s="389" t="s">
        <v>29</v>
      </c>
      <c r="AS7" s="673"/>
      <c r="AT7" s="676"/>
      <c r="AU7" s="679"/>
      <c r="AV7" s="676"/>
      <c r="AW7" s="682"/>
      <c r="AX7" s="802"/>
      <c r="AY7" s="802"/>
      <c r="AZ7" s="802"/>
      <c r="BA7" s="586"/>
      <c r="BB7" s="1581"/>
      <c r="BC7" s="1582"/>
      <c r="BD7" s="1583" t="s">
        <v>247</v>
      </c>
      <c r="BE7" s="1584" t="s">
        <v>248</v>
      </c>
      <c r="BF7" s="1585" t="s">
        <v>29</v>
      </c>
      <c r="BG7" s="1586"/>
      <c r="BH7" s="1587"/>
      <c r="BI7" s="1588"/>
      <c r="BJ7" s="1587"/>
      <c r="BK7" s="1589"/>
      <c r="BL7" s="666"/>
      <c r="BM7" s="666"/>
      <c r="BN7" s="666"/>
      <c r="BO7" s="768"/>
      <c r="BP7" s="736"/>
      <c r="BQ7" s="738"/>
      <c r="BR7" s="390" t="s">
        <v>247</v>
      </c>
      <c r="BS7" s="391" t="s">
        <v>248</v>
      </c>
      <c r="BT7" s="392" t="s">
        <v>29</v>
      </c>
      <c r="BU7" s="725"/>
      <c r="BV7" s="728"/>
      <c r="BW7" s="731"/>
      <c r="BX7" s="728"/>
      <c r="BY7" s="734"/>
      <c r="BZ7" s="874"/>
      <c r="CA7" s="874"/>
      <c r="CB7" s="575"/>
      <c r="CC7" s="811"/>
      <c r="CD7" s="867"/>
      <c r="CE7" s="869"/>
      <c r="CF7" s="393" t="s">
        <v>247</v>
      </c>
      <c r="CG7" s="394" t="s">
        <v>248</v>
      </c>
      <c r="CH7" s="395" t="s">
        <v>29</v>
      </c>
      <c r="CI7" s="856"/>
      <c r="CJ7" s="859"/>
      <c r="CK7" s="862"/>
      <c r="CL7" s="859"/>
      <c r="CM7" s="865"/>
      <c r="CN7" s="599"/>
      <c r="CO7" s="599"/>
      <c r="CP7" s="599"/>
      <c r="CQ7" s="613"/>
      <c r="CR7" s="892"/>
      <c r="CS7" s="894"/>
      <c r="CT7" s="396" t="s">
        <v>247</v>
      </c>
      <c r="CU7" s="397" t="s">
        <v>248</v>
      </c>
      <c r="CV7" s="398" t="s">
        <v>29</v>
      </c>
      <c r="CW7" s="881"/>
      <c r="CX7" s="884"/>
      <c r="CY7" s="887"/>
      <c r="CZ7" s="884"/>
      <c r="DA7" s="890"/>
      <c r="DB7" s="628"/>
      <c r="DC7" s="628"/>
      <c r="DD7" s="628"/>
      <c r="DE7" s="631"/>
      <c r="DF7" s="899"/>
      <c r="DG7" s="901"/>
      <c r="DH7" s="901"/>
      <c r="DI7" s="904"/>
      <c r="DJ7" s="906"/>
      <c r="DK7" s="906"/>
      <c r="DL7" s="908"/>
      <c r="DM7" s="906"/>
      <c r="DN7" s="906"/>
      <c r="DO7" s="908"/>
      <c r="DP7" s="911"/>
      <c r="DQ7" s="702"/>
      <c r="DR7" s="916"/>
      <c r="DS7" s="912"/>
      <c r="DT7" s="913"/>
      <c r="DU7" s="914"/>
      <c r="DV7" s="913"/>
      <c r="DW7" s="913"/>
      <c r="DX7" s="914"/>
      <c r="DY7" s="913"/>
      <c r="DZ7" s="913"/>
      <c r="EA7" s="914"/>
      <c r="EB7" s="914"/>
      <c r="EC7" s="914"/>
      <c r="ED7" s="919"/>
      <c r="EE7" s="913"/>
      <c r="EF7" s="913"/>
      <c r="EG7" s="914"/>
      <c r="EH7" s="913"/>
      <c r="EI7" s="913"/>
      <c r="EJ7" s="914"/>
      <c r="EK7" s="918"/>
      <c r="EL7" s="918"/>
      <c r="EM7" s="923"/>
      <c r="EN7" s="644"/>
      <c r="EO7" s="837"/>
      <c r="EP7" s="926"/>
      <c r="EQ7" s="929"/>
      <c r="ER7" s="929"/>
      <c r="ES7" s="932"/>
      <c r="ET7" s="826"/>
      <c r="EU7" s="829"/>
      <c r="EV7" s="935"/>
      <c r="EW7" s="938"/>
      <c r="EX7" s="938"/>
      <c r="EY7" s="922"/>
      <c r="EZ7" s="787"/>
      <c r="FA7" s="581"/>
      <c r="FB7" s="912"/>
      <c r="FC7" s="913"/>
      <c r="FD7" s="913"/>
      <c r="FE7" s="919"/>
      <c r="FF7" s="918"/>
      <c r="FG7" s="914"/>
      <c r="FH7" s="918"/>
      <c r="FI7" s="919"/>
      <c r="FJ7" s="628"/>
      <c r="FK7" s="628"/>
      <c r="FL7" s="628"/>
      <c r="FM7" s="631"/>
      <c r="FN7" s="956"/>
      <c r="FO7" s="959"/>
      <c r="FP7" s="959"/>
      <c r="FQ7" s="962"/>
      <c r="FR7" s="964"/>
      <c r="FS7" s="967"/>
      <c r="FT7" s="846"/>
      <c r="FU7" s="599"/>
      <c r="FV7" s="840"/>
      <c r="FW7" s="842"/>
      <c r="FX7" s="599"/>
      <c r="FY7" s="599"/>
      <c r="FZ7" s="599"/>
      <c r="GA7" s="599"/>
      <c r="GB7" s="75"/>
      <c r="GC7" s="840"/>
      <c r="GD7" s="603"/>
      <c r="GE7" s="970"/>
      <c r="GF7" s="589"/>
      <c r="GG7" s="589"/>
      <c r="GH7" s="589"/>
      <c r="GI7" s="589"/>
      <c r="GJ7" s="588"/>
      <c r="GK7" s="780"/>
      <c r="GL7" s="945"/>
      <c r="GM7" s="774"/>
      <c r="GN7" s="771"/>
      <c r="GO7" s="771"/>
      <c r="GP7" s="771"/>
      <c r="GQ7" s="578"/>
      <c r="GR7" s="809"/>
      <c r="GS7" s="809"/>
      <c r="HK7" s="368"/>
    </row>
    <row r="8" spans="1:225" ht="30" customHeight="1" thickBot="1">
      <c r="C8" s="763"/>
      <c r="D8" s="571"/>
      <c r="E8" s="571"/>
      <c r="F8" s="571"/>
      <c r="G8" s="571"/>
      <c r="H8" s="571"/>
      <c r="I8" s="571"/>
      <c r="J8" s="571"/>
      <c r="K8" s="614"/>
      <c r="L8" s="76">
        <v>5</v>
      </c>
      <c r="M8" s="77">
        <v>5</v>
      </c>
      <c r="N8" s="77">
        <v>4</v>
      </c>
      <c r="O8" s="77">
        <v>1</v>
      </c>
      <c r="P8" s="77">
        <f>SUM(N8:O8)</f>
        <v>5</v>
      </c>
      <c r="Q8" s="78">
        <f>SUM(L8:M8,P8)</f>
        <v>15</v>
      </c>
      <c r="R8" s="79">
        <v>35</v>
      </c>
      <c r="S8" s="80">
        <f>SUM(Q8,R8)</f>
        <v>50</v>
      </c>
      <c r="T8" s="81">
        <v>50</v>
      </c>
      <c r="U8" s="82">
        <f>SUM(S8,T8)</f>
        <v>100</v>
      </c>
      <c r="V8" s="571"/>
      <c r="W8" s="571"/>
      <c r="X8" s="571"/>
      <c r="Y8" s="614"/>
      <c r="Z8" s="76">
        <v>5</v>
      </c>
      <c r="AA8" s="77">
        <v>5</v>
      </c>
      <c r="AB8" s="77">
        <v>4</v>
      </c>
      <c r="AC8" s="77">
        <v>1</v>
      </c>
      <c r="AD8" s="77">
        <f>SUM(AB8:AC8)</f>
        <v>5</v>
      </c>
      <c r="AE8" s="78">
        <f>SUM(Z8:AA8,AD8)</f>
        <v>15</v>
      </c>
      <c r="AF8" s="79">
        <v>35</v>
      </c>
      <c r="AG8" s="80">
        <f>SUM(AE8,AF8)</f>
        <v>50</v>
      </c>
      <c r="AH8" s="81">
        <v>50</v>
      </c>
      <c r="AI8" s="82">
        <f>SUM(AG8,AH8)</f>
        <v>100</v>
      </c>
      <c r="AJ8" s="594"/>
      <c r="AK8" s="594"/>
      <c r="AL8" s="594"/>
      <c r="AM8" s="819"/>
      <c r="AN8" s="76">
        <v>10</v>
      </c>
      <c r="AO8" s="77">
        <v>10</v>
      </c>
      <c r="AP8" s="77">
        <v>9</v>
      </c>
      <c r="AQ8" s="77">
        <v>1</v>
      </c>
      <c r="AR8" s="77">
        <f>SUM(AP8:AQ8)</f>
        <v>10</v>
      </c>
      <c r="AS8" s="78">
        <f>SUM(AN8:AO8,AR8)</f>
        <v>30</v>
      </c>
      <c r="AT8" s="79">
        <v>70</v>
      </c>
      <c r="AU8" s="80">
        <f>SUM(AS8,AT8)</f>
        <v>100</v>
      </c>
      <c r="AV8" s="81">
        <v>100</v>
      </c>
      <c r="AW8" s="82">
        <f>SUM(AU8,AV8)</f>
        <v>200</v>
      </c>
      <c r="AX8" s="803"/>
      <c r="AY8" s="803"/>
      <c r="AZ8" s="803"/>
      <c r="BA8" s="587"/>
      <c r="BB8" s="76">
        <v>10</v>
      </c>
      <c r="BC8" s="77">
        <v>10</v>
      </c>
      <c r="BD8" s="77">
        <v>9</v>
      </c>
      <c r="BE8" s="77">
        <v>1</v>
      </c>
      <c r="BF8" s="77">
        <f>SUM(BD8:BE8)</f>
        <v>10</v>
      </c>
      <c r="BG8" s="78">
        <f>SUM(BB8:BC8,BF8)</f>
        <v>30</v>
      </c>
      <c r="BH8" s="79">
        <v>70</v>
      </c>
      <c r="BI8" s="80">
        <f>SUM(BG8,BH8)</f>
        <v>100</v>
      </c>
      <c r="BJ8" s="81">
        <v>100</v>
      </c>
      <c r="BK8" s="82">
        <f>SUM(BI8,BJ8)</f>
        <v>200</v>
      </c>
      <c r="BL8" s="667"/>
      <c r="BM8" s="667"/>
      <c r="BN8" s="667"/>
      <c r="BO8" s="769"/>
      <c r="BP8" s="76">
        <v>10</v>
      </c>
      <c r="BQ8" s="77">
        <v>10</v>
      </c>
      <c r="BR8" s="77">
        <v>8</v>
      </c>
      <c r="BS8" s="77">
        <v>2</v>
      </c>
      <c r="BT8" s="77">
        <f>SUM(BR8:BS8)</f>
        <v>10</v>
      </c>
      <c r="BU8" s="78">
        <f>SUM(BP8:BQ8,BT8)</f>
        <v>30</v>
      </c>
      <c r="BV8" s="79">
        <v>70</v>
      </c>
      <c r="BW8" s="80">
        <f>SUM(BU8,BV8)</f>
        <v>100</v>
      </c>
      <c r="BX8" s="81">
        <v>100</v>
      </c>
      <c r="BY8" s="82">
        <f>SUM(BW8,BX8)</f>
        <v>200</v>
      </c>
      <c r="BZ8" s="875"/>
      <c r="CA8" s="875"/>
      <c r="CB8" s="576"/>
      <c r="CC8" s="812"/>
      <c r="CD8" s="76">
        <v>10</v>
      </c>
      <c r="CE8" s="77">
        <v>10</v>
      </c>
      <c r="CF8" s="77">
        <v>9</v>
      </c>
      <c r="CG8" s="77">
        <v>1</v>
      </c>
      <c r="CH8" s="77">
        <f>SUM(CF8:CG8)</f>
        <v>10</v>
      </c>
      <c r="CI8" s="78">
        <f>SUM(CD8:CE8,CH8)</f>
        <v>30</v>
      </c>
      <c r="CJ8" s="79">
        <v>70</v>
      </c>
      <c r="CK8" s="80">
        <f>SUM(CI8,CJ8)</f>
        <v>100</v>
      </c>
      <c r="CL8" s="81">
        <v>100</v>
      </c>
      <c r="CM8" s="82">
        <f>SUM(CK8,CL8)</f>
        <v>200</v>
      </c>
      <c r="CN8" s="571"/>
      <c r="CO8" s="571"/>
      <c r="CP8" s="571"/>
      <c r="CQ8" s="614"/>
      <c r="CR8" s="76">
        <v>10</v>
      </c>
      <c r="CS8" s="77">
        <v>10</v>
      </c>
      <c r="CT8" s="77">
        <v>9</v>
      </c>
      <c r="CU8" s="77">
        <v>1</v>
      </c>
      <c r="CV8" s="77">
        <f>SUM(CT8:CU8)</f>
        <v>10</v>
      </c>
      <c r="CW8" s="78">
        <f>SUM(CR8:CS8,CV8)</f>
        <v>30</v>
      </c>
      <c r="CX8" s="79">
        <v>70</v>
      </c>
      <c r="CY8" s="80">
        <f>SUM(CW8,CX8)</f>
        <v>100</v>
      </c>
      <c r="CZ8" s="81">
        <v>100</v>
      </c>
      <c r="DA8" s="82">
        <f>SUM(CY8,CZ8)</f>
        <v>200</v>
      </c>
      <c r="DB8" s="629"/>
      <c r="DC8" s="629"/>
      <c r="DD8" s="629"/>
      <c r="DE8" s="632"/>
      <c r="DF8" s="418">
        <v>10</v>
      </c>
      <c r="DG8" s="419">
        <v>10</v>
      </c>
      <c r="DH8" s="419">
        <v>10</v>
      </c>
      <c r="DI8" s="420">
        <f>SUM(DF8:DH8)</f>
        <v>30</v>
      </c>
      <c r="DJ8" s="79">
        <v>40</v>
      </c>
      <c r="DK8" s="421">
        <v>30</v>
      </c>
      <c r="DL8" s="80">
        <f>SUM(DJ8,DK8)</f>
        <v>70</v>
      </c>
      <c r="DM8" s="81">
        <v>70</v>
      </c>
      <c r="DN8" s="79">
        <v>30</v>
      </c>
      <c r="DO8" s="422">
        <f>IF(DN8="NA",DM8,(DM8+DN8))</f>
        <v>100</v>
      </c>
      <c r="DP8" s="423">
        <f>SUM(DI8,DL8,DO8)</f>
        <v>200</v>
      </c>
      <c r="DQ8" s="703"/>
      <c r="DR8" s="917"/>
      <c r="DS8" s="418">
        <v>10</v>
      </c>
      <c r="DT8" s="424">
        <v>8</v>
      </c>
      <c r="DU8" s="80">
        <f>SUM(DS8:DT8)</f>
        <v>18</v>
      </c>
      <c r="DV8" s="419">
        <v>10</v>
      </c>
      <c r="DW8" s="419">
        <v>7</v>
      </c>
      <c r="DX8" s="80">
        <f>SUM(DV8:DW8)</f>
        <v>17</v>
      </c>
      <c r="DY8" s="419">
        <v>15</v>
      </c>
      <c r="DZ8" s="419">
        <v>10</v>
      </c>
      <c r="EA8" s="80">
        <f>SUM(DY8:DZ8)</f>
        <v>25</v>
      </c>
      <c r="EB8" s="80">
        <f>SUM(DS8,DV8,DY8)</f>
        <v>35</v>
      </c>
      <c r="EC8" s="80">
        <f>SUM(DT8,DW8,DZ8)</f>
        <v>25</v>
      </c>
      <c r="ED8" s="420">
        <f>SUM(EB8:EC8)</f>
        <v>60</v>
      </c>
      <c r="EE8" s="79">
        <v>25</v>
      </c>
      <c r="EF8" s="421">
        <v>15</v>
      </c>
      <c r="EG8" s="80">
        <f>SUM(EE8,EF8)</f>
        <v>40</v>
      </c>
      <c r="EH8" s="81">
        <v>30</v>
      </c>
      <c r="EI8" s="79">
        <v>70</v>
      </c>
      <c r="EJ8" s="80">
        <f>SUM(EH8,EI8)</f>
        <v>100</v>
      </c>
      <c r="EK8" s="425">
        <f>SUM(EB8,EE8,EH8)</f>
        <v>90</v>
      </c>
      <c r="EL8" s="426">
        <f>SUM(EC8,EF8,EI8)</f>
        <v>110</v>
      </c>
      <c r="EM8" s="423">
        <f>SUM(EK8:EL8)</f>
        <v>200</v>
      </c>
      <c r="EN8" s="645"/>
      <c r="EO8" s="838"/>
      <c r="EP8" s="76">
        <v>25</v>
      </c>
      <c r="EQ8" s="77">
        <v>45</v>
      </c>
      <c r="ER8" s="77">
        <v>30</v>
      </c>
      <c r="ES8" s="402">
        <f>SUM(EP8:ER8)</f>
        <v>100</v>
      </c>
      <c r="ET8" s="827"/>
      <c r="EU8" s="830"/>
      <c r="EV8" s="76">
        <v>35</v>
      </c>
      <c r="EW8" s="77">
        <v>45</v>
      </c>
      <c r="EX8" s="77">
        <v>20</v>
      </c>
      <c r="EY8" s="402">
        <f>SUM(EV8:EX8)</f>
        <v>100</v>
      </c>
      <c r="EZ8" s="788"/>
      <c r="FA8" s="582"/>
      <c r="FB8" s="427">
        <v>10</v>
      </c>
      <c r="FC8" s="428">
        <v>10</v>
      </c>
      <c r="FD8" s="428">
        <v>10</v>
      </c>
      <c r="FE8" s="429">
        <f>SUM(FB8:FD8)</f>
        <v>30</v>
      </c>
      <c r="FF8" s="428">
        <v>70</v>
      </c>
      <c r="FG8" s="429">
        <f>SUM(FE8,FF8)</f>
        <v>100</v>
      </c>
      <c r="FH8" s="428">
        <v>100</v>
      </c>
      <c r="FI8" s="430">
        <f>SUM(FG8,FH8)</f>
        <v>200</v>
      </c>
      <c r="FJ8" s="629"/>
      <c r="FK8" s="629"/>
      <c r="FL8" s="629"/>
      <c r="FM8" s="632"/>
      <c r="FN8" s="76">
        <v>20</v>
      </c>
      <c r="FO8" s="77">
        <v>30</v>
      </c>
      <c r="FP8" s="77">
        <v>50</v>
      </c>
      <c r="FQ8" s="402">
        <f>SUM(FN8:FP8)</f>
        <v>100</v>
      </c>
      <c r="FR8" s="965"/>
      <c r="FS8" s="968"/>
      <c r="FT8" s="847"/>
      <c r="FU8" s="571"/>
      <c r="FV8" s="614"/>
      <c r="FW8" s="763"/>
      <c r="FX8" s="571"/>
      <c r="FY8" s="571"/>
      <c r="FZ8" s="571"/>
      <c r="GA8" s="571"/>
      <c r="GB8" s="83"/>
      <c r="GC8" s="614"/>
      <c r="GD8" s="604"/>
      <c r="GE8" s="971"/>
      <c r="GF8" s="590"/>
      <c r="GG8" s="590"/>
      <c r="GH8" s="590"/>
      <c r="GI8" s="590"/>
      <c r="GJ8" s="642"/>
      <c r="GK8" s="781"/>
      <c r="GL8" s="946"/>
      <c r="GM8" s="775"/>
      <c r="GN8" s="772"/>
      <c r="GO8" s="772"/>
      <c r="GP8" s="772"/>
      <c r="GQ8" s="579"/>
      <c r="GR8" s="809"/>
      <c r="GS8" s="809"/>
      <c r="GT8" s="813" t="str">
        <f>DF3</f>
        <v>Fou. Of Info. Tech.</v>
      </c>
      <c r="GU8" s="813"/>
      <c r="GV8" s="813"/>
      <c r="GW8" s="813"/>
      <c r="GX8" s="813" t="str">
        <f>DS3</f>
        <v>Health &amp; Phy. Edu.</v>
      </c>
      <c r="GY8" s="813"/>
      <c r="GZ8" s="813"/>
      <c r="HA8" s="813"/>
      <c r="HB8" s="813" t="str">
        <f>EP3</f>
        <v>S.U.P.W.</v>
      </c>
      <c r="HC8" s="813"/>
      <c r="HD8" s="813"/>
      <c r="HE8" s="813"/>
      <c r="HF8" s="813" t="str">
        <f>EV3</f>
        <v>Art Education</v>
      </c>
      <c r="HG8" s="813"/>
      <c r="HH8" s="813"/>
      <c r="HI8" s="813"/>
      <c r="HJ8" s="947" t="str">
        <f>FB3</f>
        <v>Freedom movement and trad. Of bravery in Raj.</v>
      </c>
      <c r="HK8" s="947"/>
      <c r="HL8" s="947"/>
      <c r="HM8" s="947"/>
      <c r="HN8" s="947" t="str">
        <f>FN3</f>
        <v>Vocational Education</v>
      </c>
      <c r="HO8" s="947"/>
      <c r="HP8" s="947"/>
      <c r="HQ8" s="947"/>
    </row>
    <row r="9" spans="1:225" ht="27.75" customHeight="1">
      <c r="C9" s="374">
        <v>1</v>
      </c>
      <c r="D9" s="374">
        <v>2</v>
      </c>
      <c r="E9" s="374">
        <v>3</v>
      </c>
      <c r="F9" s="374">
        <v>4</v>
      </c>
      <c r="G9" s="374">
        <v>5</v>
      </c>
      <c r="H9" s="374">
        <v>6</v>
      </c>
      <c r="I9" s="374">
        <v>7</v>
      </c>
      <c r="J9" s="374">
        <v>8</v>
      </c>
      <c r="K9" s="374">
        <v>9</v>
      </c>
      <c r="L9" s="374">
        <v>10</v>
      </c>
      <c r="M9" s="374">
        <v>11</v>
      </c>
      <c r="N9" s="374">
        <v>12</v>
      </c>
      <c r="O9" s="374">
        <v>13</v>
      </c>
      <c r="P9" s="374">
        <v>14</v>
      </c>
      <c r="Q9" s="374">
        <v>15</v>
      </c>
      <c r="R9" s="374">
        <v>16</v>
      </c>
      <c r="S9" s="374">
        <v>17</v>
      </c>
      <c r="T9" s="374">
        <v>18</v>
      </c>
      <c r="U9" s="374">
        <v>19</v>
      </c>
      <c r="V9" s="374">
        <v>20</v>
      </c>
      <c r="W9" s="374">
        <v>21</v>
      </c>
      <c r="X9" s="374">
        <v>22</v>
      </c>
      <c r="Y9" s="374">
        <v>23</v>
      </c>
      <c r="Z9" s="374">
        <v>24</v>
      </c>
      <c r="AA9" s="374">
        <v>25</v>
      </c>
      <c r="AB9" s="374">
        <v>26</v>
      </c>
      <c r="AC9" s="374">
        <v>27</v>
      </c>
      <c r="AD9" s="374">
        <v>28</v>
      </c>
      <c r="AE9" s="374">
        <v>29</v>
      </c>
      <c r="AF9" s="374">
        <v>30</v>
      </c>
      <c r="AG9" s="374">
        <v>31</v>
      </c>
      <c r="AH9" s="374">
        <v>32</v>
      </c>
      <c r="AI9" s="374">
        <v>33</v>
      </c>
      <c r="AJ9" s="374">
        <v>34</v>
      </c>
      <c r="AK9" s="374">
        <v>35</v>
      </c>
      <c r="AL9" s="374">
        <v>36</v>
      </c>
      <c r="AM9" s="374">
        <v>37</v>
      </c>
      <c r="AN9" s="374">
        <v>38</v>
      </c>
      <c r="AO9" s="374">
        <v>39</v>
      </c>
      <c r="AP9" s="374">
        <v>40</v>
      </c>
      <c r="AQ9" s="374">
        <v>41</v>
      </c>
      <c r="AR9" s="374">
        <v>42</v>
      </c>
      <c r="AS9" s="374">
        <v>43</v>
      </c>
      <c r="AT9" s="374">
        <v>44</v>
      </c>
      <c r="AU9" s="374">
        <v>45</v>
      </c>
      <c r="AV9" s="374">
        <v>46</v>
      </c>
      <c r="AW9" s="374">
        <v>47</v>
      </c>
      <c r="AX9" s="374">
        <v>48</v>
      </c>
      <c r="AY9" s="374">
        <v>49</v>
      </c>
      <c r="AZ9" s="374">
        <v>50</v>
      </c>
      <c r="BA9" s="374">
        <v>51</v>
      </c>
      <c r="BB9" s="374">
        <v>52</v>
      </c>
      <c r="BC9" s="374">
        <v>53</v>
      </c>
      <c r="BD9" s="374">
        <v>54</v>
      </c>
      <c r="BE9" s="374">
        <v>55</v>
      </c>
      <c r="BF9" s="374">
        <v>56</v>
      </c>
      <c r="BG9" s="374">
        <v>57</v>
      </c>
      <c r="BH9" s="374">
        <v>58</v>
      </c>
      <c r="BI9" s="374">
        <v>59</v>
      </c>
      <c r="BJ9" s="374">
        <v>60</v>
      </c>
      <c r="BK9" s="374">
        <v>61</v>
      </c>
      <c r="BL9" s="374">
        <v>62</v>
      </c>
      <c r="BM9" s="374">
        <v>63</v>
      </c>
      <c r="BN9" s="374">
        <v>64</v>
      </c>
      <c r="BO9" s="374">
        <v>65</v>
      </c>
      <c r="BP9" s="374">
        <v>66</v>
      </c>
      <c r="BQ9" s="374">
        <v>67</v>
      </c>
      <c r="BR9" s="374">
        <v>68</v>
      </c>
      <c r="BS9" s="374">
        <v>69</v>
      </c>
      <c r="BT9" s="374">
        <v>70</v>
      </c>
      <c r="BU9" s="374">
        <v>71</v>
      </c>
      <c r="BV9" s="374">
        <v>72</v>
      </c>
      <c r="BW9" s="374">
        <v>73</v>
      </c>
      <c r="BX9" s="374">
        <v>74</v>
      </c>
      <c r="BY9" s="374">
        <v>75</v>
      </c>
      <c r="BZ9" s="374">
        <v>76</v>
      </c>
      <c r="CA9" s="374">
        <v>77</v>
      </c>
      <c r="CB9" s="374">
        <v>78</v>
      </c>
      <c r="CC9" s="374">
        <v>79</v>
      </c>
      <c r="CD9" s="374">
        <v>80</v>
      </c>
      <c r="CE9" s="374">
        <v>81</v>
      </c>
      <c r="CF9" s="374">
        <v>82</v>
      </c>
      <c r="CG9" s="374">
        <v>83</v>
      </c>
      <c r="CH9" s="374">
        <v>84</v>
      </c>
      <c r="CI9" s="374">
        <v>85</v>
      </c>
      <c r="CJ9" s="374">
        <v>86</v>
      </c>
      <c r="CK9" s="374">
        <v>87</v>
      </c>
      <c r="CL9" s="374">
        <v>88</v>
      </c>
      <c r="CM9" s="374">
        <v>89</v>
      </c>
      <c r="CN9" s="374">
        <v>90</v>
      </c>
      <c r="CO9" s="374">
        <v>91</v>
      </c>
      <c r="CP9" s="374">
        <v>92</v>
      </c>
      <c r="CQ9" s="374">
        <v>93</v>
      </c>
      <c r="CR9" s="374">
        <v>94</v>
      </c>
      <c r="CS9" s="374">
        <v>95</v>
      </c>
      <c r="CT9" s="374">
        <v>96</v>
      </c>
      <c r="CU9" s="374">
        <v>97</v>
      </c>
      <c r="CV9" s="374">
        <v>98</v>
      </c>
      <c r="CW9" s="374">
        <v>99</v>
      </c>
      <c r="CX9" s="374">
        <v>100</v>
      </c>
      <c r="CY9" s="374">
        <v>101</v>
      </c>
      <c r="CZ9" s="374">
        <v>102</v>
      </c>
      <c r="DA9" s="374">
        <v>103</v>
      </c>
      <c r="DB9" s="374">
        <v>104</v>
      </c>
      <c r="DC9" s="374">
        <v>105</v>
      </c>
      <c r="DD9" s="374">
        <v>106</v>
      </c>
      <c r="DE9" s="374">
        <v>107</v>
      </c>
      <c r="DF9" s="374">
        <v>108</v>
      </c>
      <c r="DG9" s="374">
        <v>109</v>
      </c>
      <c r="DH9" s="374">
        <v>110</v>
      </c>
      <c r="DI9" s="374">
        <v>111</v>
      </c>
      <c r="DJ9" s="374">
        <v>112</v>
      </c>
      <c r="DK9" s="374">
        <v>113</v>
      </c>
      <c r="DL9" s="374">
        <v>114</v>
      </c>
      <c r="DM9" s="374">
        <v>115</v>
      </c>
      <c r="DN9" s="374">
        <v>116</v>
      </c>
      <c r="DO9" s="374">
        <v>117</v>
      </c>
      <c r="DP9" s="374">
        <v>118</v>
      </c>
      <c r="DQ9" s="374">
        <v>119</v>
      </c>
      <c r="DR9" s="374">
        <v>120</v>
      </c>
      <c r="DS9" s="374">
        <v>121</v>
      </c>
      <c r="DT9" s="374">
        <v>122</v>
      </c>
      <c r="DU9" s="374">
        <v>123</v>
      </c>
      <c r="DV9" s="374">
        <v>124</v>
      </c>
      <c r="DW9" s="374">
        <v>125</v>
      </c>
      <c r="DX9" s="374">
        <v>126</v>
      </c>
      <c r="DY9" s="374">
        <v>127</v>
      </c>
      <c r="DZ9" s="374">
        <v>128</v>
      </c>
      <c r="EA9" s="374">
        <v>129</v>
      </c>
      <c r="EB9" s="374">
        <v>130</v>
      </c>
      <c r="EC9" s="374">
        <v>131</v>
      </c>
      <c r="ED9" s="374">
        <v>132</v>
      </c>
      <c r="EE9" s="374">
        <v>133</v>
      </c>
      <c r="EF9" s="374">
        <v>134</v>
      </c>
      <c r="EG9" s="374">
        <v>135</v>
      </c>
      <c r="EH9" s="374">
        <v>136</v>
      </c>
      <c r="EI9" s="374">
        <v>137</v>
      </c>
      <c r="EJ9" s="374">
        <v>138</v>
      </c>
      <c r="EK9" s="374">
        <v>139</v>
      </c>
      <c r="EL9" s="374">
        <v>140</v>
      </c>
      <c r="EM9" s="374">
        <v>141</v>
      </c>
      <c r="EN9" s="374">
        <v>142</v>
      </c>
      <c r="EO9" s="374">
        <v>143</v>
      </c>
      <c r="EP9" s="374">
        <v>144</v>
      </c>
      <c r="EQ9" s="374">
        <v>145</v>
      </c>
      <c r="ER9" s="374">
        <v>146</v>
      </c>
      <c r="ES9" s="374">
        <v>147</v>
      </c>
      <c r="ET9" s="374">
        <v>148</v>
      </c>
      <c r="EU9" s="374">
        <v>149</v>
      </c>
      <c r="EV9" s="374">
        <v>150</v>
      </c>
      <c r="EW9" s="374">
        <v>151</v>
      </c>
      <c r="EX9" s="374">
        <v>152</v>
      </c>
      <c r="EY9" s="374">
        <v>153</v>
      </c>
      <c r="EZ9" s="374">
        <v>154</v>
      </c>
      <c r="FA9" s="374">
        <v>155</v>
      </c>
      <c r="FB9" s="374">
        <v>156</v>
      </c>
      <c r="FC9" s="374">
        <v>157</v>
      </c>
      <c r="FD9" s="374">
        <v>158</v>
      </c>
      <c r="FE9" s="374">
        <v>159</v>
      </c>
      <c r="FF9" s="374">
        <v>160</v>
      </c>
      <c r="FG9" s="374">
        <v>161</v>
      </c>
      <c r="FH9" s="374">
        <v>162</v>
      </c>
      <c r="FI9" s="374">
        <v>163</v>
      </c>
      <c r="FJ9" s="374">
        <v>164</v>
      </c>
      <c r="FK9" s="374">
        <v>165</v>
      </c>
      <c r="FL9" s="374">
        <v>166</v>
      </c>
      <c r="FM9" s="374">
        <v>167</v>
      </c>
      <c r="FN9" s="374">
        <v>168</v>
      </c>
      <c r="FO9" s="374">
        <v>169</v>
      </c>
      <c r="FP9" s="374">
        <v>170</v>
      </c>
      <c r="FQ9" s="374">
        <v>171</v>
      </c>
      <c r="FR9" s="374">
        <v>172</v>
      </c>
      <c r="FS9" s="374">
        <v>173</v>
      </c>
      <c r="FT9" s="374">
        <v>174</v>
      </c>
      <c r="FU9" s="374">
        <v>175</v>
      </c>
      <c r="FV9" s="374">
        <v>176</v>
      </c>
      <c r="FW9" s="374">
        <v>177</v>
      </c>
      <c r="FX9" s="374">
        <v>178</v>
      </c>
      <c r="FY9" s="374">
        <v>179</v>
      </c>
      <c r="FZ9" s="374">
        <v>180</v>
      </c>
      <c r="GA9" s="374">
        <v>181</v>
      </c>
      <c r="GB9" s="374">
        <v>182</v>
      </c>
      <c r="GC9" s="374">
        <v>183</v>
      </c>
      <c r="GD9" s="374">
        <v>184</v>
      </c>
      <c r="GE9" s="374">
        <v>185</v>
      </c>
      <c r="GF9" s="374">
        <v>186</v>
      </c>
      <c r="GG9" s="374">
        <v>187</v>
      </c>
      <c r="GH9" s="374">
        <v>188</v>
      </c>
      <c r="GI9" s="374">
        <v>189</v>
      </c>
      <c r="GJ9" s="374">
        <v>190</v>
      </c>
      <c r="GK9" s="374">
        <v>191</v>
      </c>
      <c r="GL9" s="374">
        <v>192</v>
      </c>
      <c r="GM9" s="374">
        <v>193</v>
      </c>
      <c r="GN9" s="374">
        <v>194</v>
      </c>
      <c r="GO9" s="374">
        <v>195</v>
      </c>
      <c r="GP9" s="374">
        <v>196</v>
      </c>
      <c r="GQ9" s="374">
        <v>197</v>
      </c>
      <c r="GR9" s="809"/>
      <c r="GS9" s="809"/>
      <c r="GT9" s="2">
        <v>200</v>
      </c>
      <c r="GU9" s="2">
        <v>201</v>
      </c>
      <c r="GV9" s="468">
        <v>202</v>
      </c>
      <c r="GW9" s="468">
        <v>203</v>
      </c>
      <c r="GX9" s="468">
        <v>204</v>
      </c>
      <c r="GY9" s="468">
        <v>205</v>
      </c>
      <c r="GZ9" s="468">
        <v>206</v>
      </c>
      <c r="HA9" s="468">
        <v>207</v>
      </c>
      <c r="HB9" s="468">
        <v>208</v>
      </c>
      <c r="HC9" s="468">
        <v>209</v>
      </c>
      <c r="HD9" s="468">
        <v>210</v>
      </c>
      <c r="HE9" s="468">
        <v>211</v>
      </c>
      <c r="HF9" s="468">
        <v>212</v>
      </c>
      <c r="HG9" s="468">
        <v>213</v>
      </c>
      <c r="HH9" s="468">
        <v>214</v>
      </c>
      <c r="HI9" s="468">
        <v>215</v>
      </c>
      <c r="HJ9" s="468">
        <v>216</v>
      </c>
      <c r="HK9" s="468">
        <v>217</v>
      </c>
      <c r="HL9" s="468">
        <v>218</v>
      </c>
      <c r="HM9" s="468">
        <v>219</v>
      </c>
      <c r="HN9" s="468">
        <v>220</v>
      </c>
      <c r="HO9" s="468">
        <v>221</v>
      </c>
      <c r="HP9" s="468">
        <v>222</v>
      </c>
      <c r="HQ9" s="468">
        <v>223</v>
      </c>
    </row>
    <row r="10" spans="1:225" ht="38.25" customHeight="1">
      <c r="A10" s="2">
        <f>G10</f>
        <v>901</v>
      </c>
      <c r="B10" s="22">
        <f>IF(OR(G10="NSO",G10="TC"),G10,D10)</f>
        <v>9</v>
      </c>
      <c r="C10" s="88">
        <v>1</v>
      </c>
      <c r="D10" s="85">
        <v>9</v>
      </c>
      <c r="E10" s="23">
        <v>292</v>
      </c>
      <c r="F10" s="24" t="s">
        <v>173</v>
      </c>
      <c r="G10" s="23">
        <v>901</v>
      </c>
      <c r="H10" s="23" t="s">
        <v>232</v>
      </c>
      <c r="I10" s="23" t="s">
        <v>234</v>
      </c>
      <c r="J10" s="23" t="s">
        <v>236</v>
      </c>
      <c r="K10" s="364">
        <v>39638</v>
      </c>
      <c r="L10" s="89">
        <v>2</v>
      </c>
      <c r="M10" s="370">
        <v>2</v>
      </c>
      <c r="N10" s="371">
        <v>1</v>
      </c>
      <c r="O10" s="371"/>
      <c r="P10" s="371">
        <f>SUM(N10:O10)</f>
        <v>1</v>
      </c>
      <c r="Q10" s="372">
        <f>SUM(L10,M10,P10)</f>
        <v>5</v>
      </c>
      <c r="R10" s="370">
        <v>10</v>
      </c>
      <c r="S10" s="372">
        <f t="shared" ref="S10:S41" si="0">SUM(Q10,R10)</f>
        <v>15</v>
      </c>
      <c r="T10" s="370">
        <v>40</v>
      </c>
      <c r="U10" s="372">
        <f t="shared" ref="U10:U41" si="1">SUM(S10,T10)</f>
        <v>55</v>
      </c>
      <c r="V10" s="93">
        <f t="shared" ref="V10" si="2">IF(OR(R10="",T10=""),"",U10/U$8*100)</f>
        <v>55.000000000000007</v>
      </c>
      <c r="W10" s="94" t="str">
        <f>IF(T10="AB","AB",IF(AND(OR(L10="ab",L10="ml"),OR(M10="ab",M10="ml"),OR(N10="ab",N10="ml")),"AB",IF(AND(OR(L10="ab",L10="ml"),OR(N10="ab",N10="ml")),"AB","")))</f>
        <v/>
      </c>
      <c r="X10" s="94" t="str">
        <f>IF(OR($G10="NSO",$G10="",T10=""),"",IF(OR(W10="AB",T10="ab"),"AB",IF(AND(V10&gt;=36,T10&gt;=20),"P",IF(AND(V10&gt;=34,T10&gt;=20,COUNTIF(R10:T10,"ml")=0),"G2",IF(AND(V10&gt;=31,T10&gt;=20,COUNTIF(R10:T10,"ml")=0),"G1",IF(V10&gt;=25,"S","F"))))))</f>
        <v>P</v>
      </c>
      <c r="Y10" s="373" t="str">
        <f>IF(OR(X10="",X10=0,X10="S",X10="F",X10="AB"),X10,IF(V10&gt;=75,"D",IF(V10&gt;=60,"I",IF(V10&gt;=48,"II",IF(V10&gt;=36,"III",X10)))))</f>
        <v>II</v>
      </c>
      <c r="Z10" s="380">
        <v>2</v>
      </c>
      <c r="AA10" s="381">
        <v>2</v>
      </c>
      <c r="AB10" s="382">
        <v>2</v>
      </c>
      <c r="AC10" s="382"/>
      <c r="AD10" s="382">
        <f>SUM(AB10:AC10)</f>
        <v>2</v>
      </c>
      <c r="AE10" s="383">
        <f>SUM(Z10,AA10,AD10)</f>
        <v>6</v>
      </c>
      <c r="AF10" s="381">
        <v>20</v>
      </c>
      <c r="AG10" s="383">
        <f t="shared" ref="AG10:AG73" si="3">SUM(AE10,AF10)</f>
        <v>26</v>
      </c>
      <c r="AH10" s="381">
        <v>40</v>
      </c>
      <c r="AI10" s="383">
        <f t="shared" ref="AI10:AI73" si="4">SUM(AG10,AH10)</f>
        <v>66</v>
      </c>
      <c r="AJ10" s="384">
        <f t="shared" ref="AJ10:AJ73" si="5">IF(OR(AF10="",AH10=""),"",AI10/AI$8*100)</f>
        <v>66</v>
      </c>
      <c r="AK10" s="385" t="str">
        <f>IF(AH10="AB","AB",IF(AND(OR(Z10="ab",Z10="ml"),OR(AA10="ab",AA10="ml"),OR(AB10="ab",AB10="ml")),"AB",IF(AND(OR(Z10="ab",Z10="ml"),OR(AB10="ab",AB10="ml")),"AB","")))</f>
        <v/>
      </c>
      <c r="AL10" s="385" t="str">
        <f>IF(OR($G10="NSO",$G10="",AH10=""),"",IF(OR(AK10="AB",AH10="ab"),"AB",IF(AND(AJ10&gt;=36,AH10&gt;=20),"P",IF(AND(AJ10&gt;=34,AH10&gt;=20,COUNTIF(AF10:AH10,"ml")=0),"G2",IF(AND(AJ10&gt;=31,AH10&gt;=20,COUNTIF(AF10:AH10,"ml")=0),"G1",IF(AJ10&gt;=25,"S","F"))))))</f>
        <v>P</v>
      </c>
      <c r="AM10" s="386" t="str">
        <f>IF(OR(AL10="",AL10=0,AL10="S",AL10="F",AL10="AB"),AL10,IF(AJ10&gt;=75,"D",IF(AJ10&gt;=60,"I",IF(AJ10&gt;=48,"II",IF(AJ10&gt;=36,"III",AL10)))))</f>
        <v>I</v>
      </c>
      <c r="AN10" s="96">
        <v>3</v>
      </c>
      <c r="AO10" s="97">
        <v>7</v>
      </c>
      <c r="AP10" s="98">
        <v>3</v>
      </c>
      <c r="AQ10" s="98"/>
      <c r="AR10" s="98">
        <f>SUM(AP10:AQ10)</f>
        <v>3</v>
      </c>
      <c r="AS10" s="99">
        <f>SUM(AN10,AO10,AR10)</f>
        <v>13</v>
      </c>
      <c r="AT10" s="97">
        <v>16</v>
      </c>
      <c r="AU10" s="99">
        <f t="shared" ref="AU10:AU73" si="6">SUM(AS10,AT10)</f>
        <v>29</v>
      </c>
      <c r="AV10" s="97">
        <v>60</v>
      </c>
      <c r="AW10" s="99">
        <f t="shared" ref="AW10:AW73" si="7">SUM(AU10,AV10)</f>
        <v>89</v>
      </c>
      <c r="AX10" s="100">
        <f t="shared" ref="AX10:AX73" si="8">IF(OR(AT10="",AV10=""),"",AW10/AW$8*100)</f>
        <v>44.5</v>
      </c>
      <c r="AY10" s="101" t="str">
        <f>IF(AV10="AB","AB",IF(AND(OR(AN10="ab",AN10="ml"),OR(AO10="ab",AO10="ml"),OR(AP10="ab",AP10="ml")),"AB",IF(AND(OR(AN10="ab",AN10="ml"),OR(AP10="ab",AP10="ml")),"AB","")))</f>
        <v/>
      </c>
      <c r="AZ10" s="101" t="str">
        <f>IF(OR($G10="NSO",$G10="",AV10=""),"",IF(OR(AY10="AB",AV10="ab"),"AB",IF(AND(AX10&gt;=36,AV10&gt;=20),"P",IF(AND(AX10&gt;=34,AV10&gt;=20,COUNTIF(AT10:AV10,"ml")=0),"G2",IF(AND(AX10&gt;=31,AV10&gt;=20,COUNTIF(AT10:AV10,"ml")=0),"G1",IF(AX10&gt;=25,"S","F"))))))</f>
        <v>P</v>
      </c>
      <c r="BA10" s="102" t="str">
        <f>IF(OR(AZ10="",AZ10=0,AZ10="S",AZ10="F",AZ10="AB"),AZ10,IF(AX10&gt;=75,"D",IF(AX10&gt;=60,"I",IF(AX10&gt;=48,"II",IF(AX10&gt;=36,"III",AZ10)))))</f>
        <v>III</v>
      </c>
      <c r="BB10" s="103">
        <v>2</v>
      </c>
      <c r="BC10" s="104">
        <v>5</v>
      </c>
      <c r="BD10" s="105">
        <v>3</v>
      </c>
      <c r="BE10" s="105"/>
      <c r="BF10" s="105">
        <f>SUM(BD10:BE10)</f>
        <v>3</v>
      </c>
      <c r="BG10" s="106">
        <f>SUM(BB10,BC10,BF10)</f>
        <v>10</v>
      </c>
      <c r="BH10" s="104">
        <v>23</v>
      </c>
      <c r="BI10" s="106">
        <f t="shared" ref="BI10:BI73" si="9">SUM(BG10,BH10)</f>
        <v>33</v>
      </c>
      <c r="BJ10" s="104">
        <v>60</v>
      </c>
      <c r="BK10" s="106">
        <f t="shared" ref="BK10:BK73" si="10">SUM(BI10,BJ10)</f>
        <v>93</v>
      </c>
      <c r="BL10" s="107">
        <f t="shared" ref="BL10:BL73" si="11">IF(OR(BH10="",BJ10=""),"",BK10/BK$8*100)</f>
        <v>46.5</v>
      </c>
      <c r="BM10" s="108" t="str">
        <f>IF(BJ10="AB","AB",IF(AND(OR(BB10="ab",BB10="ml"),OR(BC10="ab",BC10="ml"),OR(BD10="ab",BD10="ml")),"AB",IF(AND(OR(BB10="ab",BB10="ml"),OR(BD10="ab",BD10="ml")),"AB","")))</f>
        <v/>
      </c>
      <c r="BN10" s="108" t="str">
        <f>IF(OR($G10="NSO",$G10="",BJ10=""),"",IF(OR(BM10="AB",BJ10="ab"),"AB",IF(AND(BL10&gt;=36,BJ10&gt;=20),"P",IF(AND(BL10&gt;=34,BJ10&gt;=20,COUNTIF(BH10:BJ10,"ml")=0),"G2",IF(AND(BL10&gt;=31,BJ10&gt;=20,COUNTIF(BH10:BJ10,"ml")=0),"G1",IF(BL10&gt;=25,"S","F"))))))</f>
        <v>P</v>
      </c>
      <c r="BO10" s="109" t="str">
        <f>IF(OR(BN10="",BN10=0,BN10="S",BN10="F",BN10="AB"),BN10,IF(BL10&gt;=75,"D",IF(BL10&gt;=60,"I",IF(BL10&gt;=48,"II",IF(BL10&gt;=36,"III",BN10)))))</f>
        <v>III</v>
      </c>
      <c r="BP10" s="110">
        <v>1</v>
      </c>
      <c r="BQ10" s="111">
        <v>1</v>
      </c>
      <c r="BR10" s="112">
        <v>1</v>
      </c>
      <c r="BS10" s="113">
        <f>SUM(BP10:BR10)</f>
        <v>3</v>
      </c>
      <c r="BT10" s="111">
        <f>SUM(BR10:BS10)</f>
        <v>4</v>
      </c>
      <c r="BU10" s="113">
        <f>SUM(BP10,BQ10,BT10)</f>
        <v>6</v>
      </c>
      <c r="BV10" s="111">
        <v>60</v>
      </c>
      <c r="BW10" s="113">
        <f t="shared" ref="BW10:BW73" si="12">SUM(BU10,BV10)</f>
        <v>66</v>
      </c>
      <c r="BX10" s="435">
        <v>55</v>
      </c>
      <c r="BY10" s="436">
        <f t="shared" ref="BY10" si="13">SUM(BW10,BX10)</f>
        <v>121</v>
      </c>
      <c r="BZ10" s="434">
        <f t="shared" ref="BZ10:BZ73" si="14">IF(OR(BV10="",BX10=""),"",BY10/BY$8*100)</f>
        <v>60.5</v>
      </c>
      <c r="CA10" s="403" t="str">
        <f>IF(BX10="AB","AB",IF(AND(OR(BP10="ab",BP10="ml"),OR(BQ10="ab",BQ10="ml"),OR(BR10="ab",BR10="ml")),"AB",IF(AND(OR(BP10="ab",BP10="ml"),OR(BR10="ab",BR10="ml")),"AB","")))</f>
        <v/>
      </c>
      <c r="CB10" s="403" t="str">
        <f>IF(OR($G10="NSO",$G10="",BX10=""),"",IF(OR(CA10="AB",BX10="ab"),"AB",IF(AND(BZ10&gt;=36,BX10&gt;=20),"P",IF(AND(BZ10&gt;=34,BX10&gt;=20,COUNTIF(BV10:BX10,"ml")=0),"G2",IF(AND(BZ10&gt;=31,BX10&gt;=20,COUNTIF(BV10:BX10,"ml")=0),"G1",IF(BZ10&gt;=25,"S","F"))))))</f>
        <v>P</v>
      </c>
      <c r="CC10" s="437" t="str">
        <f>IF(OR(CB10="",CB10=0,CB10="S",CB10="F",CB10="AB"),CB10,IF(BZ10&gt;=75,"D",IF(BZ10&gt;=60,"I",IF(BZ10&gt;=48,"II",IF(BZ10&gt;=36,"III",CB10)))))</f>
        <v>I</v>
      </c>
      <c r="CD10" s="89">
        <v>2</v>
      </c>
      <c r="CE10" s="90">
        <v>3</v>
      </c>
      <c r="CF10" s="91">
        <v>2</v>
      </c>
      <c r="CG10" s="91"/>
      <c r="CH10" s="91">
        <f>SUM(CF10:CG10)</f>
        <v>2</v>
      </c>
      <c r="CI10" s="92">
        <f>SUM(CD10,CE10,CH10)</f>
        <v>7</v>
      </c>
      <c r="CJ10" s="90">
        <v>22</v>
      </c>
      <c r="CK10" s="92">
        <f t="shared" ref="CK10:CK73" si="15">SUM(CI10,CJ10)</f>
        <v>29</v>
      </c>
      <c r="CL10" s="90">
        <v>45</v>
      </c>
      <c r="CM10" s="92">
        <f t="shared" ref="CM10:CM73" si="16">SUM(CK10,CL10)</f>
        <v>74</v>
      </c>
      <c r="CN10" s="93">
        <f t="shared" ref="CN10:CN73" si="17">IF(OR(CJ10="",CL10=""),"",CM10/CM$8*100)</f>
        <v>37</v>
      </c>
      <c r="CO10" s="94" t="str">
        <f>IF(CL10="AB","AB",IF(AND(OR(CD10="ab",CD10="ml"),OR(CE10="ab",CE10="ml"),OR(CF10="ab",CF10="ml")),"AB",IF(AND(OR(CD10="ab",CD10="ml"),OR(CF10="ab",CF10="ml")),"AB","")))</f>
        <v/>
      </c>
      <c r="CP10" s="94" t="str">
        <f>IF(OR($G10="NSO",$G10="",CL10=""),"",IF(OR(CO10="AB",CL10="ab"),"AB",IF(AND(CN10&gt;=36,CL10&gt;=20),"P",IF(AND(CN10&gt;=34,CL10&gt;=20,COUNTIF(CJ10:CL10,"ml")=0),"G2",IF(AND(CN10&gt;=31,CL10&gt;=20,COUNTIF(CJ10:CL10,"ml")=0),"G1",IF(CN10&gt;=25,"S","F"))))))</f>
        <v>P</v>
      </c>
      <c r="CQ10" s="95" t="str">
        <f>IF(OR(CP10="",CP10=0,CP10="S",CP10="F",CP10="AB"),CP10,IF(CN10&gt;=75,"D",IF(CN10&gt;=60,"I",IF(CN10&gt;=48,"II",IF(CN10&gt;=36,"III",CP10)))))</f>
        <v>III</v>
      </c>
      <c r="CR10" s="116">
        <v>4</v>
      </c>
      <c r="CS10" s="117">
        <v>4</v>
      </c>
      <c r="CT10" s="118">
        <v>3</v>
      </c>
      <c r="CU10" s="118"/>
      <c r="CV10" s="118">
        <f>SUM(CT10:CU10)</f>
        <v>3</v>
      </c>
      <c r="CW10" s="119">
        <f>SUM(CR10,CS10,CV10)</f>
        <v>11</v>
      </c>
      <c r="CX10" s="117">
        <v>43</v>
      </c>
      <c r="CY10" s="119">
        <f t="shared" ref="CY10:CY73" si="18">SUM(CW10,CX10)</f>
        <v>54</v>
      </c>
      <c r="CZ10" s="117">
        <v>60</v>
      </c>
      <c r="DA10" s="119">
        <f t="shared" ref="DA10:DA73" si="19">SUM(CY10,CZ10)</f>
        <v>114</v>
      </c>
      <c r="DB10" s="120">
        <f t="shared" ref="DB10:DB73" si="20">IF(OR(CX10="",CZ10=""),"",DA10/DA$8*100)</f>
        <v>56.999999999999993</v>
      </c>
      <c r="DC10" s="87" t="str">
        <f>IF(CZ10="AB","AB",IF(AND(OR(CR10="ab",CR10="ml"),OR(CS10="ab",CS10="ml"),OR(CT10="ab",CT10="ml")),"AB",IF(AND(OR(CR10="ab",CR10="ml"),OR(CT10="ab",CT10="ml")),"AB","")))</f>
        <v/>
      </c>
      <c r="DD10" s="87" t="str">
        <f>IF(OR($G10="NSO",$G10="",CZ10=""),"",IF(OR(DC10="AB",CZ10="ab"),"AB",IF(AND(DB10&gt;=36,CZ10&gt;=20),"P",IF(AND(DB10&gt;=34,CZ10&gt;=20,COUNTIF(CX10:CZ10,"ml")=0),"G2",IF(AND(DB10&gt;=31,CZ10&gt;=20,COUNTIF(CX10:CZ10,"ml")=0),"G1",IF(DB10&gt;=25,"S","F"))))))</f>
        <v>P</v>
      </c>
      <c r="DE10" s="121" t="str">
        <f>IF(OR(DD10="",DD10=0,DD10="S",DD10="F",DD10="AB"),DD10,IF(DB10&gt;=75,"D",IF(DB10&gt;=60,"I",IF(DB10&gt;=48,"II",IF(DB10&gt;=36,"III",DD10)))))</f>
        <v>II</v>
      </c>
      <c r="DF10" s="122">
        <v>6</v>
      </c>
      <c r="DG10" s="123">
        <v>7</v>
      </c>
      <c r="DH10" s="124">
        <v>7</v>
      </c>
      <c r="DI10" s="125">
        <f>SUM(DF10:DH10)</f>
        <v>20</v>
      </c>
      <c r="DJ10" s="84">
        <v>15</v>
      </c>
      <c r="DK10" s="126">
        <v>25</v>
      </c>
      <c r="DL10" s="127">
        <f>SUM(DJ10,DK10)</f>
        <v>40</v>
      </c>
      <c r="DM10" s="128">
        <v>40</v>
      </c>
      <c r="DN10" s="129">
        <v>20</v>
      </c>
      <c r="DO10" s="130">
        <f>SUM(DM10:DN10)</f>
        <v>60</v>
      </c>
      <c r="DP10" s="131">
        <f>SUM(DI10,DL10,DO10)</f>
        <v>120</v>
      </c>
      <c r="DQ10" s="132">
        <f>IF(OR(DL10="",DO10=""),"",DP10/DP$8*100)</f>
        <v>60</v>
      </c>
      <c r="DR10" s="133" t="str">
        <f>IF(DQ10&gt;=80,"A",IF(DQ10&gt;=60,"B",IF(DQ10&gt;=40,"C",IF(DQ10&gt;=36,"D",""))))</f>
        <v>B</v>
      </c>
      <c r="DS10" s="134">
        <v>7</v>
      </c>
      <c r="DT10" s="135"/>
      <c r="DU10" s="136">
        <f>IF(AND(DS10="",DT10=""),"",IF(AND(DS10="ml",DT10="ml"),"ml",IF(AND(DS10="AB",DT10="AB"),"AB",SUM(DS10:DT10))))</f>
        <v>7</v>
      </c>
      <c r="DV10" s="137">
        <v>5</v>
      </c>
      <c r="DW10" s="138"/>
      <c r="DX10" s="136">
        <f>IF(AND(DV10="",DW10=""),"",IF(AND(DV10="ml",DW10="ml"),"ml",IF(AND(DV10="AB",DW10="AB"),"AB",SUM(DV10:DW10))))</f>
        <v>5</v>
      </c>
      <c r="DY10" s="138">
        <v>4</v>
      </c>
      <c r="DZ10" s="138">
        <v>5</v>
      </c>
      <c r="EA10" s="136">
        <f>SUM(DY10:DZ10)</f>
        <v>9</v>
      </c>
      <c r="EB10" s="139">
        <f>SUM(DS10,DV10,DY10)</f>
        <v>16</v>
      </c>
      <c r="EC10" s="140">
        <f>SUM(DT10,DW10,DZ10)</f>
        <v>5</v>
      </c>
      <c r="ED10" s="141">
        <f>SUM(EB10:EC10)</f>
        <v>21</v>
      </c>
      <c r="EE10" s="86">
        <v>11</v>
      </c>
      <c r="EF10" s="142">
        <v>10</v>
      </c>
      <c r="EG10" s="136">
        <f>IF(AND(EE10="",EF10=""),"",IF(AND(EE10="ml",EF10="ml"),"ml",IF(AND(EE10="AB",EF10="AB"),"AB",SUM(EE10:EF10))))</f>
        <v>21</v>
      </c>
      <c r="EH10" s="143">
        <v>20</v>
      </c>
      <c r="EI10" s="144">
        <v>40</v>
      </c>
      <c r="EJ10" s="136">
        <f>SUM(EH10,EI10)</f>
        <v>60</v>
      </c>
      <c r="EK10" s="145">
        <f>SUM(EB10,EE10,EH10)</f>
        <v>47</v>
      </c>
      <c r="EL10" s="146">
        <f>SUM(EC10,EF10,EI10)</f>
        <v>55</v>
      </c>
      <c r="EM10" s="147">
        <f>SUM(EK10:EL10)</f>
        <v>102</v>
      </c>
      <c r="EN10" s="120">
        <f>IF(OR(EG10="",EJ10=""),"",EM10/EM$8*100)</f>
        <v>51</v>
      </c>
      <c r="EO10" s="148" t="str">
        <f>IF(EN10&gt;=80,"A",IF(EN10&gt;=60,"B",IF(EN10&gt;=40,"C",IF(EN10&gt;=36,"D",""))))</f>
        <v>C</v>
      </c>
      <c r="EP10" s="149">
        <v>20</v>
      </c>
      <c r="EQ10" s="114">
        <v>40</v>
      </c>
      <c r="ER10" s="150">
        <v>20</v>
      </c>
      <c r="ES10" s="151">
        <f>SUM(EP10:ER10)</f>
        <v>80</v>
      </c>
      <c r="ET10" s="152">
        <f>IF(OR(ES10="",ES$8=""),"",ES10/ES$8*100)</f>
        <v>80</v>
      </c>
      <c r="EU10" s="153" t="str">
        <f>IF(ET10&gt;=80,"A",IF(ET10&gt;=60,"B",IF(ET10&gt;=40,"C",IF(ET10&gt;=21,"D",""))))</f>
        <v>A</v>
      </c>
      <c r="EV10" s="154">
        <v>20</v>
      </c>
      <c r="EW10" s="85">
        <v>40</v>
      </c>
      <c r="EX10" s="85">
        <v>10</v>
      </c>
      <c r="EY10" s="85">
        <f>SUM(EV10:EX10)</f>
        <v>70</v>
      </c>
      <c r="EZ10" s="132">
        <f>IF(OR(EY10="",EY$8=""),"",EY10/EY$8*100)</f>
        <v>70</v>
      </c>
      <c r="FA10" s="133" t="str">
        <f>IF(EZ10&gt;=80,"A",IF(EZ10&gt;=60,"B",IF(EZ10&gt;=40,"C",IF(EZ10&gt;=21,"D",""))))</f>
        <v>B</v>
      </c>
      <c r="FB10" s="116">
        <v>7</v>
      </c>
      <c r="FC10" s="117">
        <v>9</v>
      </c>
      <c r="FD10" s="155">
        <v>6</v>
      </c>
      <c r="FE10" s="156">
        <f>SUM(FB10:FD10)</f>
        <v>22</v>
      </c>
      <c r="FF10" s="142">
        <v>40</v>
      </c>
      <c r="FG10" s="157">
        <f>SUM(FE10,FF10)</f>
        <v>62</v>
      </c>
      <c r="FH10" s="143">
        <v>38</v>
      </c>
      <c r="FI10" s="158">
        <f>SUM(FG10:FH10)</f>
        <v>100</v>
      </c>
      <c r="FJ10" s="120">
        <f t="shared" ref="FJ10" si="21">IF(OR(FF10="",FH10=""),"",FI10/FI$8*100)</f>
        <v>50</v>
      </c>
      <c r="FK10" s="438" t="str">
        <f>IF(FH10="AB","AB",IF(AND(OR(FB10="ab",FB10="ml"),OR(FC10="ab",FC10="ml"),OR(FD10="ab",FD10="ml")),"AB",IF(AND(OR(FF10="ab",FF10="ml"),OR(FH10="ab",FH10="ml")),"AB","")))</f>
        <v/>
      </c>
      <c r="FL10" s="438" t="str">
        <f>IF(OR($G10="NSO",$G10="",FH10=""),"",IF(OR(FK10="AB",FH10="ab"),"AB",IF(AND(FJ10&gt;=36,FH10&gt;=20,FJ10&gt;=36),"P","F")))</f>
        <v>P</v>
      </c>
      <c r="FM10" s="148" t="str">
        <f>IF(OR(FL10="",FL10=0,FL10="S",FL10="F",FL10="AB"),FL10,IF(FJ10&gt;=75,"D",IF(FJ10&gt;=60,"I",IF(FJ10&gt;=48,"II",IF(FJ10&gt;=36,"III",FL10)))))</f>
        <v>II</v>
      </c>
      <c r="FN10" s="405">
        <v>20</v>
      </c>
      <c r="FO10" s="375">
        <v>40</v>
      </c>
      <c r="FP10" s="406">
        <v>20</v>
      </c>
      <c r="FQ10" s="407">
        <f>SUM(FN10:FP10)</f>
        <v>80</v>
      </c>
      <c r="FR10" s="408">
        <f>IF(OR(FQ10="",FQ$8=""),"",FQ10/FQ$8*100)</f>
        <v>80</v>
      </c>
      <c r="FS10" s="409" t="str">
        <f>IF(FR10&gt;=80,"A",IF(FR10&gt;=60,"B",IF(FR10&gt;=40,"C",IF(FR10&gt;=21,"D",""))))</f>
        <v>A</v>
      </c>
      <c r="FT10" s="159">
        <v>362</v>
      </c>
      <c r="FU10" s="114">
        <v>274</v>
      </c>
      <c r="FV10" s="160">
        <f>IF(OR(FT10="",FU10=""),"",FU10/FT10*100)</f>
        <v>75.690607734806619</v>
      </c>
      <c r="FW10" s="161">
        <f>IF(G10="","",SUM($U$8,$AI$8,$AW$8,$BK$8,$BY$8,$CM$8,$DA$8))</f>
        <v>1200</v>
      </c>
      <c r="FX10" s="162">
        <f>IF(G10="","",SUM(U10,AI10,AW10,BK10,BY10,CM10,DA10))</f>
        <v>612</v>
      </c>
      <c r="FY10" s="163">
        <f>IF(FW10="","",FX10/FW10*100)</f>
        <v>51</v>
      </c>
      <c r="FZ10" s="164" t="str">
        <f>IF(AND(FY10&gt;=60,GA10="Passed"),"First",IF(AND(FY10&gt;=60,GA10="Passed with G"),"First",IF(AND(FY10&gt;=48,GA10="Passed"),"Second",IF(AND(FY10&gt;=48,GA10="Passed With G"),"Second",IF(OR(GA10="Passed",GA10="Passed With G"),"Third","")))))</f>
        <v>Second</v>
      </c>
      <c r="GA10" s="164" t="str">
        <f>IF($G10="NSO","NSO",IF($G10="TC","Transferred",IF(OR($G10="",$G10=0,R10="",AF10="",AT10="",BH10="",BV10="",CJ10="",CX8=""),"",IF(OR(GM10&gt;0,(GN10+GO10+GP10)&gt;2),"FAILED",IF(OR(GN10&gt;0,GO10&gt;1),"SUPP.",IF(AND(GO10&gt;0,GP10&gt;0),"SUPP.",IF((GO10+GP10),"Passed With G","Passed")))))))</f>
        <v>Passed</v>
      </c>
      <c r="GB10" s="165">
        <f>IF(GA10="Passed",FY10,"")</f>
        <v>51</v>
      </c>
      <c r="GC10" s="166">
        <f>IF(GB10="","",SUMPRODUCT((GB10&lt;GB$10:GB$109)/COUNTIF(GB$10:GB$109,GB$10:GB$109)))</f>
        <v>0.999999999999998</v>
      </c>
      <c r="GD10" s="167" t="str">
        <f>IF(FY10="","",IF(GA10="nso","Name Saprated",IF(GA10="Transferred",GA10,IF(FY10&gt;81,"Excellent",IF(FY10&gt;60,"Very Good",IF(FY10&gt;48,"Good",IF(FY10&gt;36,"Average",IF(FY10=0,0,"Need Improvement"))))))))</f>
        <v>Good</v>
      </c>
      <c r="GE10" s="168" t="str">
        <f t="shared" ref="GE10" si="22">Y10</f>
        <v>II</v>
      </c>
      <c r="GF10" s="169" t="str">
        <f t="shared" ref="GF10" si="23">AM10</f>
        <v>I</v>
      </c>
      <c r="GG10" s="169" t="str">
        <f t="shared" ref="GG10" si="24">BA10</f>
        <v>III</v>
      </c>
      <c r="GH10" s="169" t="str">
        <f t="shared" ref="GH10" si="25">BO10</f>
        <v>III</v>
      </c>
      <c r="GI10" s="169" t="str">
        <f t="shared" ref="GI10" si="26">CC10</f>
        <v>I</v>
      </c>
      <c r="GJ10" s="170" t="str">
        <f>CQ10</f>
        <v>III</v>
      </c>
      <c r="GK10" s="169" t="str">
        <f>DE10</f>
        <v>II</v>
      </c>
      <c r="GL10" s="439" t="str">
        <f>FM10</f>
        <v>II</v>
      </c>
      <c r="GM10" s="168">
        <f>COUNTIF(GE10:GL10,"F")+COUNTIF(GE10:GK10,"AB")</f>
        <v>0</v>
      </c>
      <c r="GN10" s="169">
        <f>COUNTIF(GE10:GK10,"S")</f>
        <v>0</v>
      </c>
      <c r="GO10" s="169">
        <f>COUNTIF(GE10:GK10,"G1")</f>
        <v>0</v>
      </c>
      <c r="GP10" s="169">
        <f>COUNTIF(GE10:GK10,"G2")</f>
        <v>0</v>
      </c>
      <c r="GQ10" s="171"/>
      <c r="GR10" s="809"/>
      <c r="GS10" s="809"/>
      <c r="GT10" s="25">
        <f>DP10</f>
        <v>120</v>
      </c>
      <c r="GU10" s="25" t="s">
        <v>161</v>
      </c>
      <c r="GV10" s="25">
        <f>$DP$8</f>
        <v>200</v>
      </c>
      <c r="GW10" s="25" t="str">
        <f>CONCATENATE(GT10,GU10,GV10)</f>
        <v>120/200</v>
      </c>
      <c r="GX10" s="25">
        <f>EM10</f>
        <v>102</v>
      </c>
      <c r="GY10" s="25" t="s">
        <v>161</v>
      </c>
      <c r="GZ10" s="25">
        <f>$EM$8</f>
        <v>200</v>
      </c>
      <c r="HA10" s="25" t="str">
        <f>CONCATENATE(GX10,GY10,GZ10)</f>
        <v>102/200</v>
      </c>
      <c r="HB10" s="25">
        <f>ES10</f>
        <v>80</v>
      </c>
      <c r="HC10" s="25" t="s">
        <v>161</v>
      </c>
      <c r="HD10" s="25">
        <f>$ES$8</f>
        <v>100</v>
      </c>
      <c r="HE10" s="25" t="str">
        <f>CONCATENATE(HB10,HC10,HD10)</f>
        <v>80/100</v>
      </c>
      <c r="HF10" s="25">
        <f>EY10</f>
        <v>70</v>
      </c>
      <c r="HG10" s="25" t="s">
        <v>161</v>
      </c>
      <c r="HH10" s="25">
        <f>$EY$8</f>
        <v>100</v>
      </c>
      <c r="HI10" s="25" t="str">
        <f>CONCATENATE(HF10,HG10,HH10)</f>
        <v>70/100</v>
      </c>
      <c r="HJ10" s="25">
        <f>FI10</f>
        <v>100</v>
      </c>
      <c r="HK10" s="25" t="s">
        <v>161</v>
      </c>
      <c r="HL10" s="25">
        <f>$FI$8</f>
        <v>200</v>
      </c>
      <c r="HM10" s="25" t="str">
        <f>CONCATENATE(HJ10,HK10,HL10)</f>
        <v>100/200</v>
      </c>
      <c r="HN10" s="25">
        <f>FQ10</f>
        <v>80</v>
      </c>
      <c r="HO10" s="25" t="s">
        <v>161</v>
      </c>
      <c r="HP10" s="25">
        <f>$FQ$8</f>
        <v>100</v>
      </c>
      <c r="HQ10" s="25" t="str">
        <f>CONCATENATE(HN10,HO10,HP10)</f>
        <v>80/100</v>
      </c>
    </row>
    <row r="11" spans="1:225" ht="38.25" customHeight="1">
      <c r="A11" s="2">
        <f t="shared" ref="A11:A74" si="27">G11</f>
        <v>902</v>
      </c>
      <c r="B11" s="22">
        <f t="shared" ref="B11:B74" si="28">IF(OR(G11="NSO",G11="TC"),G11,D11)</f>
        <v>9</v>
      </c>
      <c r="C11" s="172">
        <v>2</v>
      </c>
      <c r="D11" s="85">
        <v>9</v>
      </c>
      <c r="E11" s="26">
        <v>261</v>
      </c>
      <c r="F11" s="27" t="s">
        <v>173</v>
      </c>
      <c r="G11" s="26">
        <v>902</v>
      </c>
      <c r="H11" s="26" t="s">
        <v>233</v>
      </c>
      <c r="I11" s="26" t="s">
        <v>235</v>
      </c>
      <c r="J11" s="26" t="s">
        <v>237</v>
      </c>
      <c r="K11" s="365">
        <v>38171</v>
      </c>
      <c r="L11" s="89">
        <v>2</v>
      </c>
      <c r="M11" s="90"/>
      <c r="N11" s="91"/>
      <c r="O11" s="91"/>
      <c r="P11" s="371">
        <f t="shared" ref="P11:P74" si="29">SUM(N11:O11)</f>
        <v>0</v>
      </c>
      <c r="Q11" s="372">
        <f t="shared" ref="Q11:Q74" si="30">SUM(L11,M11,P11)</f>
        <v>2</v>
      </c>
      <c r="R11" s="90">
        <v>5</v>
      </c>
      <c r="S11" s="92">
        <f t="shared" si="0"/>
        <v>7</v>
      </c>
      <c r="T11" s="90">
        <v>5</v>
      </c>
      <c r="U11" s="92">
        <f t="shared" si="1"/>
        <v>12</v>
      </c>
      <c r="V11" s="93">
        <f t="shared" ref="V11:V74" si="31">IF(OR(R11="",T11=""),"",U11/U$8*100)</f>
        <v>12</v>
      </c>
      <c r="W11" s="94" t="str">
        <f t="shared" ref="W11:W74" si="32">IF(T11="AB","AB",IF(AND(OR(L11="ab",L11="ml"),OR(M11="ab",M11="ml"),OR(N11="ab",N11="ml")),"AB",IF(AND(OR(L11="ab",L11="ml"),OR(N11="ab",N11="ml")),"AB","")))</f>
        <v/>
      </c>
      <c r="X11" s="94" t="str">
        <f t="shared" ref="X11:X74" si="33">IF(OR($G11="NSO",$G11="",T11=""),"",IF(OR(W11="AB",T11="ab"),"AB",IF(AND(V11&gt;=36,T11&gt;=20),"P",IF(AND(V11&gt;=34,T11&gt;=20,COUNTIF(R11:T11,"ml")=0),"G2",IF(AND(V11&gt;=31,T11&gt;=20,COUNTIF(R11:T11,"ml")=0),"G1",IF(V11&gt;=25,"S","F"))))))</f>
        <v>F</v>
      </c>
      <c r="Y11" s="373" t="str">
        <f t="shared" ref="Y11:Y74" si="34">IF(OR(X11="",X11=0,X11="S",X11="F",X11="AB"),X11,IF(V11&gt;=75,"D",IF(V11&gt;=60,"I",IF(V11&gt;=48,"II",IF(V11&gt;=36,"III",X11)))))</f>
        <v>F</v>
      </c>
      <c r="Z11" s="380">
        <v>4</v>
      </c>
      <c r="AA11" s="381">
        <v>2</v>
      </c>
      <c r="AB11" s="382"/>
      <c r="AC11" s="382"/>
      <c r="AD11" s="382">
        <f t="shared" ref="AD11:AD74" si="35">SUM(AB11:AC11)</f>
        <v>0</v>
      </c>
      <c r="AE11" s="383">
        <f t="shared" ref="AE11:AE74" si="36">SUM(Z11,AA11,AD11)</f>
        <v>6</v>
      </c>
      <c r="AF11" s="381">
        <v>12</v>
      </c>
      <c r="AG11" s="383">
        <f t="shared" si="3"/>
        <v>18</v>
      </c>
      <c r="AH11" s="381">
        <v>0</v>
      </c>
      <c r="AI11" s="383">
        <f t="shared" si="4"/>
        <v>18</v>
      </c>
      <c r="AJ11" s="384">
        <f t="shared" si="5"/>
        <v>18</v>
      </c>
      <c r="AK11" s="385" t="str">
        <f t="shared" ref="AK11:AK74" si="37">IF(AH11="AB","AB",IF(AND(OR(Z11="ab",Z11="ml"),OR(AA11="ab",AA11="ml"),OR(AB11="ab",AB11="ml")),"AB",IF(AND(OR(Z11="ab",Z11="ml"),OR(AB11="ab",AB11="ml")),"AB","")))</f>
        <v/>
      </c>
      <c r="AL11" s="385" t="str">
        <f t="shared" ref="AL11:AL74" si="38">IF(OR($G11="NSO",$G11="",AH11=""),"",IF(OR(AK11="AB",AH11="ab"),"AB",IF(AND(AJ11&gt;=36,AH11&gt;=20),"P",IF(AND(AJ11&gt;=34,AH11&gt;=20,COUNTIF(AF11:AH11,"ml")=0),"G2",IF(AND(AJ11&gt;=31,AH11&gt;=20,COUNTIF(AF11:AH11,"ml")=0),"G1",IF(AJ11&gt;=25,"S","F"))))))</f>
        <v>F</v>
      </c>
      <c r="AM11" s="386" t="str">
        <f t="shared" ref="AM11:AM74" si="39">IF(OR(AL11="",AL11=0,AL11="S",AL11="F",AL11="AB"),AL11,IF(AJ11&gt;=75,"D",IF(AJ11&gt;=60,"I",IF(AJ11&gt;=48,"II",IF(AJ11&gt;=36,"III",AL11)))))</f>
        <v>F</v>
      </c>
      <c r="AN11" s="96">
        <v>3</v>
      </c>
      <c r="AO11" s="97"/>
      <c r="AP11" s="98"/>
      <c r="AQ11" s="98"/>
      <c r="AR11" s="98">
        <f t="shared" ref="AR11:AR74" si="40">SUM(AP11:AQ11)</f>
        <v>0</v>
      </c>
      <c r="AS11" s="99">
        <f t="shared" ref="AS11:AS74" si="41">SUM(AN11,AO11,AR11)</f>
        <v>3</v>
      </c>
      <c r="AT11" s="97">
        <v>16</v>
      </c>
      <c r="AU11" s="99">
        <f t="shared" si="6"/>
        <v>19</v>
      </c>
      <c r="AV11" s="97">
        <v>0</v>
      </c>
      <c r="AW11" s="99">
        <f t="shared" si="7"/>
        <v>19</v>
      </c>
      <c r="AX11" s="100">
        <f t="shared" si="8"/>
        <v>9.5</v>
      </c>
      <c r="AY11" s="101" t="str">
        <f t="shared" ref="AY11:AY74" si="42">IF(AV11="AB","AB",IF(AND(OR(AN11="ab",AN11="ml"),OR(AO11="ab",AO11="ml"),OR(AP11="ab",AP11="ml")),"AB",IF(AND(OR(AN11="ab",AN11="ml"),OR(AP11="ab",AP11="ml")),"AB","")))</f>
        <v/>
      </c>
      <c r="AZ11" s="101" t="str">
        <f t="shared" ref="AZ11:AZ74" si="43">IF(OR($G11="NSO",$G11="",AV11=""),"",IF(OR(AY11="AB",AV11="ab"),"AB",IF(AND(AX11&gt;=36,AV11&gt;=20),"P",IF(AND(AX11&gt;=34,AV11&gt;=20,COUNTIF(AT11:AV11,"ml")=0),"G2",IF(AND(AX11&gt;=31,AV11&gt;=20,COUNTIF(AT11:AV11,"ml")=0),"G1",IF(AX11&gt;=25,"S","F"))))))</f>
        <v>F</v>
      </c>
      <c r="BA11" s="102" t="str">
        <f t="shared" ref="BA11:BA74" si="44">IF(OR(AZ11="",AZ11=0,AZ11="S",AZ11="F",AZ11="AB"),AZ11,IF(AX11&gt;=75,"D",IF(AX11&gt;=60,"I",IF(AX11&gt;=48,"II",IF(AX11&gt;=36,"III",AZ11)))))</f>
        <v>F</v>
      </c>
      <c r="BB11" s="103">
        <v>2</v>
      </c>
      <c r="BC11" s="104"/>
      <c r="BD11" s="105"/>
      <c r="BE11" s="105"/>
      <c r="BF11" s="105">
        <f t="shared" ref="BF11:BF74" si="45">SUM(BD11:BE11)</f>
        <v>0</v>
      </c>
      <c r="BG11" s="106">
        <f t="shared" ref="BG11:BG74" si="46">SUM(BB11,BC11,BF11)</f>
        <v>2</v>
      </c>
      <c r="BH11" s="104">
        <v>11</v>
      </c>
      <c r="BI11" s="106">
        <f t="shared" si="9"/>
        <v>13</v>
      </c>
      <c r="BJ11" s="104">
        <v>0</v>
      </c>
      <c r="BK11" s="106">
        <f t="shared" si="10"/>
        <v>13</v>
      </c>
      <c r="BL11" s="107">
        <f t="shared" si="11"/>
        <v>6.5</v>
      </c>
      <c r="BM11" s="108" t="str">
        <f t="shared" ref="BM11:BM74" si="47">IF(BJ11="AB","AB",IF(AND(OR(BB11="ab",BB11="ml"),OR(BC11="ab",BC11="ml"),OR(BD11="ab",BD11="ml")),"AB",IF(AND(OR(BB11="ab",BB11="ml"),OR(BD11="ab",BD11="ml")),"AB","")))</f>
        <v/>
      </c>
      <c r="BN11" s="108" t="str">
        <f t="shared" ref="BN11:BN74" si="48">IF(OR($G11="NSO",$G11="",BJ11=""),"",IF(OR(BM11="AB",BJ11="ab"),"AB",IF(AND(BL11&gt;=36,BJ11&gt;=20),"P",IF(AND(BL11&gt;=34,BJ11&gt;=20,COUNTIF(BH11:BJ11,"ml")=0),"G2",IF(AND(BL11&gt;=31,BJ11&gt;=20,COUNTIF(BH11:BJ11,"ml")=0),"G1",IF(BL11&gt;=25,"S","F"))))))</f>
        <v>F</v>
      </c>
      <c r="BO11" s="109" t="str">
        <f t="shared" ref="BO11:BO74" si="49">IF(OR(BN11="",BN11=0,BN11="S",BN11="F",BN11="AB"),BN11,IF(BL11&gt;=75,"D",IF(BL11&gt;=60,"I",IF(BL11&gt;=48,"II",IF(BL11&gt;=36,"III",BN11)))))</f>
        <v>F</v>
      </c>
      <c r="BP11" s="110">
        <v>1</v>
      </c>
      <c r="BQ11" s="111"/>
      <c r="BR11" s="112"/>
      <c r="BS11" s="113">
        <f t="shared" ref="BS11:BS74" si="50">SUM(BP11:BR11)</f>
        <v>1</v>
      </c>
      <c r="BT11" s="111">
        <f t="shared" ref="BT11:BT74" si="51">SUM(BR11:BS11)</f>
        <v>1</v>
      </c>
      <c r="BU11" s="113">
        <f t="shared" ref="BU11:BU74" si="52">SUM(BP11,BQ11,BT11)</f>
        <v>2</v>
      </c>
      <c r="BV11" s="111">
        <v>0</v>
      </c>
      <c r="BW11" s="113">
        <f t="shared" si="12"/>
        <v>2</v>
      </c>
      <c r="BX11" s="435">
        <f t="shared" ref="BX11:BX74" si="53">IF(OR(BT11="",BV11=""),"",BW11/BW$8*100)</f>
        <v>2</v>
      </c>
      <c r="BY11" s="114">
        <f t="shared" ref="BY11:BY74" si="54">SUM(BW11,BX11)</f>
        <v>4</v>
      </c>
      <c r="BZ11" s="434">
        <f t="shared" si="14"/>
        <v>2</v>
      </c>
      <c r="CA11" s="403" t="str">
        <f t="shared" ref="CA11:CA74" si="55">IF(BX11="AB","AB",IF(AND(OR(BP11="ab",BP11="ml"),OR(BQ11="ab",BQ11="ml"),OR(BR11="ab",BR11="ml")),"AB",IF(AND(OR(BP11="ab",BP11="ml"),OR(BR11="ab",BR11="ml")),"AB","")))</f>
        <v/>
      </c>
      <c r="CB11" s="114" t="str">
        <f t="shared" ref="CB11:CB74" si="56">IF(OR($G11="NSO",$G11="",BX11=""),"",IF(OR(CA11="AB",BX11="ab"),"AB",IF(AND(BZ11&gt;=36,BX11&gt;=20),"P",IF(AND(BZ11&gt;=34,BX11&gt;=20,COUNTIF(BV11:BX11,"ml")=0),"G2",IF(AND(BZ11&gt;=31,BX11&gt;=20,COUNTIF(BV11:BX11,"ml")=0),"G1",IF(BZ11&gt;=25,"S","F"))))))</f>
        <v>F</v>
      </c>
      <c r="CC11" s="115" t="str">
        <f t="shared" ref="CC11:CC74" si="57">IF(OR(CB11="",CB11=0,CB11="S",CB11="F",CB11="AB"),CB11,IF(BZ11&gt;=75,"D",IF(BZ11&gt;=60,"I",IF(BZ11&gt;=48,"II",IF(BZ11&gt;=36,"III",CB11)))))</f>
        <v>F</v>
      </c>
      <c r="CD11" s="89">
        <v>2</v>
      </c>
      <c r="CE11" s="90"/>
      <c r="CF11" s="91"/>
      <c r="CG11" s="91"/>
      <c r="CH11" s="91">
        <f t="shared" ref="CH11:CH74" si="58">SUM(CF11:CG11)</f>
        <v>0</v>
      </c>
      <c r="CI11" s="92">
        <f t="shared" ref="CI11:CI74" si="59">SUM(CD11,CE11,CH11)</f>
        <v>2</v>
      </c>
      <c r="CJ11" s="90">
        <v>11</v>
      </c>
      <c r="CK11" s="92">
        <f t="shared" si="15"/>
        <v>13</v>
      </c>
      <c r="CL11" s="90">
        <v>0</v>
      </c>
      <c r="CM11" s="92">
        <f t="shared" si="16"/>
        <v>13</v>
      </c>
      <c r="CN11" s="93">
        <f t="shared" si="17"/>
        <v>6.5</v>
      </c>
      <c r="CO11" s="94" t="str">
        <f t="shared" ref="CO11:CO74" si="60">IF(CL11="AB","AB",IF(AND(OR(CD11="ab",CD11="ml"),OR(CE11="ab",CE11="ml"),OR(CF11="ab",CF11="ml")),"AB",IF(AND(OR(CD11="ab",CD11="ml"),OR(CF11="ab",CF11="ml")),"AB","")))</f>
        <v/>
      </c>
      <c r="CP11" s="94" t="str">
        <f t="shared" ref="CP11:CP74" si="61">IF(OR($G11="NSO",$G11="",CL11=""),"",IF(OR(CO11="AB",CL11="ab"),"AB",IF(AND(CN11&gt;=36,CL11&gt;=20),"P",IF(AND(CN11&gt;=34,CL11&gt;=20,COUNTIF(CJ11:CL11,"ml")=0),"G2",IF(AND(CN11&gt;=31,CL11&gt;=20,COUNTIF(CJ11:CL11,"ml")=0),"G1",IF(CN11&gt;=25,"S","F"))))))</f>
        <v>F</v>
      </c>
      <c r="CQ11" s="95" t="str">
        <f t="shared" ref="CQ11:CQ74" si="62">IF(OR(CP11="",CP11=0,CP11="S",CP11="F",CP11="AB"),CP11,IF(CN11&gt;=75,"D",IF(CN11&gt;=60,"I",IF(CN11&gt;=48,"II",IF(CN11&gt;=36,"III",CP11)))))</f>
        <v>F</v>
      </c>
      <c r="CR11" s="116">
        <v>4</v>
      </c>
      <c r="CS11" s="117"/>
      <c r="CT11" s="118"/>
      <c r="CU11" s="118"/>
      <c r="CV11" s="118">
        <f t="shared" ref="CV11:CV74" si="63">SUM(CT11:CU11)</f>
        <v>0</v>
      </c>
      <c r="CW11" s="119">
        <f t="shared" ref="CW11:CW74" si="64">SUM(CR11,CS11,CV11)</f>
        <v>4</v>
      </c>
      <c r="CX11" s="117">
        <v>14</v>
      </c>
      <c r="CY11" s="119">
        <f t="shared" si="18"/>
        <v>18</v>
      </c>
      <c r="CZ11" s="117">
        <v>0</v>
      </c>
      <c r="DA11" s="119">
        <f t="shared" si="19"/>
        <v>18</v>
      </c>
      <c r="DB11" s="120">
        <f t="shared" si="20"/>
        <v>9</v>
      </c>
      <c r="DC11" s="87" t="str">
        <f t="shared" ref="DC11:DC74" si="65">IF(CZ11="AB","AB",IF(AND(OR(CR11="ab",CR11="ml"),OR(CS11="ab",CS11="ml"),OR(CT11="ab",CT11="ml")),"AB",IF(AND(OR(CR11="ab",CR11="ml"),OR(CT11="ab",CT11="ml")),"AB","")))</f>
        <v/>
      </c>
      <c r="DD11" s="87" t="str">
        <f t="shared" ref="DD11:DD74" si="66">IF(OR($G11="NSO",$G11="",CZ11=""),"",IF(OR(DC11="AB",CZ11="ab"),"AB",IF(AND(DB11&gt;=36,CZ11&gt;=20),"P",IF(AND(DB11&gt;=34,CZ11&gt;=20,COUNTIF(CX11:CZ11,"ml")=0),"G2",IF(AND(DB11&gt;=31,CZ11&gt;=20,COUNTIF(CX11:CZ11,"ml")=0),"G1",IF(DB11&gt;=25,"S","F"))))))</f>
        <v>F</v>
      </c>
      <c r="DE11" s="121" t="str">
        <f t="shared" ref="DE11:DE74" si="67">IF(OR(DD11="",DD11=0,DD11="S",DD11="F",DD11="AB"),DD11,IF(DB11&gt;=75,"D",IF(DB11&gt;=60,"I",IF(DB11&gt;=48,"II",IF(DB11&gt;=36,"III",DD11)))))</f>
        <v>F</v>
      </c>
      <c r="DF11" s="122">
        <v>5</v>
      </c>
      <c r="DG11" s="123"/>
      <c r="DH11" s="124"/>
      <c r="DI11" s="125">
        <f t="shared" ref="DI11:DI12" si="68">SUM(DF11:DH11)</f>
        <v>5</v>
      </c>
      <c r="DJ11" s="84">
        <v>10</v>
      </c>
      <c r="DK11" s="126">
        <v>22</v>
      </c>
      <c r="DL11" s="127">
        <f>SUM(DJ11,DK11)</f>
        <v>32</v>
      </c>
      <c r="DM11" s="128">
        <v>0</v>
      </c>
      <c r="DN11" s="129">
        <v>0</v>
      </c>
      <c r="DO11" s="130">
        <f t="shared" ref="DO11:DO12" si="69">SUM(DM11:DN11)</f>
        <v>0</v>
      </c>
      <c r="DP11" s="131">
        <f t="shared" ref="DP11:DP12" si="70">SUM(DI11,DL11,DO11)</f>
        <v>37</v>
      </c>
      <c r="DQ11" s="132">
        <f t="shared" ref="DQ11:DQ12" si="71">IF(OR(DL11="",DO11=""),"",DP11/DP$8*100)</f>
        <v>18.5</v>
      </c>
      <c r="DR11" s="133" t="str">
        <f t="shared" ref="DR11:DR12" si="72">IF(DQ11&gt;=80,"A",IF(DQ11&gt;=60,"B",IF(DQ11&gt;=40,"C",IF(DQ11&gt;=36,"D",""))))</f>
        <v/>
      </c>
      <c r="DS11" s="116"/>
      <c r="DT11" s="135"/>
      <c r="DU11" s="136" t="str">
        <f t="shared" ref="DU11:DU12" si="73">IF(AND(DS11="",DT11=""),"",IF(AND(DS11="ml",DT11="ml"),"ml",IF(AND(DS11="AB",DT11="AB"),"AB",SUM(DS11:DT11))))</f>
        <v/>
      </c>
      <c r="DV11" s="117">
        <v>7</v>
      </c>
      <c r="DW11" s="138">
        <v>4</v>
      </c>
      <c r="DX11" s="136">
        <f t="shared" ref="DX11:DX12" si="74">IF(AND(DV11="",DW11=""),"",IF(AND(DV11="ml",DW11="ml"),"ml",IF(AND(DV11="AB",DW11="AB"),"AB",SUM(DV11:DW11))))</f>
        <v>11</v>
      </c>
      <c r="DY11" s="138">
        <v>5</v>
      </c>
      <c r="DZ11" s="138">
        <v>8</v>
      </c>
      <c r="EA11" s="136">
        <f t="shared" ref="EA11:EA12" si="75">IF(AND(DY11="",DZ11=""),"",IF(AND(DY11="ml",DZ11="ml"),"ml",IF(AND(DY11="AB",DZ11="AB"),"AB",SUM(DY11:DZ11))))</f>
        <v>13</v>
      </c>
      <c r="EB11" s="139">
        <f t="shared" ref="EB11:EC12" si="76">SUM(DS11,DV11,DY11)</f>
        <v>12</v>
      </c>
      <c r="EC11" s="140">
        <f t="shared" si="76"/>
        <v>12</v>
      </c>
      <c r="ED11" s="141">
        <f t="shared" ref="ED11:ED12" si="77">SUM(EB11:EC11)</f>
        <v>24</v>
      </c>
      <c r="EE11" s="86">
        <v>10</v>
      </c>
      <c r="EF11" s="142">
        <v>32</v>
      </c>
      <c r="EG11" s="136">
        <f t="shared" ref="EG11:EG12" si="78">IF(AND(EE11="",EF11=""),"",IF(AND(EE11="ml",EF11="ml"),"ml",IF(AND(EE11="AB",EF11="AB"),"AB",SUM(EE11:EF11))))</f>
        <v>42</v>
      </c>
      <c r="EH11" s="143">
        <v>0</v>
      </c>
      <c r="EI11" s="144">
        <v>0</v>
      </c>
      <c r="EJ11" s="136">
        <f t="shared" ref="EJ11:EJ12" si="79">IF(AND(EH11="",EI11=""),"",IF(AND(EH11="ml",EI11="ml"),"ml",IF(AND(EH11="AB",EI11="AB"),"AB",SUM(EH11:EI11))))</f>
        <v>0</v>
      </c>
      <c r="EK11" s="145">
        <f t="shared" ref="EK11:EL12" si="80">SUM(EB11,EE11,EH11)</f>
        <v>22</v>
      </c>
      <c r="EL11" s="146">
        <f t="shared" si="80"/>
        <v>44</v>
      </c>
      <c r="EM11" s="147">
        <f t="shared" ref="EM11:EM12" si="81">SUM(EK11:EL11)</f>
        <v>66</v>
      </c>
      <c r="EN11" s="120">
        <f t="shared" ref="EN11:EN12" si="82">IF(OR(EG11="",EJ11=""),"",EM11/EM$8*100)</f>
        <v>33</v>
      </c>
      <c r="EO11" s="148" t="str">
        <f t="shared" ref="EO11:EO12" si="83">IF(EN11&gt;=80,"A",IF(EN11&gt;=60,"B",IF(EN11&gt;=40,"C",IF(EN11&gt;=36,"D",""))))</f>
        <v/>
      </c>
      <c r="EP11" s="173">
        <v>0</v>
      </c>
      <c r="EQ11" s="174">
        <v>0</v>
      </c>
      <c r="ER11" s="174">
        <v>0</v>
      </c>
      <c r="ES11" s="151">
        <f t="shared" ref="ES11:ES12" si="84">SUM(EP11:ER11)</f>
        <v>0</v>
      </c>
      <c r="ET11" s="152">
        <f t="shared" ref="ET11:ET12" si="85">IF(OR(ES11="",ES$8=""),"",ES11/ES$8*100)</f>
        <v>0</v>
      </c>
      <c r="EU11" s="153" t="str">
        <f t="shared" ref="EU11:EU12" si="86">IF(ET11&gt;=80,"A",IF(ET11&gt;=60,"B",IF(ET11&gt;=40,"C",IF(ET11&gt;=21,"D",""))))</f>
        <v/>
      </c>
      <c r="EV11" s="175">
        <v>0</v>
      </c>
      <c r="EW11" s="162">
        <v>0</v>
      </c>
      <c r="EX11" s="162">
        <v>0</v>
      </c>
      <c r="EY11" s="85">
        <f t="shared" ref="EY11:EY12" si="87">SUM(EV11:EX11)</f>
        <v>0</v>
      </c>
      <c r="EZ11" s="132">
        <f t="shared" ref="EZ11:EZ12" si="88">IF(OR(EY11="",EY$8=""),"",EY11/EY$8*100)</f>
        <v>0</v>
      </c>
      <c r="FA11" s="133" t="str">
        <f t="shared" ref="FA11:FA12" si="89">IF(EZ11&gt;=80,"A",IF(EZ11&gt;=60,"B",IF(EZ11&gt;=40,"C",IF(EZ11&gt;=21,"D",""))))</f>
        <v/>
      </c>
      <c r="FB11" s="116">
        <v>8</v>
      </c>
      <c r="FC11" s="117"/>
      <c r="FD11" s="155"/>
      <c r="FE11" s="156">
        <f>SUM(FB11:FD11)</f>
        <v>8</v>
      </c>
      <c r="FF11" s="142">
        <v>34</v>
      </c>
      <c r="FG11" s="157">
        <f t="shared" ref="FG11:FG12" si="90">SUM(FE11,FF11)</f>
        <v>42</v>
      </c>
      <c r="FH11" s="143">
        <v>0</v>
      </c>
      <c r="FI11" s="158">
        <f t="shared" ref="FI11:FI12" si="91">SUM(FG11:FH11)</f>
        <v>42</v>
      </c>
      <c r="FJ11" s="120">
        <f t="shared" ref="FJ11:FJ74" si="92">IF(OR(FF11="",FH11=""),"",FI11/FI$8*100)</f>
        <v>21</v>
      </c>
      <c r="FK11" s="438" t="str">
        <f t="shared" ref="FK11:FK74" si="93">IF(FH11="AB","AB",IF(AND(OR(FB11="ab",FB11="ml"),OR(FC11="ab",FC11="ml"),OR(FD11="ab",FD11="ml")),"AB",IF(AND(OR(FF11="ab",FF11="ml"),OR(FH11="ab",FH11="ml")),"AB","")))</f>
        <v/>
      </c>
      <c r="FL11" s="438" t="str">
        <f t="shared" ref="FL11:FL74" si="94">IF(OR($G11="NSO",$G11="",FH11=""),"",IF(OR(FK11="AB",FH11="ab"),"AB",IF(AND(FJ11&gt;=36,FH11&gt;=20,FJ11&gt;=36),"P","F")))</f>
        <v>F</v>
      </c>
      <c r="FM11" s="148" t="str">
        <f t="shared" ref="FM11:FM74" si="95">IF(OR(FL11="",FL11=0,FL11="S",FL11="F",FL11="AB"),FL11,IF(FJ11&gt;=75,"D",IF(FJ11&gt;=60,"I",IF(FJ11&gt;=48,"II",IF(FJ11&gt;=36,"III",FL11)))))</f>
        <v>F</v>
      </c>
      <c r="FN11" s="410">
        <v>0</v>
      </c>
      <c r="FO11" s="411">
        <v>0</v>
      </c>
      <c r="FP11" s="411">
        <v>0</v>
      </c>
      <c r="FQ11" s="407">
        <f t="shared" ref="FQ11:FQ14" si="96">SUM(FN11:FP11)</f>
        <v>0</v>
      </c>
      <c r="FR11" s="408">
        <f t="shared" ref="FR11:FR74" si="97">IF(OR(FQ11="",FQ$8=""),"",FQ11/FQ$8*100)</f>
        <v>0</v>
      </c>
      <c r="FS11" s="409" t="str">
        <f t="shared" ref="FS11:FS74" si="98">IF(FR11&gt;=80,"A",IF(FR11&gt;=60,"B",IF(FR11&gt;=40,"C",IF(FR11&gt;=21,"D",""))))</f>
        <v/>
      </c>
      <c r="FT11" s="176">
        <v>362</v>
      </c>
      <c r="FU11" s="174">
        <v>210</v>
      </c>
      <c r="FV11" s="177">
        <f t="shared" ref="FV11:FV12" si="99">IF(OR(FT11="",FU11=""),"",FU11/FT11*100)</f>
        <v>58.011049723756905</v>
      </c>
      <c r="FW11" s="161">
        <f t="shared" ref="FW11:FW74" si="100">IF(G11="","",SUM($U$8,$AI$8,$AW$8,$BK$8,$BY$8,$CM$8,$DA$8))</f>
        <v>1200</v>
      </c>
      <c r="FX11" s="162">
        <f t="shared" ref="FX11:FX74" si="101">IF(G11="","",SUM(U11,AI11,AW11,BK11,BY11,CM11,DA11))</f>
        <v>97</v>
      </c>
      <c r="FY11" s="163">
        <f t="shared" ref="FY11:FY12" si="102">IF(FW11="","",FX11/FW11*100)</f>
        <v>8.0833333333333321</v>
      </c>
      <c r="FZ11" s="164" t="str">
        <f t="shared" ref="FZ11:FZ74" si="103">IF(AND(FY11&gt;=60,GA11="Passed"),"First",IF(AND(FY11&gt;=60,GA11="Passed with G"),"First",IF(AND(FY11&gt;=48,GA11="Passed"),"Second",IF(AND(FY11&gt;=48,GA11="Passed With G"),"Second",IF(OR(GA11="Passed",GA11="Passed With G"),"Third","")))))</f>
        <v/>
      </c>
      <c r="GA11" s="164" t="str">
        <f t="shared" ref="GA11:GA74" si="104">IF($G11="NSO","NSO",IF($G11="TC","Transferred",IF(OR($G11="",$G11=0,R11="",AF11="",AT11="",BH11="",BV11="",CJ11="",CX9=""),"",IF(OR(GM11&gt;0,(GN11+GO11+GP11)&gt;2),"FAILED",IF(OR(GN11&gt;0,GO11&gt;1),"SUPP.",IF(AND(GO11&gt;0,GP11&gt;0),"SUPP.",IF((GO11+GP11),"Passed With G","Passed")))))))</f>
        <v>FAILED</v>
      </c>
      <c r="GB11" s="165" t="str">
        <f t="shared" ref="GB11:GB12" si="105">IF(GA11="Passed",FY11,"")</f>
        <v/>
      </c>
      <c r="GC11" s="166" t="str">
        <f t="shared" ref="GC11:GC74" si="106">IF(GB11="","",SUMPRODUCT((GB11&lt;GB$10:GB$109)/COUNTIF(GB$10:GB$109,GB$10:GB$109)))</f>
        <v/>
      </c>
      <c r="GD11" s="167" t="str">
        <f t="shared" ref="GD11:GD74" si="107">IF(FY11="","",IF(GA11="nso","Name Saprated",IF(GA11="Transferred",GA11,IF(FY11&gt;81,"Excellent",IF(FY11&gt;60,"Very Good",IF(FY11&gt;48,"Good",IF(FY11&gt;36,"Average",IF(FY11=0,0,"Need Improvement"))))))))</f>
        <v>Need Improvement</v>
      </c>
      <c r="GE11" s="168" t="str">
        <f t="shared" ref="GE11:GE14" si="108">Y11</f>
        <v>F</v>
      </c>
      <c r="GF11" s="169" t="str">
        <f t="shared" ref="GF11:GF14" si="109">AM11</f>
        <v>F</v>
      </c>
      <c r="GG11" s="169" t="str">
        <f t="shared" ref="GG11:GG14" si="110">BA11</f>
        <v>F</v>
      </c>
      <c r="GH11" s="169" t="str">
        <f t="shared" ref="GH11:GH14" si="111">BO11</f>
        <v>F</v>
      </c>
      <c r="GI11" s="169" t="str">
        <f t="shared" ref="GI11:GI14" si="112">CC11</f>
        <v>F</v>
      </c>
      <c r="GJ11" s="170" t="str">
        <f t="shared" ref="GJ11:GJ14" si="113">CQ11</f>
        <v>F</v>
      </c>
      <c r="GK11" s="169" t="str">
        <f t="shared" ref="GK11:GK14" si="114">DE11</f>
        <v>F</v>
      </c>
      <c r="GL11" s="439" t="str">
        <f t="shared" ref="GL11:GL74" si="115">FM11</f>
        <v>F</v>
      </c>
      <c r="GM11" s="168">
        <f t="shared" ref="GM11:GM74" si="116">COUNTIF(GE11:GL11,"F")+COUNTIF(GE11:GK11,"AB")</f>
        <v>8</v>
      </c>
      <c r="GN11" s="169">
        <f t="shared" ref="GN11:GN74" si="117">COUNTIF(GE11:GK11,"S")</f>
        <v>0</v>
      </c>
      <c r="GO11" s="169">
        <f t="shared" ref="GO11:GO74" si="118">COUNTIF(GE11:GK11,"G1")</f>
        <v>0</v>
      </c>
      <c r="GP11" s="169">
        <f t="shared" ref="GP11:GP74" si="119">COUNTIF(GE11:GK11,"G2")</f>
        <v>0</v>
      </c>
      <c r="GQ11" s="171"/>
      <c r="GR11" s="809"/>
      <c r="GS11" s="809"/>
      <c r="GT11" s="25">
        <f t="shared" ref="GT11:GT74" si="120">DP11</f>
        <v>37</v>
      </c>
      <c r="GU11" s="25" t="s">
        <v>161</v>
      </c>
      <c r="GV11" s="25">
        <f t="shared" ref="GV11:GV74" si="121">$DP$8</f>
        <v>200</v>
      </c>
      <c r="GW11" s="25" t="str">
        <f t="shared" ref="GW11:GW74" si="122">CONCATENATE(GT11,GU11,GV11)</f>
        <v>37/200</v>
      </c>
      <c r="GX11" s="25">
        <f t="shared" ref="GX11:GX74" si="123">EM11</f>
        <v>66</v>
      </c>
      <c r="GY11" s="25" t="s">
        <v>161</v>
      </c>
      <c r="GZ11" s="25">
        <f t="shared" ref="GZ11:GZ74" si="124">$EM$8</f>
        <v>200</v>
      </c>
      <c r="HA11" s="25" t="str">
        <f t="shared" ref="HA11:HA74" si="125">CONCATENATE(GX11,GY11,GZ11)</f>
        <v>66/200</v>
      </c>
      <c r="HB11" s="25">
        <f t="shared" ref="HB11:HB74" si="126">ES11</f>
        <v>0</v>
      </c>
      <c r="HC11" s="25" t="s">
        <v>161</v>
      </c>
      <c r="HD11" s="25">
        <f t="shared" ref="HD11:HD74" si="127">$ES$8</f>
        <v>100</v>
      </c>
      <c r="HE11" s="25" t="str">
        <f t="shared" ref="HE11:HE74" si="128">CONCATENATE(HB11,HC11,HD11)</f>
        <v>0/100</v>
      </c>
      <c r="HF11" s="25">
        <f t="shared" ref="HF11:HF74" si="129">EY11</f>
        <v>0</v>
      </c>
      <c r="HG11" s="25" t="s">
        <v>161</v>
      </c>
      <c r="HH11" s="25">
        <f t="shared" ref="HH11:HH74" si="130">$EY$8</f>
        <v>100</v>
      </c>
      <c r="HI11" s="25" t="str">
        <f t="shared" ref="HI11:HI74" si="131">CONCATENATE(HF11,HG11,HH11)</f>
        <v>0/100</v>
      </c>
      <c r="HJ11" s="25">
        <f t="shared" ref="HJ11:HJ74" si="132">FI11</f>
        <v>42</v>
      </c>
      <c r="HK11" s="25" t="s">
        <v>161</v>
      </c>
      <c r="HL11" s="25">
        <f t="shared" ref="HL11:HL74" si="133">$FI$8</f>
        <v>200</v>
      </c>
      <c r="HM11" s="25" t="str">
        <f t="shared" ref="HM11:HM74" si="134">CONCATENATE(HJ11,HK11,HL11)</f>
        <v>42/200</v>
      </c>
      <c r="HN11" s="25">
        <f t="shared" ref="HN11:HN74" si="135">FQ11</f>
        <v>0</v>
      </c>
      <c r="HO11" s="25" t="s">
        <v>161</v>
      </c>
      <c r="HP11" s="25">
        <f t="shared" ref="HP11:HP74" si="136">$FQ$8</f>
        <v>100</v>
      </c>
      <c r="HQ11" s="25" t="str">
        <f t="shared" ref="HQ11:HQ74" si="137">CONCATENATE(HN11,HO11,HP11)</f>
        <v>0/100</v>
      </c>
    </row>
    <row r="12" spans="1:225" ht="38.25" customHeight="1">
      <c r="A12" s="2">
        <f t="shared" si="27"/>
        <v>0</v>
      </c>
      <c r="B12" s="22">
        <f t="shared" si="28"/>
        <v>0</v>
      </c>
      <c r="C12" s="88">
        <v>3</v>
      </c>
      <c r="D12" s="85"/>
      <c r="E12" s="26"/>
      <c r="F12" s="27"/>
      <c r="G12" s="23"/>
      <c r="H12" s="26"/>
      <c r="I12" s="26"/>
      <c r="J12" s="26"/>
      <c r="K12" s="365"/>
      <c r="L12" s="89"/>
      <c r="M12" s="90"/>
      <c r="N12" s="91"/>
      <c r="O12" s="91"/>
      <c r="P12" s="371">
        <f t="shared" si="29"/>
        <v>0</v>
      </c>
      <c r="Q12" s="372">
        <f t="shared" si="30"/>
        <v>0</v>
      </c>
      <c r="R12" s="90"/>
      <c r="S12" s="92">
        <f t="shared" si="0"/>
        <v>0</v>
      </c>
      <c r="T12" s="90"/>
      <c r="U12" s="92">
        <f t="shared" si="1"/>
        <v>0</v>
      </c>
      <c r="V12" s="93" t="str">
        <f t="shared" si="31"/>
        <v/>
      </c>
      <c r="W12" s="94" t="str">
        <f t="shared" si="32"/>
        <v/>
      </c>
      <c r="X12" s="94" t="str">
        <f t="shared" si="33"/>
        <v/>
      </c>
      <c r="Y12" s="373" t="str">
        <f t="shared" si="34"/>
        <v/>
      </c>
      <c r="Z12" s="380"/>
      <c r="AA12" s="381"/>
      <c r="AB12" s="382"/>
      <c r="AC12" s="382"/>
      <c r="AD12" s="382">
        <f t="shared" si="35"/>
        <v>0</v>
      </c>
      <c r="AE12" s="383">
        <f t="shared" si="36"/>
        <v>0</v>
      </c>
      <c r="AF12" s="381"/>
      <c r="AG12" s="383">
        <f t="shared" si="3"/>
        <v>0</v>
      </c>
      <c r="AH12" s="381">
        <v>0</v>
      </c>
      <c r="AI12" s="383">
        <f t="shared" si="4"/>
        <v>0</v>
      </c>
      <c r="AJ12" s="384" t="str">
        <f t="shared" si="5"/>
        <v/>
      </c>
      <c r="AK12" s="385" t="str">
        <f t="shared" si="37"/>
        <v/>
      </c>
      <c r="AL12" s="385" t="str">
        <f t="shared" si="38"/>
        <v/>
      </c>
      <c r="AM12" s="386" t="str">
        <f t="shared" si="39"/>
        <v/>
      </c>
      <c r="AN12" s="96"/>
      <c r="AO12" s="97"/>
      <c r="AP12" s="98"/>
      <c r="AQ12" s="98"/>
      <c r="AR12" s="98">
        <f t="shared" si="40"/>
        <v>0</v>
      </c>
      <c r="AS12" s="99">
        <f t="shared" si="41"/>
        <v>0</v>
      </c>
      <c r="AT12" s="97"/>
      <c r="AU12" s="99">
        <f t="shared" si="6"/>
        <v>0</v>
      </c>
      <c r="AV12" s="97">
        <v>0</v>
      </c>
      <c r="AW12" s="99">
        <f t="shared" si="7"/>
        <v>0</v>
      </c>
      <c r="AX12" s="100" t="str">
        <f t="shared" si="8"/>
        <v/>
      </c>
      <c r="AY12" s="101" t="str">
        <f t="shared" si="42"/>
        <v/>
      </c>
      <c r="AZ12" s="101" t="str">
        <f t="shared" si="43"/>
        <v/>
      </c>
      <c r="BA12" s="102" t="str">
        <f t="shared" si="44"/>
        <v/>
      </c>
      <c r="BB12" s="103"/>
      <c r="BC12" s="104"/>
      <c r="BD12" s="105"/>
      <c r="BE12" s="105"/>
      <c r="BF12" s="105">
        <f t="shared" si="45"/>
        <v>0</v>
      </c>
      <c r="BG12" s="106">
        <f t="shared" si="46"/>
        <v>0</v>
      </c>
      <c r="BH12" s="104"/>
      <c r="BI12" s="106">
        <f t="shared" si="9"/>
        <v>0</v>
      </c>
      <c r="BJ12" s="104">
        <v>0</v>
      </c>
      <c r="BK12" s="106">
        <f t="shared" si="10"/>
        <v>0</v>
      </c>
      <c r="BL12" s="107" t="str">
        <f t="shared" si="11"/>
        <v/>
      </c>
      <c r="BM12" s="108" t="str">
        <f t="shared" si="47"/>
        <v/>
      </c>
      <c r="BN12" s="108" t="str">
        <f t="shared" si="48"/>
        <v/>
      </c>
      <c r="BO12" s="109" t="str">
        <f t="shared" si="49"/>
        <v/>
      </c>
      <c r="BP12" s="110"/>
      <c r="BQ12" s="111"/>
      <c r="BR12" s="112"/>
      <c r="BS12" s="113">
        <f t="shared" si="50"/>
        <v>0</v>
      </c>
      <c r="BT12" s="111">
        <f t="shared" si="51"/>
        <v>0</v>
      </c>
      <c r="BU12" s="113">
        <f t="shared" si="52"/>
        <v>0</v>
      </c>
      <c r="BV12" s="111">
        <v>0</v>
      </c>
      <c r="BW12" s="113">
        <f t="shared" si="12"/>
        <v>0</v>
      </c>
      <c r="BX12" s="435">
        <f t="shared" si="53"/>
        <v>0</v>
      </c>
      <c r="BY12" s="114">
        <f t="shared" si="54"/>
        <v>0</v>
      </c>
      <c r="BZ12" s="434">
        <f t="shared" si="14"/>
        <v>0</v>
      </c>
      <c r="CA12" s="403" t="str">
        <f t="shared" si="55"/>
        <v/>
      </c>
      <c r="CB12" s="114" t="str">
        <f t="shared" si="56"/>
        <v/>
      </c>
      <c r="CC12" s="115" t="str">
        <f t="shared" si="57"/>
        <v/>
      </c>
      <c r="CD12" s="89"/>
      <c r="CE12" s="90"/>
      <c r="CF12" s="91"/>
      <c r="CG12" s="91"/>
      <c r="CH12" s="91">
        <f t="shared" si="58"/>
        <v>0</v>
      </c>
      <c r="CI12" s="92">
        <f t="shared" si="59"/>
        <v>0</v>
      </c>
      <c r="CJ12" s="90"/>
      <c r="CK12" s="92">
        <f t="shared" si="15"/>
        <v>0</v>
      </c>
      <c r="CL12" s="90">
        <v>0</v>
      </c>
      <c r="CM12" s="92">
        <f t="shared" si="16"/>
        <v>0</v>
      </c>
      <c r="CN12" s="93" t="str">
        <f t="shared" si="17"/>
        <v/>
      </c>
      <c r="CO12" s="94" t="str">
        <f t="shared" si="60"/>
        <v/>
      </c>
      <c r="CP12" s="94" t="str">
        <f t="shared" si="61"/>
        <v/>
      </c>
      <c r="CQ12" s="95" t="str">
        <f t="shared" si="62"/>
        <v/>
      </c>
      <c r="CR12" s="116"/>
      <c r="CS12" s="117"/>
      <c r="CT12" s="118"/>
      <c r="CU12" s="118"/>
      <c r="CV12" s="118">
        <f t="shared" si="63"/>
        <v>0</v>
      </c>
      <c r="CW12" s="119">
        <f t="shared" si="64"/>
        <v>0</v>
      </c>
      <c r="CX12" s="117"/>
      <c r="CY12" s="119">
        <f t="shared" si="18"/>
        <v>0</v>
      </c>
      <c r="CZ12" s="117">
        <v>0</v>
      </c>
      <c r="DA12" s="119">
        <f t="shared" si="19"/>
        <v>0</v>
      </c>
      <c r="DB12" s="120" t="str">
        <f t="shared" si="20"/>
        <v/>
      </c>
      <c r="DC12" s="87" t="str">
        <f t="shared" si="65"/>
        <v/>
      </c>
      <c r="DD12" s="87" t="str">
        <f t="shared" si="66"/>
        <v/>
      </c>
      <c r="DE12" s="121" t="str">
        <f t="shared" si="67"/>
        <v/>
      </c>
      <c r="DF12" s="122"/>
      <c r="DG12" s="123"/>
      <c r="DH12" s="124">
        <v>5</v>
      </c>
      <c r="DI12" s="125">
        <f t="shared" si="68"/>
        <v>5</v>
      </c>
      <c r="DJ12" s="84"/>
      <c r="DK12" s="126"/>
      <c r="DL12" s="127">
        <f t="shared" ref="DL12:DL13" si="138">SUM(DJ12,DK12)</f>
        <v>0</v>
      </c>
      <c r="DM12" s="128">
        <v>0</v>
      </c>
      <c r="DN12" s="129">
        <f>IF($U$8="NA","NA",0)</f>
        <v>0</v>
      </c>
      <c r="DO12" s="130">
        <f t="shared" si="69"/>
        <v>0</v>
      </c>
      <c r="DP12" s="131">
        <f t="shared" si="70"/>
        <v>5</v>
      </c>
      <c r="DQ12" s="132">
        <f t="shared" si="71"/>
        <v>2.5</v>
      </c>
      <c r="DR12" s="133" t="str">
        <f t="shared" si="72"/>
        <v/>
      </c>
      <c r="DS12" s="116"/>
      <c r="DT12" s="135"/>
      <c r="DU12" s="136" t="str">
        <f t="shared" si="73"/>
        <v/>
      </c>
      <c r="DV12" s="117"/>
      <c r="DW12" s="138"/>
      <c r="DX12" s="136" t="str">
        <f t="shared" si="74"/>
        <v/>
      </c>
      <c r="DY12" s="138"/>
      <c r="DZ12" s="138"/>
      <c r="EA12" s="136" t="str">
        <f t="shared" si="75"/>
        <v/>
      </c>
      <c r="EB12" s="139">
        <f t="shared" si="76"/>
        <v>0</v>
      </c>
      <c r="EC12" s="140">
        <f t="shared" si="76"/>
        <v>0</v>
      </c>
      <c r="ED12" s="141">
        <f t="shared" si="77"/>
        <v>0</v>
      </c>
      <c r="EE12" s="86"/>
      <c r="EF12" s="142"/>
      <c r="EG12" s="136" t="str">
        <f t="shared" si="78"/>
        <v/>
      </c>
      <c r="EH12" s="143">
        <v>0</v>
      </c>
      <c r="EI12" s="144">
        <f>IF($U$8="NA","NA",0)</f>
        <v>0</v>
      </c>
      <c r="EJ12" s="136">
        <f t="shared" si="79"/>
        <v>0</v>
      </c>
      <c r="EK12" s="145">
        <f t="shared" si="80"/>
        <v>0</v>
      </c>
      <c r="EL12" s="146">
        <f t="shared" si="80"/>
        <v>0</v>
      </c>
      <c r="EM12" s="147">
        <f t="shared" si="81"/>
        <v>0</v>
      </c>
      <c r="EN12" s="120" t="str">
        <f t="shared" si="82"/>
        <v/>
      </c>
      <c r="EO12" s="148" t="str">
        <f t="shared" si="83"/>
        <v>A</v>
      </c>
      <c r="EP12" s="149">
        <v>0</v>
      </c>
      <c r="EQ12" s="114">
        <v>0</v>
      </c>
      <c r="ER12" s="150">
        <v>0</v>
      </c>
      <c r="ES12" s="151">
        <f t="shared" si="84"/>
        <v>0</v>
      </c>
      <c r="ET12" s="152">
        <f t="shared" si="85"/>
        <v>0</v>
      </c>
      <c r="EU12" s="153" t="str">
        <f t="shared" si="86"/>
        <v/>
      </c>
      <c r="EV12" s="154">
        <v>0</v>
      </c>
      <c r="EW12" s="85">
        <v>0</v>
      </c>
      <c r="EX12" s="85">
        <v>0</v>
      </c>
      <c r="EY12" s="85">
        <f t="shared" si="87"/>
        <v>0</v>
      </c>
      <c r="EZ12" s="132">
        <f t="shared" si="88"/>
        <v>0</v>
      </c>
      <c r="FA12" s="133" t="str">
        <f t="shared" si="89"/>
        <v/>
      </c>
      <c r="FB12" s="116"/>
      <c r="FC12" s="117"/>
      <c r="FD12" s="155"/>
      <c r="FE12" s="156">
        <f t="shared" ref="FE12:FE13" si="139">SUM(FB12:FD12)</f>
        <v>0</v>
      </c>
      <c r="FF12" s="142"/>
      <c r="FG12" s="157">
        <f t="shared" si="90"/>
        <v>0</v>
      </c>
      <c r="FH12" s="143">
        <v>0</v>
      </c>
      <c r="FI12" s="158">
        <f t="shared" si="91"/>
        <v>0</v>
      </c>
      <c r="FJ12" s="120" t="str">
        <f t="shared" si="92"/>
        <v/>
      </c>
      <c r="FK12" s="438" t="str">
        <f t="shared" si="93"/>
        <v/>
      </c>
      <c r="FL12" s="438" t="str">
        <f t="shared" si="94"/>
        <v/>
      </c>
      <c r="FM12" s="148" t="str">
        <f t="shared" si="95"/>
        <v/>
      </c>
      <c r="FN12" s="405">
        <v>0</v>
      </c>
      <c r="FO12" s="375">
        <v>0</v>
      </c>
      <c r="FP12" s="406">
        <v>0</v>
      </c>
      <c r="FQ12" s="407">
        <f t="shared" si="96"/>
        <v>0</v>
      </c>
      <c r="FR12" s="408">
        <f t="shared" si="97"/>
        <v>0</v>
      </c>
      <c r="FS12" s="409" t="str">
        <f t="shared" si="98"/>
        <v/>
      </c>
      <c r="FT12" s="176"/>
      <c r="FU12" s="174"/>
      <c r="FV12" s="177" t="str">
        <f t="shared" si="99"/>
        <v/>
      </c>
      <c r="FW12" s="161" t="str">
        <f t="shared" si="100"/>
        <v/>
      </c>
      <c r="FX12" s="162" t="str">
        <f t="shared" si="101"/>
        <v/>
      </c>
      <c r="FY12" s="163" t="str">
        <f t="shared" si="102"/>
        <v/>
      </c>
      <c r="FZ12" s="164" t="str">
        <f t="shared" si="103"/>
        <v/>
      </c>
      <c r="GA12" s="164" t="str">
        <f t="shared" si="104"/>
        <v/>
      </c>
      <c r="GB12" s="165" t="str">
        <f t="shared" si="105"/>
        <v/>
      </c>
      <c r="GC12" s="166" t="str">
        <f t="shared" si="106"/>
        <v/>
      </c>
      <c r="GD12" s="167" t="str">
        <f t="shared" si="107"/>
        <v/>
      </c>
      <c r="GE12" s="168" t="str">
        <f t="shared" si="108"/>
        <v/>
      </c>
      <c r="GF12" s="169" t="str">
        <f t="shared" si="109"/>
        <v/>
      </c>
      <c r="GG12" s="169" t="str">
        <f t="shared" si="110"/>
        <v/>
      </c>
      <c r="GH12" s="169" t="str">
        <f t="shared" si="111"/>
        <v/>
      </c>
      <c r="GI12" s="169" t="str">
        <f t="shared" si="112"/>
        <v/>
      </c>
      <c r="GJ12" s="170" t="str">
        <f t="shared" si="113"/>
        <v/>
      </c>
      <c r="GK12" s="169" t="str">
        <f t="shared" si="114"/>
        <v/>
      </c>
      <c r="GL12" s="439" t="str">
        <f t="shared" si="115"/>
        <v/>
      </c>
      <c r="GM12" s="168">
        <f t="shared" si="116"/>
        <v>0</v>
      </c>
      <c r="GN12" s="169">
        <f t="shared" si="117"/>
        <v>0</v>
      </c>
      <c r="GO12" s="169">
        <f t="shared" si="118"/>
        <v>0</v>
      </c>
      <c r="GP12" s="169">
        <f t="shared" si="119"/>
        <v>0</v>
      </c>
      <c r="GQ12" s="171"/>
      <c r="GR12" s="809"/>
      <c r="GS12" s="809"/>
      <c r="GT12" s="25">
        <f t="shared" si="120"/>
        <v>5</v>
      </c>
      <c r="GU12" s="25" t="s">
        <v>161</v>
      </c>
      <c r="GV12" s="25">
        <f t="shared" si="121"/>
        <v>200</v>
      </c>
      <c r="GW12" s="25" t="str">
        <f t="shared" si="122"/>
        <v>5/200</v>
      </c>
      <c r="GX12" s="25">
        <f t="shared" si="123"/>
        <v>0</v>
      </c>
      <c r="GY12" s="25" t="s">
        <v>161</v>
      </c>
      <c r="GZ12" s="25">
        <f t="shared" si="124"/>
        <v>200</v>
      </c>
      <c r="HA12" s="25" t="str">
        <f t="shared" si="125"/>
        <v>0/200</v>
      </c>
      <c r="HB12" s="25">
        <f t="shared" si="126"/>
        <v>0</v>
      </c>
      <c r="HC12" s="25" t="s">
        <v>161</v>
      </c>
      <c r="HD12" s="25">
        <f t="shared" si="127"/>
        <v>100</v>
      </c>
      <c r="HE12" s="25" t="str">
        <f t="shared" si="128"/>
        <v>0/100</v>
      </c>
      <c r="HF12" s="25">
        <f t="shared" si="129"/>
        <v>0</v>
      </c>
      <c r="HG12" s="25" t="s">
        <v>161</v>
      </c>
      <c r="HH12" s="25">
        <f t="shared" si="130"/>
        <v>100</v>
      </c>
      <c r="HI12" s="25" t="str">
        <f t="shared" si="131"/>
        <v>0/100</v>
      </c>
      <c r="HJ12" s="25">
        <f t="shared" si="132"/>
        <v>0</v>
      </c>
      <c r="HK12" s="25" t="s">
        <v>161</v>
      </c>
      <c r="HL12" s="25">
        <f t="shared" si="133"/>
        <v>200</v>
      </c>
      <c r="HM12" s="25" t="str">
        <f t="shared" si="134"/>
        <v>0/200</v>
      </c>
      <c r="HN12" s="25">
        <f t="shared" si="135"/>
        <v>0</v>
      </c>
      <c r="HO12" s="25" t="s">
        <v>161</v>
      </c>
      <c r="HP12" s="25">
        <f t="shared" si="136"/>
        <v>100</v>
      </c>
      <c r="HQ12" s="25" t="str">
        <f t="shared" si="137"/>
        <v>0/100</v>
      </c>
    </row>
    <row r="13" spans="1:225" ht="38.25" customHeight="1">
      <c r="A13" s="2">
        <f t="shared" si="27"/>
        <v>0</v>
      </c>
      <c r="B13" s="22">
        <f t="shared" si="28"/>
        <v>0</v>
      </c>
      <c r="C13" s="172">
        <v>4</v>
      </c>
      <c r="D13" s="85"/>
      <c r="E13" s="26"/>
      <c r="F13" s="27"/>
      <c r="G13" s="26"/>
      <c r="H13" s="26"/>
      <c r="I13" s="26"/>
      <c r="J13" s="26"/>
      <c r="K13" s="365"/>
      <c r="L13" s="89"/>
      <c r="M13" s="90"/>
      <c r="N13" s="91"/>
      <c r="O13" s="91"/>
      <c r="P13" s="371">
        <f t="shared" si="29"/>
        <v>0</v>
      </c>
      <c r="Q13" s="372">
        <f t="shared" si="30"/>
        <v>0</v>
      </c>
      <c r="R13" s="90"/>
      <c r="S13" s="92">
        <f t="shared" si="0"/>
        <v>0</v>
      </c>
      <c r="T13" s="90"/>
      <c r="U13" s="92">
        <f t="shared" si="1"/>
        <v>0</v>
      </c>
      <c r="V13" s="93" t="str">
        <f t="shared" si="31"/>
        <v/>
      </c>
      <c r="W13" s="94" t="str">
        <f t="shared" si="32"/>
        <v/>
      </c>
      <c r="X13" s="94" t="str">
        <f t="shared" si="33"/>
        <v/>
      </c>
      <c r="Y13" s="373" t="str">
        <f t="shared" si="34"/>
        <v/>
      </c>
      <c r="Z13" s="380"/>
      <c r="AA13" s="381"/>
      <c r="AB13" s="382"/>
      <c r="AC13" s="382"/>
      <c r="AD13" s="382">
        <f t="shared" si="35"/>
        <v>0</v>
      </c>
      <c r="AE13" s="383">
        <f t="shared" si="36"/>
        <v>0</v>
      </c>
      <c r="AF13" s="381"/>
      <c r="AG13" s="383">
        <f t="shared" si="3"/>
        <v>0</v>
      </c>
      <c r="AH13" s="381">
        <v>0</v>
      </c>
      <c r="AI13" s="383">
        <f t="shared" si="4"/>
        <v>0</v>
      </c>
      <c r="AJ13" s="384" t="str">
        <f t="shared" si="5"/>
        <v/>
      </c>
      <c r="AK13" s="385" t="str">
        <f t="shared" si="37"/>
        <v/>
      </c>
      <c r="AL13" s="385" t="str">
        <f t="shared" si="38"/>
        <v/>
      </c>
      <c r="AM13" s="386" t="str">
        <f t="shared" si="39"/>
        <v/>
      </c>
      <c r="AN13" s="96"/>
      <c r="AO13" s="97"/>
      <c r="AP13" s="98"/>
      <c r="AQ13" s="98"/>
      <c r="AR13" s="98">
        <f t="shared" si="40"/>
        <v>0</v>
      </c>
      <c r="AS13" s="99">
        <f t="shared" si="41"/>
        <v>0</v>
      </c>
      <c r="AT13" s="97"/>
      <c r="AU13" s="99">
        <f t="shared" si="6"/>
        <v>0</v>
      </c>
      <c r="AV13" s="97">
        <v>0</v>
      </c>
      <c r="AW13" s="99">
        <f t="shared" si="7"/>
        <v>0</v>
      </c>
      <c r="AX13" s="100" t="str">
        <f t="shared" si="8"/>
        <v/>
      </c>
      <c r="AY13" s="101" t="str">
        <f t="shared" si="42"/>
        <v/>
      </c>
      <c r="AZ13" s="101" t="str">
        <f t="shared" si="43"/>
        <v/>
      </c>
      <c r="BA13" s="102" t="str">
        <f t="shared" si="44"/>
        <v/>
      </c>
      <c r="BB13" s="103"/>
      <c r="BC13" s="104"/>
      <c r="BD13" s="105"/>
      <c r="BE13" s="105"/>
      <c r="BF13" s="105">
        <f t="shared" si="45"/>
        <v>0</v>
      </c>
      <c r="BG13" s="106">
        <f t="shared" si="46"/>
        <v>0</v>
      </c>
      <c r="BH13" s="104"/>
      <c r="BI13" s="106">
        <f t="shared" si="9"/>
        <v>0</v>
      </c>
      <c r="BJ13" s="104">
        <v>0</v>
      </c>
      <c r="BK13" s="106">
        <f t="shared" si="10"/>
        <v>0</v>
      </c>
      <c r="BL13" s="107" t="str">
        <f t="shared" si="11"/>
        <v/>
      </c>
      <c r="BM13" s="108" t="str">
        <f t="shared" si="47"/>
        <v/>
      </c>
      <c r="BN13" s="108" t="str">
        <f t="shared" si="48"/>
        <v/>
      </c>
      <c r="BO13" s="109" t="str">
        <f t="shared" si="49"/>
        <v/>
      </c>
      <c r="BP13" s="110"/>
      <c r="BQ13" s="111"/>
      <c r="BR13" s="112"/>
      <c r="BS13" s="113">
        <f t="shared" si="50"/>
        <v>0</v>
      </c>
      <c r="BT13" s="111">
        <f t="shared" si="51"/>
        <v>0</v>
      </c>
      <c r="BU13" s="113">
        <f t="shared" si="52"/>
        <v>0</v>
      </c>
      <c r="BV13" s="111">
        <v>0</v>
      </c>
      <c r="BW13" s="113">
        <f t="shared" si="12"/>
        <v>0</v>
      </c>
      <c r="BX13" s="435">
        <f t="shared" si="53"/>
        <v>0</v>
      </c>
      <c r="BY13" s="114">
        <f t="shared" si="54"/>
        <v>0</v>
      </c>
      <c r="BZ13" s="434">
        <f t="shared" si="14"/>
        <v>0</v>
      </c>
      <c r="CA13" s="403" t="str">
        <f t="shared" si="55"/>
        <v/>
      </c>
      <c r="CB13" s="114" t="str">
        <f t="shared" si="56"/>
        <v/>
      </c>
      <c r="CC13" s="115" t="str">
        <f t="shared" si="57"/>
        <v/>
      </c>
      <c r="CD13" s="89"/>
      <c r="CE13" s="90"/>
      <c r="CF13" s="91"/>
      <c r="CG13" s="91"/>
      <c r="CH13" s="91">
        <f t="shared" si="58"/>
        <v>0</v>
      </c>
      <c r="CI13" s="92">
        <f t="shared" si="59"/>
        <v>0</v>
      </c>
      <c r="CJ13" s="90"/>
      <c r="CK13" s="92">
        <f t="shared" si="15"/>
        <v>0</v>
      </c>
      <c r="CL13" s="90">
        <v>0</v>
      </c>
      <c r="CM13" s="92">
        <f t="shared" si="16"/>
        <v>0</v>
      </c>
      <c r="CN13" s="93" t="str">
        <f t="shared" si="17"/>
        <v/>
      </c>
      <c r="CO13" s="94" t="str">
        <f t="shared" si="60"/>
        <v/>
      </c>
      <c r="CP13" s="94" t="str">
        <f t="shared" si="61"/>
        <v/>
      </c>
      <c r="CQ13" s="95" t="str">
        <f t="shared" si="62"/>
        <v/>
      </c>
      <c r="CR13" s="116"/>
      <c r="CS13" s="117"/>
      <c r="CT13" s="118"/>
      <c r="CU13" s="118"/>
      <c r="CV13" s="118">
        <f t="shared" si="63"/>
        <v>0</v>
      </c>
      <c r="CW13" s="119">
        <f t="shared" si="64"/>
        <v>0</v>
      </c>
      <c r="CX13" s="117"/>
      <c r="CY13" s="119">
        <f t="shared" si="18"/>
        <v>0</v>
      </c>
      <c r="CZ13" s="117">
        <v>0</v>
      </c>
      <c r="DA13" s="119">
        <f t="shared" si="19"/>
        <v>0</v>
      </c>
      <c r="DB13" s="120" t="str">
        <f t="shared" si="20"/>
        <v/>
      </c>
      <c r="DC13" s="87" t="str">
        <f t="shared" si="65"/>
        <v/>
      </c>
      <c r="DD13" s="87" t="str">
        <f t="shared" si="66"/>
        <v/>
      </c>
      <c r="DE13" s="121" t="str">
        <f t="shared" si="67"/>
        <v/>
      </c>
      <c r="DF13" s="122"/>
      <c r="DG13" s="123"/>
      <c r="DH13" s="124">
        <v>7</v>
      </c>
      <c r="DI13" s="125">
        <f t="shared" ref="DI13:DI76" si="140">SUM(DF13:DH13)</f>
        <v>7</v>
      </c>
      <c r="DJ13" s="84"/>
      <c r="DK13" s="126"/>
      <c r="DL13" s="127">
        <f t="shared" si="138"/>
        <v>0</v>
      </c>
      <c r="DM13" s="128">
        <v>0</v>
      </c>
      <c r="DN13" s="129">
        <v>0</v>
      </c>
      <c r="DO13" s="130">
        <f t="shared" ref="DO13:DO76" si="141">SUM(DM13:DN13)</f>
        <v>0</v>
      </c>
      <c r="DP13" s="131">
        <f t="shared" ref="DP13:DP76" si="142">SUM(DI13,DL13,DO13)</f>
        <v>7</v>
      </c>
      <c r="DQ13" s="132">
        <f t="shared" ref="DQ13:DQ76" si="143">IF(OR(DL13="",DO13=""),"",DP13/DP$8*100)</f>
        <v>3.5000000000000004</v>
      </c>
      <c r="DR13" s="133" t="str">
        <f t="shared" ref="DR13:DR76" si="144">IF(DQ13&gt;=80,"A",IF(DQ13&gt;=60,"B",IF(DQ13&gt;=40,"C",IF(DQ13&gt;=36,"D",""))))</f>
        <v/>
      </c>
      <c r="DS13" s="116"/>
      <c r="DT13" s="135"/>
      <c r="DU13" s="136" t="str">
        <f t="shared" ref="DU13:DU76" si="145">IF(AND(DS13="",DT13=""),"",IF(AND(DS13="ml",DT13="ml"),"ml",IF(AND(DS13="AB",DT13="AB"),"AB",SUM(DS13:DT13))))</f>
        <v/>
      </c>
      <c r="DV13" s="117"/>
      <c r="DW13" s="138"/>
      <c r="DX13" s="136" t="str">
        <f t="shared" ref="DX13:DX76" si="146">IF(AND(DV13="",DW13=""),"",IF(AND(DV13="ml",DW13="ml"),"ml",IF(AND(DV13="AB",DW13="AB"),"AB",SUM(DV13:DW13))))</f>
        <v/>
      </c>
      <c r="DY13" s="138"/>
      <c r="DZ13" s="138"/>
      <c r="EA13" s="136" t="str">
        <f t="shared" ref="EA13:EA76" si="147">IF(AND(DY13="",DZ13=""),"",IF(AND(DY13="ml",DZ13="ml"),"ml",IF(AND(DY13="AB",DZ13="AB"),"AB",SUM(DY13:DZ13))))</f>
        <v/>
      </c>
      <c r="EB13" s="139">
        <f t="shared" ref="EB13:EB76" si="148">SUM(DS13,DV13,DY13)</f>
        <v>0</v>
      </c>
      <c r="EC13" s="140">
        <f t="shared" ref="EC13:EC76" si="149">SUM(DT13,DW13,DZ13)</f>
        <v>0</v>
      </c>
      <c r="ED13" s="141">
        <f t="shared" ref="ED13:ED76" si="150">SUM(EB13:EC13)</f>
        <v>0</v>
      </c>
      <c r="EE13" s="86"/>
      <c r="EF13" s="142"/>
      <c r="EG13" s="136" t="str">
        <f t="shared" ref="EG13:EG76" si="151">IF(AND(EE13="",EF13=""),"",IF(AND(EE13="ml",EF13="ml"),"ml",IF(AND(EE13="AB",EF13="AB"),"AB",SUM(EE13:EF13))))</f>
        <v/>
      </c>
      <c r="EH13" s="143">
        <v>0</v>
      </c>
      <c r="EI13" s="144">
        <v>0</v>
      </c>
      <c r="EJ13" s="136">
        <f t="shared" ref="EJ13:EJ76" si="152">IF(AND(EH13="",EI13=""),"",IF(AND(EH13="ml",EI13="ml"),"ml",IF(AND(EH13="AB",EI13="AB"),"AB",SUM(EH13:EI13))))</f>
        <v>0</v>
      </c>
      <c r="EK13" s="145">
        <f t="shared" ref="EK13:EK76" si="153">SUM(EB13,EE13,EH13)</f>
        <v>0</v>
      </c>
      <c r="EL13" s="146">
        <f t="shared" ref="EL13:EL76" si="154">SUM(EC13,EF13,EI13)</f>
        <v>0</v>
      </c>
      <c r="EM13" s="147">
        <f t="shared" ref="EM13:EM76" si="155">SUM(EK13:EL13)</f>
        <v>0</v>
      </c>
      <c r="EN13" s="120" t="str">
        <f t="shared" ref="EN13:EN76" si="156">IF(OR(EG13="",EJ13=""),"",EM13/EM$8*100)</f>
        <v/>
      </c>
      <c r="EO13" s="148" t="str">
        <f t="shared" ref="EO13:EO76" si="157">IF(EN13&gt;=80,"A",IF(EN13&gt;=60,"B",IF(EN13&gt;=40,"C",IF(EN13&gt;=36,"D",""))))</f>
        <v>A</v>
      </c>
      <c r="EP13" s="173">
        <v>0</v>
      </c>
      <c r="EQ13" s="174">
        <v>0</v>
      </c>
      <c r="ER13" s="174">
        <v>0</v>
      </c>
      <c r="ES13" s="151">
        <f t="shared" ref="ES13:ES14" si="158">SUM(EP13:ER13)</f>
        <v>0</v>
      </c>
      <c r="ET13" s="152">
        <f t="shared" ref="ET13:ET14" si="159">IF(OR(ES13="",ES$8=""),"",ES13/ES$8*100)</f>
        <v>0</v>
      </c>
      <c r="EU13" s="153" t="str">
        <f t="shared" ref="EU13:EU14" si="160">IF(ET13&gt;=80,"A",IF(ET13&gt;=60,"B",IF(ET13&gt;=40,"C",IF(ET13&gt;=21,"D",""))))</f>
        <v/>
      </c>
      <c r="EV13" s="175">
        <v>0</v>
      </c>
      <c r="EW13" s="162">
        <v>0</v>
      </c>
      <c r="EX13" s="162">
        <v>0</v>
      </c>
      <c r="EY13" s="85">
        <f t="shared" ref="EY13:EY18" si="161">SUM(EV13:EX13)</f>
        <v>0</v>
      </c>
      <c r="EZ13" s="132">
        <f t="shared" ref="EZ13:EZ18" si="162">IF(OR(EY13="",EY$8=""),"",EY13/EY$8*100)</f>
        <v>0</v>
      </c>
      <c r="FA13" s="133" t="str">
        <f t="shared" ref="FA13:FA18" si="163">IF(EZ13&gt;=80,"A",IF(EZ13&gt;=60,"B",IF(EZ13&gt;=40,"C",IF(EZ13&gt;=21,"D",""))))</f>
        <v/>
      </c>
      <c r="FB13" s="116"/>
      <c r="FC13" s="117"/>
      <c r="FD13" s="155"/>
      <c r="FE13" s="156">
        <f t="shared" si="139"/>
        <v>0</v>
      </c>
      <c r="FF13" s="142"/>
      <c r="FG13" s="157">
        <f t="shared" ref="FG13:FG76" si="164">SUM(FE13,FF13)</f>
        <v>0</v>
      </c>
      <c r="FH13" s="143">
        <v>0</v>
      </c>
      <c r="FI13" s="158">
        <f t="shared" ref="FI13:FI76" si="165">SUM(FG13:FH13)</f>
        <v>0</v>
      </c>
      <c r="FJ13" s="120" t="str">
        <f t="shared" si="92"/>
        <v/>
      </c>
      <c r="FK13" s="438" t="str">
        <f t="shared" si="93"/>
        <v/>
      </c>
      <c r="FL13" s="438" t="str">
        <f t="shared" si="94"/>
        <v/>
      </c>
      <c r="FM13" s="148" t="str">
        <f t="shared" si="95"/>
        <v/>
      </c>
      <c r="FN13" s="410">
        <v>0</v>
      </c>
      <c r="FO13" s="411">
        <v>0</v>
      </c>
      <c r="FP13" s="411">
        <v>0</v>
      </c>
      <c r="FQ13" s="407">
        <f t="shared" si="96"/>
        <v>0</v>
      </c>
      <c r="FR13" s="408">
        <f t="shared" si="97"/>
        <v>0</v>
      </c>
      <c r="FS13" s="409" t="str">
        <f t="shared" si="98"/>
        <v/>
      </c>
      <c r="FT13" s="176"/>
      <c r="FU13" s="174"/>
      <c r="FV13" s="177" t="str">
        <f t="shared" ref="FV13:FV50" si="166">IF(OR(FT13="",FU13=""),"",FU13/FT13*100)</f>
        <v/>
      </c>
      <c r="FW13" s="161" t="str">
        <f t="shared" si="100"/>
        <v/>
      </c>
      <c r="FX13" s="162" t="str">
        <f t="shared" si="101"/>
        <v/>
      </c>
      <c r="FY13" s="163" t="str">
        <f t="shared" ref="FY13:FY19" si="167">IF(FW13="","",FX13/FW13*100)</f>
        <v/>
      </c>
      <c r="FZ13" s="164" t="str">
        <f t="shared" si="103"/>
        <v/>
      </c>
      <c r="GA13" s="164" t="str">
        <f t="shared" si="104"/>
        <v/>
      </c>
      <c r="GB13" s="165" t="str">
        <f t="shared" ref="GB13:GB19" si="168">IF(GA13="Passed",FY13,"")</f>
        <v/>
      </c>
      <c r="GC13" s="166" t="str">
        <f t="shared" si="106"/>
        <v/>
      </c>
      <c r="GD13" s="167" t="str">
        <f t="shared" si="107"/>
        <v/>
      </c>
      <c r="GE13" s="168" t="str">
        <f t="shared" si="108"/>
        <v/>
      </c>
      <c r="GF13" s="169" t="str">
        <f t="shared" si="109"/>
        <v/>
      </c>
      <c r="GG13" s="169" t="str">
        <f t="shared" si="110"/>
        <v/>
      </c>
      <c r="GH13" s="169" t="str">
        <f t="shared" si="111"/>
        <v/>
      </c>
      <c r="GI13" s="169" t="str">
        <f t="shared" si="112"/>
        <v/>
      </c>
      <c r="GJ13" s="170" t="str">
        <f t="shared" si="113"/>
        <v/>
      </c>
      <c r="GK13" s="169" t="str">
        <f t="shared" si="114"/>
        <v/>
      </c>
      <c r="GL13" s="439" t="str">
        <f t="shared" si="115"/>
        <v/>
      </c>
      <c r="GM13" s="168">
        <f t="shared" si="116"/>
        <v>0</v>
      </c>
      <c r="GN13" s="169">
        <f t="shared" si="117"/>
        <v>0</v>
      </c>
      <c r="GO13" s="169">
        <f t="shared" si="118"/>
        <v>0</v>
      </c>
      <c r="GP13" s="169">
        <f t="shared" si="119"/>
        <v>0</v>
      </c>
      <c r="GQ13" s="171"/>
      <c r="GR13" s="809"/>
      <c r="GS13" s="809"/>
      <c r="GT13" s="25">
        <f t="shared" si="120"/>
        <v>7</v>
      </c>
      <c r="GU13" s="25" t="s">
        <v>161</v>
      </c>
      <c r="GV13" s="25">
        <f t="shared" si="121"/>
        <v>200</v>
      </c>
      <c r="GW13" s="25" t="str">
        <f t="shared" si="122"/>
        <v>7/200</v>
      </c>
      <c r="GX13" s="25">
        <f t="shared" si="123"/>
        <v>0</v>
      </c>
      <c r="GY13" s="25" t="s">
        <v>161</v>
      </c>
      <c r="GZ13" s="25">
        <f t="shared" si="124"/>
        <v>200</v>
      </c>
      <c r="HA13" s="25" t="str">
        <f t="shared" si="125"/>
        <v>0/200</v>
      </c>
      <c r="HB13" s="25">
        <f t="shared" si="126"/>
        <v>0</v>
      </c>
      <c r="HC13" s="25" t="s">
        <v>161</v>
      </c>
      <c r="HD13" s="25">
        <f t="shared" si="127"/>
        <v>100</v>
      </c>
      <c r="HE13" s="25" t="str">
        <f t="shared" si="128"/>
        <v>0/100</v>
      </c>
      <c r="HF13" s="25">
        <f t="shared" si="129"/>
        <v>0</v>
      </c>
      <c r="HG13" s="25" t="s">
        <v>161</v>
      </c>
      <c r="HH13" s="25">
        <f t="shared" si="130"/>
        <v>100</v>
      </c>
      <c r="HI13" s="25" t="str">
        <f t="shared" si="131"/>
        <v>0/100</v>
      </c>
      <c r="HJ13" s="25">
        <f t="shared" si="132"/>
        <v>0</v>
      </c>
      <c r="HK13" s="25" t="s">
        <v>161</v>
      </c>
      <c r="HL13" s="25">
        <f t="shared" si="133"/>
        <v>200</v>
      </c>
      <c r="HM13" s="25" t="str">
        <f t="shared" si="134"/>
        <v>0/200</v>
      </c>
      <c r="HN13" s="25">
        <f t="shared" si="135"/>
        <v>0</v>
      </c>
      <c r="HO13" s="25" t="s">
        <v>161</v>
      </c>
      <c r="HP13" s="25">
        <f t="shared" si="136"/>
        <v>100</v>
      </c>
      <c r="HQ13" s="25" t="str">
        <f t="shared" si="137"/>
        <v>0/100</v>
      </c>
    </row>
    <row r="14" spans="1:225" ht="38.25" customHeight="1">
      <c r="A14" s="2">
        <f t="shared" si="27"/>
        <v>0</v>
      </c>
      <c r="B14" s="22">
        <f t="shared" si="28"/>
        <v>0</v>
      </c>
      <c r="C14" s="88">
        <v>5</v>
      </c>
      <c r="D14" s="85"/>
      <c r="E14" s="26"/>
      <c r="F14" s="27"/>
      <c r="G14" s="23"/>
      <c r="H14" s="26"/>
      <c r="I14" s="26"/>
      <c r="J14" s="26"/>
      <c r="K14" s="365"/>
      <c r="L14" s="89"/>
      <c r="M14" s="90"/>
      <c r="N14" s="91"/>
      <c r="O14" s="91"/>
      <c r="P14" s="371">
        <f t="shared" si="29"/>
        <v>0</v>
      </c>
      <c r="Q14" s="372">
        <f t="shared" si="30"/>
        <v>0</v>
      </c>
      <c r="R14" s="90"/>
      <c r="S14" s="92">
        <f t="shared" si="0"/>
        <v>0</v>
      </c>
      <c r="T14" s="90"/>
      <c r="U14" s="92">
        <f t="shared" si="1"/>
        <v>0</v>
      </c>
      <c r="V14" s="93" t="str">
        <f t="shared" si="31"/>
        <v/>
      </c>
      <c r="W14" s="94" t="str">
        <f t="shared" si="32"/>
        <v/>
      </c>
      <c r="X14" s="94" t="str">
        <f t="shared" si="33"/>
        <v/>
      </c>
      <c r="Y14" s="373" t="str">
        <f t="shared" si="34"/>
        <v/>
      </c>
      <c r="Z14" s="380"/>
      <c r="AA14" s="381"/>
      <c r="AB14" s="382"/>
      <c r="AC14" s="382"/>
      <c r="AD14" s="382">
        <f t="shared" si="35"/>
        <v>0</v>
      </c>
      <c r="AE14" s="383">
        <f t="shared" si="36"/>
        <v>0</v>
      </c>
      <c r="AF14" s="381"/>
      <c r="AG14" s="383">
        <f t="shared" si="3"/>
        <v>0</v>
      </c>
      <c r="AH14" s="381">
        <v>0</v>
      </c>
      <c r="AI14" s="383">
        <f t="shared" si="4"/>
        <v>0</v>
      </c>
      <c r="AJ14" s="384" t="str">
        <f t="shared" si="5"/>
        <v/>
      </c>
      <c r="AK14" s="385" t="str">
        <f t="shared" si="37"/>
        <v/>
      </c>
      <c r="AL14" s="385" t="str">
        <f t="shared" si="38"/>
        <v/>
      </c>
      <c r="AM14" s="386" t="str">
        <f t="shared" si="39"/>
        <v/>
      </c>
      <c r="AN14" s="96"/>
      <c r="AO14" s="97"/>
      <c r="AP14" s="98"/>
      <c r="AQ14" s="98"/>
      <c r="AR14" s="98">
        <f t="shared" si="40"/>
        <v>0</v>
      </c>
      <c r="AS14" s="99">
        <f t="shared" si="41"/>
        <v>0</v>
      </c>
      <c r="AT14" s="97"/>
      <c r="AU14" s="99">
        <f t="shared" si="6"/>
        <v>0</v>
      </c>
      <c r="AV14" s="97">
        <v>0</v>
      </c>
      <c r="AW14" s="99">
        <f t="shared" si="7"/>
        <v>0</v>
      </c>
      <c r="AX14" s="100" t="str">
        <f t="shared" si="8"/>
        <v/>
      </c>
      <c r="AY14" s="101" t="str">
        <f t="shared" si="42"/>
        <v/>
      </c>
      <c r="AZ14" s="101" t="str">
        <f t="shared" si="43"/>
        <v/>
      </c>
      <c r="BA14" s="102" t="str">
        <f t="shared" si="44"/>
        <v/>
      </c>
      <c r="BB14" s="103"/>
      <c r="BC14" s="104"/>
      <c r="BD14" s="105"/>
      <c r="BE14" s="105"/>
      <c r="BF14" s="105">
        <f t="shared" si="45"/>
        <v>0</v>
      </c>
      <c r="BG14" s="106">
        <f t="shared" si="46"/>
        <v>0</v>
      </c>
      <c r="BH14" s="104"/>
      <c r="BI14" s="106">
        <f t="shared" si="9"/>
        <v>0</v>
      </c>
      <c r="BJ14" s="104">
        <v>0</v>
      </c>
      <c r="BK14" s="106">
        <f t="shared" si="10"/>
        <v>0</v>
      </c>
      <c r="BL14" s="107" t="str">
        <f t="shared" si="11"/>
        <v/>
      </c>
      <c r="BM14" s="108" t="str">
        <f t="shared" si="47"/>
        <v/>
      </c>
      <c r="BN14" s="108" t="str">
        <f t="shared" si="48"/>
        <v/>
      </c>
      <c r="BO14" s="109" t="str">
        <f t="shared" si="49"/>
        <v/>
      </c>
      <c r="BP14" s="110"/>
      <c r="BQ14" s="111"/>
      <c r="BR14" s="112"/>
      <c r="BS14" s="113">
        <f t="shared" si="50"/>
        <v>0</v>
      </c>
      <c r="BT14" s="111">
        <f t="shared" si="51"/>
        <v>0</v>
      </c>
      <c r="BU14" s="113">
        <f t="shared" si="52"/>
        <v>0</v>
      </c>
      <c r="BV14" s="111">
        <v>0</v>
      </c>
      <c r="BW14" s="113">
        <f t="shared" si="12"/>
        <v>0</v>
      </c>
      <c r="BX14" s="435">
        <f t="shared" si="53"/>
        <v>0</v>
      </c>
      <c r="BY14" s="114">
        <f t="shared" si="54"/>
        <v>0</v>
      </c>
      <c r="BZ14" s="434">
        <f t="shared" si="14"/>
        <v>0</v>
      </c>
      <c r="CA14" s="403" t="str">
        <f t="shared" si="55"/>
        <v/>
      </c>
      <c r="CB14" s="114" t="str">
        <f t="shared" si="56"/>
        <v/>
      </c>
      <c r="CC14" s="115" t="str">
        <f t="shared" si="57"/>
        <v/>
      </c>
      <c r="CD14" s="89"/>
      <c r="CE14" s="90"/>
      <c r="CF14" s="91"/>
      <c r="CG14" s="91"/>
      <c r="CH14" s="91">
        <f t="shared" si="58"/>
        <v>0</v>
      </c>
      <c r="CI14" s="92">
        <f t="shared" si="59"/>
        <v>0</v>
      </c>
      <c r="CJ14" s="90"/>
      <c r="CK14" s="92">
        <f t="shared" si="15"/>
        <v>0</v>
      </c>
      <c r="CL14" s="90">
        <v>0</v>
      </c>
      <c r="CM14" s="92">
        <f t="shared" si="16"/>
        <v>0</v>
      </c>
      <c r="CN14" s="93" t="str">
        <f t="shared" si="17"/>
        <v/>
      </c>
      <c r="CO14" s="94" t="str">
        <f t="shared" si="60"/>
        <v/>
      </c>
      <c r="CP14" s="94" t="str">
        <f t="shared" si="61"/>
        <v/>
      </c>
      <c r="CQ14" s="95" t="str">
        <f t="shared" si="62"/>
        <v/>
      </c>
      <c r="CR14" s="116"/>
      <c r="CS14" s="117"/>
      <c r="CT14" s="118"/>
      <c r="CU14" s="118"/>
      <c r="CV14" s="118">
        <f t="shared" si="63"/>
        <v>0</v>
      </c>
      <c r="CW14" s="119">
        <f t="shared" si="64"/>
        <v>0</v>
      </c>
      <c r="CX14" s="117"/>
      <c r="CY14" s="119">
        <f t="shared" si="18"/>
        <v>0</v>
      </c>
      <c r="CZ14" s="117">
        <v>0</v>
      </c>
      <c r="DA14" s="119">
        <f t="shared" si="19"/>
        <v>0</v>
      </c>
      <c r="DB14" s="120" t="str">
        <f t="shared" si="20"/>
        <v/>
      </c>
      <c r="DC14" s="87" t="str">
        <f t="shared" si="65"/>
        <v/>
      </c>
      <c r="DD14" s="87" t="str">
        <f t="shared" si="66"/>
        <v/>
      </c>
      <c r="DE14" s="121" t="str">
        <f t="shared" si="67"/>
        <v/>
      </c>
      <c r="DF14" s="122"/>
      <c r="DG14" s="123"/>
      <c r="DH14" s="124">
        <v>6</v>
      </c>
      <c r="DI14" s="125">
        <f t="shared" si="140"/>
        <v>6</v>
      </c>
      <c r="DJ14" s="84"/>
      <c r="DK14" s="126"/>
      <c r="DL14" s="127">
        <f t="shared" ref="DL14:DL77" si="169">SUM(DJ14,DK14)</f>
        <v>0</v>
      </c>
      <c r="DM14" s="128">
        <v>0</v>
      </c>
      <c r="DN14" s="129">
        <f t="shared" ref="DN14" si="170">IF($U$8="NA","NA",0)</f>
        <v>0</v>
      </c>
      <c r="DO14" s="130">
        <f t="shared" si="141"/>
        <v>0</v>
      </c>
      <c r="DP14" s="131">
        <f t="shared" si="142"/>
        <v>6</v>
      </c>
      <c r="DQ14" s="132">
        <f t="shared" si="143"/>
        <v>3</v>
      </c>
      <c r="DR14" s="133" t="str">
        <f t="shared" si="144"/>
        <v/>
      </c>
      <c r="DS14" s="116"/>
      <c r="DT14" s="135"/>
      <c r="DU14" s="136" t="str">
        <f t="shared" si="145"/>
        <v/>
      </c>
      <c r="DV14" s="117"/>
      <c r="DW14" s="138"/>
      <c r="DX14" s="136" t="str">
        <f t="shared" si="146"/>
        <v/>
      </c>
      <c r="DY14" s="138"/>
      <c r="DZ14" s="138"/>
      <c r="EA14" s="136" t="str">
        <f t="shared" si="147"/>
        <v/>
      </c>
      <c r="EB14" s="139">
        <f t="shared" si="148"/>
        <v>0</v>
      </c>
      <c r="EC14" s="140">
        <f t="shared" si="149"/>
        <v>0</v>
      </c>
      <c r="ED14" s="141">
        <f t="shared" si="150"/>
        <v>0</v>
      </c>
      <c r="EE14" s="86"/>
      <c r="EF14" s="142"/>
      <c r="EG14" s="136" t="str">
        <f t="shared" si="151"/>
        <v/>
      </c>
      <c r="EH14" s="143">
        <v>0</v>
      </c>
      <c r="EI14" s="144">
        <f t="shared" ref="EI14" si="171">IF($U$8="NA","NA",0)</f>
        <v>0</v>
      </c>
      <c r="EJ14" s="136">
        <f t="shared" si="152"/>
        <v>0</v>
      </c>
      <c r="EK14" s="145">
        <f t="shared" si="153"/>
        <v>0</v>
      </c>
      <c r="EL14" s="146">
        <f t="shared" si="154"/>
        <v>0</v>
      </c>
      <c r="EM14" s="147">
        <f t="shared" si="155"/>
        <v>0</v>
      </c>
      <c r="EN14" s="120" t="str">
        <f t="shared" si="156"/>
        <v/>
      </c>
      <c r="EO14" s="148" t="str">
        <f t="shared" si="157"/>
        <v>A</v>
      </c>
      <c r="EP14" s="149">
        <v>0</v>
      </c>
      <c r="EQ14" s="114">
        <v>0</v>
      </c>
      <c r="ER14" s="150">
        <v>0</v>
      </c>
      <c r="ES14" s="151">
        <f t="shared" si="158"/>
        <v>0</v>
      </c>
      <c r="ET14" s="152">
        <f t="shared" si="159"/>
        <v>0</v>
      </c>
      <c r="EU14" s="153" t="str">
        <f t="shared" si="160"/>
        <v/>
      </c>
      <c r="EV14" s="154">
        <v>0</v>
      </c>
      <c r="EW14" s="85">
        <v>0</v>
      </c>
      <c r="EX14" s="85">
        <v>0</v>
      </c>
      <c r="EY14" s="85">
        <f t="shared" si="161"/>
        <v>0</v>
      </c>
      <c r="EZ14" s="132">
        <f t="shared" si="162"/>
        <v>0</v>
      </c>
      <c r="FA14" s="133" t="str">
        <f t="shared" si="163"/>
        <v/>
      </c>
      <c r="FB14" s="116"/>
      <c r="FC14" s="117"/>
      <c r="FD14" s="155"/>
      <c r="FE14" s="156">
        <f t="shared" ref="FE14:FE77" si="172">SUM(FB14:FD14)</f>
        <v>0</v>
      </c>
      <c r="FF14" s="142"/>
      <c r="FG14" s="157">
        <f t="shared" si="164"/>
        <v>0</v>
      </c>
      <c r="FH14" s="143">
        <v>0</v>
      </c>
      <c r="FI14" s="158">
        <f t="shared" si="165"/>
        <v>0</v>
      </c>
      <c r="FJ14" s="120" t="str">
        <f t="shared" si="92"/>
        <v/>
      </c>
      <c r="FK14" s="438" t="str">
        <f t="shared" si="93"/>
        <v/>
      </c>
      <c r="FL14" s="438" t="str">
        <f t="shared" si="94"/>
        <v/>
      </c>
      <c r="FM14" s="148" t="str">
        <f t="shared" si="95"/>
        <v/>
      </c>
      <c r="FN14" s="405">
        <v>0</v>
      </c>
      <c r="FO14" s="375">
        <v>0</v>
      </c>
      <c r="FP14" s="406">
        <v>0</v>
      </c>
      <c r="FQ14" s="407">
        <f t="shared" si="96"/>
        <v>0</v>
      </c>
      <c r="FR14" s="408">
        <f t="shared" si="97"/>
        <v>0</v>
      </c>
      <c r="FS14" s="409" t="str">
        <f t="shared" si="98"/>
        <v/>
      </c>
      <c r="FT14" s="176"/>
      <c r="FU14" s="174"/>
      <c r="FV14" s="177" t="str">
        <f t="shared" si="166"/>
        <v/>
      </c>
      <c r="FW14" s="161" t="str">
        <f t="shared" si="100"/>
        <v/>
      </c>
      <c r="FX14" s="162" t="str">
        <f t="shared" si="101"/>
        <v/>
      </c>
      <c r="FY14" s="163" t="str">
        <f t="shared" si="167"/>
        <v/>
      </c>
      <c r="FZ14" s="164" t="str">
        <f t="shared" si="103"/>
        <v/>
      </c>
      <c r="GA14" s="164" t="str">
        <f t="shared" si="104"/>
        <v/>
      </c>
      <c r="GB14" s="165" t="str">
        <f t="shared" si="168"/>
        <v/>
      </c>
      <c r="GC14" s="166" t="str">
        <f t="shared" si="106"/>
        <v/>
      </c>
      <c r="GD14" s="167" t="str">
        <f t="shared" si="107"/>
        <v/>
      </c>
      <c r="GE14" s="168" t="str">
        <f t="shared" si="108"/>
        <v/>
      </c>
      <c r="GF14" s="169" t="str">
        <f t="shared" si="109"/>
        <v/>
      </c>
      <c r="GG14" s="169" t="str">
        <f t="shared" si="110"/>
        <v/>
      </c>
      <c r="GH14" s="169" t="str">
        <f t="shared" si="111"/>
        <v/>
      </c>
      <c r="GI14" s="169" t="str">
        <f t="shared" si="112"/>
        <v/>
      </c>
      <c r="GJ14" s="170" t="str">
        <f t="shared" si="113"/>
        <v/>
      </c>
      <c r="GK14" s="169" t="str">
        <f t="shared" si="114"/>
        <v/>
      </c>
      <c r="GL14" s="439" t="str">
        <f t="shared" si="115"/>
        <v/>
      </c>
      <c r="GM14" s="168">
        <f t="shared" si="116"/>
        <v>0</v>
      </c>
      <c r="GN14" s="169">
        <f t="shared" si="117"/>
        <v>0</v>
      </c>
      <c r="GO14" s="169">
        <f t="shared" si="118"/>
        <v>0</v>
      </c>
      <c r="GP14" s="169">
        <f t="shared" si="119"/>
        <v>0</v>
      </c>
      <c r="GQ14" s="171"/>
      <c r="GR14" s="809"/>
      <c r="GS14" s="809"/>
      <c r="GT14" s="25">
        <f t="shared" si="120"/>
        <v>6</v>
      </c>
      <c r="GU14" s="25" t="s">
        <v>161</v>
      </c>
      <c r="GV14" s="25">
        <f t="shared" si="121"/>
        <v>200</v>
      </c>
      <c r="GW14" s="25" t="str">
        <f t="shared" si="122"/>
        <v>6/200</v>
      </c>
      <c r="GX14" s="25">
        <f t="shared" si="123"/>
        <v>0</v>
      </c>
      <c r="GY14" s="25" t="s">
        <v>161</v>
      </c>
      <c r="GZ14" s="25">
        <f t="shared" si="124"/>
        <v>200</v>
      </c>
      <c r="HA14" s="25" t="str">
        <f t="shared" si="125"/>
        <v>0/200</v>
      </c>
      <c r="HB14" s="25">
        <f t="shared" si="126"/>
        <v>0</v>
      </c>
      <c r="HC14" s="25" t="s">
        <v>161</v>
      </c>
      <c r="HD14" s="25">
        <f t="shared" si="127"/>
        <v>100</v>
      </c>
      <c r="HE14" s="25" t="str">
        <f t="shared" si="128"/>
        <v>0/100</v>
      </c>
      <c r="HF14" s="25">
        <f t="shared" si="129"/>
        <v>0</v>
      </c>
      <c r="HG14" s="25" t="s">
        <v>161</v>
      </c>
      <c r="HH14" s="25">
        <f t="shared" si="130"/>
        <v>100</v>
      </c>
      <c r="HI14" s="25" t="str">
        <f t="shared" si="131"/>
        <v>0/100</v>
      </c>
      <c r="HJ14" s="25">
        <f t="shared" si="132"/>
        <v>0</v>
      </c>
      <c r="HK14" s="25" t="s">
        <v>161</v>
      </c>
      <c r="HL14" s="25">
        <f t="shared" si="133"/>
        <v>200</v>
      </c>
      <c r="HM14" s="25" t="str">
        <f t="shared" si="134"/>
        <v>0/200</v>
      </c>
      <c r="HN14" s="25">
        <f t="shared" si="135"/>
        <v>0</v>
      </c>
      <c r="HO14" s="25" t="s">
        <v>161</v>
      </c>
      <c r="HP14" s="25">
        <f t="shared" si="136"/>
        <v>100</v>
      </c>
      <c r="HQ14" s="25" t="str">
        <f t="shared" si="137"/>
        <v>0/100</v>
      </c>
    </row>
    <row r="15" spans="1:225" ht="38.25" customHeight="1">
      <c r="A15" s="2">
        <f t="shared" si="27"/>
        <v>0</v>
      </c>
      <c r="B15" s="22">
        <f t="shared" si="28"/>
        <v>0</v>
      </c>
      <c r="C15" s="172">
        <v>6</v>
      </c>
      <c r="D15" s="85"/>
      <c r="E15" s="26"/>
      <c r="F15" s="27"/>
      <c r="G15" s="26"/>
      <c r="H15" s="26"/>
      <c r="I15" s="26"/>
      <c r="J15" s="26"/>
      <c r="K15" s="365"/>
      <c r="L15" s="89"/>
      <c r="M15" s="90"/>
      <c r="N15" s="91"/>
      <c r="O15" s="91"/>
      <c r="P15" s="371">
        <f t="shared" si="29"/>
        <v>0</v>
      </c>
      <c r="Q15" s="372">
        <f t="shared" si="30"/>
        <v>0</v>
      </c>
      <c r="R15" s="90"/>
      <c r="S15" s="92">
        <f t="shared" si="0"/>
        <v>0</v>
      </c>
      <c r="T15" s="90"/>
      <c r="U15" s="92">
        <f t="shared" si="1"/>
        <v>0</v>
      </c>
      <c r="V15" s="93" t="str">
        <f t="shared" si="31"/>
        <v/>
      </c>
      <c r="W15" s="94" t="str">
        <f t="shared" si="32"/>
        <v/>
      </c>
      <c r="X15" s="94" t="str">
        <f t="shared" si="33"/>
        <v/>
      </c>
      <c r="Y15" s="373" t="str">
        <f t="shared" si="34"/>
        <v/>
      </c>
      <c r="Z15" s="380"/>
      <c r="AA15" s="381"/>
      <c r="AB15" s="382"/>
      <c r="AC15" s="382"/>
      <c r="AD15" s="382">
        <f t="shared" si="35"/>
        <v>0</v>
      </c>
      <c r="AE15" s="383">
        <f t="shared" si="36"/>
        <v>0</v>
      </c>
      <c r="AF15" s="381"/>
      <c r="AG15" s="383">
        <f t="shared" si="3"/>
        <v>0</v>
      </c>
      <c r="AH15" s="381">
        <v>0</v>
      </c>
      <c r="AI15" s="383">
        <f t="shared" si="4"/>
        <v>0</v>
      </c>
      <c r="AJ15" s="384" t="str">
        <f t="shared" si="5"/>
        <v/>
      </c>
      <c r="AK15" s="385" t="str">
        <f t="shared" si="37"/>
        <v/>
      </c>
      <c r="AL15" s="385" t="str">
        <f t="shared" si="38"/>
        <v/>
      </c>
      <c r="AM15" s="386" t="str">
        <f t="shared" si="39"/>
        <v/>
      </c>
      <c r="AN15" s="96"/>
      <c r="AO15" s="97"/>
      <c r="AP15" s="98"/>
      <c r="AQ15" s="98"/>
      <c r="AR15" s="98">
        <f t="shared" si="40"/>
        <v>0</v>
      </c>
      <c r="AS15" s="99">
        <f t="shared" si="41"/>
        <v>0</v>
      </c>
      <c r="AT15" s="97"/>
      <c r="AU15" s="99">
        <f t="shared" si="6"/>
        <v>0</v>
      </c>
      <c r="AV15" s="97">
        <v>0</v>
      </c>
      <c r="AW15" s="99">
        <f t="shared" si="7"/>
        <v>0</v>
      </c>
      <c r="AX15" s="100" t="str">
        <f t="shared" si="8"/>
        <v/>
      </c>
      <c r="AY15" s="101" t="str">
        <f t="shared" si="42"/>
        <v/>
      </c>
      <c r="AZ15" s="101" t="str">
        <f t="shared" si="43"/>
        <v/>
      </c>
      <c r="BA15" s="102" t="str">
        <f t="shared" si="44"/>
        <v/>
      </c>
      <c r="BB15" s="103"/>
      <c r="BC15" s="104"/>
      <c r="BD15" s="105"/>
      <c r="BE15" s="105"/>
      <c r="BF15" s="105">
        <f t="shared" si="45"/>
        <v>0</v>
      </c>
      <c r="BG15" s="106">
        <f t="shared" si="46"/>
        <v>0</v>
      </c>
      <c r="BH15" s="104"/>
      <c r="BI15" s="106">
        <f t="shared" si="9"/>
        <v>0</v>
      </c>
      <c r="BJ15" s="104">
        <v>0</v>
      </c>
      <c r="BK15" s="106">
        <f t="shared" si="10"/>
        <v>0</v>
      </c>
      <c r="BL15" s="107" t="str">
        <f t="shared" si="11"/>
        <v/>
      </c>
      <c r="BM15" s="108" t="str">
        <f t="shared" si="47"/>
        <v/>
      </c>
      <c r="BN15" s="108" t="str">
        <f t="shared" si="48"/>
        <v/>
      </c>
      <c r="BO15" s="109" t="str">
        <f t="shared" si="49"/>
        <v/>
      </c>
      <c r="BP15" s="110"/>
      <c r="BQ15" s="111"/>
      <c r="BR15" s="112"/>
      <c r="BS15" s="113">
        <f t="shared" si="50"/>
        <v>0</v>
      </c>
      <c r="BT15" s="111">
        <f t="shared" si="51"/>
        <v>0</v>
      </c>
      <c r="BU15" s="113">
        <f t="shared" si="52"/>
        <v>0</v>
      </c>
      <c r="BV15" s="111">
        <v>0</v>
      </c>
      <c r="BW15" s="113">
        <f t="shared" si="12"/>
        <v>0</v>
      </c>
      <c r="BX15" s="435">
        <f t="shared" si="53"/>
        <v>0</v>
      </c>
      <c r="BY15" s="114">
        <f t="shared" si="54"/>
        <v>0</v>
      </c>
      <c r="BZ15" s="434">
        <f t="shared" si="14"/>
        <v>0</v>
      </c>
      <c r="CA15" s="403" t="str">
        <f t="shared" si="55"/>
        <v/>
      </c>
      <c r="CB15" s="114" t="str">
        <f t="shared" si="56"/>
        <v/>
      </c>
      <c r="CC15" s="115" t="str">
        <f t="shared" si="57"/>
        <v/>
      </c>
      <c r="CD15" s="89"/>
      <c r="CE15" s="90"/>
      <c r="CF15" s="91"/>
      <c r="CG15" s="91"/>
      <c r="CH15" s="91">
        <f t="shared" si="58"/>
        <v>0</v>
      </c>
      <c r="CI15" s="92">
        <f t="shared" si="59"/>
        <v>0</v>
      </c>
      <c r="CJ15" s="90"/>
      <c r="CK15" s="92">
        <f t="shared" si="15"/>
        <v>0</v>
      </c>
      <c r="CL15" s="90">
        <v>0</v>
      </c>
      <c r="CM15" s="92">
        <f t="shared" si="16"/>
        <v>0</v>
      </c>
      <c r="CN15" s="93" t="str">
        <f t="shared" si="17"/>
        <v/>
      </c>
      <c r="CO15" s="94" t="str">
        <f t="shared" si="60"/>
        <v/>
      </c>
      <c r="CP15" s="94" t="str">
        <f t="shared" si="61"/>
        <v/>
      </c>
      <c r="CQ15" s="95" t="str">
        <f t="shared" si="62"/>
        <v/>
      </c>
      <c r="CR15" s="116"/>
      <c r="CS15" s="117"/>
      <c r="CT15" s="118"/>
      <c r="CU15" s="118"/>
      <c r="CV15" s="118">
        <f t="shared" si="63"/>
        <v>0</v>
      </c>
      <c r="CW15" s="119">
        <f t="shared" si="64"/>
        <v>0</v>
      </c>
      <c r="CX15" s="117"/>
      <c r="CY15" s="119">
        <f t="shared" si="18"/>
        <v>0</v>
      </c>
      <c r="CZ15" s="117">
        <v>0</v>
      </c>
      <c r="DA15" s="119">
        <f t="shared" si="19"/>
        <v>0</v>
      </c>
      <c r="DB15" s="120" t="str">
        <f t="shared" si="20"/>
        <v/>
      </c>
      <c r="DC15" s="87" t="str">
        <f t="shared" si="65"/>
        <v/>
      </c>
      <c r="DD15" s="87" t="str">
        <f t="shared" si="66"/>
        <v/>
      </c>
      <c r="DE15" s="121" t="str">
        <f t="shared" si="67"/>
        <v/>
      </c>
      <c r="DF15" s="122"/>
      <c r="DG15" s="123"/>
      <c r="DH15" s="124">
        <v>6</v>
      </c>
      <c r="DI15" s="125">
        <f t="shared" si="140"/>
        <v>6</v>
      </c>
      <c r="DJ15" s="84"/>
      <c r="DK15" s="126"/>
      <c r="DL15" s="127">
        <f t="shared" si="169"/>
        <v>0</v>
      </c>
      <c r="DM15" s="128">
        <v>0</v>
      </c>
      <c r="DN15" s="129">
        <v>0</v>
      </c>
      <c r="DO15" s="130">
        <f t="shared" si="141"/>
        <v>0</v>
      </c>
      <c r="DP15" s="131">
        <f t="shared" si="142"/>
        <v>6</v>
      </c>
      <c r="DQ15" s="132">
        <f t="shared" si="143"/>
        <v>3</v>
      </c>
      <c r="DR15" s="133" t="str">
        <f t="shared" si="144"/>
        <v/>
      </c>
      <c r="DS15" s="116"/>
      <c r="DT15" s="135"/>
      <c r="DU15" s="136" t="str">
        <f t="shared" si="145"/>
        <v/>
      </c>
      <c r="DV15" s="117"/>
      <c r="DW15" s="138"/>
      <c r="DX15" s="136" t="str">
        <f t="shared" si="146"/>
        <v/>
      </c>
      <c r="DY15" s="138"/>
      <c r="DZ15" s="138"/>
      <c r="EA15" s="136" t="str">
        <f t="shared" si="147"/>
        <v/>
      </c>
      <c r="EB15" s="139">
        <f t="shared" si="148"/>
        <v>0</v>
      </c>
      <c r="EC15" s="140">
        <f t="shared" si="149"/>
        <v>0</v>
      </c>
      <c r="ED15" s="141">
        <f t="shared" si="150"/>
        <v>0</v>
      </c>
      <c r="EE15" s="86"/>
      <c r="EF15" s="142"/>
      <c r="EG15" s="136" t="str">
        <f t="shared" si="151"/>
        <v/>
      </c>
      <c r="EH15" s="143">
        <v>0</v>
      </c>
      <c r="EI15" s="144">
        <v>0</v>
      </c>
      <c r="EJ15" s="136">
        <f t="shared" si="152"/>
        <v>0</v>
      </c>
      <c r="EK15" s="145">
        <f t="shared" si="153"/>
        <v>0</v>
      </c>
      <c r="EL15" s="146">
        <f t="shared" si="154"/>
        <v>0</v>
      </c>
      <c r="EM15" s="147">
        <f t="shared" si="155"/>
        <v>0</v>
      </c>
      <c r="EN15" s="120" t="str">
        <f t="shared" si="156"/>
        <v/>
      </c>
      <c r="EO15" s="148" t="str">
        <f t="shared" si="157"/>
        <v>A</v>
      </c>
      <c r="EP15" s="173">
        <v>0</v>
      </c>
      <c r="EQ15" s="174">
        <v>0</v>
      </c>
      <c r="ER15" s="174">
        <v>0</v>
      </c>
      <c r="ES15" s="151">
        <f t="shared" ref="ES15:ES26" si="173">SUM(EP15:ER15)</f>
        <v>0</v>
      </c>
      <c r="ET15" s="152">
        <f t="shared" ref="ET15:ET26" si="174">IF(OR(ES15="",ES$8=""),"",ES15/ES$8*100)</f>
        <v>0</v>
      </c>
      <c r="EU15" s="153" t="str">
        <f t="shared" ref="EU15:EU26" si="175">IF(ET15&gt;=80,"A",IF(ET15&gt;=60,"B",IF(ET15&gt;=40,"C",IF(ET15&gt;=21,"D",""))))</f>
        <v/>
      </c>
      <c r="EV15" s="175">
        <v>0</v>
      </c>
      <c r="EW15" s="162">
        <v>0</v>
      </c>
      <c r="EX15" s="162">
        <v>0</v>
      </c>
      <c r="EY15" s="85">
        <f t="shared" si="161"/>
        <v>0</v>
      </c>
      <c r="EZ15" s="132">
        <f t="shared" si="162"/>
        <v>0</v>
      </c>
      <c r="FA15" s="133" t="str">
        <f t="shared" si="163"/>
        <v/>
      </c>
      <c r="FB15" s="116"/>
      <c r="FC15" s="117"/>
      <c r="FD15" s="155"/>
      <c r="FE15" s="156">
        <f t="shared" si="172"/>
        <v>0</v>
      </c>
      <c r="FF15" s="142"/>
      <c r="FG15" s="157">
        <f t="shared" si="164"/>
        <v>0</v>
      </c>
      <c r="FH15" s="143">
        <v>0</v>
      </c>
      <c r="FI15" s="158">
        <f t="shared" si="165"/>
        <v>0</v>
      </c>
      <c r="FJ15" s="120" t="str">
        <f t="shared" si="92"/>
        <v/>
      </c>
      <c r="FK15" s="438" t="str">
        <f t="shared" si="93"/>
        <v/>
      </c>
      <c r="FL15" s="438" t="str">
        <f t="shared" si="94"/>
        <v/>
      </c>
      <c r="FM15" s="148" t="str">
        <f t="shared" si="95"/>
        <v/>
      </c>
      <c r="FN15" s="410">
        <v>0</v>
      </c>
      <c r="FO15" s="411">
        <v>0</v>
      </c>
      <c r="FP15" s="411">
        <v>0</v>
      </c>
      <c r="FQ15" s="407">
        <f t="shared" ref="FQ15:FQ26" si="176">SUM(FN15:FP15)</f>
        <v>0</v>
      </c>
      <c r="FR15" s="408">
        <f t="shared" si="97"/>
        <v>0</v>
      </c>
      <c r="FS15" s="409" t="str">
        <f t="shared" si="98"/>
        <v/>
      </c>
      <c r="FT15" s="176"/>
      <c r="FU15" s="174"/>
      <c r="FV15" s="177" t="str">
        <f t="shared" si="166"/>
        <v/>
      </c>
      <c r="FW15" s="161" t="str">
        <f t="shared" si="100"/>
        <v/>
      </c>
      <c r="FX15" s="162" t="str">
        <f t="shared" si="101"/>
        <v/>
      </c>
      <c r="FY15" s="163" t="str">
        <f t="shared" si="167"/>
        <v/>
      </c>
      <c r="FZ15" s="164" t="str">
        <f t="shared" si="103"/>
        <v/>
      </c>
      <c r="GA15" s="164" t="str">
        <f t="shared" si="104"/>
        <v/>
      </c>
      <c r="GB15" s="165" t="str">
        <f t="shared" si="168"/>
        <v/>
      </c>
      <c r="GC15" s="166" t="str">
        <f t="shared" si="106"/>
        <v/>
      </c>
      <c r="GD15" s="167" t="str">
        <f t="shared" si="107"/>
        <v/>
      </c>
      <c r="GE15" s="168" t="str">
        <f t="shared" ref="GE15:GE78" si="177">Y15</f>
        <v/>
      </c>
      <c r="GF15" s="169" t="str">
        <f t="shared" ref="GF15:GF78" si="178">AM15</f>
        <v/>
      </c>
      <c r="GG15" s="169" t="str">
        <f t="shared" ref="GG15:GG78" si="179">BA15</f>
        <v/>
      </c>
      <c r="GH15" s="169" t="str">
        <f t="shared" ref="GH15:GH78" si="180">BO15</f>
        <v/>
      </c>
      <c r="GI15" s="169" t="str">
        <f t="shared" ref="GI15:GI78" si="181">CC15</f>
        <v/>
      </c>
      <c r="GJ15" s="170" t="str">
        <f t="shared" ref="GJ15:GJ78" si="182">CQ15</f>
        <v/>
      </c>
      <c r="GK15" s="169" t="str">
        <f t="shared" ref="GK15:GK78" si="183">DE15</f>
        <v/>
      </c>
      <c r="GL15" s="439" t="str">
        <f t="shared" si="115"/>
        <v/>
      </c>
      <c r="GM15" s="168">
        <f t="shared" si="116"/>
        <v>0</v>
      </c>
      <c r="GN15" s="169">
        <f t="shared" si="117"/>
        <v>0</v>
      </c>
      <c r="GO15" s="169">
        <f t="shared" si="118"/>
        <v>0</v>
      </c>
      <c r="GP15" s="169">
        <f t="shared" si="119"/>
        <v>0</v>
      </c>
      <c r="GQ15" s="171"/>
      <c r="GR15" s="809"/>
      <c r="GS15" s="809"/>
      <c r="GT15" s="25">
        <f t="shared" si="120"/>
        <v>6</v>
      </c>
      <c r="GU15" s="25" t="s">
        <v>161</v>
      </c>
      <c r="GV15" s="25">
        <f t="shared" si="121"/>
        <v>200</v>
      </c>
      <c r="GW15" s="25" t="str">
        <f t="shared" si="122"/>
        <v>6/200</v>
      </c>
      <c r="GX15" s="25">
        <f t="shared" si="123"/>
        <v>0</v>
      </c>
      <c r="GY15" s="25" t="s">
        <v>161</v>
      </c>
      <c r="GZ15" s="25">
        <f t="shared" si="124"/>
        <v>200</v>
      </c>
      <c r="HA15" s="25" t="str">
        <f t="shared" si="125"/>
        <v>0/200</v>
      </c>
      <c r="HB15" s="25">
        <f t="shared" si="126"/>
        <v>0</v>
      </c>
      <c r="HC15" s="25" t="s">
        <v>161</v>
      </c>
      <c r="HD15" s="25">
        <f t="shared" si="127"/>
        <v>100</v>
      </c>
      <c r="HE15" s="25" t="str">
        <f t="shared" si="128"/>
        <v>0/100</v>
      </c>
      <c r="HF15" s="25">
        <f t="shared" si="129"/>
        <v>0</v>
      </c>
      <c r="HG15" s="25" t="s">
        <v>161</v>
      </c>
      <c r="HH15" s="25">
        <f t="shared" si="130"/>
        <v>100</v>
      </c>
      <c r="HI15" s="25" t="str">
        <f t="shared" si="131"/>
        <v>0/100</v>
      </c>
      <c r="HJ15" s="25">
        <f t="shared" si="132"/>
        <v>0</v>
      </c>
      <c r="HK15" s="25" t="s">
        <v>161</v>
      </c>
      <c r="HL15" s="25">
        <f t="shared" si="133"/>
        <v>200</v>
      </c>
      <c r="HM15" s="25" t="str">
        <f t="shared" si="134"/>
        <v>0/200</v>
      </c>
      <c r="HN15" s="25">
        <f t="shared" si="135"/>
        <v>0</v>
      </c>
      <c r="HO15" s="25" t="s">
        <v>161</v>
      </c>
      <c r="HP15" s="25">
        <f t="shared" si="136"/>
        <v>100</v>
      </c>
      <c r="HQ15" s="25" t="str">
        <f t="shared" si="137"/>
        <v>0/100</v>
      </c>
    </row>
    <row r="16" spans="1:225" ht="38.25" customHeight="1">
      <c r="A16" s="2">
        <f t="shared" si="27"/>
        <v>0</v>
      </c>
      <c r="B16" s="22">
        <f t="shared" si="28"/>
        <v>0</v>
      </c>
      <c r="C16" s="88">
        <v>7</v>
      </c>
      <c r="D16" s="85"/>
      <c r="E16" s="26"/>
      <c r="F16" s="27"/>
      <c r="G16" s="23"/>
      <c r="H16" s="26"/>
      <c r="I16" s="26"/>
      <c r="J16" s="26"/>
      <c r="K16" s="365"/>
      <c r="L16" s="89"/>
      <c r="M16" s="90"/>
      <c r="N16" s="91"/>
      <c r="O16" s="91"/>
      <c r="P16" s="371">
        <f t="shared" si="29"/>
        <v>0</v>
      </c>
      <c r="Q16" s="372">
        <f t="shared" si="30"/>
        <v>0</v>
      </c>
      <c r="R16" s="90"/>
      <c r="S16" s="92">
        <f t="shared" si="0"/>
        <v>0</v>
      </c>
      <c r="T16" s="90"/>
      <c r="U16" s="92">
        <f t="shared" si="1"/>
        <v>0</v>
      </c>
      <c r="V16" s="93" t="str">
        <f t="shared" si="31"/>
        <v/>
      </c>
      <c r="W16" s="94" t="str">
        <f t="shared" si="32"/>
        <v/>
      </c>
      <c r="X16" s="94" t="str">
        <f t="shared" si="33"/>
        <v/>
      </c>
      <c r="Y16" s="373" t="str">
        <f t="shared" si="34"/>
        <v/>
      </c>
      <c r="Z16" s="380"/>
      <c r="AA16" s="381"/>
      <c r="AB16" s="382"/>
      <c r="AC16" s="382"/>
      <c r="AD16" s="382">
        <f t="shared" si="35"/>
        <v>0</v>
      </c>
      <c r="AE16" s="383">
        <f t="shared" si="36"/>
        <v>0</v>
      </c>
      <c r="AF16" s="381"/>
      <c r="AG16" s="383">
        <f t="shared" si="3"/>
        <v>0</v>
      </c>
      <c r="AH16" s="381">
        <v>0</v>
      </c>
      <c r="AI16" s="383">
        <f t="shared" si="4"/>
        <v>0</v>
      </c>
      <c r="AJ16" s="384" t="str">
        <f t="shared" si="5"/>
        <v/>
      </c>
      <c r="AK16" s="385" t="str">
        <f t="shared" si="37"/>
        <v/>
      </c>
      <c r="AL16" s="385" t="str">
        <f t="shared" si="38"/>
        <v/>
      </c>
      <c r="AM16" s="386" t="str">
        <f t="shared" si="39"/>
        <v/>
      </c>
      <c r="AN16" s="96"/>
      <c r="AO16" s="97"/>
      <c r="AP16" s="98"/>
      <c r="AQ16" s="98"/>
      <c r="AR16" s="98">
        <f t="shared" si="40"/>
        <v>0</v>
      </c>
      <c r="AS16" s="99">
        <f t="shared" si="41"/>
        <v>0</v>
      </c>
      <c r="AT16" s="97"/>
      <c r="AU16" s="99">
        <f t="shared" si="6"/>
        <v>0</v>
      </c>
      <c r="AV16" s="97">
        <v>0</v>
      </c>
      <c r="AW16" s="99">
        <f t="shared" si="7"/>
        <v>0</v>
      </c>
      <c r="AX16" s="100" t="str">
        <f t="shared" si="8"/>
        <v/>
      </c>
      <c r="AY16" s="101" t="str">
        <f t="shared" si="42"/>
        <v/>
      </c>
      <c r="AZ16" s="101" t="str">
        <f t="shared" si="43"/>
        <v/>
      </c>
      <c r="BA16" s="102" t="str">
        <f t="shared" si="44"/>
        <v/>
      </c>
      <c r="BB16" s="103"/>
      <c r="BC16" s="104"/>
      <c r="BD16" s="105"/>
      <c r="BE16" s="105"/>
      <c r="BF16" s="105">
        <f t="shared" si="45"/>
        <v>0</v>
      </c>
      <c r="BG16" s="106">
        <f t="shared" si="46"/>
        <v>0</v>
      </c>
      <c r="BH16" s="104"/>
      <c r="BI16" s="106">
        <f t="shared" si="9"/>
        <v>0</v>
      </c>
      <c r="BJ16" s="104">
        <v>0</v>
      </c>
      <c r="BK16" s="106">
        <f t="shared" si="10"/>
        <v>0</v>
      </c>
      <c r="BL16" s="107" t="str">
        <f t="shared" si="11"/>
        <v/>
      </c>
      <c r="BM16" s="108" t="str">
        <f t="shared" si="47"/>
        <v/>
      </c>
      <c r="BN16" s="108" t="str">
        <f t="shared" si="48"/>
        <v/>
      </c>
      <c r="BO16" s="109" t="str">
        <f t="shared" si="49"/>
        <v/>
      </c>
      <c r="BP16" s="110"/>
      <c r="BQ16" s="111"/>
      <c r="BR16" s="112"/>
      <c r="BS16" s="113">
        <f t="shared" si="50"/>
        <v>0</v>
      </c>
      <c r="BT16" s="111">
        <f t="shared" si="51"/>
        <v>0</v>
      </c>
      <c r="BU16" s="113">
        <f t="shared" si="52"/>
        <v>0</v>
      </c>
      <c r="BV16" s="111">
        <v>0</v>
      </c>
      <c r="BW16" s="113">
        <f t="shared" si="12"/>
        <v>0</v>
      </c>
      <c r="BX16" s="435">
        <f t="shared" si="53"/>
        <v>0</v>
      </c>
      <c r="BY16" s="114">
        <f t="shared" si="54"/>
        <v>0</v>
      </c>
      <c r="BZ16" s="434">
        <f t="shared" si="14"/>
        <v>0</v>
      </c>
      <c r="CA16" s="403" t="str">
        <f t="shared" si="55"/>
        <v/>
      </c>
      <c r="CB16" s="114" t="str">
        <f t="shared" si="56"/>
        <v/>
      </c>
      <c r="CC16" s="115" t="str">
        <f t="shared" si="57"/>
        <v/>
      </c>
      <c r="CD16" s="89"/>
      <c r="CE16" s="90"/>
      <c r="CF16" s="91"/>
      <c r="CG16" s="91"/>
      <c r="CH16" s="91">
        <f t="shared" si="58"/>
        <v>0</v>
      </c>
      <c r="CI16" s="92">
        <f t="shared" si="59"/>
        <v>0</v>
      </c>
      <c r="CJ16" s="90"/>
      <c r="CK16" s="92">
        <f t="shared" si="15"/>
        <v>0</v>
      </c>
      <c r="CL16" s="90">
        <v>0</v>
      </c>
      <c r="CM16" s="92">
        <f t="shared" si="16"/>
        <v>0</v>
      </c>
      <c r="CN16" s="93" t="str">
        <f t="shared" si="17"/>
        <v/>
      </c>
      <c r="CO16" s="94" t="str">
        <f t="shared" si="60"/>
        <v/>
      </c>
      <c r="CP16" s="94" t="str">
        <f t="shared" si="61"/>
        <v/>
      </c>
      <c r="CQ16" s="95" t="str">
        <f t="shared" si="62"/>
        <v/>
      </c>
      <c r="CR16" s="116"/>
      <c r="CS16" s="117"/>
      <c r="CT16" s="118"/>
      <c r="CU16" s="118"/>
      <c r="CV16" s="118">
        <f t="shared" si="63"/>
        <v>0</v>
      </c>
      <c r="CW16" s="119">
        <f t="shared" si="64"/>
        <v>0</v>
      </c>
      <c r="CX16" s="117"/>
      <c r="CY16" s="119">
        <f t="shared" si="18"/>
        <v>0</v>
      </c>
      <c r="CZ16" s="117">
        <v>0</v>
      </c>
      <c r="DA16" s="119">
        <f t="shared" si="19"/>
        <v>0</v>
      </c>
      <c r="DB16" s="120" t="str">
        <f t="shared" si="20"/>
        <v/>
      </c>
      <c r="DC16" s="87" t="str">
        <f t="shared" si="65"/>
        <v/>
      </c>
      <c r="DD16" s="87" t="str">
        <f t="shared" si="66"/>
        <v/>
      </c>
      <c r="DE16" s="121" t="str">
        <f t="shared" si="67"/>
        <v/>
      </c>
      <c r="DF16" s="122"/>
      <c r="DG16" s="123"/>
      <c r="DH16" s="124">
        <v>7</v>
      </c>
      <c r="DI16" s="125">
        <f t="shared" si="140"/>
        <v>7</v>
      </c>
      <c r="DJ16" s="84"/>
      <c r="DK16" s="126"/>
      <c r="DL16" s="127">
        <f t="shared" si="169"/>
        <v>0</v>
      </c>
      <c r="DM16" s="128">
        <v>0</v>
      </c>
      <c r="DN16" s="129">
        <f t="shared" ref="DN16" si="184">IF($U$8="NA","NA",0)</f>
        <v>0</v>
      </c>
      <c r="DO16" s="130">
        <f t="shared" si="141"/>
        <v>0</v>
      </c>
      <c r="DP16" s="131">
        <f t="shared" si="142"/>
        <v>7</v>
      </c>
      <c r="DQ16" s="132">
        <f t="shared" si="143"/>
        <v>3.5000000000000004</v>
      </c>
      <c r="DR16" s="133" t="str">
        <f t="shared" si="144"/>
        <v/>
      </c>
      <c r="DS16" s="116"/>
      <c r="DT16" s="135"/>
      <c r="DU16" s="136" t="str">
        <f t="shared" si="145"/>
        <v/>
      </c>
      <c r="DV16" s="117"/>
      <c r="DW16" s="138"/>
      <c r="DX16" s="136" t="str">
        <f t="shared" si="146"/>
        <v/>
      </c>
      <c r="DY16" s="138"/>
      <c r="DZ16" s="138"/>
      <c r="EA16" s="136" t="str">
        <f t="shared" si="147"/>
        <v/>
      </c>
      <c r="EB16" s="139">
        <f t="shared" si="148"/>
        <v>0</v>
      </c>
      <c r="EC16" s="140">
        <f t="shared" si="149"/>
        <v>0</v>
      </c>
      <c r="ED16" s="141">
        <f t="shared" si="150"/>
        <v>0</v>
      </c>
      <c r="EE16" s="86"/>
      <c r="EF16" s="142"/>
      <c r="EG16" s="136" t="str">
        <f t="shared" si="151"/>
        <v/>
      </c>
      <c r="EH16" s="143">
        <v>0</v>
      </c>
      <c r="EI16" s="144">
        <f t="shared" ref="EI16" si="185">IF($U$8="NA","NA",0)</f>
        <v>0</v>
      </c>
      <c r="EJ16" s="136">
        <f t="shared" si="152"/>
        <v>0</v>
      </c>
      <c r="EK16" s="145">
        <f t="shared" si="153"/>
        <v>0</v>
      </c>
      <c r="EL16" s="146">
        <f t="shared" si="154"/>
        <v>0</v>
      </c>
      <c r="EM16" s="147">
        <f t="shared" si="155"/>
        <v>0</v>
      </c>
      <c r="EN16" s="120" t="str">
        <f t="shared" si="156"/>
        <v/>
      </c>
      <c r="EO16" s="148" t="str">
        <f t="shared" si="157"/>
        <v>A</v>
      </c>
      <c r="EP16" s="149">
        <v>0</v>
      </c>
      <c r="EQ16" s="114">
        <v>0</v>
      </c>
      <c r="ER16" s="150">
        <v>0</v>
      </c>
      <c r="ES16" s="151">
        <f t="shared" si="173"/>
        <v>0</v>
      </c>
      <c r="ET16" s="152">
        <f t="shared" si="174"/>
        <v>0</v>
      </c>
      <c r="EU16" s="153" t="str">
        <f t="shared" si="175"/>
        <v/>
      </c>
      <c r="EV16" s="154">
        <v>0</v>
      </c>
      <c r="EW16" s="85">
        <v>0</v>
      </c>
      <c r="EX16" s="85">
        <v>0</v>
      </c>
      <c r="EY16" s="85">
        <f t="shared" si="161"/>
        <v>0</v>
      </c>
      <c r="EZ16" s="132">
        <f t="shared" si="162"/>
        <v>0</v>
      </c>
      <c r="FA16" s="133" t="str">
        <f t="shared" si="163"/>
        <v/>
      </c>
      <c r="FB16" s="116"/>
      <c r="FC16" s="117"/>
      <c r="FD16" s="155"/>
      <c r="FE16" s="156">
        <f t="shared" si="172"/>
        <v>0</v>
      </c>
      <c r="FF16" s="142"/>
      <c r="FG16" s="157">
        <f t="shared" si="164"/>
        <v>0</v>
      </c>
      <c r="FH16" s="143">
        <v>0</v>
      </c>
      <c r="FI16" s="158">
        <f t="shared" si="165"/>
        <v>0</v>
      </c>
      <c r="FJ16" s="120" t="str">
        <f t="shared" si="92"/>
        <v/>
      </c>
      <c r="FK16" s="438" t="str">
        <f t="shared" si="93"/>
        <v/>
      </c>
      <c r="FL16" s="438" t="str">
        <f t="shared" si="94"/>
        <v/>
      </c>
      <c r="FM16" s="148" t="str">
        <f t="shared" si="95"/>
        <v/>
      </c>
      <c r="FN16" s="405">
        <v>0</v>
      </c>
      <c r="FO16" s="375">
        <v>0</v>
      </c>
      <c r="FP16" s="406">
        <v>0</v>
      </c>
      <c r="FQ16" s="407">
        <f t="shared" si="176"/>
        <v>0</v>
      </c>
      <c r="FR16" s="408">
        <f t="shared" si="97"/>
        <v>0</v>
      </c>
      <c r="FS16" s="409" t="str">
        <f t="shared" si="98"/>
        <v/>
      </c>
      <c r="FT16" s="176"/>
      <c r="FU16" s="174"/>
      <c r="FV16" s="177" t="str">
        <f t="shared" si="166"/>
        <v/>
      </c>
      <c r="FW16" s="161" t="str">
        <f t="shared" si="100"/>
        <v/>
      </c>
      <c r="FX16" s="162" t="str">
        <f t="shared" si="101"/>
        <v/>
      </c>
      <c r="FY16" s="163" t="str">
        <f t="shared" si="167"/>
        <v/>
      </c>
      <c r="FZ16" s="164" t="str">
        <f t="shared" si="103"/>
        <v/>
      </c>
      <c r="GA16" s="164" t="str">
        <f t="shared" si="104"/>
        <v/>
      </c>
      <c r="GB16" s="165" t="str">
        <f t="shared" si="168"/>
        <v/>
      </c>
      <c r="GC16" s="166" t="str">
        <f t="shared" si="106"/>
        <v/>
      </c>
      <c r="GD16" s="167" t="str">
        <f t="shared" si="107"/>
        <v/>
      </c>
      <c r="GE16" s="168" t="str">
        <f t="shared" si="177"/>
        <v/>
      </c>
      <c r="GF16" s="169" t="str">
        <f t="shared" si="178"/>
        <v/>
      </c>
      <c r="GG16" s="169" t="str">
        <f t="shared" si="179"/>
        <v/>
      </c>
      <c r="GH16" s="169" t="str">
        <f t="shared" si="180"/>
        <v/>
      </c>
      <c r="GI16" s="169" t="str">
        <f t="shared" si="181"/>
        <v/>
      </c>
      <c r="GJ16" s="170" t="str">
        <f t="shared" si="182"/>
        <v/>
      </c>
      <c r="GK16" s="169" t="str">
        <f t="shared" si="183"/>
        <v/>
      </c>
      <c r="GL16" s="439" t="str">
        <f t="shared" si="115"/>
        <v/>
      </c>
      <c r="GM16" s="168">
        <f t="shared" si="116"/>
        <v>0</v>
      </c>
      <c r="GN16" s="169">
        <f t="shared" si="117"/>
        <v>0</v>
      </c>
      <c r="GO16" s="169">
        <f t="shared" si="118"/>
        <v>0</v>
      </c>
      <c r="GP16" s="169">
        <f t="shared" si="119"/>
        <v>0</v>
      </c>
      <c r="GQ16" s="171"/>
      <c r="GR16" s="809"/>
      <c r="GS16" s="809"/>
      <c r="GT16" s="25">
        <f t="shared" si="120"/>
        <v>7</v>
      </c>
      <c r="GU16" s="25" t="s">
        <v>161</v>
      </c>
      <c r="GV16" s="25">
        <f t="shared" si="121"/>
        <v>200</v>
      </c>
      <c r="GW16" s="25" t="str">
        <f t="shared" si="122"/>
        <v>7/200</v>
      </c>
      <c r="GX16" s="25">
        <f t="shared" si="123"/>
        <v>0</v>
      </c>
      <c r="GY16" s="25" t="s">
        <v>161</v>
      </c>
      <c r="GZ16" s="25">
        <f t="shared" si="124"/>
        <v>200</v>
      </c>
      <c r="HA16" s="25" t="str">
        <f t="shared" si="125"/>
        <v>0/200</v>
      </c>
      <c r="HB16" s="25">
        <f t="shared" si="126"/>
        <v>0</v>
      </c>
      <c r="HC16" s="25" t="s">
        <v>161</v>
      </c>
      <c r="HD16" s="25">
        <f t="shared" si="127"/>
        <v>100</v>
      </c>
      <c r="HE16" s="25" t="str">
        <f t="shared" si="128"/>
        <v>0/100</v>
      </c>
      <c r="HF16" s="25">
        <f t="shared" si="129"/>
        <v>0</v>
      </c>
      <c r="HG16" s="25" t="s">
        <v>161</v>
      </c>
      <c r="HH16" s="25">
        <f t="shared" si="130"/>
        <v>100</v>
      </c>
      <c r="HI16" s="25" t="str">
        <f t="shared" si="131"/>
        <v>0/100</v>
      </c>
      <c r="HJ16" s="25">
        <f t="shared" si="132"/>
        <v>0</v>
      </c>
      <c r="HK16" s="25" t="s">
        <v>161</v>
      </c>
      <c r="HL16" s="25">
        <f t="shared" si="133"/>
        <v>200</v>
      </c>
      <c r="HM16" s="25" t="str">
        <f t="shared" si="134"/>
        <v>0/200</v>
      </c>
      <c r="HN16" s="25">
        <f t="shared" si="135"/>
        <v>0</v>
      </c>
      <c r="HO16" s="25" t="s">
        <v>161</v>
      </c>
      <c r="HP16" s="25">
        <f t="shared" si="136"/>
        <v>100</v>
      </c>
      <c r="HQ16" s="25" t="str">
        <f t="shared" si="137"/>
        <v>0/100</v>
      </c>
    </row>
    <row r="17" spans="1:225" ht="38.25" customHeight="1">
      <c r="A17" s="2">
        <f t="shared" si="27"/>
        <v>0</v>
      </c>
      <c r="B17" s="22">
        <f t="shared" si="28"/>
        <v>0</v>
      </c>
      <c r="C17" s="172">
        <v>8</v>
      </c>
      <c r="D17" s="85"/>
      <c r="E17" s="26"/>
      <c r="F17" s="27"/>
      <c r="G17" s="26"/>
      <c r="H17" s="26"/>
      <c r="I17" s="26"/>
      <c r="J17" s="26"/>
      <c r="K17" s="365"/>
      <c r="L17" s="89"/>
      <c r="M17" s="90"/>
      <c r="N17" s="91"/>
      <c r="O17" s="91"/>
      <c r="P17" s="371">
        <f t="shared" si="29"/>
        <v>0</v>
      </c>
      <c r="Q17" s="372">
        <f t="shared" si="30"/>
        <v>0</v>
      </c>
      <c r="R17" s="90"/>
      <c r="S17" s="92">
        <f t="shared" si="0"/>
        <v>0</v>
      </c>
      <c r="T17" s="90"/>
      <c r="U17" s="92">
        <f t="shared" si="1"/>
        <v>0</v>
      </c>
      <c r="V17" s="93" t="str">
        <f t="shared" si="31"/>
        <v/>
      </c>
      <c r="W17" s="94" t="str">
        <f t="shared" si="32"/>
        <v/>
      </c>
      <c r="X17" s="94" t="str">
        <f t="shared" si="33"/>
        <v/>
      </c>
      <c r="Y17" s="373" t="str">
        <f t="shared" si="34"/>
        <v/>
      </c>
      <c r="Z17" s="380"/>
      <c r="AA17" s="381"/>
      <c r="AB17" s="382"/>
      <c r="AC17" s="382"/>
      <c r="AD17" s="382">
        <f t="shared" si="35"/>
        <v>0</v>
      </c>
      <c r="AE17" s="383">
        <f t="shared" si="36"/>
        <v>0</v>
      </c>
      <c r="AF17" s="381"/>
      <c r="AG17" s="383">
        <f t="shared" si="3"/>
        <v>0</v>
      </c>
      <c r="AH17" s="381">
        <v>0</v>
      </c>
      <c r="AI17" s="383">
        <f t="shared" si="4"/>
        <v>0</v>
      </c>
      <c r="AJ17" s="384" t="str">
        <f t="shared" si="5"/>
        <v/>
      </c>
      <c r="AK17" s="385" t="str">
        <f t="shared" si="37"/>
        <v/>
      </c>
      <c r="AL17" s="385" t="str">
        <f t="shared" si="38"/>
        <v/>
      </c>
      <c r="AM17" s="386" t="str">
        <f t="shared" si="39"/>
        <v/>
      </c>
      <c r="AN17" s="96"/>
      <c r="AO17" s="97"/>
      <c r="AP17" s="98"/>
      <c r="AQ17" s="98"/>
      <c r="AR17" s="98">
        <f t="shared" si="40"/>
        <v>0</v>
      </c>
      <c r="AS17" s="99">
        <f t="shared" si="41"/>
        <v>0</v>
      </c>
      <c r="AT17" s="97"/>
      <c r="AU17" s="99">
        <f t="shared" si="6"/>
        <v>0</v>
      </c>
      <c r="AV17" s="97">
        <v>0</v>
      </c>
      <c r="AW17" s="99">
        <f t="shared" si="7"/>
        <v>0</v>
      </c>
      <c r="AX17" s="100" t="str">
        <f t="shared" si="8"/>
        <v/>
      </c>
      <c r="AY17" s="101" t="str">
        <f t="shared" si="42"/>
        <v/>
      </c>
      <c r="AZ17" s="101" t="str">
        <f t="shared" si="43"/>
        <v/>
      </c>
      <c r="BA17" s="102" t="str">
        <f t="shared" si="44"/>
        <v/>
      </c>
      <c r="BB17" s="103"/>
      <c r="BC17" s="104"/>
      <c r="BD17" s="105"/>
      <c r="BE17" s="105"/>
      <c r="BF17" s="105">
        <f t="shared" si="45"/>
        <v>0</v>
      </c>
      <c r="BG17" s="106">
        <f t="shared" si="46"/>
        <v>0</v>
      </c>
      <c r="BH17" s="104"/>
      <c r="BI17" s="106">
        <f t="shared" si="9"/>
        <v>0</v>
      </c>
      <c r="BJ17" s="104">
        <v>0</v>
      </c>
      <c r="BK17" s="106">
        <f t="shared" si="10"/>
        <v>0</v>
      </c>
      <c r="BL17" s="107" t="str">
        <f t="shared" si="11"/>
        <v/>
      </c>
      <c r="BM17" s="108" t="str">
        <f t="shared" si="47"/>
        <v/>
      </c>
      <c r="BN17" s="108" t="str">
        <f t="shared" si="48"/>
        <v/>
      </c>
      <c r="BO17" s="109" t="str">
        <f t="shared" si="49"/>
        <v/>
      </c>
      <c r="BP17" s="110"/>
      <c r="BQ17" s="111"/>
      <c r="BR17" s="112"/>
      <c r="BS17" s="113">
        <f t="shared" si="50"/>
        <v>0</v>
      </c>
      <c r="BT17" s="111">
        <f t="shared" si="51"/>
        <v>0</v>
      </c>
      <c r="BU17" s="113">
        <f t="shared" si="52"/>
        <v>0</v>
      </c>
      <c r="BV17" s="111">
        <v>0</v>
      </c>
      <c r="BW17" s="113">
        <f t="shared" si="12"/>
        <v>0</v>
      </c>
      <c r="BX17" s="435">
        <f t="shared" si="53"/>
        <v>0</v>
      </c>
      <c r="BY17" s="114">
        <f t="shared" si="54"/>
        <v>0</v>
      </c>
      <c r="BZ17" s="434">
        <f t="shared" si="14"/>
        <v>0</v>
      </c>
      <c r="CA17" s="403" t="str">
        <f t="shared" si="55"/>
        <v/>
      </c>
      <c r="CB17" s="114" t="str">
        <f t="shared" si="56"/>
        <v/>
      </c>
      <c r="CC17" s="115" t="str">
        <f t="shared" si="57"/>
        <v/>
      </c>
      <c r="CD17" s="89"/>
      <c r="CE17" s="90"/>
      <c r="CF17" s="91"/>
      <c r="CG17" s="91"/>
      <c r="CH17" s="91">
        <f t="shared" si="58"/>
        <v>0</v>
      </c>
      <c r="CI17" s="92">
        <f t="shared" si="59"/>
        <v>0</v>
      </c>
      <c r="CJ17" s="90"/>
      <c r="CK17" s="92">
        <f t="shared" si="15"/>
        <v>0</v>
      </c>
      <c r="CL17" s="90">
        <v>0</v>
      </c>
      <c r="CM17" s="92">
        <f t="shared" si="16"/>
        <v>0</v>
      </c>
      <c r="CN17" s="93" t="str">
        <f t="shared" si="17"/>
        <v/>
      </c>
      <c r="CO17" s="94" t="str">
        <f t="shared" si="60"/>
        <v/>
      </c>
      <c r="CP17" s="94" t="str">
        <f t="shared" si="61"/>
        <v/>
      </c>
      <c r="CQ17" s="95" t="str">
        <f t="shared" si="62"/>
        <v/>
      </c>
      <c r="CR17" s="116"/>
      <c r="CS17" s="117"/>
      <c r="CT17" s="118"/>
      <c r="CU17" s="118"/>
      <c r="CV17" s="118">
        <f t="shared" si="63"/>
        <v>0</v>
      </c>
      <c r="CW17" s="119">
        <f t="shared" si="64"/>
        <v>0</v>
      </c>
      <c r="CX17" s="117"/>
      <c r="CY17" s="119">
        <f t="shared" si="18"/>
        <v>0</v>
      </c>
      <c r="CZ17" s="117">
        <v>0</v>
      </c>
      <c r="DA17" s="119">
        <f t="shared" si="19"/>
        <v>0</v>
      </c>
      <c r="DB17" s="120" t="str">
        <f t="shared" si="20"/>
        <v/>
      </c>
      <c r="DC17" s="87" t="str">
        <f t="shared" si="65"/>
        <v/>
      </c>
      <c r="DD17" s="87" t="str">
        <f t="shared" si="66"/>
        <v/>
      </c>
      <c r="DE17" s="121" t="str">
        <f t="shared" si="67"/>
        <v/>
      </c>
      <c r="DF17" s="122"/>
      <c r="DG17" s="123"/>
      <c r="DH17" s="124">
        <v>7</v>
      </c>
      <c r="DI17" s="125">
        <f t="shared" si="140"/>
        <v>7</v>
      </c>
      <c r="DJ17" s="84"/>
      <c r="DK17" s="126"/>
      <c r="DL17" s="127">
        <f t="shared" si="169"/>
        <v>0</v>
      </c>
      <c r="DM17" s="128">
        <v>0</v>
      </c>
      <c r="DN17" s="129">
        <v>0</v>
      </c>
      <c r="DO17" s="130">
        <f t="shared" si="141"/>
        <v>0</v>
      </c>
      <c r="DP17" s="131">
        <f t="shared" si="142"/>
        <v>7</v>
      </c>
      <c r="DQ17" s="132">
        <f t="shared" si="143"/>
        <v>3.5000000000000004</v>
      </c>
      <c r="DR17" s="133" t="str">
        <f t="shared" si="144"/>
        <v/>
      </c>
      <c r="DS17" s="116"/>
      <c r="DT17" s="135"/>
      <c r="DU17" s="136" t="str">
        <f t="shared" si="145"/>
        <v/>
      </c>
      <c r="DV17" s="117"/>
      <c r="DW17" s="138"/>
      <c r="DX17" s="136" t="str">
        <f t="shared" si="146"/>
        <v/>
      </c>
      <c r="DY17" s="138"/>
      <c r="DZ17" s="138"/>
      <c r="EA17" s="136" t="str">
        <f t="shared" si="147"/>
        <v/>
      </c>
      <c r="EB17" s="139">
        <f t="shared" si="148"/>
        <v>0</v>
      </c>
      <c r="EC17" s="140">
        <f t="shared" si="149"/>
        <v>0</v>
      </c>
      <c r="ED17" s="141">
        <f t="shared" si="150"/>
        <v>0</v>
      </c>
      <c r="EE17" s="86"/>
      <c r="EF17" s="142"/>
      <c r="EG17" s="136" t="str">
        <f t="shared" si="151"/>
        <v/>
      </c>
      <c r="EH17" s="143">
        <v>0</v>
      </c>
      <c r="EI17" s="144">
        <v>0</v>
      </c>
      <c r="EJ17" s="136">
        <f t="shared" si="152"/>
        <v>0</v>
      </c>
      <c r="EK17" s="145">
        <f t="shared" si="153"/>
        <v>0</v>
      </c>
      <c r="EL17" s="146">
        <f t="shared" si="154"/>
        <v>0</v>
      </c>
      <c r="EM17" s="147">
        <f t="shared" si="155"/>
        <v>0</v>
      </c>
      <c r="EN17" s="120" t="str">
        <f t="shared" si="156"/>
        <v/>
      </c>
      <c r="EO17" s="148" t="str">
        <f t="shared" si="157"/>
        <v>A</v>
      </c>
      <c r="EP17" s="173">
        <v>0</v>
      </c>
      <c r="EQ17" s="174">
        <v>0</v>
      </c>
      <c r="ER17" s="174">
        <v>0</v>
      </c>
      <c r="ES17" s="151">
        <f t="shared" si="173"/>
        <v>0</v>
      </c>
      <c r="ET17" s="152">
        <f t="shared" si="174"/>
        <v>0</v>
      </c>
      <c r="EU17" s="153" t="str">
        <f t="shared" si="175"/>
        <v/>
      </c>
      <c r="EV17" s="175">
        <v>0</v>
      </c>
      <c r="EW17" s="162">
        <v>0</v>
      </c>
      <c r="EX17" s="162">
        <v>0</v>
      </c>
      <c r="EY17" s="85">
        <f t="shared" si="161"/>
        <v>0</v>
      </c>
      <c r="EZ17" s="132">
        <f t="shared" si="162"/>
        <v>0</v>
      </c>
      <c r="FA17" s="133" t="str">
        <f t="shared" si="163"/>
        <v/>
      </c>
      <c r="FB17" s="116"/>
      <c r="FC17" s="117"/>
      <c r="FD17" s="155"/>
      <c r="FE17" s="156">
        <f t="shared" si="172"/>
        <v>0</v>
      </c>
      <c r="FF17" s="142"/>
      <c r="FG17" s="157">
        <f t="shared" si="164"/>
        <v>0</v>
      </c>
      <c r="FH17" s="143">
        <v>0</v>
      </c>
      <c r="FI17" s="158">
        <f t="shared" si="165"/>
        <v>0</v>
      </c>
      <c r="FJ17" s="120" t="str">
        <f t="shared" si="92"/>
        <v/>
      </c>
      <c r="FK17" s="438" t="str">
        <f t="shared" si="93"/>
        <v/>
      </c>
      <c r="FL17" s="438" t="str">
        <f t="shared" si="94"/>
        <v/>
      </c>
      <c r="FM17" s="148" t="str">
        <f t="shared" si="95"/>
        <v/>
      </c>
      <c r="FN17" s="410">
        <v>0</v>
      </c>
      <c r="FO17" s="411">
        <v>0</v>
      </c>
      <c r="FP17" s="411">
        <v>0</v>
      </c>
      <c r="FQ17" s="407">
        <f t="shared" si="176"/>
        <v>0</v>
      </c>
      <c r="FR17" s="408">
        <f t="shared" si="97"/>
        <v>0</v>
      </c>
      <c r="FS17" s="409" t="str">
        <f t="shared" si="98"/>
        <v/>
      </c>
      <c r="FT17" s="176"/>
      <c r="FU17" s="174"/>
      <c r="FV17" s="177" t="str">
        <f t="shared" si="166"/>
        <v/>
      </c>
      <c r="FW17" s="161" t="str">
        <f t="shared" si="100"/>
        <v/>
      </c>
      <c r="FX17" s="162" t="str">
        <f t="shared" si="101"/>
        <v/>
      </c>
      <c r="FY17" s="163" t="str">
        <f t="shared" si="167"/>
        <v/>
      </c>
      <c r="FZ17" s="164" t="str">
        <f t="shared" si="103"/>
        <v/>
      </c>
      <c r="GA17" s="164" t="str">
        <f t="shared" si="104"/>
        <v/>
      </c>
      <c r="GB17" s="165" t="str">
        <f t="shared" si="168"/>
        <v/>
      </c>
      <c r="GC17" s="166" t="str">
        <f t="shared" si="106"/>
        <v/>
      </c>
      <c r="GD17" s="167" t="str">
        <f t="shared" si="107"/>
        <v/>
      </c>
      <c r="GE17" s="168" t="str">
        <f t="shared" si="177"/>
        <v/>
      </c>
      <c r="GF17" s="169" t="str">
        <f t="shared" si="178"/>
        <v/>
      </c>
      <c r="GG17" s="169" t="str">
        <f t="shared" si="179"/>
        <v/>
      </c>
      <c r="GH17" s="169" t="str">
        <f t="shared" si="180"/>
        <v/>
      </c>
      <c r="GI17" s="169" t="str">
        <f t="shared" si="181"/>
        <v/>
      </c>
      <c r="GJ17" s="170" t="str">
        <f t="shared" si="182"/>
        <v/>
      </c>
      <c r="GK17" s="169" t="str">
        <f t="shared" si="183"/>
        <v/>
      </c>
      <c r="GL17" s="439" t="str">
        <f t="shared" si="115"/>
        <v/>
      </c>
      <c r="GM17" s="168">
        <f t="shared" si="116"/>
        <v>0</v>
      </c>
      <c r="GN17" s="169">
        <f t="shared" si="117"/>
        <v>0</v>
      </c>
      <c r="GO17" s="169">
        <f t="shared" si="118"/>
        <v>0</v>
      </c>
      <c r="GP17" s="169">
        <f t="shared" si="119"/>
        <v>0</v>
      </c>
      <c r="GQ17" s="171"/>
      <c r="GR17" s="809"/>
      <c r="GS17" s="809"/>
      <c r="GT17" s="25">
        <f t="shared" si="120"/>
        <v>7</v>
      </c>
      <c r="GU17" s="25" t="s">
        <v>161</v>
      </c>
      <c r="GV17" s="25">
        <f t="shared" si="121"/>
        <v>200</v>
      </c>
      <c r="GW17" s="25" t="str">
        <f t="shared" si="122"/>
        <v>7/200</v>
      </c>
      <c r="GX17" s="25">
        <f t="shared" si="123"/>
        <v>0</v>
      </c>
      <c r="GY17" s="25" t="s">
        <v>161</v>
      </c>
      <c r="GZ17" s="25">
        <f t="shared" si="124"/>
        <v>200</v>
      </c>
      <c r="HA17" s="25" t="str">
        <f t="shared" si="125"/>
        <v>0/200</v>
      </c>
      <c r="HB17" s="25">
        <f t="shared" si="126"/>
        <v>0</v>
      </c>
      <c r="HC17" s="25" t="s">
        <v>161</v>
      </c>
      <c r="HD17" s="25">
        <f t="shared" si="127"/>
        <v>100</v>
      </c>
      <c r="HE17" s="25" t="str">
        <f t="shared" si="128"/>
        <v>0/100</v>
      </c>
      <c r="HF17" s="25">
        <f t="shared" si="129"/>
        <v>0</v>
      </c>
      <c r="HG17" s="25" t="s">
        <v>161</v>
      </c>
      <c r="HH17" s="25">
        <f t="shared" si="130"/>
        <v>100</v>
      </c>
      <c r="HI17" s="25" t="str">
        <f t="shared" si="131"/>
        <v>0/100</v>
      </c>
      <c r="HJ17" s="25">
        <f t="shared" si="132"/>
        <v>0</v>
      </c>
      <c r="HK17" s="25" t="s">
        <v>161</v>
      </c>
      <c r="HL17" s="25">
        <f t="shared" si="133"/>
        <v>200</v>
      </c>
      <c r="HM17" s="25" t="str">
        <f t="shared" si="134"/>
        <v>0/200</v>
      </c>
      <c r="HN17" s="25">
        <f t="shared" si="135"/>
        <v>0</v>
      </c>
      <c r="HO17" s="25" t="s">
        <v>161</v>
      </c>
      <c r="HP17" s="25">
        <f t="shared" si="136"/>
        <v>100</v>
      </c>
      <c r="HQ17" s="25" t="str">
        <f t="shared" si="137"/>
        <v>0/100</v>
      </c>
    </row>
    <row r="18" spans="1:225" ht="38.25" customHeight="1">
      <c r="A18" s="2">
        <f t="shared" si="27"/>
        <v>0</v>
      </c>
      <c r="B18" s="22">
        <f t="shared" si="28"/>
        <v>0</v>
      </c>
      <c r="C18" s="88">
        <v>9</v>
      </c>
      <c r="D18" s="85"/>
      <c r="E18" s="26"/>
      <c r="F18" s="27"/>
      <c r="G18" s="23"/>
      <c r="H18" s="26"/>
      <c r="I18" s="26"/>
      <c r="J18" s="26"/>
      <c r="K18" s="365"/>
      <c r="L18" s="89"/>
      <c r="M18" s="90"/>
      <c r="N18" s="91"/>
      <c r="O18" s="91"/>
      <c r="P18" s="371">
        <f t="shared" si="29"/>
        <v>0</v>
      </c>
      <c r="Q18" s="372">
        <f t="shared" si="30"/>
        <v>0</v>
      </c>
      <c r="R18" s="90"/>
      <c r="S18" s="92">
        <f t="shared" si="0"/>
        <v>0</v>
      </c>
      <c r="T18" s="90"/>
      <c r="U18" s="92">
        <f t="shared" si="1"/>
        <v>0</v>
      </c>
      <c r="V18" s="93" t="str">
        <f t="shared" si="31"/>
        <v/>
      </c>
      <c r="W18" s="94" t="str">
        <f t="shared" si="32"/>
        <v/>
      </c>
      <c r="X18" s="94" t="str">
        <f t="shared" si="33"/>
        <v/>
      </c>
      <c r="Y18" s="373" t="str">
        <f t="shared" si="34"/>
        <v/>
      </c>
      <c r="Z18" s="380"/>
      <c r="AA18" s="381"/>
      <c r="AB18" s="382"/>
      <c r="AC18" s="382"/>
      <c r="AD18" s="382">
        <f t="shared" si="35"/>
        <v>0</v>
      </c>
      <c r="AE18" s="383">
        <f t="shared" si="36"/>
        <v>0</v>
      </c>
      <c r="AF18" s="381"/>
      <c r="AG18" s="383">
        <f t="shared" si="3"/>
        <v>0</v>
      </c>
      <c r="AH18" s="381">
        <v>0</v>
      </c>
      <c r="AI18" s="383">
        <f t="shared" si="4"/>
        <v>0</v>
      </c>
      <c r="AJ18" s="384" t="str">
        <f t="shared" si="5"/>
        <v/>
      </c>
      <c r="AK18" s="385" t="str">
        <f t="shared" si="37"/>
        <v/>
      </c>
      <c r="AL18" s="385" t="str">
        <f t="shared" si="38"/>
        <v/>
      </c>
      <c r="AM18" s="386" t="str">
        <f t="shared" si="39"/>
        <v/>
      </c>
      <c r="AN18" s="96"/>
      <c r="AO18" s="97"/>
      <c r="AP18" s="98"/>
      <c r="AQ18" s="98"/>
      <c r="AR18" s="98">
        <f t="shared" si="40"/>
        <v>0</v>
      </c>
      <c r="AS18" s="99">
        <f t="shared" si="41"/>
        <v>0</v>
      </c>
      <c r="AT18" s="97"/>
      <c r="AU18" s="99">
        <f t="shared" si="6"/>
        <v>0</v>
      </c>
      <c r="AV18" s="97">
        <v>0</v>
      </c>
      <c r="AW18" s="99">
        <f t="shared" si="7"/>
        <v>0</v>
      </c>
      <c r="AX18" s="100" t="str">
        <f t="shared" si="8"/>
        <v/>
      </c>
      <c r="AY18" s="101" t="str">
        <f t="shared" si="42"/>
        <v/>
      </c>
      <c r="AZ18" s="101" t="str">
        <f t="shared" si="43"/>
        <v/>
      </c>
      <c r="BA18" s="102" t="str">
        <f t="shared" si="44"/>
        <v/>
      </c>
      <c r="BB18" s="103"/>
      <c r="BC18" s="104"/>
      <c r="BD18" s="105"/>
      <c r="BE18" s="105"/>
      <c r="BF18" s="105">
        <f t="shared" si="45"/>
        <v>0</v>
      </c>
      <c r="BG18" s="106">
        <f t="shared" si="46"/>
        <v>0</v>
      </c>
      <c r="BH18" s="104"/>
      <c r="BI18" s="106">
        <f t="shared" si="9"/>
        <v>0</v>
      </c>
      <c r="BJ18" s="104">
        <v>0</v>
      </c>
      <c r="BK18" s="106">
        <f t="shared" si="10"/>
        <v>0</v>
      </c>
      <c r="BL18" s="107" t="str">
        <f t="shared" si="11"/>
        <v/>
      </c>
      <c r="BM18" s="108" t="str">
        <f t="shared" si="47"/>
        <v/>
      </c>
      <c r="BN18" s="108" t="str">
        <f t="shared" si="48"/>
        <v/>
      </c>
      <c r="BO18" s="109" t="str">
        <f t="shared" si="49"/>
        <v/>
      </c>
      <c r="BP18" s="110"/>
      <c r="BQ18" s="111"/>
      <c r="BR18" s="112"/>
      <c r="BS18" s="113">
        <f t="shared" si="50"/>
        <v>0</v>
      </c>
      <c r="BT18" s="111">
        <f t="shared" si="51"/>
        <v>0</v>
      </c>
      <c r="BU18" s="113">
        <f t="shared" si="52"/>
        <v>0</v>
      </c>
      <c r="BV18" s="111">
        <v>0</v>
      </c>
      <c r="BW18" s="113">
        <f t="shared" si="12"/>
        <v>0</v>
      </c>
      <c r="BX18" s="435">
        <f t="shared" si="53"/>
        <v>0</v>
      </c>
      <c r="BY18" s="114">
        <f t="shared" si="54"/>
        <v>0</v>
      </c>
      <c r="BZ18" s="434">
        <f t="shared" si="14"/>
        <v>0</v>
      </c>
      <c r="CA18" s="403" t="str">
        <f t="shared" si="55"/>
        <v/>
      </c>
      <c r="CB18" s="114" t="str">
        <f t="shared" si="56"/>
        <v/>
      </c>
      <c r="CC18" s="115" t="str">
        <f t="shared" si="57"/>
        <v/>
      </c>
      <c r="CD18" s="89"/>
      <c r="CE18" s="90"/>
      <c r="CF18" s="91"/>
      <c r="CG18" s="91"/>
      <c r="CH18" s="91">
        <f t="shared" si="58"/>
        <v>0</v>
      </c>
      <c r="CI18" s="92">
        <f t="shared" si="59"/>
        <v>0</v>
      </c>
      <c r="CJ18" s="90"/>
      <c r="CK18" s="92">
        <f t="shared" si="15"/>
        <v>0</v>
      </c>
      <c r="CL18" s="90">
        <v>0</v>
      </c>
      <c r="CM18" s="92">
        <f t="shared" si="16"/>
        <v>0</v>
      </c>
      <c r="CN18" s="93" t="str">
        <f t="shared" si="17"/>
        <v/>
      </c>
      <c r="CO18" s="94" t="str">
        <f t="shared" si="60"/>
        <v/>
      </c>
      <c r="CP18" s="94" t="str">
        <f t="shared" si="61"/>
        <v/>
      </c>
      <c r="CQ18" s="95" t="str">
        <f t="shared" si="62"/>
        <v/>
      </c>
      <c r="CR18" s="116"/>
      <c r="CS18" s="117"/>
      <c r="CT18" s="118"/>
      <c r="CU18" s="118"/>
      <c r="CV18" s="118">
        <f t="shared" si="63"/>
        <v>0</v>
      </c>
      <c r="CW18" s="119">
        <f t="shared" si="64"/>
        <v>0</v>
      </c>
      <c r="CX18" s="117"/>
      <c r="CY18" s="119">
        <f t="shared" si="18"/>
        <v>0</v>
      </c>
      <c r="CZ18" s="117">
        <v>0</v>
      </c>
      <c r="DA18" s="119">
        <f t="shared" si="19"/>
        <v>0</v>
      </c>
      <c r="DB18" s="120" t="str">
        <f t="shared" si="20"/>
        <v/>
      </c>
      <c r="DC18" s="87" t="str">
        <f t="shared" si="65"/>
        <v/>
      </c>
      <c r="DD18" s="87" t="str">
        <f t="shared" si="66"/>
        <v/>
      </c>
      <c r="DE18" s="121" t="str">
        <f t="shared" si="67"/>
        <v/>
      </c>
      <c r="DF18" s="122"/>
      <c r="DG18" s="123"/>
      <c r="DH18" s="124">
        <v>5</v>
      </c>
      <c r="DI18" s="125">
        <f t="shared" si="140"/>
        <v>5</v>
      </c>
      <c r="DJ18" s="84"/>
      <c r="DK18" s="126"/>
      <c r="DL18" s="127">
        <f t="shared" si="169"/>
        <v>0</v>
      </c>
      <c r="DM18" s="128">
        <v>0</v>
      </c>
      <c r="DN18" s="129">
        <f t="shared" ref="DN18" si="186">IF($U$8="NA","NA",0)</f>
        <v>0</v>
      </c>
      <c r="DO18" s="130">
        <f t="shared" si="141"/>
        <v>0</v>
      </c>
      <c r="DP18" s="131">
        <f t="shared" si="142"/>
        <v>5</v>
      </c>
      <c r="DQ18" s="132">
        <f t="shared" si="143"/>
        <v>2.5</v>
      </c>
      <c r="DR18" s="133" t="str">
        <f t="shared" si="144"/>
        <v/>
      </c>
      <c r="DS18" s="116"/>
      <c r="DT18" s="135"/>
      <c r="DU18" s="136" t="str">
        <f t="shared" si="145"/>
        <v/>
      </c>
      <c r="DV18" s="117"/>
      <c r="DW18" s="138"/>
      <c r="DX18" s="136" t="str">
        <f t="shared" si="146"/>
        <v/>
      </c>
      <c r="DY18" s="138"/>
      <c r="DZ18" s="138"/>
      <c r="EA18" s="136" t="str">
        <f t="shared" si="147"/>
        <v/>
      </c>
      <c r="EB18" s="139">
        <f t="shared" si="148"/>
        <v>0</v>
      </c>
      <c r="EC18" s="140">
        <f t="shared" si="149"/>
        <v>0</v>
      </c>
      <c r="ED18" s="141">
        <f t="shared" si="150"/>
        <v>0</v>
      </c>
      <c r="EE18" s="86"/>
      <c r="EF18" s="142"/>
      <c r="EG18" s="136" t="str">
        <f t="shared" si="151"/>
        <v/>
      </c>
      <c r="EH18" s="143">
        <v>0</v>
      </c>
      <c r="EI18" s="144">
        <f t="shared" ref="EI18" si="187">IF($U$8="NA","NA",0)</f>
        <v>0</v>
      </c>
      <c r="EJ18" s="136">
        <f t="shared" si="152"/>
        <v>0</v>
      </c>
      <c r="EK18" s="145">
        <f t="shared" si="153"/>
        <v>0</v>
      </c>
      <c r="EL18" s="146">
        <f t="shared" si="154"/>
        <v>0</v>
      </c>
      <c r="EM18" s="147">
        <f t="shared" si="155"/>
        <v>0</v>
      </c>
      <c r="EN18" s="120" t="str">
        <f t="shared" si="156"/>
        <v/>
      </c>
      <c r="EO18" s="148" t="str">
        <f t="shared" si="157"/>
        <v>A</v>
      </c>
      <c r="EP18" s="149">
        <v>0</v>
      </c>
      <c r="EQ18" s="114">
        <v>0</v>
      </c>
      <c r="ER18" s="150">
        <v>0</v>
      </c>
      <c r="ES18" s="151">
        <f t="shared" si="173"/>
        <v>0</v>
      </c>
      <c r="ET18" s="152">
        <f t="shared" si="174"/>
        <v>0</v>
      </c>
      <c r="EU18" s="153" t="str">
        <f t="shared" si="175"/>
        <v/>
      </c>
      <c r="EV18" s="154">
        <v>0</v>
      </c>
      <c r="EW18" s="85">
        <v>0</v>
      </c>
      <c r="EX18" s="85">
        <v>0</v>
      </c>
      <c r="EY18" s="85">
        <f t="shared" si="161"/>
        <v>0</v>
      </c>
      <c r="EZ18" s="132">
        <f t="shared" si="162"/>
        <v>0</v>
      </c>
      <c r="FA18" s="133" t="str">
        <f t="shared" si="163"/>
        <v/>
      </c>
      <c r="FB18" s="116"/>
      <c r="FC18" s="117"/>
      <c r="FD18" s="155"/>
      <c r="FE18" s="156">
        <f t="shared" si="172"/>
        <v>0</v>
      </c>
      <c r="FF18" s="142"/>
      <c r="FG18" s="157">
        <f t="shared" si="164"/>
        <v>0</v>
      </c>
      <c r="FH18" s="143">
        <v>0</v>
      </c>
      <c r="FI18" s="158">
        <f t="shared" si="165"/>
        <v>0</v>
      </c>
      <c r="FJ18" s="120" t="str">
        <f t="shared" si="92"/>
        <v/>
      </c>
      <c r="FK18" s="438" t="str">
        <f t="shared" si="93"/>
        <v/>
      </c>
      <c r="FL18" s="438" t="str">
        <f t="shared" si="94"/>
        <v/>
      </c>
      <c r="FM18" s="148" t="str">
        <f t="shared" si="95"/>
        <v/>
      </c>
      <c r="FN18" s="405">
        <v>0</v>
      </c>
      <c r="FO18" s="375">
        <v>0</v>
      </c>
      <c r="FP18" s="406">
        <v>0</v>
      </c>
      <c r="FQ18" s="407">
        <f t="shared" si="176"/>
        <v>0</v>
      </c>
      <c r="FR18" s="408">
        <f t="shared" si="97"/>
        <v>0</v>
      </c>
      <c r="FS18" s="409" t="str">
        <f t="shared" si="98"/>
        <v/>
      </c>
      <c r="FT18" s="176"/>
      <c r="FU18" s="174"/>
      <c r="FV18" s="177" t="str">
        <f t="shared" si="166"/>
        <v/>
      </c>
      <c r="FW18" s="161" t="str">
        <f t="shared" si="100"/>
        <v/>
      </c>
      <c r="FX18" s="162" t="str">
        <f t="shared" si="101"/>
        <v/>
      </c>
      <c r="FY18" s="163" t="str">
        <f t="shared" si="167"/>
        <v/>
      </c>
      <c r="FZ18" s="164" t="str">
        <f t="shared" si="103"/>
        <v/>
      </c>
      <c r="GA18" s="164" t="str">
        <f t="shared" si="104"/>
        <v/>
      </c>
      <c r="GB18" s="165" t="str">
        <f t="shared" si="168"/>
        <v/>
      </c>
      <c r="GC18" s="166" t="str">
        <f t="shared" si="106"/>
        <v/>
      </c>
      <c r="GD18" s="167" t="str">
        <f t="shared" si="107"/>
        <v/>
      </c>
      <c r="GE18" s="168" t="str">
        <f t="shared" si="177"/>
        <v/>
      </c>
      <c r="GF18" s="169" t="str">
        <f t="shared" si="178"/>
        <v/>
      </c>
      <c r="GG18" s="169" t="str">
        <f t="shared" si="179"/>
        <v/>
      </c>
      <c r="GH18" s="169" t="str">
        <f t="shared" si="180"/>
        <v/>
      </c>
      <c r="GI18" s="169" t="str">
        <f t="shared" si="181"/>
        <v/>
      </c>
      <c r="GJ18" s="170" t="str">
        <f t="shared" si="182"/>
        <v/>
      </c>
      <c r="GK18" s="169" t="str">
        <f t="shared" si="183"/>
        <v/>
      </c>
      <c r="GL18" s="439" t="str">
        <f t="shared" si="115"/>
        <v/>
      </c>
      <c r="GM18" s="168">
        <f t="shared" si="116"/>
        <v>0</v>
      </c>
      <c r="GN18" s="169">
        <f t="shared" si="117"/>
        <v>0</v>
      </c>
      <c r="GO18" s="169">
        <f t="shared" si="118"/>
        <v>0</v>
      </c>
      <c r="GP18" s="169">
        <f t="shared" si="119"/>
        <v>0</v>
      </c>
      <c r="GQ18" s="171"/>
      <c r="GR18" s="809"/>
      <c r="GS18" s="809"/>
      <c r="GT18" s="25">
        <f t="shared" si="120"/>
        <v>5</v>
      </c>
      <c r="GU18" s="25" t="s">
        <v>161</v>
      </c>
      <c r="GV18" s="25">
        <f t="shared" si="121"/>
        <v>200</v>
      </c>
      <c r="GW18" s="25" t="str">
        <f t="shared" si="122"/>
        <v>5/200</v>
      </c>
      <c r="GX18" s="25">
        <f t="shared" si="123"/>
        <v>0</v>
      </c>
      <c r="GY18" s="25" t="s">
        <v>161</v>
      </c>
      <c r="GZ18" s="25">
        <f t="shared" si="124"/>
        <v>200</v>
      </c>
      <c r="HA18" s="25" t="str">
        <f t="shared" si="125"/>
        <v>0/200</v>
      </c>
      <c r="HB18" s="25">
        <f t="shared" si="126"/>
        <v>0</v>
      </c>
      <c r="HC18" s="25" t="s">
        <v>161</v>
      </c>
      <c r="HD18" s="25">
        <f t="shared" si="127"/>
        <v>100</v>
      </c>
      <c r="HE18" s="25" t="str">
        <f t="shared" si="128"/>
        <v>0/100</v>
      </c>
      <c r="HF18" s="25">
        <f t="shared" si="129"/>
        <v>0</v>
      </c>
      <c r="HG18" s="25" t="s">
        <v>161</v>
      </c>
      <c r="HH18" s="25">
        <f t="shared" si="130"/>
        <v>100</v>
      </c>
      <c r="HI18" s="25" t="str">
        <f t="shared" si="131"/>
        <v>0/100</v>
      </c>
      <c r="HJ18" s="25">
        <f t="shared" si="132"/>
        <v>0</v>
      </c>
      <c r="HK18" s="25" t="s">
        <v>161</v>
      </c>
      <c r="HL18" s="25">
        <f t="shared" si="133"/>
        <v>200</v>
      </c>
      <c r="HM18" s="25" t="str">
        <f t="shared" si="134"/>
        <v>0/200</v>
      </c>
      <c r="HN18" s="25">
        <f t="shared" si="135"/>
        <v>0</v>
      </c>
      <c r="HO18" s="25" t="s">
        <v>161</v>
      </c>
      <c r="HP18" s="25">
        <f t="shared" si="136"/>
        <v>100</v>
      </c>
      <c r="HQ18" s="25" t="str">
        <f t="shared" si="137"/>
        <v>0/100</v>
      </c>
    </row>
    <row r="19" spans="1:225" ht="38.25" customHeight="1">
      <c r="A19" s="2">
        <f t="shared" si="27"/>
        <v>0</v>
      </c>
      <c r="B19" s="22">
        <f t="shared" si="28"/>
        <v>0</v>
      </c>
      <c r="C19" s="172">
        <v>10</v>
      </c>
      <c r="D19" s="85"/>
      <c r="E19" s="26"/>
      <c r="F19" s="27"/>
      <c r="G19" s="26"/>
      <c r="H19" s="26"/>
      <c r="I19" s="26"/>
      <c r="J19" s="26"/>
      <c r="K19" s="365"/>
      <c r="L19" s="89"/>
      <c r="M19" s="90"/>
      <c r="N19" s="91"/>
      <c r="O19" s="91"/>
      <c r="P19" s="371">
        <f t="shared" si="29"/>
        <v>0</v>
      </c>
      <c r="Q19" s="372">
        <f t="shared" si="30"/>
        <v>0</v>
      </c>
      <c r="R19" s="90"/>
      <c r="S19" s="92">
        <f t="shared" si="0"/>
        <v>0</v>
      </c>
      <c r="T19" s="90"/>
      <c r="U19" s="92">
        <f t="shared" si="1"/>
        <v>0</v>
      </c>
      <c r="V19" s="93" t="str">
        <f t="shared" si="31"/>
        <v/>
      </c>
      <c r="W19" s="94" t="str">
        <f t="shared" si="32"/>
        <v/>
      </c>
      <c r="X19" s="94" t="str">
        <f t="shared" si="33"/>
        <v/>
      </c>
      <c r="Y19" s="373" t="str">
        <f t="shared" si="34"/>
        <v/>
      </c>
      <c r="Z19" s="380"/>
      <c r="AA19" s="381"/>
      <c r="AB19" s="382"/>
      <c r="AC19" s="382"/>
      <c r="AD19" s="382">
        <f t="shared" si="35"/>
        <v>0</v>
      </c>
      <c r="AE19" s="383">
        <f t="shared" si="36"/>
        <v>0</v>
      </c>
      <c r="AF19" s="381"/>
      <c r="AG19" s="383">
        <f t="shared" si="3"/>
        <v>0</v>
      </c>
      <c r="AH19" s="381">
        <v>0</v>
      </c>
      <c r="AI19" s="383">
        <f t="shared" si="4"/>
        <v>0</v>
      </c>
      <c r="AJ19" s="384" t="str">
        <f t="shared" si="5"/>
        <v/>
      </c>
      <c r="AK19" s="385" t="str">
        <f t="shared" si="37"/>
        <v/>
      </c>
      <c r="AL19" s="385" t="str">
        <f t="shared" si="38"/>
        <v/>
      </c>
      <c r="AM19" s="386" t="str">
        <f t="shared" si="39"/>
        <v/>
      </c>
      <c r="AN19" s="96"/>
      <c r="AO19" s="97"/>
      <c r="AP19" s="98"/>
      <c r="AQ19" s="98"/>
      <c r="AR19" s="98">
        <f t="shared" si="40"/>
        <v>0</v>
      </c>
      <c r="AS19" s="99">
        <f t="shared" si="41"/>
        <v>0</v>
      </c>
      <c r="AT19" s="97"/>
      <c r="AU19" s="99">
        <f t="shared" si="6"/>
        <v>0</v>
      </c>
      <c r="AV19" s="97">
        <v>0</v>
      </c>
      <c r="AW19" s="99">
        <f t="shared" si="7"/>
        <v>0</v>
      </c>
      <c r="AX19" s="100" t="str">
        <f t="shared" si="8"/>
        <v/>
      </c>
      <c r="AY19" s="101" t="str">
        <f t="shared" si="42"/>
        <v/>
      </c>
      <c r="AZ19" s="101" t="str">
        <f t="shared" si="43"/>
        <v/>
      </c>
      <c r="BA19" s="102" t="str">
        <f t="shared" si="44"/>
        <v/>
      </c>
      <c r="BB19" s="103"/>
      <c r="BC19" s="104"/>
      <c r="BD19" s="105"/>
      <c r="BE19" s="105"/>
      <c r="BF19" s="105">
        <f t="shared" si="45"/>
        <v>0</v>
      </c>
      <c r="BG19" s="106">
        <f t="shared" si="46"/>
        <v>0</v>
      </c>
      <c r="BH19" s="104"/>
      <c r="BI19" s="106">
        <f t="shared" si="9"/>
        <v>0</v>
      </c>
      <c r="BJ19" s="104">
        <v>0</v>
      </c>
      <c r="BK19" s="106">
        <f t="shared" si="10"/>
        <v>0</v>
      </c>
      <c r="BL19" s="107" t="str">
        <f t="shared" si="11"/>
        <v/>
      </c>
      <c r="BM19" s="108" t="str">
        <f t="shared" si="47"/>
        <v/>
      </c>
      <c r="BN19" s="108" t="str">
        <f t="shared" si="48"/>
        <v/>
      </c>
      <c r="BO19" s="109" t="str">
        <f t="shared" si="49"/>
        <v/>
      </c>
      <c r="BP19" s="110"/>
      <c r="BQ19" s="111"/>
      <c r="BR19" s="112"/>
      <c r="BS19" s="113">
        <f t="shared" si="50"/>
        <v>0</v>
      </c>
      <c r="BT19" s="111">
        <f t="shared" si="51"/>
        <v>0</v>
      </c>
      <c r="BU19" s="113">
        <f t="shared" si="52"/>
        <v>0</v>
      </c>
      <c r="BV19" s="111">
        <v>0</v>
      </c>
      <c r="BW19" s="113">
        <f t="shared" si="12"/>
        <v>0</v>
      </c>
      <c r="BX19" s="435">
        <f t="shared" si="53"/>
        <v>0</v>
      </c>
      <c r="BY19" s="114">
        <f t="shared" si="54"/>
        <v>0</v>
      </c>
      <c r="BZ19" s="434">
        <f t="shared" si="14"/>
        <v>0</v>
      </c>
      <c r="CA19" s="403" t="str">
        <f t="shared" si="55"/>
        <v/>
      </c>
      <c r="CB19" s="114" t="str">
        <f t="shared" si="56"/>
        <v/>
      </c>
      <c r="CC19" s="115" t="str">
        <f t="shared" si="57"/>
        <v/>
      </c>
      <c r="CD19" s="89"/>
      <c r="CE19" s="90"/>
      <c r="CF19" s="91"/>
      <c r="CG19" s="91"/>
      <c r="CH19" s="91">
        <f t="shared" si="58"/>
        <v>0</v>
      </c>
      <c r="CI19" s="92">
        <f t="shared" si="59"/>
        <v>0</v>
      </c>
      <c r="CJ19" s="90"/>
      <c r="CK19" s="92">
        <f t="shared" si="15"/>
        <v>0</v>
      </c>
      <c r="CL19" s="90">
        <v>0</v>
      </c>
      <c r="CM19" s="92">
        <f t="shared" si="16"/>
        <v>0</v>
      </c>
      <c r="CN19" s="93" t="str">
        <f t="shared" si="17"/>
        <v/>
      </c>
      <c r="CO19" s="94" t="str">
        <f t="shared" si="60"/>
        <v/>
      </c>
      <c r="CP19" s="94" t="str">
        <f t="shared" si="61"/>
        <v/>
      </c>
      <c r="CQ19" s="95" t="str">
        <f t="shared" si="62"/>
        <v/>
      </c>
      <c r="CR19" s="116"/>
      <c r="CS19" s="117"/>
      <c r="CT19" s="118"/>
      <c r="CU19" s="118"/>
      <c r="CV19" s="118">
        <f t="shared" si="63"/>
        <v>0</v>
      </c>
      <c r="CW19" s="119">
        <f t="shared" si="64"/>
        <v>0</v>
      </c>
      <c r="CX19" s="117"/>
      <c r="CY19" s="119">
        <f t="shared" si="18"/>
        <v>0</v>
      </c>
      <c r="CZ19" s="117">
        <v>0</v>
      </c>
      <c r="DA19" s="119">
        <f t="shared" si="19"/>
        <v>0</v>
      </c>
      <c r="DB19" s="120" t="str">
        <f t="shared" si="20"/>
        <v/>
      </c>
      <c r="DC19" s="87" t="str">
        <f t="shared" si="65"/>
        <v/>
      </c>
      <c r="DD19" s="87" t="str">
        <f t="shared" si="66"/>
        <v/>
      </c>
      <c r="DE19" s="121" t="str">
        <f t="shared" si="67"/>
        <v/>
      </c>
      <c r="DF19" s="122"/>
      <c r="DG19" s="123"/>
      <c r="DH19" s="124">
        <v>5</v>
      </c>
      <c r="DI19" s="125">
        <f t="shared" si="140"/>
        <v>5</v>
      </c>
      <c r="DJ19" s="84"/>
      <c r="DK19" s="126"/>
      <c r="DL19" s="127">
        <f t="shared" si="169"/>
        <v>0</v>
      </c>
      <c r="DM19" s="128">
        <v>0</v>
      </c>
      <c r="DN19" s="129">
        <v>0</v>
      </c>
      <c r="DO19" s="130">
        <f t="shared" si="141"/>
        <v>0</v>
      </c>
      <c r="DP19" s="131">
        <f t="shared" si="142"/>
        <v>5</v>
      </c>
      <c r="DQ19" s="132">
        <f t="shared" si="143"/>
        <v>2.5</v>
      </c>
      <c r="DR19" s="133" t="str">
        <f t="shared" si="144"/>
        <v/>
      </c>
      <c r="DS19" s="116"/>
      <c r="DT19" s="135"/>
      <c r="DU19" s="136" t="str">
        <f t="shared" si="145"/>
        <v/>
      </c>
      <c r="DV19" s="117"/>
      <c r="DW19" s="138"/>
      <c r="DX19" s="136" t="str">
        <f t="shared" si="146"/>
        <v/>
      </c>
      <c r="DY19" s="138"/>
      <c r="DZ19" s="138"/>
      <c r="EA19" s="136" t="str">
        <f t="shared" si="147"/>
        <v/>
      </c>
      <c r="EB19" s="139">
        <f t="shared" si="148"/>
        <v>0</v>
      </c>
      <c r="EC19" s="140">
        <f t="shared" si="149"/>
        <v>0</v>
      </c>
      <c r="ED19" s="141">
        <f t="shared" si="150"/>
        <v>0</v>
      </c>
      <c r="EE19" s="86"/>
      <c r="EF19" s="142"/>
      <c r="EG19" s="136" t="str">
        <f t="shared" si="151"/>
        <v/>
      </c>
      <c r="EH19" s="143">
        <v>0</v>
      </c>
      <c r="EI19" s="144">
        <v>0</v>
      </c>
      <c r="EJ19" s="136">
        <f t="shared" si="152"/>
        <v>0</v>
      </c>
      <c r="EK19" s="145">
        <f t="shared" si="153"/>
        <v>0</v>
      </c>
      <c r="EL19" s="146">
        <f t="shared" si="154"/>
        <v>0</v>
      </c>
      <c r="EM19" s="147">
        <f t="shared" si="155"/>
        <v>0</v>
      </c>
      <c r="EN19" s="120" t="str">
        <f t="shared" si="156"/>
        <v/>
      </c>
      <c r="EO19" s="148" t="str">
        <f t="shared" si="157"/>
        <v>A</v>
      </c>
      <c r="EP19" s="173">
        <v>0</v>
      </c>
      <c r="EQ19" s="174">
        <v>0</v>
      </c>
      <c r="ER19" s="174">
        <v>0</v>
      </c>
      <c r="ES19" s="151">
        <f t="shared" si="173"/>
        <v>0</v>
      </c>
      <c r="ET19" s="152">
        <f t="shared" si="174"/>
        <v>0</v>
      </c>
      <c r="EU19" s="153" t="str">
        <f t="shared" si="175"/>
        <v/>
      </c>
      <c r="EV19" s="175">
        <v>0</v>
      </c>
      <c r="EW19" s="162">
        <v>0</v>
      </c>
      <c r="EX19" s="162">
        <v>0</v>
      </c>
      <c r="EY19" s="85">
        <f t="shared" ref="EY19:EY72" si="188">SUM(EV19:EX19)</f>
        <v>0</v>
      </c>
      <c r="EZ19" s="132">
        <f t="shared" ref="EZ19:EZ72" si="189">IF(OR(EY19="",EY$8=""),"",EY19/EY$8*100)</f>
        <v>0</v>
      </c>
      <c r="FA19" s="133" t="str">
        <f t="shared" ref="FA19:FA72" si="190">IF(EZ19&gt;=80,"A",IF(EZ19&gt;=60,"B",IF(EZ19&gt;=40,"C",IF(EZ19&gt;=21,"D",""))))</f>
        <v/>
      </c>
      <c r="FB19" s="116"/>
      <c r="FC19" s="117"/>
      <c r="FD19" s="155"/>
      <c r="FE19" s="156">
        <f t="shared" si="172"/>
        <v>0</v>
      </c>
      <c r="FF19" s="142"/>
      <c r="FG19" s="157">
        <f t="shared" si="164"/>
        <v>0</v>
      </c>
      <c r="FH19" s="143">
        <v>0</v>
      </c>
      <c r="FI19" s="158">
        <f t="shared" si="165"/>
        <v>0</v>
      </c>
      <c r="FJ19" s="120" t="str">
        <f t="shared" si="92"/>
        <v/>
      </c>
      <c r="FK19" s="438" t="str">
        <f t="shared" si="93"/>
        <v/>
      </c>
      <c r="FL19" s="438" t="str">
        <f t="shared" si="94"/>
        <v/>
      </c>
      <c r="FM19" s="148" t="str">
        <f t="shared" si="95"/>
        <v/>
      </c>
      <c r="FN19" s="410">
        <v>0</v>
      </c>
      <c r="FO19" s="411">
        <v>0</v>
      </c>
      <c r="FP19" s="411">
        <v>0</v>
      </c>
      <c r="FQ19" s="407">
        <f t="shared" si="176"/>
        <v>0</v>
      </c>
      <c r="FR19" s="408">
        <f t="shared" si="97"/>
        <v>0</v>
      </c>
      <c r="FS19" s="409" t="str">
        <f t="shared" si="98"/>
        <v/>
      </c>
      <c r="FT19" s="176"/>
      <c r="FU19" s="174"/>
      <c r="FV19" s="177" t="str">
        <f t="shared" si="166"/>
        <v/>
      </c>
      <c r="FW19" s="161" t="str">
        <f t="shared" si="100"/>
        <v/>
      </c>
      <c r="FX19" s="162" t="str">
        <f t="shared" si="101"/>
        <v/>
      </c>
      <c r="FY19" s="163" t="str">
        <f t="shared" si="167"/>
        <v/>
      </c>
      <c r="FZ19" s="164" t="str">
        <f t="shared" si="103"/>
        <v/>
      </c>
      <c r="GA19" s="164" t="str">
        <f t="shared" si="104"/>
        <v/>
      </c>
      <c r="GB19" s="165" t="str">
        <f t="shared" si="168"/>
        <v/>
      </c>
      <c r="GC19" s="166" t="str">
        <f t="shared" si="106"/>
        <v/>
      </c>
      <c r="GD19" s="167" t="str">
        <f t="shared" si="107"/>
        <v/>
      </c>
      <c r="GE19" s="168" t="str">
        <f t="shared" si="177"/>
        <v/>
      </c>
      <c r="GF19" s="169" t="str">
        <f t="shared" si="178"/>
        <v/>
      </c>
      <c r="GG19" s="169" t="str">
        <f t="shared" si="179"/>
        <v/>
      </c>
      <c r="GH19" s="169" t="str">
        <f t="shared" si="180"/>
        <v/>
      </c>
      <c r="GI19" s="169" t="str">
        <f t="shared" si="181"/>
        <v/>
      </c>
      <c r="GJ19" s="170" t="str">
        <f t="shared" si="182"/>
        <v/>
      </c>
      <c r="GK19" s="169" t="str">
        <f t="shared" si="183"/>
        <v/>
      </c>
      <c r="GL19" s="439" t="str">
        <f t="shared" si="115"/>
        <v/>
      </c>
      <c r="GM19" s="168">
        <f t="shared" si="116"/>
        <v>0</v>
      </c>
      <c r="GN19" s="169">
        <f t="shared" si="117"/>
        <v>0</v>
      </c>
      <c r="GO19" s="169">
        <f t="shared" si="118"/>
        <v>0</v>
      </c>
      <c r="GP19" s="169">
        <f t="shared" si="119"/>
        <v>0</v>
      </c>
      <c r="GQ19" s="171"/>
      <c r="GR19" s="809"/>
      <c r="GS19" s="809"/>
      <c r="GT19" s="25">
        <f t="shared" si="120"/>
        <v>5</v>
      </c>
      <c r="GU19" s="25" t="s">
        <v>161</v>
      </c>
      <c r="GV19" s="25">
        <f t="shared" si="121"/>
        <v>200</v>
      </c>
      <c r="GW19" s="25" t="str">
        <f t="shared" si="122"/>
        <v>5/200</v>
      </c>
      <c r="GX19" s="25">
        <f t="shared" si="123"/>
        <v>0</v>
      </c>
      <c r="GY19" s="25" t="s">
        <v>161</v>
      </c>
      <c r="GZ19" s="25">
        <f t="shared" si="124"/>
        <v>200</v>
      </c>
      <c r="HA19" s="25" t="str">
        <f t="shared" si="125"/>
        <v>0/200</v>
      </c>
      <c r="HB19" s="25">
        <f t="shared" si="126"/>
        <v>0</v>
      </c>
      <c r="HC19" s="25" t="s">
        <v>161</v>
      </c>
      <c r="HD19" s="25">
        <f t="shared" si="127"/>
        <v>100</v>
      </c>
      <c r="HE19" s="25" t="str">
        <f t="shared" si="128"/>
        <v>0/100</v>
      </c>
      <c r="HF19" s="25">
        <f t="shared" si="129"/>
        <v>0</v>
      </c>
      <c r="HG19" s="25" t="s">
        <v>161</v>
      </c>
      <c r="HH19" s="25">
        <f t="shared" si="130"/>
        <v>100</v>
      </c>
      <c r="HI19" s="25" t="str">
        <f t="shared" si="131"/>
        <v>0/100</v>
      </c>
      <c r="HJ19" s="25">
        <f t="shared" si="132"/>
        <v>0</v>
      </c>
      <c r="HK19" s="25" t="s">
        <v>161</v>
      </c>
      <c r="HL19" s="25">
        <f t="shared" si="133"/>
        <v>200</v>
      </c>
      <c r="HM19" s="25" t="str">
        <f t="shared" si="134"/>
        <v>0/200</v>
      </c>
      <c r="HN19" s="25">
        <f t="shared" si="135"/>
        <v>0</v>
      </c>
      <c r="HO19" s="25" t="s">
        <v>161</v>
      </c>
      <c r="HP19" s="25">
        <f t="shared" si="136"/>
        <v>100</v>
      </c>
      <c r="HQ19" s="25" t="str">
        <f t="shared" si="137"/>
        <v>0/100</v>
      </c>
    </row>
    <row r="20" spans="1:225" ht="38.25" customHeight="1">
      <c r="A20" s="2">
        <f t="shared" si="27"/>
        <v>0</v>
      </c>
      <c r="B20" s="22">
        <f t="shared" si="28"/>
        <v>0</v>
      </c>
      <c r="C20" s="88">
        <v>11</v>
      </c>
      <c r="D20" s="85"/>
      <c r="E20" s="26"/>
      <c r="F20" s="27"/>
      <c r="G20" s="23"/>
      <c r="H20" s="26"/>
      <c r="I20" s="26"/>
      <c r="J20" s="26"/>
      <c r="K20" s="365"/>
      <c r="L20" s="89"/>
      <c r="M20" s="90"/>
      <c r="N20" s="91"/>
      <c r="O20" s="91"/>
      <c r="P20" s="371">
        <f t="shared" si="29"/>
        <v>0</v>
      </c>
      <c r="Q20" s="372">
        <f t="shared" si="30"/>
        <v>0</v>
      </c>
      <c r="R20" s="90"/>
      <c r="S20" s="92">
        <f t="shared" si="0"/>
        <v>0</v>
      </c>
      <c r="T20" s="90"/>
      <c r="U20" s="92">
        <f t="shared" si="1"/>
        <v>0</v>
      </c>
      <c r="V20" s="93" t="str">
        <f t="shared" si="31"/>
        <v/>
      </c>
      <c r="W20" s="94" t="str">
        <f t="shared" si="32"/>
        <v/>
      </c>
      <c r="X20" s="94" t="str">
        <f t="shared" si="33"/>
        <v/>
      </c>
      <c r="Y20" s="373" t="str">
        <f t="shared" si="34"/>
        <v/>
      </c>
      <c r="Z20" s="380"/>
      <c r="AA20" s="381"/>
      <c r="AB20" s="382"/>
      <c r="AC20" s="382"/>
      <c r="AD20" s="382">
        <f t="shared" si="35"/>
        <v>0</v>
      </c>
      <c r="AE20" s="383">
        <f t="shared" si="36"/>
        <v>0</v>
      </c>
      <c r="AF20" s="381"/>
      <c r="AG20" s="383">
        <f t="shared" si="3"/>
        <v>0</v>
      </c>
      <c r="AH20" s="381">
        <v>0</v>
      </c>
      <c r="AI20" s="383">
        <f t="shared" si="4"/>
        <v>0</v>
      </c>
      <c r="AJ20" s="384" t="str">
        <f t="shared" si="5"/>
        <v/>
      </c>
      <c r="AK20" s="385" t="str">
        <f t="shared" si="37"/>
        <v/>
      </c>
      <c r="AL20" s="385" t="str">
        <f t="shared" si="38"/>
        <v/>
      </c>
      <c r="AM20" s="386" t="str">
        <f t="shared" si="39"/>
        <v/>
      </c>
      <c r="AN20" s="96"/>
      <c r="AO20" s="97"/>
      <c r="AP20" s="98"/>
      <c r="AQ20" s="98"/>
      <c r="AR20" s="98">
        <f t="shared" si="40"/>
        <v>0</v>
      </c>
      <c r="AS20" s="99">
        <f t="shared" si="41"/>
        <v>0</v>
      </c>
      <c r="AT20" s="97"/>
      <c r="AU20" s="99">
        <f t="shared" si="6"/>
        <v>0</v>
      </c>
      <c r="AV20" s="97">
        <v>0</v>
      </c>
      <c r="AW20" s="99">
        <f t="shared" si="7"/>
        <v>0</v>
      </c>
      <c r="AX20" s="100" t="str">
        <f t="shared" si="8"/>
        <v/>
      </c>
      <c r="AY20" s="101" t="str">
        <f t="shared" si="42"/>
        <v/>
      </c>
      <c r="AZ20" s="101" t="str">
        <f t="shared" si="43"/>
        <v/>
      </c>
      <c r="BA20" s="102" t="str">
        <f t="shared" si="44"/>
        <v/>
      </c>
      <c r="BB20" s="103"/>
      <c r="BC20" s="104"/>
      <c r="BD20" s="105"/>
      <c r="BE20" s="105"/>
      <c r="BF20" s="105">
        <f t="shared" si="45"/>
        <v>0</v>
      </c>
      <c r="BG20" s="106">
        <f t="shared" si="46"/>
        <v>0</v>
      </c>
      <c r="BH20" s="104"/>
      <c r="BI20" s="106">
        <f t="shared" si="9"/>
        <v>0</v>
      </c>
      <c r="BJ20" s="104">
        <v>0</v>
      </c>
      <c r="BK20" s="106">
        <f t="shared" si="10"/>
        <v>0</v>
      </c>
      <c r="BL20" s="107" t="str">
        <f t="shared" si="11"/>
        <v/>
      </c>
      <c r="BM20" s="108" t="str">
        <f t="shared" si="47"/>
        <v/>
      </c>
      <c r="BN20" s="108" t="str">
        <f t="shared" si="48"/>
        <v/>
      </c>
      <c r="BO20" s="109" t="str">
        <f t="shared" si="49"/>
        <v/>
      </c>
      <c r="BP20" s="110"/>
      <c r="BQ20" s="111"/>
      <c r="BR20" s="112"/>
      <c r="BS20" s="113">
        <f t="shared" si="50"/>
        <v>0</v>
      </c>
      <c r="BT20" s="111">
        <f t="shared" si="51"/>
        <v>0</v>
      </c>
      <c r="BU20" s="113">
        <f t="shared" si="52"/>
        <v>0</v>
      </c>
      <c r="BV20" s="111">
        <v>0</v>
      </c>
      <c r="BW20" s="113">
        <f t="shared" si="12"/>
        <v>0</v>
      </c>
      <c r="BX20" s="435">
        <f t="shared" si="53"/>
        <v>0</v>
      </c>
      <c r="BY20" s="114">
        <f t="shared" si="54"/>
        <v>0</v>
      </c>
      <c r="BZ20" s="434">
        <f t="shared" si="14"/>
        <v>0</v>
      </c>
      <c r="CA20" s="403" t="str">
        <f t="shared" si="55"/>
        <v/>
      </c>
      <c r="CB20" s="114" t="str">
        <f t="shared" si="56"/>
        <v/>
      </c>
      <c r="CC20" s="115" t="str">
        <f t="shared" si="57"/>
        <v/>
      </c>
      <c r="CD20" s="89"/>
      <c r="CE20" s="90"/>
      <c r="CF20" s="91"/>
      <c r="CG20" s="91"/>
      <c r="CH20" s="91">
        <f t="shared" si="58"/>
        <v>0</v>
      </c>
      <c r="CI20" s="92">
        <f t="shared" si="59"/>
        <v>0</v>
      </c>
      <c r="CJ20" s="90"/>
      <c r="CK20" s="92">
        <f t="shared" si="15"/>
        <v>0</v>
      </c>
      <c r="CL20" s="90">
        <v>0</v>
      </c>
      <c r="CM20" s="92">
        <f t="shared" si="16"/>
        <v>0</v>
      </c>
      <c r="CN20" s="93" t="str">
        <f t="shared" si="17"/>
        <v/>
      </c>
      <c r="CO20" s="94" t="str">
        <f t="shared" si="60"/>
        <v/>
      </c>
      <c r="CP20" s="94" t="str">
        <f t="shared" si="61"/>
        <v/>
      </c>
      <c r="CQ20" s="95" t="str">
        <f t="shared" si="62"/>
        <v/>
      </c>
      <c r="CR20" s="116"/>
      <c r="CS20" s="117"/>
      <c r="CT20" s="118"/>
      <c r="CU20" s="118"/>
      <c r="CV20" s="118">
        <f t="shared" si="63"/>
        <v>0</v>
      </c>
      <c r="CW20" s="119">
        <f t="shared" si="64"/>
        <v>0</v>
      </c>
      <c r="CX20" s="117"/>
      <c r="CY20" s="119">
        <f t="shared" si="18"/>
        <v>0</v>
      </c>
      <c r="CZ20" s="117">
        <v>0</v>
      </c>
      <c r="DA20" s="119">
        <f t="shared" si="19"/>
        <v>0</v>
      </c>
      <c r="DB20" s="120" t="str">
        <f t="shared" si="20"/>
        <v/>
      </c>
      <c r="DC20" s="87" t="str">
        <f t="shared" si="65"/>
        <v/>
      </c>
      <c r="DD20" s="87" t="str">
        <f t="shared" si="66"/>
        <v/>
      </c>
      <c r="DE20" s="121" t="str">
        <f t="shared" si="67"/>
        <v/>
      </c>
      <c r="DF20" s="122"/>
      <c r="DG20" s="123"/>
      <c r="DH20" s="124">
        <v>7</v>
      </c>
      <c r="DI20" s="125">
        <f t="shared" si="140"/>
        <v>7</v>
      </c>
      <c r="DJ20" s="84"/>
      <c r="DK20" s="126"/>
      <c r="DL20" s="127">
        <f t="shared" si="169"/>
        <v>0</v>
      </c>
      <c r="DM20" s="128">
        <v>0</v>
      </c>
      <c r="DN20" s="129">
        <f t="shared" ref="DN20" si="191">IF($U$8="NA","NA",0)</f>
        <v>0</v>
      </c>
      <c r="DO20" s="130">
        <f t="shared" si="141"/>
        <v>0</v>
      </c>
      <c r="DP20" s="131">
        <f t="shared" si="142"/>
        <v>7</v>
      </c>
      <c r="DQ20" s="132">
        <f t="shared" si="143"/>
        <v>3.5000000000000004</v>
      </c>
      <c r="DR20" s="133" t="str">
        <f t="shared" si="144"/>
        <v/>
      </c>
      <c r="DS20" s="116"/>
      <c r="DT20" s="135"/>
      <c r="DU20" s="136" t="str">
        <f t="shared" si="145"/>
        <v/>
      </c>
      <c r="DV20" s="117"/>
      <c r="DW20" s="138"/>
      <c r="DX20" s="136" t="str">
        <f t="shared" si="146"/>
        <v/>
      </c>
      <c r="DY20" s="138"/>
      <c r="DZ20" s="138"/>
      <c r="EA20" s="136" t="str">
        <f t="shared" si="147"/>
        <v/>
      </c>
      <c r="EB20" s="139">
        <f t="shared" si="148"/>
        <v>0</v>
      </c>
      <c r="EC20" s="140">
        <f t="shared" si="149"/>
        <v>0</v>
      </c>
      <c r="ED20" s="141">
        <f t="shared" si="150"/>
        <v>0</v>
      </c>
      <c r="EE20" s="86"/>
      <c r="EF20" s="142"/>
      <c r="EG20" s="136" t="str">
        <f t="shared" si="151"/>
        <v/>
      </c>
      <c r="EH20" s="143">
        <v>0</v>
      </c>
      <c r="EI20" s="144">
        <f t="shared" ref="EI20" si="192">IF($U$8="NA","NA",0)</f>
        <v>0</v>
      </c>
      <c r="EJ20" s="136">
        <f t="shared" si="152"/>
        <v>0</v>
      </c>
      <c r="EK20" s="145">
        <f t="shared" si="153"/>
        <v>0</v>
      </c>
      <c r="EL20" s="146">
        <f t="shared" si="154"/>
        <v>0</v>
      </c>
      <c r="EM20" s="147">
        <f t="shared" si="155"/>
        <v>0</v>
      </c>
      <c r="EN20" s="120" t="str">
        <f t="shared" si="156"/>
        <v/>
      </c>
      <c r="EO20" s="148" t="str">
        <f t="shared" si="157"/>
        <v>A</v>
      </c>
      <c r="EP20" s="149">
        <v>0</v>
      </c>
      <c r="EQ20" s="114">
        <v>0</v>
      </c>
      <c r="ER20" s="150">
        <v>0</v>
      </c>
      <c r="ES20" s="151">
        <f t="shared" si="173"/>
        <v>0</v>
      </c>
      <c r="ET20" s="152">
        <f t="shared" si="174"/>
        <v>0</v>
      </c>
      <c r="EU20" s="153" t="str">
        <f t="shared" si="175"/>
        <v/>
      </c>
      <c r="EV20" s="154">
        <v>0</v>
      </c>
      <c r="EW20" s="85">
        <v>0</v>
      </c>
      <c r="EX20" s="85">
        <v>0</v>
      </c>
      <c r="EY20" s="85">
        <f t="shared" si="188"/>
        <v>0</v>
      </c>
      <c r="EZ20" s="132">
        <f t="shared" si="189"/>
        <v>0</v>
      </c>
      <c r="FA20" s="133" t="str">
        <f t="shared" si="190"/>
        <v/>
      </c>
      <c r="FB20" s="116"/>
      <c r="FC20" s="117"/>
      <c r="FD20" s="155"/>
      <c r="FE20" s="156">
        <f t="shared" si="172"/>
        <v>0</v>
      </c>
      <c r="FF20" s="142"/>
      <c r="FG20" s="157">
        <f t="shared" si="164"/>
        <v>0</v>
      </c>
      <c r="FH20" s="143">
        <v>0</v>
      </c>
      <c r="FI20" s="158">
        <f t="shared" si="165"/>
        <v>0</v>
      </c>
      <c r="FJ20" s="120" t="str">
        <f t="shared" si="92"/>
        <v/>
      </c>
      <c r="FK20" s="438" t="str">
        <f t="shared" si="93"/>
        <v/>
      </c>
      <c r="FL20" s="438" t="str">
        <f t="shared" si="94"/>
        <v/>
      </c>
      <c r="FM20" s="148" t="str">
        <f t="shared" si="95"/>
        <v/>
      </c>
      <c r="FN20" s="405">
        <v>0</v>
      </c>
      <c r="FO20" s="375">
        <v>0</v>
      </c>
      <c r="FP20" s="406">
        <v>0</v>
      </c>
      <c r="FQ20" s="407">
        <f t="shared" si="176"/>
        <v>0</v>
      </c>
      <c r="FR20" s="408">
        <f t="shared" si="97"/>
        <v>0</v>
      </c>
      <c r="FS20" s="409" t="str">
        <f t="shared" si="98"/>
        <v/>
      </c>
      <c r="FT20" s="176"/>
      <c r="FU20" s="174"/>
      <c r="FV20" s="177" t="str">
        <f t="shared" si="166"/>
        <v/>
      </c>
      <c r="FW20" s="161" t="str">
        <f t="shared" si="100"/>
        <v/>
      </c>
      <c r="FX20" s="162" t="str">
        <f t="shared" si="101"/>
        <v/>
      </c>
      <c r="FY20" s="163" t="str">
        <f t="shared" ref="FY20:FY37" si="193">IF(FW20="","",FX20/FW20*100)</f>
        <v/>
      </c>
      <c r="FZ20" s="164" t="str">
        <f t="shared" si="103"/>
        <v/>
      </c>
      <c r="GA20" s="164" t="str">
        <f t="shared" si="104"/>
        <v/>
      </c>
      <c r="GB20" s="165" t="str">
        <f t="shared" ref="GB20:GB37" si="194">IF(GA20="Passed",FY20,"")</f>
        <v/>
      </c>
      <c r="GC20" s="166" t="str">
        <f t="shared" si="106"/>
        <v/>
      </c>
      <c r="GD20" s="167" t="str">
        <f t="shared" si="107"/>
        <v/>
      </c>
      <c r="GE20" s="168" t="str">
        <f t="shared" si="177"/>
        <v/>
      </c>
      <c r="GF20" s="169" t="str">
        <f t="shared" si="178"/>
        <v/>
      </c>
      <c r="GG20" s="169" t="str">
        <f t="shared" si="179"/>
        <v/>
      </c>
      <c r="GH20" s="169" t="str">
        <f t="shared" si="180"/>
        <v/>
      </c>
      <c r="GI20" s="169" t="str">
        <f t="shared" si="181"/>
        <v/>
      </c>
      <c r="GJ20" s="170" t="str">
        <f t="shared" si="182"/>
        <v/>
      </c>
      <c r="GK20" s="169" t="str">
        <f t="shared" si="183"/>
        <v/>
      </c>
      <c r="GL20" s="439" t="str">
        <f t="shared" si="115"/>
        <v/>
      </c>
      <c r="GM20" s="168">
        <f t="shared" si="116"/>
        <v>0</v>
      </c>
      <c r="GN20" s="169">
        <f t="shared" si="117"/>
        <v>0</v>
      </c>
      <c r="GO20" s="169">
        <f t="shared" si="118"/>
        <v>0</v>
      </c>
      <c r="GP20" s="169">
        <f t="shared" si="119"/>
        <v>0</v>
      </c>
      <c r="GQ20" s="171"/>
      <c r="GR20" s="809"/>
      <c r="GS20" s="809"/>
      <c r="GT20" s="25">
        <f t="shared" si="120"/>
        <v>7</v>
      </c>
      <c r="GU20" s="25" t="s">
        <v>161</v>
      </c>
      <c r="GV20" s="25">
        <f t="shared" si="121"/>
        <v>200</v>
      </c>
      <c r="GW20" s="25" t="str">
        <f t="shared" si="122"/>
        <v>7/200</v>
      </c>
      <c r="GX20" s="25">
        <f t="shared" si="123"/>
        <v>0</v>
      </c>
      <c r="GY20" s="25" t="s">
        <v>161</v>
      </c>
      <c r="GZ20" s="25">
        <f t="shared" si="124"/>
        <v>200</v>
      </c>
      <c r="HA20" s="25" t="str">
        <f t="shared" si="125"/>
        <v>0/200</v>
      </c>
      <c r="HB20" s="25">
        <f t="shared" si="126"/>
        <v>0</v>
      </c>
      <c r="HC20" s="25" t="s">
        <v>161</v>
      </c>
      <c r="HD20" s="25">
        <f t="shared" si="127"/>
        <v>100</v>
      </c>
      <c r="HE20" s="25" t="str">
        <f t="shared" si="128"/>
        <v>0/100</v>
      </c>
      <c r="HF20" s="25">
        <f t="shared" si="129"/>
        <v>0</v>
      </c>
      <c r="HG20" s="25" t="s">
        <v>161</v>
      </c>
      <c r="HH20" s="25">
        <f t="shared" si="130"/>
        <v>100</v>
      </c>
      <c r="HI20" s="25" t="str">
        <f t="shared" si="131"/>
        <v>0/100</v>
      </c>
      <c r="HJ20" s="25">
        <f t="shared" si="132"/>
        <v>0</v>
      </c>
      <c r="HK20" s="25" t="s">
        <v>161</v>
      </c>
      <c r="HL20" s="25">
        <f t="shared" si="133"/>
        <v>200</v>
      </c>
      <c r="HM20" s="25" t="str">
        <f t="shared" si="134"/>
        <v>0/200</v>
      </c>
      <c r="HN20" s="25">
        <f t="shared" si="135"/>
        <v>0</v>
      </c>
      <c r="HO20" s="25" t="s">
        <v>161</v>
      </c>
      <c r="HP20" s="25">
        <f t="shared" si="136"/>
        <v>100</v>
      </c>
      <c r="HQ20" s="25" t="str">
        <f t="shared" si="137"/>
        <v>0/100</v>
      </c>
    </row>
    <row r="21" spans="1:225" ht="38.25" customHeight="1">
      <c r="A21" s="2">
        <f t="shared" si="27"/>
        <v>0</v>
      </c>
      <c r="B21" s="22">
        <f t="shared" si="28"/>
        <v>0</v>
      </c>
      <c r="C21" s="172">
        <v>12</v>
      </c>
      <c r="D21" s="85"/>
      <c r="E21" s="26"/>
      <c r="F21" s="27"/>
      <c r="G21" s="26"/>
      <c r="H21" s="26"/>
      <c r="I21" s="26"/>
      <c r="J21" s="26"/>
      <c r="K21" s="365"/>
      <c r="L21" s="89"/>
      <c r="M21" s="90"/>
      <c r="N21" s="91"/>
      <c r="O21" s="91"/>
      <c r="P21" s="371">
        <f t="shared" si="29"/>
        <v>0</v>
      </c>
      <c r="Q21" s="372">
        <f t="shared" si="30"/>
        <v>0</v>
      </c>
      <c r="R21" s="90"/>
      <c r="S21" s="92">
        <f t="shared" si="0"/>
        <v>0</v>
      </c>
      <c r="T21" s="90"/>
      <c r="U21" s="92">
        <f t="shared" si="1"/>
        <v>0</v>
      </c>
      <c r="V21" s="93" t="str">
        <f t="shared" si="31"/>
        <v/>
      </c>
      <c r="W21" s="94" t="str">
        <f t="shared" si="32"/>
        <v/>
      </c>
      <c r="X21" s="94" t="str">
        <f t="shared" si="33"/>
        <v/>
      </c>
      <c r="Y21" s="373" t="str">
        <f t="shared" si="34"/>
        <v/>
      </c>
      <c r="Z21" s="380"/>
      <c r="AA21" s="381"/>
      <c r="AB21" s="382"/>
      <c r="AC21" s="382"/>
      <c r="AD21" s="382">
        <f t="shared" si="35"/>
        <v>0</v>
      </c>
      <c r="AE21" s="383">
        <f t="shared" si="36"/>
        <v>0</v>
      </c>
      <c r="AF21" s="381"/>
      <c r="AG21" s="383">
        <f t="shared" si="3"/>
        <v>0</v>
      </c>
      <c r="AH21" s="381">
        <v>0</v>
      </c>
      <c r="AI21" s="383">
        <f t="shared" si="4"/>
        <v>0</v>
      </c>
      <c r="AJ21" s="384" t="str">
        <f t="shared" si="5"/>
        <v/>
      </c>
      <c r="AK21" s="385" t="str">
        <f t="shared" si="37"/>
        <v/>
      </c>
      <c r="AL21" s="385" t="str">
        <f t="shared" si="38"/>
        <v/>
      </c>
      <c r="AM21" s="386" t="str">
        <f t="shared" si="39"/>
        <v/>
      </c>
      <c r="AN21" s="96"/>
      <c r="AO21" s="97"/>
      <c r="AP21" s="98"/>
      <c r="AQ21" s="98"/>
      <c r="AR21" s="98">
        <f t="shared" si="40"/>
        <v>0</v>
      </c>
      <c r="AS21" s="99">
        <f t="shared" si="41"/>
        <v>0</v>
      </c>
      <c r="AT21" s="97"/>
      <c r="AU21" s="99">
        <f t="shared" si="6"/>
        <v>0</v>
      </c>
      <c r="AV21" s="97">
        <v>0</v>
      </c>
      <c r="AW21" s="99">
        <f t="shared" si="7"/>
        <v>0</v>
      </c>
      <c r="AX21" s="100" t="str">
        <f t="shared" si="8"/>
        <v/>
      </c>
      <c r="AY21" s="101" t="str">
        <f t="shared" si="42"/>
        <v/>
      </c>
      <c r="AZ21" s="101" t="str">
        <f t="shared" si="43"/>
        <v/>
      </c>
      <c r="BA21" s="102" t="str">
        <f t="shared" si="44"/>
        <v/>
      </c>
      <c r="BB21" s="103"/>
      <c r="BC21" s="104"/>
      <c r="BD21" s="105"/>
      <c r="BE21" s="105"/>
      <c r="BF21" s="105">
        <f t="shared" si="45"/>
        <v>0</v>
      </c>
      <c r="BG21" s="106">
        <f t="shared" si="46"/>
        <v>0</v>
      </c>
      <c r="BH21" s="104"/>
      <c r="BI21" s="106">
        <f t="shared" si="9"/>
        <v>0</v>
      </c>
      <c r="BJ21" s="104">
        <v>0</v>
      </c>
      <c r="BK21" s="106">
        <f t="shared" si="10"/>
        <v>0</v>
      </c>
      <c r="BL21" s="107" t="str">
        <f t="shared" si="11"/>
        <v/>
      </c>
      <c r="BM21" s="108" t="str">
        <f t="shared" si="47"/>
        <v/>
      </c>
      <c r="BN21" s="108" t="str">
        <f t="shared" si="48"/>
        <v/>
      </c>
      <c r="BO21" s="109" t="str">
        <f t="shared" si="49"/>
        <v/>
      </c>
      <c r="BP21" s="110"/>
      <c r="BQ21" s="111"/>
      <c r="BR21" s="112"/>
      <c r="BS21" s="113">
        <f t="shared" si="50"/>
        <v>0</v>
      </c>
      <c r="BT21" s="111">
        <f t="shared" si="51"/>
        <v>0</v>
      </c>
      <c r="BU21" s="113">
        <f t="shared" si="52"/>
        <v>0</v>
      </c>
      <c r="BV21" s="111">
        <v>0</v>
      </c>
      <c r="BW21" s="113">
        <f t="shared" si="12"/>
        <v>0</v>
      </c>
      <c r="BX21" s="435">
        <f t="shared" si="53"/>
        <v>0</v>
      </c>
      <c r="BY21" s="114">
        <f t="shared" si="54"/>
        <v>0</v>
      </c>
      <c r="BZ21" s="434">
        <f t="shared" si="14"/>
        <v>0</v>
      </c>
      <c r="CA21" s="403" t="str">
        <f t="shared" si="55"/>
        <v/>
      </c>
      <c r="CB21" s="114" t="str">
        <f t="shared" si="56"/>
        <v/>
      </c>
      <c r="CC21" s="115" t="str">
        <f t="shared" si="57"/>
        <v/>
      </c>
      <c r="CD21" s="89"/>
      <c r="CE21" s="90"/>
      <c r="CF21" s="91"/>
      <c r="CG21" s="91"/>
      <c r="CH21" s="91">
        <f t="shared" si="58"/>
        <v>0</v>
      </c>
      <c r="CI21" s="92">
        <f t="shared" si="59"/>
        <v>0</v>
      </c>
      <c r="CJ21" s="90"/>
      <c r="CK21" s="92">
        <f t="shared" si="15"/>
        <v>0</v>
      </c>
      <c r="CL21" s="90">
        <v>0</v>
      </c>
      <c r="CM21" s="92">
        <f t="shared" si="16"/>
        <v>0</v>
      </c>
      <c r="CN21" s="93" t="str">
        <f t="shared" si="17"/>
        <v/>
      </c>
      <c r="CO21" s="94" t="str">
        <f t="shared" si="60"/>
        <v/>
      </c>
      <c r="CP21" s="94" t="str">
        <f t="shared" si="61"/>
        <v/>
      </c>
      <c r="CQ21" s="95" t="str">
        <f t="shared" si="62"/>
        <v/>
      </c>
      <c r="CR21" s="116"/>
      <c r="CS21" s="117"/>
      <c r="CT21" s="118"/>
      <c r="CU21" s="118"/>
      <c r="CV21" s="118">
        <f t="shared" si="63"/>
        <v>0</v>
      </c>
      <c r="CW21" s="119">
        <f t="shared" si="64"/>
        <v>0</v>
      </c>
      <c r="CX21" s="117"/>
      <c r="CY21" s="119">
        <f t="shared" si="18"/>
        <v>0</v>
      </c>
      <c r="CZ21" s="117">
        <v>0</v>
      </c>
      <c r="DA21" s="119">
        <f t="shared" si="19"/>
        <v>0</v>
      </c>
      <c r="DB21" s="120" t="str">
        <f t="shared" si="20"/>
        <v/>
      </c>
      <c r="DC21" s="87" t="str">
        <f t="shared" si="65"/>
        <v/>
      </c>
      <c r="DD21" s="87" t="str">
        <f t="shared" si="66"/>
        <v/>
      </c>
      <c r="DE21" s="121" t="str">
        <f t="shared" si="67"/>
        <v/>
      </c>
      <c r="DF21" s="122"/>
      <c r="DG21" s="123"/>
      <c r="DH21" s="124">
        <v>7</v>
      </c>
      <c r="DI21" s="125">
        <f t="shared" si="140"/>
        <v>7</v>
      </c>
      <c r="DJ21" s="84"/>
      <c r="DK21" s="126"/>
      <c r="DL21" s="127">
        <f t="shared" si="169"/>
        <v>0</v>
      </c>
      <c r="DM21" s="128">
        <v>0</v>
      </c>
      <c r="DN21" s="129">
        <v>0</v>
      </c>
      <c r="DO21" s="130">
        <f t="shared" si="141"/>
        <v>0</v>
      </c>
      <c r="DP21" s="131">
        <f t="shared" si="142"/>
        <v>7</v>
      </c>
      <c r="DQ21" s="132">
        <f t="shared" si="143"/>
        <v>3.5000000000000004</v>
      </c>
      <c r="DR21" s="133" t="str">
        <f t="shared" si="144"/>
        <v/>
      </c>
      <c r="DS21" s="116"/>
      <c r="DT21" s="135"/>
      <c r="DU21" s="136" t="str">
        <f t="shared" si="145"/>
        <v/>
      </c>
      <c r="DV21" s="117"/>
      <c r="DW21" s="138"/>
      <c r="DX21" s="136" t="str">
        <f t="shared" si="146"/>
        <v/>
      </c>
      <c r="DY21" s="138"/>
      <c r="DZ21" s="138"/>
      <c r="EA21" s="136" t="str">
        <f t="shared" si="147"/>
        <v/>
      </c>
      <c r="EB21" s="139">
        <f t="shared" si="148"/>
        <v>0</v>
      </c>
      <c r="EC21" s="140">
        <f t="shared" si="149"/>
        <v>0</v>
      </c>
      <c r="ED21" s="141">
        <f t="shared" si="150"/>
        <v>0</v>
      </c>
      <c r="EE21" s="86"/>
      <c r="EF21" s="142"/>
      <c r="EG21" s="136" t="str">
        <f t="shared" si="151"/>
        <v/>
      </c>
      <c r="EH21" s="143">
        <v>0</v>
      </c>
      <c r="EI21" s="144">
        <v>0</v>
      </c>
      <c r="EJ21" s="136">
        <f t="shared" si="152"/>
        <v>0</v>
      </c>
      <c r="EK21" s="145">
        <f t="shared" si="153"/>
        <v>0</v>
      </c>
      <c r="EL21" s="146">
        <f t="shared" si="154"/>
        <v>0</v>
      </c>
      <c r="EM21" s="147">
        <f t="shared" si="155"/>
        <v>0</v>
      </c>
      <c r="EN21" s="120" t="str">
        <f t="shared" si="156"/>
        <v/>
      </c>
      <c r="EO21" s="148" t="str">
        <f t="shared" si="157"/>
        <v>A</v>
      </c>
      <c r="EP21" s="173">
        <v>0</v>
      </c>
      <c r="EQ21" s="174">
        <v>0</v>
      </c>
      <c r="ER21" s="174">
        <v>0</v>
      </c>
      <c r="ES21" s="151">
        <f t="shared" si="173"/>
        <v>0</v>
      </c>
      <c r="ET21" s="152">
        <f t="shared" si="174"/>
        <v>0</v>
      </c>
      <c r="EU21" s="153" t="str">
        <f t="shared" si="175"/>
        <v/>
      </c>
      <c r="EV21" s="175">
        <v>0</v>
      </c>
      <c r="EW21" s="162">
        <v>0</v>
      </c>
      <c r="EX21" s="162">
        <v>0</v>
      </c>
      <c r="EY21" s="85">
        <f t="shared" si="188"/>
        <v>0</v>
      </c>
      <c r="EZ21" s="132">
        <f t="shared" si="189"/>
        <v>0</v>
      </c>
      <c r="FA21" s="133" t="str">
        <f t="shared" si="190"/>
        <v/>
      </c>
      <c r="FB21" s="116"/>
      <c r="FC21" s="117"/>
      <c r="FD21" s="155"/>
      <c r="FE21" s="156">
        <f t="shared" si="172"/>
        <v>0</v>
      </c>
      <c r="FF21" s="142"/>
      <c r="FG21" s="157">
        <f t="shared" si="164"/>
        <v>0</v>
      </c>
      <c r="FH21" s="143">
        <v>0</v>
      </c>
      <c r="FI21" s="158">
        <f t="shared" si="165"/>
        <v>0</v>
      </c>
      <c r="FJ21" s="120" t="str">
        <f t="shared" si="92"/>
        <v/>
      </c>
      <c r="FK21" s="438" t="str">
        <f t="shared" si="93"/>
        <v/>
      </c>
      <c r="FL21" s="438" t="str">
        <f t="shared" si="94"/>
        <v/>
      </c>
      <c r="FM21" s="148" t="str">
        <f t="shared" si="95"/>
        <v/>
      </c>
      <c r="FN21" s="410">
        <v>0</v>
      </c>
      <c r="FO21" s="411">
        <v>0</v>
      </c>
      <c r="FP21" s="411">
        <v>0</v>
      </c>
      <c r="FQ21" s="407">
        <f t="shared" si="176"/>
        <v>0</v>
      </c>
      <c r="FR21" s="408">
        <f t="shared" si="97"/>
        <v>0</v>
      </c>
      <c r="FS21" s="409" t="str">
        <f t="shared" si="98"/>
        <v/>
      </c>
      <c r="FT21" s="176"/>
      <c r="FU21" s="174"/>
      <c r="FV21" s="177" t="str">
        <f t="shared" si="166"/>
        <v/>
      </c>
      <c r="FW21" s="161" t="str">
        <f t="shared" si="100"/>
        <v/>
      </c>
      <c r="FX21" s="162" t="str">
        <f t="shared" si="101"/>
        <v/>
      </c>
      <c r="FY21" s="163" t="str">
        <f t="shared" si="193"/>
        <v/>
      </c>
      <c r="FZ21" s="164" t="str">
        <f t="shared" si="103"/>
        <v/>
      </c>
      <c r="GA21" s="164" t="str">
        <f t="shared" si="104"/>
        <v/>
      </c>
      <c r="GB21" s="165" t="str">
        <f t="shared" si="194"/>
        <v/>
      </c>
      <c r="GC21" s="166" t="str">
        <f t="shared" si="106"/>
        <v/>
      </c>
      <c r="GD21" s="167" t="str">
        <f t="shared" si="107"/>
        <v/>
      </c>
      <c r="GE21" s="168" t="str">
        <f t="shared" si="177"/>
        <v/>
      </c>
      <c r="GF21" s="169" t="str">
        <f t="shared" si="178"/>
        <v/>
      </c>
      <c r="GG21" s="169" t="str">
        <f t="shared" si="179"/>
        <v/>
      </c>
      <c r="GH21" s="169" t="str">
        <f t="shared" si="180"/>
        <v/>
      </c>
      <c r="GI21" s="169" t="str">
        <f t="shared" si="181"/>
        <v/>
      </c>
      <c r="GJ21" s="170" t="str">
        <f t="shared" si="182"/>
        <v/>
      </c>
      <c r="GK21" s="169" t="str">
        <f t="shared" si="183"/>
        <v/>
      </c>
      <c r="GL21" s="439" t="str">
        <f t="shared" si="115"/>
        <v/>
      </c>
      <c r="GM21" s="168">
        <f t="shared" si="116"/>
        <v>0</v>
      </c>
      <c r="GN21" s="169">
        <f t="shared" si="117"/>
        <v>0</v>
      </c>
      <c r="GO21" s="169">
        <f t="shared" si="118"/>
        <v>0</v>
      </c>
      <c r="GP21" s="169">
        <f t="shared" si="119"/>
        <v>0</v>
      </c>
      <c r="GQ21" s="171"/>
      <c r="GR21" s="809"/>
      <c r="GS21" s="809"/>
      <c r="GT21" s="25">
        <f t="shared" si="120"/>
        <v>7</v>
      </c>
      <c r="GU21" s="25" t="s">
        <v>161</v>
      </c>
      <c r="GV21" s="25">
        <f t="shared" si="121"/>
        <v>200</v>
      </c>
      <c r="GW21" s="25" t="str">
        <f t="shared" si="122"/>
        <v>7/200</v>
      </c>
      <c r="GX21" s="25">
        <f t="shared" si="123"/>
        <v>0</v>
      </c>
      <c r="GY21" s="25" t="s">
        <v>161</v>
      </c>
      <c r="GZ21" s="25">
        <f t="shared" si="124"/>
        <v>200</v>
      </c>
      <c r="HA21" s="25" t="str">
        <f t="shared" si="125"/>
        <v>0/200</v>
      </c>
      <c r="HB21" s="25">
        <f t="shared" si="126"/>
        <v>0</v>
      </c>
      <c r="HC21" s="25" t="s">
        <v>161</v>
      </c>
      <c r="HD21" s="25">
        <f t="shared" si="127"/>
        <v>100</v>
      </c>
      <c r="HE21" s="25" t="str">
        <f t="shared" si="128"/>
        <v>0/100</v>
      </c>
      <c r="HF21" s="25">
        <f t="shared" si="129"/>
        <v>0</v>
      </c>
      <c r="HG21" s="25" t="s">
        <v>161</v>
      </c>
      <c r="HH21" s="25">
        <f t="shared" si="130"/>
        <v>100</v>
      </c>
      <c r="HI21" s="25" t="str">
        <f t="shared" si="131"/>
        <v>0/100</v>
      </c>
      <c r="HJ21" s="25">
        <f t="shared" si="132"/>
        <v>0</v>
      </c>
      <c r="HK21" s="25" t="s">
        <v>161</v>
      </c>
      <c r="HL21" s="25">
        <f t="shared" si="133"/>
        <v>200</v>
      </c>
      <c r="HM21" s="25" t="str">
        <f t="shared" si="134"/>
        <v>0/200</v>
      </c>
      <c r="HN21" s="25">
        <f t="shared" si="135"/>
        <v>0</v>
      </c>
      <c r="HO21" s="25" t="s">
        <v>161</v>
      </c>
      <c r="HP21" s="25">
        <f t="shared" si="136"/>
        <v>100</v>
      </c>
      <c r="HQ21" s="25" t="str">
        <f t="shared" si="137"/>
        <v>0/100</v>
      </c>
    </row>
    <row r="22" spans="1:225" ht="38.25" customHeight="1">
      <c r="A22" s="2">
        <f t="shared" si="27"/>
        <v>0</v>
      </c>
      <c r="B22" s="22">
        <f t="shared" si="28"/>
        <v>0</v>
      </c>
      <c r="C22" s="88">
        <v>13</v>
      </c>
      <c r="D22" s="85"/>
      <c r="E22" s="26"/>
      <c r="F22" s="27"/>
      <c r="G22" s="23"/>
      <c r="H22" s="26"/>
      <c r="I22" s="26"/>
      <c r="J22" s="26"/>
      <c r="K22" s="365"/>
      <c r="L22" s="89"/>
      <c r="M22" s="90"/>
      <c r="N22" s="91"/>
      <c r="O22" s="91"/>
      <c r="P22" s="371">
        <f t="shared" si="29"/>
        <v>0</v>
      </c>
      <c r="Q22" s="372">
        <f t="shared" si="30"/>
        <v>0</v>
      </c>
      <c r="R22" s="90"/>
      <c r="S22" s="92">
        <f t="shared" si="0"/>
        <v>0</v>
      </c>
      <c r="T22" s="90"/>
      <c r="U22" s="92">
        <f t="shared" si="1"/>
        <v>0</v>
      </c>
      <c r="V22" s="93" t="str">
        <f t="shared" si="31"/>
        <v/>
      </c>
      <c r="W22" s="94" t="str">
        <f t="shared" si="32"/>
        <v/>
      </c>
      <c r="X22" s="94" t="str">
        <f t="shared" si="33"/>
        <v/>
      </c>
      <c r="Y22" s="373" t="str">
        <f t="shared" si="34"/>
        <v/>
      </c>
      <c r="Z22" s="380"/>
      <c r="AA22" s="381"/>
      <c r="AB22" s="382"/>
      <c r="AC22" s="382"/>
      <c r="AD22" s="382">
        <f t="shared" si="35"/>
        <v>0</v>
      </c>
      <c r="AE22" s="383">
        <f t="shared" si="36"/>
        <v>0</v>
      </c>
      <c r="AF22" s="381"/>
      <c r="AG22" s="383">
        <f t="shared" si="3"/>
        <v>0</v>
      </c>
      <c r="AH22" s="381">
        <v>0</v>
      </c>
      <c r="AI22" s="383">
        <f t="shared" si="4"/>
        <v>0</v>
      </c>
      <c r="AJ22" s="384" t="str">
        <f t="shared" si="5"/>
        <v/>
      </c>
      <c r="AK22" s="385" t="str">
        <f t="shared" si="37"/>
        <v/>
      </c>
      <c r="AL22" s="385" t="str">
        <f t="shared" si="38"/>
        <v/>
      </c>
      <c r="AM22" s="386" t="str">
        <f t="shared" si="39"/>
        <v/>
      </c>
      <c r="AN22" s="96"/>
      <c r="AO22" s="97"/>
      <c r="AP22" s="98"/>
      <c r="AQ22" s="98"/>
      <c r="AR22" s="98">
        <f t="shared" si="40"/>
        <v>0</v>
      </c>
      <c r="AS22" s="99">
        <f t="shared" si="41"/>
        <v>0</v>
      </c>
      <c r="AT22" s="97"/>
      <c r="AU22" s="99">
        <f t="shared" si="6"/>
        <v>0</v>
      </c>
      <c r="AV22" s="97">
        <v>0</v>
      </c>
      <c r="AW22" s="99">
        <f t="shared" si="7"/>
        <v>0</v>
      </c>
      <c r="AX22" s="100" t="str">
        <f t="shared" si="8"/>
        <v/>
      </c>
      <c r="AY22" s="101" t="str">
        <f t="shared" si="42"/>
        <v/>
      </c>
      <c r="AZ22" s="101" t="str">
        <f t="shared" si="43"/>
        <v/>
      </c>
      <c r="BA22" s="102" t="str">
        <f t="shared" si="44"/>
        <v/>
      </c>
      <c r="BB22" s="103"/>
      <c r="BC22" s="104"/>
      <c r="BD22" s="105"/>
      <c r="BE22" s="105"/>
      <c r="BF22" s="105">
        <f t="shared" si="45"/>
        <v>0</v>
      </c>
      <c r="BG22" s="106">
        <f t="shared" si="46"/>
        <v>0</v>
      </c>
      <c r="BH22" s="104"/>
      <c r="BI22" s="106">
        <f t="shared" si="9"/>
        <v>0</v>
      </c>
      <c r="BJ22" s="104">
        <v>0</v>
      </c>
      <c r="BK22" s="106">
        <f t="shared" si="10"/>
        <v>0</v>
      </c>
      <c r="BL22" s="107" t="str">
        <f t="shared" si="11"/>
        <v/>
      </c>
      <c r="BM22" s="108" t="str">
        <f t="shared" si="47"/>
        <v/>
      </c>
      <c r="BN22" s="108" t="str">
        <f t="shared" si="48"/>
        <v/>
      </c>
      <c r="BO22" s="109" t="str">
        <f t="shared" si="49"/>
        <v/>
      </c>
      <c r="BP22" s="110"/>
      <c r="BQ22" s="111"/>
      <c r="BR22" s="112"/>
      <c r="BS22" s="113">
        <f t="shared" si="50"/>
        <v>0</v>
      </c>
      <c r="BT22" s="111">
        <f t="shared" si="51"/>
        <v>0</v>
      </c>
      <c r="BU22" s="113">
        <f t="shared" si="52"/>
        <v>0</v>
      </c>
      <c r="BV22" s="111">
        <v>0</v>
      </c>
      <c r="BW22" s="113">
        <f t="shared" si="12"/>
        <v>0</v>
      </c>
      <c r="BX22" s="435">
        <f t="shared" si="53"/>
        <v>0</v>
      </c>
      <c r="BY22" s="114">
        <f t="shared" si="54"/>
        <v>0</v>
      </c>
      <c r="BZ22" s="434">
        <f t="shared" si="14"/>
        <v>0</v>
      </c>
      <c r="CA22" s="403" t="str">
        <f t="shared" si="55"/>
        <v/>
      </c>
      <c r="CB22" s="114" t="str">
        <f t="shared" si="56"/>
        <v/>
      </c>
      <c r="CC22" s="115" t="str">
        <f t="shared" si="57"/>
        <v/>
      </c>
      <c r="CD22" s="89"/>
      <c r="CE22" s="90"/>
      <c r="CF22" s="91"/>
      <c r="CG22" s="91"/>
      <c r="CH22" s="91">
        <f t="shared" si="58"/>
        <v>0</v>
      </c>
      <c r="CI22" s="92">
        <f t="shared" si="59"/>
        <v>0</v>
      </c>
      <c r="CJ22" s="90"/>
      <c r="CK22" s="92">
        <f t="shared" si="15"/>
        <v>0</v>
      </c>
      <c r="CL22" s="90">
        <v>0</v>
      </c>
      <c r="CM22" s="92">
        <f t="shared" si="16"/>
        <v>0</v>
      </c>
      <c r="CN22" s="93" t="str">
        <f t="shared" si="17"/>
        <v/>
      </c>
      <c r="CO22" s="94" t="str">
        <f t="shared" si="60"/>
        <v/>
      </c>
      <c r="CP22" s="94" t="str">
        <f t="shared" si="61"/>
        <v/>
      </c>
      <c r="CQ22" s="95" t="str">
        <f t="shared" si="62"/>
        <v/>
      </c>
      <c r="CR22" s="116"/>
      <c r="CS22" s="117"/>
      <c r="CT22" s="118"/>
      <c r="CU22" s="118"/>
      <c r="CV22" s="118">
        <f t="shared" si="63"/>
        <v>0</v>
      </c>
      <c r="CW22" s="119">
        <f t="shared" si="64"/>
        <v>0</v>
      </c>
      <c r="CX22" s="117"/>
      <c r="CY22" s="119">
        <f t="shared" si="18"/>
        <v>0</v>
      </c>
      <c r="CZ22" s="117">
        <v>0</v>
      </c>
      <c r="DA22" s="119">
        <f t="shared" si="19"/>
        <v>0</v>
      </c>
      <c r="DB22" s="120" t="str">
        <f t="shared" si="20"/>
        <v/>
      </c>
      <c r="DC22" s="87" t="str">
        <f t="shared" si="65"/>
        <v/>
      </c>
      <c r="DD22" s="87" t="str">
        <f t="shared" si="66"/>
        <v/>
      </c>
      <c r="DE22" s="121" t="str">
        <f t="shared" si="67"/>
        <v/>
      </c>
      <c r="DF22" s="122"/>
      <c r="DG22" s="123"/>
      <c r="DH22" s="124">
        <v>5</v>
      </c>
      <c r="DI22" s="125">
        <f t="shared" si="140"/>
        <v>5</v>
      </c>
      <c r="DJ22" s="84"/>
      <c r="DK22" s="126"/>
      <c r="DL22" s="127">
        <f t="shared" si="169"/>
        <v>0</v>
      </c>
      <c r="DM22" s="128">
        <v>0</v>
      </c>
      <c r="DN22" s="129">
        <f t="shared" ref="DN22" si="195">IF($U$8="NA","NA",0)</f>
        <v>0</v>
      </c>
      <c r="DO22" s="130">
        <f t="shared" si="141"/>
        <v>0</v>
      </c>
      <c r="DP22" s="131">
        <f t="shared" si="142"/>
        <v>5</v>
      </c>
      <c r="DQ22" s="132">
        <f t="shared" si="143"/>
        <v>2.5</v>
      </c>
      <c r="DR22" s="133" t="str">
        <f t="shared" si="144"/>
        <v/>
      </c>
      <c r="DS22" s="116"/>
      <c r="DT22" s="135"/>
      <c r="DU22" s="136" t="str">
        <f t="shared" si="145"/>
        <v/>
      </c>
      <c r="DV22" s="117"/>
      <c r="DW22" s="138"/>
      <c r="DX22" s="136" t="str">
        <f t="shared" si="146"/>
        <v/>
      </c>
      <c r="DY22" s="138"/>
      <c r="DZ22" s="138"/>
      <c r="EA22" s="136" t="str">
        <f t="shared" si="147"/>
        <v/>
      </c>
      <c r="EB22" s="139">
        <f t="shared" si="148"/>
        <v>0</v>
      </c>
      <c r="EC22" s="140">
        <f t="shared" si="149"/>
        <v>0</v>
      </c>
      <c r="ED22" s="141">
        <f t="shared" si="150"/>
        <v>0</v>
      </c>
      <c r="EE22" s="86"/>
      <c r="EF22" s="142"/>
      <c r="EG22" s="136" t="str">
        <f t="shared" si="151"/>
        <v/>
      </c>
      <c r="EH22" s="143">
        <v>0</v>
      </c>
      <c r="EI22" s="144">
        <f t="shared" ref="EI22" si="196">IF($U$8="NA","NA",0)</f>
        <v>0</v>
      </c>
      <c r="EJ22" s="136">
        <f t="shared" si="152"/>
        <v>0</v>
      </c>
      <c r="EK22" s="145">
        <f t="shared" si="153"/>
        <v>0</v>
      </c>
      <c r="EL22" s="146">
        <f t="shared" si="154"/>
        <v>0</v>
      </c>
      <c r="EM22" s="147">
        <f t="shared" si="155"/>
        <v>0</v>
      </c>
      <c r="EN22" s="120" t="str">
        <f t="shared" si="156"/>
        <v/>
      </c>
      <c r="EO22" s="148" t="str">
        <f t="shared" si="157"/>
        <v>A</v>
      </c>
      <c r="EP22" s="149">
        <v>0</v>
      </c>
      <c r="EQ22" s="114">
        <v>0</v>
      </c>
      <c r="ER22" s="150">
        <v>0</v>
      </c>
      <c r="ES22" s="151">
        <f t="shared" si="173"/>
        <v>0</v>
      </c>
      <c r="ET22" s="152">
        <f t="shared" si="174"/>
        <v>0</v>
      </c>
      <c r="EU22" s="153" t="str">
        <f t="shared" si="175"/>
        <v/>
      </c>
      <c r="EV22" s="154">
        <v>0</v>
      </c>
      <c r="EW22" s="85">
        <v>0</v>
      </c>
      <c r="EX22" s="85">
        <v>0</v>
      </c>
      <c r="EY22" s="85">
        <f t="shared" si="188"/>
        <v>0</v>
      </c>
      <c r="EZ22" s="132">
        <f t="shared" si="189"/>
        <v>0</v>
      </c>
      <c r="FA22" s="133" t="str">
        <f t="shared" si="190"/>
        <v/>
      </c>
      <c r="FB22" s="116"/>
      <c r="FC22" s="117"/>
      <c r="FD22" s="155"/>
      <c r="FE22" s="156">
        <f t="shared" si="172"/>
        <v>0</v>
      </c>
      <c r="FF22" s="142"/>
      <c r="FG22" s="157">
        <f t="shared" si="164"/>
        <v>0</v>
      </c>
      <c r="FH22" s="143">
        <v>0</v>
      </c>
      <c r="FI22" s="158">
        <f t="shared" si="165"/>
        <v>0</v>
      </c>
      <c r="FJ22" s="120" t="str">
        <f t="shared" si="92"/>
        <v/>
      </c>
      <c r="FK22" s="438" t="str">
        <f t="shared" si="93"/>
        <v/>
      </c>
      <c r="FL22" s="438" t="str">
        <f t="shared" si="94"/>
        <v/>
      </c>
      <c r="FM22" s="148" t="str">
        <f t="shared" si="95"/>
        <v/>
      </c>
      <c r="FN22" s="405">
        <v>0</v>
      </c>
      <c r="FO22" s="375">
        <v>0</v>
      </c>
      <c r="FP22" s="406">
        <v>0</v>
      </c>
      <c r="FQ22" s="407">
        <f t="shared" si="176"/>
        <v>0</v>
      </c>
      <c r="FR22" s="408">
        <f t="shared" si="97"/>
        <v>0</v>
      </c>
      <c r="FS22" s="409" t="str">
        <f t="shared" si="98"/>
        <v/>
      </c>
      <c r="FT22" s="176"/>
      <c r="FU22" s="174"/>
      <c r="FV22" s="177" t="str">
        <f t="shared" si="166"/>
        <v/>
      </c>
      <c r="FW22" s="161" t="str">
        <f t="shared" si="100"/>
        <v/>
      </c>
      <c r="FX22" s="162" t="str">
        <f t="shared" si="101"/>
        <v/>
      </c>
      <c r="FY22" s="163" t="str">
        <f t="shared" si="193"/>
        <v/>
      </c>
      <c r="FZ22" s="164" t="str">
        <f t="shared" si="103"/>
        <v/>
      </c>
      <c r="GA22" s="164" t="str">
        <f t="shared" si="104"/>
        <v/>
      </c>
      <c r="GB22" s="165" t="str">
        <f t="shared" si="194"/>
        <v/>
      </c>
      <c r="GC22" s="166" t="str">
        <f t="shared" si="106"/>
        <v/>
      </c>
      <c r="GD22" s="167" t="str">
        <f t="shared" si="107"/>
        <v/>
      </c>
      <c r="GE22" s="168" t="str">
        <f t="shared" si="177"/>
        <v/>
      </c>
      <c r="GF22" s="169" t="str">
        <f t="shared" si="178"/>
        <v/>
      </c>
      <c r="GG22" s="169" t="str">
        <f t="shared" si="179"/>
        <v/>
      </c>
      <c r="GH22" s="169" t="str">
        <f t="shared" si="180"/>
        <v/>
      </c>
      <c r="GI22" s="169" t="str">
        <f t="shared" si="181"/>
        <v/>
      </c>
      <c r="GJ22" s="170" t="str">
        <f t="shared" si="182"/>
        <v/>
      </c>
      <c r="GK22" s="169" t="str">
        <f t="shared" si="183"/>
        <v/>
      </c>
      <c r="GL22" s="439" t="str">
        <f t="shared" si="115"/>
        <v/>
      </c>
      <c r="GM22" s="168">
        <f t="shared" si="116"/>
        <v>0</v>
      </c>
      <c r="GN22" s="169">
        <f t="shared" si="117"/>
        <v>0</v>
      </c>
      <c r="GO22" s="169">
        <f t="shared" si="118"/>
        <v>0</v>
      </c>
      <c r="GP22" s="169">
        <f t="shared" si="119"/>
        <v>0</v>
      </c>
      <c r="GQ22" s="171"/>
      <c r="GR22" s="809"/>
      <c r="GS22" s="809"/>
      <c r="GT22" s="25">
        <f t="shared" si="120"/>
        <v>5</v>
      </c>
      <c r="GU22" s="25" t="s">
        <v>161</v>
      </c>
      <c r="GV22" s="25">
        <f t="shared" si="121"/>
        <v>200</v>
      </c>
      <c r="GW22" s="25" t="str">
        <f t="shared" si="122"/>
        <v>5/200</v>
      </c>
      <c r="GX22" s="25">
        <f t="shared" si="123"/>
        <v>0</v>
      </c>
      <c r="GY22" s="25" t="s">
        <v>161</v>
      </c>
      <c r="GZ22" s="25">
        <f t="shared" si="124"/>
        <v>200</v>
      </c>
      <c r="HA22" s="25" t="str">
        <f t="shared" si="125"/>
        <v>0/200</v>
      </c>
      <c r="HB22" s="25">
        <f t="shared" si="126"/>
        <v>0</v>
      </c>
      <c r="HC22" s="25" t="s">
        <v>161</v>
      </c>
      <c r="HD22" s="25">
        <f t="shared" si="127"/>
        <v>100</v>
      </c>
      <c r="HE22" s="25" t="str">
        <f t="shared" si="128"/>
        <v>0/100</v>
      </c>
      <c r="HF22" s="25">
        <f t="shared" si="129"/>
        <v>0</v>
      </c>
      <c r="HG22" s="25" t="s">
        <v>161</v>
      </c>
      <c r="HH22" s="25">
        <f t="shared" si="130"/>
        <v>100</v>
      </c>
      <c r="HI22" s="25" t="str">
        <f t="shared" si="131"/>
        <v>0/100</v>
      </c>
      <c r="HJ22" s="25">
        <f t="shared" si="132"/>
        <v>0</v>
      </c>
      <c r="HK22" s="25" t="s">
        <v>161</v>
      </c>
      <c r="HL22" s="25">
        <f t="shared" si="133"/>
        <v>200</v>
      </c>
      <c r="HM22" s="25" t="str">
        <f t="shared" si="134"/>
        <v>0/200</v>
      </c>
      <c r="HN22" s="25">
        <f t="shared" si="135"/>
        <v>0</v>
      </c>
      <c r="HO22" s="25" t="s">
        <v>161</v>
      </c>
      <c r="HP22" s="25">
        <f t="shared" si="136"/>
        <v>100</v>
      </c>
      <c r="HQ22" s="25" t="str">
        <f t="shared" si="137"/>
        <v>0/100</v>
      </c>
    </row>
    <row r="23" spans="1:225" ht="38.25" customHeight="1">
      <c r="A23" s="2">
        <f t="shared" si="27"/>
        <v>0</v>
      </c>
      <c r="B23" s="22">
        <f t="shared" si="28"/>
        <v>0</v>
      </c>
      <c r="C23" s="172">
        <v>14</v>
      </c>
      <c r="D23" s="85"/>
      <c r="E23" s="26"/>
      <c r="F23" s="27"/>
      <c r="G23" s="26"/>
      <c r="H23" s="26"/>
      <c r="I23" s="26"/>
      <c r="J23" s="26"/>
      <c r="K23" s="365"/>
      <c r="L23" s="89"/>
      <c r="M23" s="90"/>
      <c r="N23" s="91"/>
      <c r="O23" s="91"/>
      <c r="P23" s="371">
        <f t="shared" si="29"/>
        <v>0</v>
      </c>
      <c r="Q23" s="372">
        <f t="shared" si="30"/>
        <v>0</v>
      </c>
      <c r="R23" s="90"/>
      <c r="S23" s="92">
        <f t="shared" si="0"/>
        <v>0</v>
      </c>
      <c r="T23" s="90"/>
      <c r="U23" s="92">
        <f t="shared" si="1"/>
        <v>0</v>
      </c>
      <c r="V23" s="93" t="str">
        <f t="shared" si="31"/>
        <v/>
      </c>
      <c r="W23" s="94" t="str">
        <f t="shared" si="32"/>
        <v/>
      </c>
      <c r="X23" s="94" t="str">
        <f t="shared" si="33"/>
        <v/>
      </c>
      <c r="Y23" s="373" t="str">
        <f t="shared" si="34"/>
        <v/>
      </c>
      <c r="Z23" s="380"/>
      <c r="AA23" s="381"/>
      <c r="AB23" s="382"/>
      <c r="AC23" s="382"/>
      <c r="AD23" s="382">
        <f t="shared" si="35"/>
        <v>0</v>
      </c>
      <c r="AE23" s="383">
        <f t="shared" si="36"/>
        <v>0</v>
      </c>
      <c r="AF23" s="381"/>
      <c r="AG23" s="383">
        <f t="shared" si="3"/>
        <v>0</v>
      </c>
      <c r="AH23" s="381">
        <v>0</v>
      </c>
      <c r="AI23" s="383">
        <f t="shared" si="4"/>
        <v>0</v>
      </c>
      <c r="AJ23" s="384" t="str">
        <f t="shared" si="5"/>
        <v/>
      </c>
      <c r="AK23" s="385" t="str">
        <f t="shared" si="37"/>
        <v/>
      </c>
      <c r="AL23" s="385" t="str">
        <f t="shared" si="38"/>
        <v/>
      </c>
      <c r="AM23" s="386" t="str">
        <f t="shared" si="39"/>
        <v/>
      </c>
      <c r="AN23" s="96"/>
      <c r="AO23" s="97"/>
      <c r="AP23" s="98"/>
      <c r="AQ23" s="98"/>
      <c r="AR23" s="98">
        <f t="shared" si="40"/>
        <v>0</v>
      </c>
      <c r="AS23" s="99">
        <f t="shared" si="41"/>
        <v>0</v>
      </c>
      <c r="AT23" s="97"/>
      <c r="AU23" s="99">
        <f t="shared" si="6"/>
        <v>0</v>
      </c>
      <c r="AV23" s="97">
        <v>0</v>
      </c>
      <c r="AW23" s="99">
        <f t="shared" si="7"/>
        <v>0</v>
      </c>
      <c r="AX23" s="100" t="str">
        <f t="shared" si="8"/>
        <v/>
      </c>
      <c r="AY23" s="101" t="str">
        <f t="shared" si="42"/>
        <v/>
      </c>
      <c r="AZ23" s="101" t="str">
        <f t="shared" si="43"/>
        <v/>
      </c>
      <c r="BA23" s="102" t="str">
        <f t="shared" si="44"/>
        <v/>
      </c>
      <c r="BB23" s="103"/>
      <c r="BC23" s="104"/>
      <c r="BD23" s="105"/>
      <c r="BE23" s="105"/>
      <c r="BF23" s="105">
        <f t="shared" si="45"/>
        <v>0</v>
      </c>
      <c r="BG23" s="106">
        <f t="shared" si="46"/>
        <v>0</v>
      </c>
      <c r="BH23" s="104"/>
      <c r="BI23" s="106">
        <f t="shared" si="9"/>
        <v>0</v>
      </c>
      <c r="BJ23" s="104">
        <v>0</v>
      </c>
      <c r="BK23" s="106">
        <f t="shared" si="10"/>
        <v>0</v>
      </c>
      <c r="BL23" s="107" t="str">
        <f t="shared" si="11"/>
        <v/>
      </c>
      <c r="BM23" s="108" t="str">
        <f t="shared" si="47"/>
        <v/>
      </c>
      <c r="BN23" s="108" t="str">
        <f t="shared" si="48"/>
        <v/>
      </c>
      <c r="BO23" s="109" t="str">
        <f t="shared" si="49"/>
        <v/>
      </c>
      <c r="BP23" s="110"/>
      <c r="BQ23" s="111"/>
      <c r="BR23" s="112"/>
      <c r="BS23" s="113">
        <f t="shared" si="50"/>
        <v>0</v>
      </c>
      <c r="BT23" s="111">
        <f t="shared" si="51"/>
        <v>0</v>
      </c>
      <c r="BU23" s="113">
        <f t="shared" si="52"/>
        <v>0</v>
      </c>
      <c r="BV23" s="111">
        <v>0</v>
      </c>
      <c r="BW23" s="113">
        <f t="shared" si="12"/>
        <v>0</v>
      </c>
      <c r="BX23" s="435">
        <f t="shared" si="53"/>
        <v>0</v>
      </c>
      <c r="BY23" s="114">
        <f t="shared" si="54"/>
        <v>0</v>
      </c>
      <c r="BZ23" s="434">
        <f t="shared" si="14"/>
        <v>0</v>
      </c>
      <c r="CA23" s="403" t="str">
        <f t="shared" si="55"/>
        <v/>
      </c>
      <c r="CB23" s="114" t="str">
        <f t="shared" si="56"/>
        <v/>
      </c>
      <c r="CC23" s="115" t="str">
        <f t="shared" si="57"/>
        <v/>
      </c>
      <c r="CD23" s="89"/>
      <c r="CE23" s="90"/>
      <c r="CF23" s="91"/>
      <c r="CG23" s="91"/>
      <c r="CH23" s="91">
        <f t="shared" si="58"/>
        <v>0</v>
      </c>
      <c r="CI23" s="92">
        <f t="shared" si="59"/>
        <v>0</v>
      </c>
      <c r="CJ23" s="90"/>
      <c r="CK23" s="92">
        <f t="shared" si="15"/>
        <v>0</v>
      </c>
      <c r="CL23" s="90">
        <v>0</v>
      </c>
      <c r="CM23" s="92">
        <f t="shared" si="16"/>
        <v>0</v>
      </c>
      <c r="CN23" s="93" t="str">
        <f t="shared" si="17"/>
        <v/>
      </c>
      <c r="CO23" s="94" t="str">
        <f t="shared" si="60"/>
        <v/>
      </c>
      <c r="CP23" s="94" t="str">
        <f t="shared" si="61"/>
        <v/>
      </c>
      <c r="CQ23" s="95" t="str">
        <f t="shared" si="62"/>
        <v/>
      </c>
      <c r="CR23" s="116"/>
      <c r="CS23" s="117"/>
      <c r="CT23" s="118"/>
      <c r="CU23" s="118"/>
      <c r="CV23" s="118">
        <f t="shared" si="63"/>
        <v>0</v>
      </c>
      <c r="CW23" s="119">
        <f t="shared" si="64"/>
        <v>0</v>
      </c>
      <c r="CX23" s="117"/>
      <c r="CY23" s="119">
        <f t="shared" si="18"/>
        <v>0</v>
      </c>
      <c r="CZ23" s="117">
        <v>0</v>
      </c>
      <c r="DA23" s="119">
        <f t="shared" si="19"/>
        <v>0</v>
      </c>
      <c r="DB23" s="120" t="str">
        <f t="shared" si="20"/>
        <v/>
      </c>
      <c r="DC23" s="87" t="str">
        <f t="shared" si="65"/>
        <v/>
      </c>
      <c r="DD23" s="87" t="str">
        <f t="shared" si="66"/>
        <v/>
      </c>
      <c r="DE23" s="121" t="str">
        <f t="shared" si="67"/>
        <v/>
      </c>
      <c r="DF23" s="122"/>
      <c r="DG23" s="123"/>
      <c r="DH23" s="124">
        <v>5</v>
      </c>
      <c r="DI23" s="125">
        <f t="shared" si="140"/>
        <v>5</v>
      </c>
      <c r="DJ23" s="84"/>
      <c r="DK23" s="126"/>
      <c r="DL23" s="127">
        <f t="shared" si="169"/>
        <v>0</v>
      </c>
      <c r="DM23" s="128">
        <v>0</v>
      </c>
      <c r="DN23" s="129">
        <v>0</v>
      </c>
      <c r="DO23" s="130">
        <f t="shared" si="141"/>
        <v>0</v>
      </c>
      <c r="DP23" s="131">
        <f t="shared" si="142"/>
        <v>5</v>
      </c>
      <c r="DQ23" s="132">
        <f t="shared" si="143"/>
        <v>2.5</v>
      </c>
      <c r="DR23" s="133" t="str">
        <f t="shared" si="144"/>
        <v/>
      </c>
      <c r="DS23" s="116"/>
      <c r="DT23" s="135"/>
      <c r="DU23" s="136" t="str">
        <f t="shared" si="145"/>
        <v/>
      </c>
      <c r="DV23" s="117"/>
      <c r="DW23" s="138"/>
      <c r="DX23" s="136" t="str">
        <f t="shared" si="146"/>
        <v/>
      </c>
      <c r="DY23" s="138"/>
      <c r="DZ23" s="138"/>
      <c r="EA23" s="136" t="str">
        <f t="shared" si="147"/>
        <v/>
      </c>
      <c r="EB23" s="139">
        <f t="shared" si="148"/>
        <v>0</v>
      </c>
      <c r="EC23" s="140">
        <f t="shared" si="149"/>
        <v>0</v>
      </c>
      <c r="ED23" s="141">
        <f t="shared" si="150"/>
        <v>0</v>
      </c>
      <c r="EE23" s="86"/>
      <c r="EF23" s="142"/>
      <c r="EG23" s="136" t="str">
        <f t="shared" si="151"/>
        <v/>
      </c>
      <c r="EH23" s="143">
        <v>0</v>
      </c>
      <c r="EI23" s="144">
        <v>0</v>
      </c>
      <c r="EJ23" s="136">
        <f t="shared" si="152"/>
        <v>0</v>
      </c>
      <c r="EK23" s="145">
        <f t="shared" si="153"/>
        <v>0</v>
      </c>
      <c r="EL23" s="146">
        <f t="shared" si="154"/>
        <v>0</v>
      </c>
      <c r="EM23" s="147">
        <f t="shared" si="155"/>
        <v>0</v>
      </c>
      <c r="EN23" s="120" t="str">
        <f t="shared" si="156"/>
        <v/>
      </c>
      <c r="EO23" s="148" t="str">
        <f t="shared" si="157"/>
        <v>A</v>
      </c>
      <c r="EP23" s="173">
        <v>0</v>
      </c>
      <c r="EQ23" s="174">
        <v>0</v>
      </c>
      <c r="ER23" s="174">
        <v>0</v>
      </c>
      <c r="ES23" s="151">
        <f t="shared" si="173"/>
        <v>0</v>
      </c>
      <c r="ET23" s="152">
        <f t="shared" si="174"/>
        <v>0</v>
      </c>
      <c r="EU23" s="153" t="str">
        <f t="shared" si="175"/>
        <v/>
      </c>
      <c r="EV23" s="175">
        <v>0</v>
      </c>
      <c r="EW23" s="162">
        <v>0</v>
      </c>
      <c r="EX23" s="162">
        <v>0</v>
      </c>
      <c r="EY23" s="85">
        <f t="shared" si="188"/>
        <v>0</v>
      </c>
      <c r="EZ23" s="132">
        <f t="shared" si="189"/>
        <v>0</v>
      </c>
      <c r="FA23" s="133" t="str">
        <f t="shared" si="190"/>
        <v/>
      </c>
      <c r="FB23" s="116"/>
      <c r="FC23" s="117"/>
      <c r="FD23" s="155"/>
      <c r="FE23" s="156">
        <f t="shared" si="172"/>
        <v>0</v>
      </c>
      <c r="FF23" s="142"/>
      <c r="FG23" s="157">
        <f t="shared" si="164"/>
        <v>0</v>
      </c>
      <c r="FH23" s="143">
        <v>0</v>
      </c>
      <c r="FI23" s="158">
        <f t="shared" si="165"/>
        <v>0</v>
      </c>
      <c r="FJ23" s="120" t="str">
        <f t="shared" si="92"/>
        <v/>
      </c>
      <c r="FK23" s="438" t="str">
        <f t="shared" si="93"/>
        <v/>
      </c>
      <c r="FL23" s="438" t="str">
        <f t="shared" si="94"/>
        <v/>
      </c>
      <c r="FM23" s="148" t="str">
        <f t="shared" si="95"/>
        <v/>
      </c>
      <c r="FN23" s="410">
        <v>0</v>
      </c>
      <c r="FO23" s="411">
        <v>0</v>
      </c>
      <c r="FP23" s="411">
        <v>0</v>
      </c>
      <c r="FQ23" s="407">
        <f t="shared" si="176"/>
        <v>0</v>
      </c>
      <c r="FR23" s="408">
        <f t="shared" si="97"/>
        <v>0</v>
      </c>
      <c r="FS23" s="409" t="str">
        <f t="shared" si="98"/>
        <v/>
      </c>
      <c r="FT23" s="176"/>
      <c r="FU23" s="174"/>
      <c r="FV23" s="177" t="str">
        <f t="shared" si="166"/>
        <v/>
      </c>
      <c r="FW23" s="161" t="str">
        <f t="shared" si="100"/>
        <v/>
      </c>
      <c r="FX23" s="162" t="str">
        <f t="shared" si="101"/>
        <v/>
      </c>
      <c r="FY23" s="163" t="str">
        <f t="shared" si="193"/>
        <v/>
      </c>
      <c r="FZ23" s="164" t="str">
        <f t="shared" si="103"/>
        <v/>
      </c>
      <c r="GA23" s="164" t="str">
        <f t="shared" si="104"/>
        <v/>
      </c>
      <c r="GB23" s="165" t="str">
        <f t="shared" si="194"/>
        <v/>
      </c>
      <c r="GC23" s="166" t="str">
        <f t="shared" si="106"/>
        <v/>
      </c>
      <c r="GD23" s="167" t="str">
        <f t="shared" si="107"/>
        <v/>
      </c>
      <c r="GE23" s="168" t="str">
        <f t="shared" si="177"/>
        <v/>
      </c>
      <c r="GF23" s="169" t="str">
        <f t="shared" si="178"/>
        <v/>
      </c>
      <c r="GG23" s="169" t="str">
        <f t="shared" si="179"/>
        <v/>
      </c>
      <c r="GH23" s="169" t="str">
        <f t="shared" si="180"/>
        <v/>
      </c>
      <c r="GI23" s="169" t="str">
        <f t="shared" si="181"/>
        <v/>
      </c>
      <c r="GJ23" s="170" t="str">
        <f t="shared" si="182"/>
        <v/>
      </c>
      <c r="GK23" s="169" t="str">
        <f t="shared" si="183"/>
        <v/>
      </c>
      <c r="GL23" s="439" t="str">
        <f t="shared" si="115"/>
        <v/>
      </c>
      <c r="GM23" s="168">
        <f t="shared" si="116"/>
        <v>0</v>
      </c>
      <c r="GN23" s="169">
        <f t="shared" si="117"/>
        <v>0</v>
      </c>
      <c r="GO23" s="169">
        <f t="shared" si="118"/>
        <v>0</v>
      </c>
      <c r="GP23" s="169">
        <f t="shared" si="119"/>
        <v>0</v>
      </c>
      <c r="GQ23" s="171"/>
      <c r="GR23" s="809"/>
      <c r="GS23" s="809"/>
      <c r="GT23" s="25">
        <f t="shared" si="120"/>
        <v>5</v>
      </c>
      <c r="GU23" s="25" t="s">
        <v>161</v>
      </c>
      <c r="GV23" s="25">
        <f t="shared" si="121"/>
        <v>200</v>
      </c>
      <c r="GW23" s="25" t="str">
        <f t="shared" si="122"/>
        <v>5/200</v>
      </c>
      <c r="GX23" s="25">
        <f t="shared" si="123"/>
        <v>0</v>
      </c>
      <c r="GY23" s="25" t="s">
        <v>161</v>
      </c>
      <c r="GZ23" s="25">
        <f t="shared" si="124"/>
        <v>200</v>
      </c>
      <c r="HA23" s="25" t="str">
        <f t="shared" si="125"/>
        <v>0/200</v>
      </c>
      <c r="HB23" s="25">
        <f t="shared" si="126"/>
        <v>0</v>
      </c>
      <c r="HC23" s="25" t="s">
        <v>161</v>
      </c>
      <c r="HD23" s="25">
        <f t="shared" si="127"/>
        <v>100</v>
      </c>
      <c r="HE23" s="25" t="str">
        <f t="shared" si="128"/>
        <v>0/100</v>
      </c>
      <c r="HF23" s="25">
        <f t="shared" si="129"/>
        <v>0</v>
      </c>
      <c r="HG23" s="25" t="s">
        <v>161</v>
      </c>
      <c r="HH23" s="25">
        <f t="shared" si="130"/>
        <v>100</v>
      </c>
      <c r="HI23" s="25" t="str">
        <f t="shared" si="131"/>
        <v>0/100</v>
      </c>
      <c r="HJ23" s="25">
        <f t="shared" si="132"/>
        <v>0</v>
      </c>
      <c r="HK23" s="25" t="s">
        <v>161</v>
      </c>
      <c r="HL23" s="25">
        <f t="shared" si="133"/>
        <v>200</v>
      </c>
      <c r="HM23" s="25" t="str">
        <f t="shared" si="134"/>
        <v>0/200</v>
      </c>
      <c r="HN23" s="25">
        <f t="shared" si="135"/>
        <v>0</v>
      </c>
      <c r="HO23" s="25" t="s">
        <v>161</v>
      </c>
      <c r="HP23" s="25">
        <f t="shared" si="136"/>
        <v>100</v>
      </c>
      <c r="HQ23" s="25" t="str">
        <f t="shared" si="137"/>
        <v>0/100</v>
      </c>
    </row>
    <row r="24" spans="1:225" ht="38.25" customHeight="1">
      <c r="A24" s="2">
        <f t="shared" si="27"/>
        <v>0</v>
      </c>
      <c r="B24" s="22">
        <f t="shared" si="28"/>
        <v>0</v>
      </c>
      <c r="C24" s="88">
        <v>15</v>
      </c>
      <c r="D24" s="85"/>
      <c r="E24" s="26"/>
      <c r="F24" s="27"/>
      <c r="G24" s="23"/>
      <c r="H24" s="26"/>
      <c r="I24" s="26"/>
      <c r="J24" s="26"/>
      <c r="K24" s="365"/>
      <c r="L24" s="89"/>
      <c r="M24" s="90"/>
      <c r="N24" s="91"/>
      <c r="O24" s="91"/>
      <c r="P24" s="371">
        <f t="shared" si="29"/>
        <v>0</v>
      </c>
      <c r="Q24" s="372">
        <f t="shared" si="30"/>
        <v>0</v>
      </c>
      <c r="R24" s="90"/>
      <c r="S24" s="92">
        <f t="shared" si="0"/>
        <v>0</v>
      </c>
      <c r="T24" s="90"/>
      <c r="U24" s="92">
        <f t="shared" si="1"/>
        <v>0</v>
      </c>
      <c r="V24" s="93" t="str">
        <f t="shared" si="31"/>
        <v/>
      </c>
      <c r="W24" s="94" t="str">
        <f t="shared" si="32"/>
        <v/>
      </c>
      <c r="X24" s="94" t="str">
        <f t="shared" si="33"/>
        <v/>
      </c>
      <c r="Y24" s="373" t="str">
        <f t="shared" si="34"/>
        <v/>
      </c>
      <c r="Z24" s="380"/>
      <c r="AA24" s="381"/>
      <c r="AB24" s="382"/>
      <c r="AC24" s="382"/>
      <c r="AD24" s="382">
        <f t="shared" si="35"/>
        <v>0</v>
      </c>
      <c r="AE24" s="383">
        <f t="shared" si="36"/>
        <v>0</v>
      </c>
      <c r="AF24" s="381"/>
      <c r="AG24" s="383">
        <f t="shared" si="3"/>
        <v>0</v>
      </c>
      <c r="AH24" s="381">
        <v>0</v>
      </c>
      <c r="AI24" s="383">
        <f t="shared" si="4"/>
        <v>0</v>
      </c>
      <c r="AJ24" s="384" t="str">
        <f t="shared" si="5"/>
        <v/>
      </c>
      <c r="AK24" s="385" t="str">
        <f t="shared" si="37"/>
        <v/>
      </c>
      <c r="AL24" s="385" t="str">
        <f t="shared" si="38"/>
        <v/>
      </c>
      <c r="AM24" s="386" t="str">
        <f t="shared" si="39"/>
        <v/>
      </c>
      <c r="AN24" s="96"/>
      <c r="AO24" s="97"/>
      <c r="AP24" s="98"/>
      <c r="AQ24" s="98"/>
      <c r="AR24" s="98">
        <f t="shared" si="40"/>
        <v>0</v>
      </c>
      <c r="AS24" s="99">
        <f t="shared" si="41"/>
        <v>0</v>
      </c>
      <c r="AT24" s="97"/>
      <c r="AU24" s="99">
        <f t="shared" si="6"/>
        <v>0</v>
      </c>
      <c r="AV24" s="97">
        <v>0</v>
      </c>
      <c r="AW24" s="99">
        <f t="shared" si="7"/>
        <v>0</v>
      </c>
      <c r="AX24" s="100" t="str">
        <f t="shared" si="8"/>
        <v/>
      </c>
      <c r="AY24" s="101" t="str">
        <f t="shared" si="42"/>
        <v/>
      </c>
      <c r="AZ24" s="101" t="str">
        <f t="shared" si="43"/>
        <v/>
      </c>
      <c r="BA24" s="102" t="str">
        <f t="shared" si="44"/>
        <v/>
      </c>
      <c r="BB24" s="103"/>
      <c r="BC24" s="104"/>
      <c r="BD24" s="105"/>
      <c r="BE24" s="105"/>
      <c r="BF24" s="105">
        <f t="shared" si="45"/>
        <v>0</v>
      </c>
      <c r="BG24" s="106">
        <f t="shared" si="46"/>
        <v>0</v>
      </c>
      <c r="BH24" s="104"/>
      <c r="BI24" s="106">
        <f t="shared" si="9"/>
        <v>0</v>
      </c>
      <c r="BJ24" s="104">
        <v>0</v>
      </c>
      <c r="BK24" s="106">
        <f t="shared" si="10"/>
        <v>0</v>
      </c>
      <c r="BL24" s="107" t="str">
        <f t="shared" si="11"/>
        <v/>
      </c>
      <c r="BM24" s="108" t="str">
        <f t="shared" si="47"/>
        <v/>
      </c>
      <c r="BN24" s="108" t="str">
        <f t="shared" si="48"/>
        <v/>
      </c>
      <c r="BO24" s="109" t="str">
        <f t="shared" si="49"/>
        <v/>
      </c>
      <c r="BP24" s="110"/>
      <c r="BQ24" s="111"/>
      <c r="BR24" s="112"/>
      <c r="BS24" s="113">
        <f t="shared" si="50"/>
        <v>0</v>
      </c>
      <c r="BT24" s="111">
        <f t="shared" si="51"/>
        <v>0</v>
      </c>
      <c r="BU24" s="113">
        <f t="shared" si="52"/>
        <v>0</v>
      </c>
      <c r="BV24" s="111">
        <v>0</v>
      </c>
      <c r="BW24" s="113">
        <f t="shared" si="12"/>
        <v>0</v>
      </c>
      <c r="BX24" s="435">
        <f t="shared" si="53"/>
        <v>0</v>
      </c>
      <c r="BY24" s="114">
        <f t="shared" si="54"/>
        <v>0</v>
      </c>
      <c r="BZ24" s="434">
        <f t="shared" si="14"/>
        <v>0</v>
      </c>
      <c r="CA24" s="403" t="str">
        <f t="shared" si="55"/>
        <v/>
      </c>
      <c r="CB24" s="114" t="str">
        <f t="shared" si="56"/>
        <v/>
      </c>
      <c r="CC24" s="115" t="str">
        <f t="shared" si="57"/>
        <v/>
      </c>
      <c r="CD24" s="89"/>
      <c r="CE24" s="90"/>
      <c r="CF24" s="91"/>
      <c r="CG24" s="91"/>
      <c r="CH24" s="91">
        <f t="shared" si="58"/>
        <v>0</v>
      </c>
      <c r="CI24" s="92">
        <f t="shared" si="59"/>
        <v>0</v>
      </c>
      <c r="CJ24" s="90"/>
      <c r="CK24" s="92">
        <f t="shared" si="15"/>
        <v>0</v>
      </c>
      <c r="CL24" s="90">
        <v>0</v>
      </c>
      <c r="CM24" s="92">
        <f t="shared" si="16"/>
        <v>0</v>
      </c>
      <c r="CN24" s="93" t="str">
        <f t="shared" si="17"/>
        <v/>
      </c>
      <c r="CO24" s="94" t="str">
        <f t="shared" si="60"/>
        <v/>
      </c>
      <c r="CP24" s="94" t="str">
        <f t="shared" si="61"/>
        <v/>
      </c>
      <c r="CQ24" s="95" t="str">
        <f t="shared" si="62"/>
        <v/>
      </c>
      <c r="CR24" s="116"/>
      <c r="CS24" s="117"/>
      <c r="CT24" s="118"/>
      <c r="CU24" s="118"/>
      <c r="CV24" s="118">
        <f t="shared" si="63"/>
        <v>0</v>
      </c>
      <c r="CW24" s="119">
        <f t="shared" si="64"/>
        <v>0</v>
      </c>
      <c r="CX24" s="117"/>
      <c r="CY24" s="119">
        <f t="shared" si="18"/>
        <v>0</v>
      </c>
      <c r="CZ24" s="117">
        <v>0</v>
      </c>
      <c r="DA24" s="119">
        <f t="shared" si="19"/>
        <v>0</v>
      </c>
      <c r="DB24" s="120" t="str">
        <f t="shared" si="20"/>
        <v/>
      </c>
      <c r="DC24" s="87" t="str">
        <f t="shared" si="65"/>
        <v/>
      </c>
      <c r="DD24" s="87" t="str">
        <f t="shared" si="66"/>
        <v/>
      </c>
      <c r="DE24" s="121" t="str">
        <f t="shared" si="67"/>
        <v/>
      </c>
      <c r="DF24" s="122"/>
      <c r="DG24" s="123"/>
      <c r="DH24" s="124">
        <v>9</v>
      </c>
      <c r="DI24" s="125">
        <f t="shared" si="140"/>
        <v>9</v>
      </c>
      <c r="DJ24" s="84"/>
      <c r="DK24" s="126"/>
      <c r="DL24" s="127">
        <f t="shared" si="169"/>
        <v>0</v>
      </c>
      <c r="DM24" s="128">
        <v>0</v>
      </c>
      <c r="DN24" s="129">
        <f t="shared" ref="DN24" si="197">IF($U$8="NA","NA",0)</f>
        <v>0</v>
      </c>
      <c r="DO24" s="130">
        <f t="shared" si="141"/>
        <v>0</v>
      </c>
      <c r="DP24" s="131">
        <f t="shared" si="142"/>
        <v>9</v>
      </c>
      <c r="DQ24" s="132">
        <f t="shared" si="143"/>
        <v>4.5</v>
      </c>
      <c r="DR24" s="133" t="str">
        <f t="shared" si="144"/>
        <v/>
      </c>
      <c r="DS24" s="116"/>
      <c r="DT24" s="135"/>
      <c r="DU24" s="136" t="str">
        <f t="shared" si="145"/>
        <v/>
      </c>
      <c r="DV24" s="117"/>
      <c r="DW24" s="138"/>
      <c r="DX24" s="136" t="str">
        <f t="shared" si="146"/>
        <v/>
      </c>
      <c r="DY24" s="138"/>
      <c r="DZ24" s="138"/>
      <c r="EA24" s="136" t="str">
        <f t="shared" si="147"/>
        <v/>
      </c>
      <c r="EB24" s="139">
        <f t="shared" si="148"/>
        <v>0</v>
      </c>
      <c r="EC24" s="140">
        <f t="shared" si="149"/>
        <v>0</v>
      </c>
      <c r="ED24" s="141">
        <f t="shared" si="150"/>
        <v>0</v>
      </c>
      <c r="EE24" s="86"/>
      <c r="EF24" s="142"/>
      <c r="EG24" s="136" t="str">
        <f t="shared" si="151"/>
        <v/>
      </c>
      <c r="EH24" s="143">
        <v>0</v>
      </c>
      <c r="EI24" s="144">
        <f t="shared" ref="EI24" si="198">IF($U$8="NA","NA",0)</f>
        <v>0</v>
      </c>
      <c r="EJ24" s="136">
        <f t="shared" si="152"/>
        <v>0</v>
      </c>
      <c r="EK24" s="145">
        <f t="shared" si="153"/>
        <v>0</v>
      </c>
      <c r="EL24" s="146">
        <f t="shared" si="154"/>
        <v>0</v>
      </c>
      <c r="EM24" s="147">
        <f t="shared" si="155"/>
        <v>0</v>
      </c>
      <c r="EN24" s="120" t="str">
        <f t="shared" si="156"/>
        <v/>
      </c>
      <c r="EO24" s="148" t="str">
        <f t="shared" si="157"/>
        <v>A</v>
      </c>
      <c r="EP24" s="149">
        <v>0</v>
      </c>
      <c r="EQ24" s="114">
        <v>0</v>
      </c>
      <c r="ER24" s="150">
        <v>0</v>
      </c>
      <c r="ES24" s="151">
        <f t="shared" si="173"/>
        <v>0</v>
      </c>
      <c r="ET24" s="152">
        <f t="shared" si="174"/>
        <v>0</v>
      </c>
      <c r="EU24" s="153" t="str">
        <f t="shared" si="175"/>
        <v/>
      </c>
      <c r="EV24" s="154">
        <v>0</v>
      </c>
      <c r="EW24" s="85">
        <v>0</v>
      </c>
      <c r="EX24" s="85">
        <v>0</v>
      </c>
      <c r="EY24" s="85">
        <f t="shared" si="188"/>
        <v>0</v>
      </c>
      <c r="EZ24" s="132">
        <f t="shared" si="189"/>
        <v>0</v>
      </c>
      <c r="FA24" s="133" t="str">
        <f t="shared" si="190"/>
        <v/>
      </c>
      <c r="FB24" s="116"/>
      <c r="FC24" s="117"/>
      <c r="FD24" s="155"/>
      <c r="FE24" s="156">
        <f t="shared" si="172"/>
        <v>0</v>
      </c>
      <c r="FF24" s="142"/>
      <c r="FG24" s="157">
        <f t="shared" si="164"/>
        <v>0</v>
      </c>
      <c r="FH24" s="143">
        <v>0</v>
      </c>
      <c r="FI24" s="158">
        <f t="shared" si="165"/>
        <v>0</v>
      </c>
      <c r="FJ24" s="120" t="str">
        <f t="shared" si="92"/>
        <v/>
      </c>
      <c r="FK24" s="438" t="str">
        <f t="shared" si="93"/>
        <v/>
      </c>
      <c r="FL24" s="438" t="str">
        <f t="shared" si="94"/>
        <v/>
      </c>
      <c r="FM24" s="148" t="str">
        <f t="shared" si="95"/>
        <v/>
      </c>
      <c r="FN24" s="405">
        <v>0</v>
      </c>
      <c r="FO24" s="375">
        <v>0</v>
      </c>
      <c r="FP24" s="406">
        <v>0</v>
      </c>
      <c r="FQ24" s="407">
        <f t="shared" si="176"/>
        <v>0</v>
      </c>
      <c r="FR24" s="408">
        <f t="shared" si="97"/>
        <v>0</v>
      </c>
      <c r="FS24" s="409" t="str">
        <f t="shared" si="98"/>
        <v/>
      </c>
      <c r="FT24" s="176"/>
      <c r="FU24" s="174"/>
      <c r="FV24" s="177" t="str">
        <f t="shared" si="166"/>
        <v/>
      </c>
      <c r="FW24" s="161" t="str">
        <f t="shared" si="100"/>
        <v/>
      </c>
      <c r="FX24" s="162" t="str">
        <f t="shared" si="101"/>
        <v/>
      </c>
      <c r="FY24" s="163" t="str">
        <f t="shared" si="193"/>
        <v/>
      </c>
      <c r="FZ24" s="164" t="str">
        <f t="shared" si="103"/>
        <v/>
      </c>
      <c r="GA24" s="164" t="str">
        <f t="shared" si="104"/>
        <v/>
      </c>
      <c r="GB24" s="165" t="str">
        <f t="shared" si="194"/>
        <v/>
      </c>
      <c r="GC24" s="166" t="str">
        <f t="shared" si="106"/>
        <v/>
      </c>
      <c r="GD24" s="167" t="str">
        <f t="shared" si="107"/>
        <v/>
      </c>
      <c r="GE24" s="168" t="str">
        <f t="shared" si="177"/>
        <v/>
      </c>
      <c r="GF24" s="169" t="str">
        <f t="shared" si="178"/>
        <v/>
      </c>
      <c r="GG24" s="169" t="str">
        <f t="shared" si="179"/>
        <v/>
      </c>
      <c r="GH24" s="169" t="str">
        <f t="shared" si="180"/>
        <v/>
      </c>
      <c r="GI24" s="169" t="str">
        <f t="shared" si="181"/>
        <v/>
      </c>
      <c r="GJ24" s="170" t="str">
        <f t="shared" si="182"/>
        <v/>
      </c>
      <c r="GK24" s="169" t="str">
        <f t="shared" si="183"/>
        <v/>
      </c>
      <c r="GL24" s="439" t="str">
        <f t="shared" si="115"/>
        <v/>
      </c>
      <c r="GM24" s="168">
        <f t="shared" si="116"/>
        <v>0</v>
      </c>
      <c r="GN24" s="169">
        <f t="shared" si="117"/>
        <v>0</v>
      </c>
      <c r="GO24" s="169">
        <f t="shared" si="118"/>
        <v>0</v>
      </c>
      <c r="GP24" s="169">
        <f t="shared" si="119"/>
        <v>0</v>
      </c>
      <c r="GQ24" s="171"/>
      <c r="GR24" s="809"/>
      <c r="GS24" s="809"/>
      <c r="GT24" s="25">
        <f t="shared" si="120"/>
        <v>9</v>
      </c>
      <c r="GU24" s="25" t="s">
        <v>161</v>
      </c>
      <c r="GV24" s="25">
        <f t="shared" si="121"/>
        <v>200</v>
      </c>
      <c r="GW24" s="25" t="str">
        <f t="shared" si="122"/>
        <v>9/200</v>
      </c>
      <c r="GX24" s="25">
        <f t="shared" si="123"/>
        <v>0</v>
      </c>
      <c r="GY24" s="25" t="s">
        <v>161</v>
      </c>
      <c r="GZ24" s="25">
        <f t="shared" si="124"/>
        <v>200</v>
      </c>
      <c r="HA24" s="25" t="str">
        <f t="shared" si="125"/>
        <v>0/200</v>
      </c>
      <c r="HB24" s="25">
        <f t="shared" si="126"/>
        <v>0</v>
      </c>
      <c r="HC24" s="25" t="s">
        <v>161</v>
      </c>
      <c r="HD24" s="25">
        <f t="shared" si="127"/>
        <v>100</v>
      </c>
      <c r="HE24" s="25" t="str">
        <f t="shared" si="128"/>
        <v>0/100</v>
      </c>
      <c r="HF24" s="25">
        <f t="shared" si="129"/>
        <v>0</v>
      </c>
      <c r="HG24" s="25" t="s">
        <v>161</v>
      </c>
      <c r="HH24" s="25">
        <f t="shared" si="130"/>
        <v>100</v>
      </c>
      <c r="HI24" s="25" t="str">
        <f t="shared" si="131"/>
        <v>0/100</v>
      </c>
      <c r="HJ24" s="25">
        <f t="shared" si="132"/>
        <v>0</v>
      </c>
      <c r="HK24" s="25" t="s">
        <v>161</v>
      </c>
      <c r="HL24" s="25">
        <f t="shared" si="133"/>
        <v>200</v>
      </c>
      <c r="HM24" s="25" t="str">
        <f t="shared" si="134"/>
        <v>0/200</v>
      </c>
      <c r="HN24" s="25">
        <f t="shared" si="135"/>
        <v>0</v>
      </c>
      <c r="HO24" s="25" t="s">
        <v>161</v>
      </c>
      <c r="HP24" s="25">
        <f t="shared" si="136"/>
        <v>100</v>
      </c>
      <c r="HQ24" s="25" t="str">
        <f t="shared" si="137"/>
        <v>0/100</v>
      </c>
    </row>
    <row r="25" spans="1:225" ht="38.25" customHeight="1">
      <c r="A25" s="2">
        <f t="shared" si="27"/>
        <v>0</v>
      </c>
      <c r="B25" s="22">
        <f t="shared" si="28"/>
        <v>0</v>
      </c>
      <c r="C25" s="172">
        <v>16</v>
      </c>
      <c r="D25" s="85"/>
      <c r="E25" s="26"/>
      <c r="F25" s="27"/>
      <c r="G25" s="26"/>
      <c r="H25" s="26"/>
      <c r="I25" s="26"/>
      <c r="J25" s="26"/>
      <c r="K25" s="365"/>
      <c r="L25" s="89"/>
      <c r="M25" s="90"/>
      <c r="N25" s="91"/>
      <c r="O25" s="91"/>
      <c r="P25" s="371">
        <f t="shared" si="29"/>
        <v>0</v>
      </c>
      <c r="Q25" s="372">
        <f t="shared" si="30"/>
        <v>0</v>
      </c>
      <c r="R25" s="90"/>
      <c r="S25" s="92">
        <f t="shared" si="0"/>
        <v>0</v>
      </c>
      <c r="T25" s="90"/>
      <c r="U25" s="92">
        <f t="shared" si="1"/>
        <v>0</v>
      </c>
      <c r="V25" s="93" t="str">
        <f t="shared" si="31"/>
        <v/>
      </c>
      <c r="W25" s="94" t="str">
        <f t="shared" si="32"/>
        <v/>
      </c>
      <c r="X25" s="94" t="str">
        <f t="shared" si="33"/>
        <v/>
      </c>
      <c r="Y25" s="373" t="str">
        <f t="shared" si="34"/>
        <v/>
      </c>
      <c r="Z25" s="380"/>
      <c r="AA25" s="381"/>
      <c r="AB25" s="382"/>
      <c r="AC25" s="382"/>
      <c r="AD25" s="382">
        <f t="shared" si="35"/>
        <v>0</v>
      </c>
      <c r="AE25" s="383">
        <f t="shared" si="36"/>
        <v>0</v>
      </c>
      <c r="AF25" s="381"/>
      <c r="AG25" s="383">
        <f t="shared" si="3"/>
        <v>0</v>
      </c>
      <c r="AH25" s="381">
        <v>0</v>
      </c>
      <c r="AI25" s="383">
        <f t="shared" si="4"/>
        <v>0</v>
      </c>
      <c r="AJ25" s="384" t="str">
        <f t="shared" si="5"/>
        <v/>
      </c>
      <c r="AK25" s="385" t="str">
        <f t="shared" si="37"/>
        <v/>
      </c>
      <c r="AL25" s="385" t="str">
        <f t="shared" si="38"/>
        <v/>
      </c>
      <c r="AM25" s="386" t="str">
        <f t="shared" si="39"/>
        <v/>
      </c>
      <c r="AN25" s="96"/>
      <c r="AO25" s="97"/>
      <c r="AP25" s="98"/>
      <c r="AQ25" s="98"/>
      <c r="AR25" s="98">
        <f t="shared" si="40"/>
        <v>0</v>
      </c>
      <c r="AS25" s="99">
        <f t="shared" si="41"/>
        <v>0</v>
      </c>
      <c r="AT25" s="97"/>
      <c r="AU25" s="99">
        <f t="shared" si="6"/>
        <v>0</v>
      </c>
      <c r="AV25" s="97">
        <v>0</v>
      </c>
      <c r="AW25" s="99">
        <f t="shared" si="7"/>
        <v>0</v>
      </c>
      <c r="AX25" s="100" t="str">
        <f t="shared" si="8"/>
        <v/>
      </c>
      <c r="AY25" s="101" t="str">
        <f t="shared" si="42"/>
        <v/>
      </c>
      <c r="AZ25" s="101" t="str">
        <f t="shared" si="43"/>
        <v/>
      </c>
      <c r="BA25" s="102" t="str">
        <f t="shared" si="44"/>
        <v/>
      </c>
      <c r="BB25" s="103"/>
      <c r="BC25" s="104"/>
      <c r="BD25" s="105"/>
      <c r="BE25" s="105"/>
      <c r="BF25" s="105">
        <f t="shared" si="45"/>
        <v>0</v>
      </c>
      <c r="BG25" s="106">
        <f t="shared" si="46"/>
        <v>0</v>
      </c>
      <c r="BH25" s="104"/>
      <c r="BI25" s="106">
        <f t="shared" si="9"/>
        <v>0</v>
      </c>
      <c r="BJ25" s="104">
        <v>0</v>
      </c>
      <c r="BK25" s="106">
        <f t="shared" si="10"/>
        <v>0</v>
      </c>
      <c r="BL25" s="107" t="str">
        <f t="shared" si="11"/>
        <v/>
      </c>
      <c r="BM25" s="108" t="str">
        <f t="shared" si="47"/>
        <v/>
      </c>
      <c r="BN25" s="108" t="str">
        <f t="shared" si="48"/>
        <v/>
      </c>
      <c r="BO25" s="109" t="str">
        <f t="shared" si="49"/>
        <v/>
      </c>
      <c r="BP25" s="110"/>
      <c r="BQ25" s="111"/>
      <c r="BR25" s="112"/>
      <c r="BS25" s="113">
        <f t="shared" si="50"/>
        <v>0</v>
      </c>
      <c r="BT25" s="111">
        <f t="shared" si="51"/>
        <v>0</v>
      </c>
      <c r="BU25" s="113">
        <f t="shared" si="52"/>
        <v>0</v>
      </c>
      <c r="BV25" s="111">
        <v>0</v>
      </c>
      <c r="BW25" s="113">
        <f t="shared" si="12"/>
        <v>0</v>
      </c>
      <c r="BX25" s="435">
        <f t="shared" si="53"/>
        <v>0</v>
      </c>
      <c r="BY25" s="114">
        <f t="shared" si="54"/>
        <v>0</v>
      </c>
      <c r="BZ25" s="434">
        <f t="shared" si="14"/>
        <v>0</v>
      </c>
      <c r="CA25" s="403" t="str">
        <f t="shared" si="55"/>
        <v/>
      </c>
      <c r="CB25" s="114" t="str">
        <f t="shared" si="56"/>
        <v/>
      </c>
      <c r="CC25" s="115" t="str">
        <f t="shared" si="57"/>
        <v/>
      </c>
      <c r="CD25" s="89"/>
      <c r="CE25" s="90"/>
      <c r="CF25" s="91"/>
      <c r="CG25" s="91"/>
      <c r="CH25" s="91">
        <f t="shared" si="58"/>
        <v>0</v>
      </c>
      <c r="CI25" s="92">
        <f t="shared" si="59"/>
        <v>0</v>
      </c>
      <c r="CJ25" s="90"/>
      <c r="CK25" s="92">
        <f t="shared" si="15"/>
        <v>0</v>
      </c>
      <c r="CL25" s="90">
        <v>0</v>
      </c>
      <c r="CM25" s="92">
        <f t="shared" si="16"/>
        <v>0</v>
      </c>
      <c r="CN25" s="93" t="str">
        <f t="shared" si="17"/>
        <v/>
      </c>
      <c r="CO25" s="94" t="str">
        <f t="shared" si="60"/>
        <v/>
      </c>
      <c r="CP25" s="94" t="str">
        <f t="shared" si="61"/>
        <v/>
      </c>
      <c r="CQ25" s="95" t="str">
        <f t="shared" si="62"/>
        <v/>
      </c>
      <c r="CR25" s="116"/>
      <c r="CS25" s="117"/>
      <c r="CT25" s="118"/>
      <c r="CU25" s="118"/>
      <c r="CV25" s="118">
        <f t="shared" si="63"/>
        <v>0</v>
      </c>
      <c r="CW25" s="119">
        <f t="shared" si="64"/>
        <v>0</v>
      </c>
      <c r="CX25" s="117"/>
      <c r="CY25" s="119">
        <f t="shared" si="18"/>
        <v>0</v>
      </c>
      <c r="CZ25" s="117">
        <v>0</v>
      </c>
      <c r="DA25" s="119">
        <f t="shared" si="19"/>
        <v>0</v>
      </c>
      <c r="DB25" s="120" t="str">
        <f t="shared" si="20"/>
        <v/>
      </c>
      <c r="DC25" s="87" t="str">
        <f t="shared" si="65"/>
        <v/>
      </c>
      <c r="DD25" s="87" t="str">
        <f t="shared" si="66"/>
        <v/>
      </c>
      <c r="DE25" s="121" t="str">
        <f t="shared" si="67"/>
        <v/>
      </c>
      <c r="DF25" s="122"/>
      <c r="DG25" s="123"/>
      <c r="DH25" s="124">
        <v>9</v>
      </c>
      <c r="DI25" s="125">
        <f t="shared" si="140"/>
        <v>9</v>
      </c>
      <c r="DJ25" s="84"/>
      <c r="DK25" s="126"/>
      <c r="DL25" s="127">
        <f t="shared" si="169"/>
        <v>0</v>
      </c>
      <c r="DM25" s="128">
        <v>0</v>
      </c>
      <c r="DN25" s="129">
        <v>0</v>
      </c>
      <c r="DO25" s="130">
        <f t="shared" si="141"/>
        <v>0</v>
      </c>
      <c r="DP25" s="131">
        <f t="shared" si="142"/>
        <v>9</v>
      </c>
      <c r="DQ25" s="132">
        <f t="shared" si="143"/>
        <v>4.5</v>
      </c>
      <c r="DR25" s="133" t="str">
        <f t="shared" si="144"/>
        <v/>
      </c>
      <c r="DS25" s="116"/>
      <c r="DT25" s="135"/>
      <c r="DU25" s="136" t="str">
        <f t="shared" si="145"/>
        <v/>
      </c>
      <c r="DV25" s="117"/>
      <c r="DW25" s="138"/>
      <c r="DX25" s="136" t="str">
        <f t="shared" si="146"/>
        <v/>
      </c>
      <c r="DY25" s="138"/>
      <c r="DZ25" s="138"/>
      <c r="EA25" s="136" t="str">
        <f t="shared" si="147"/>
        <v/>
      </c>
      <c r="EB25" s="139">
        <f t="shared" si="148"/>
        <v>0</v>
      </c>
      <c r="EC25" s="140">
        <f t="shared" si="149"/>
        <v>0</v>
      </c>
      <c r="ED25" s="141">
        <f t="shared" si="150"/>
        <v>0</v>
      </c>
      <c r="EE25" s="86"/>
      <c r="EF25" s="142"/>
      <c r="EG25" s="136" t="str">
        <f t="shared" si="151"/>
        <v/>
      </c>
      <c r="EH25" s="143">
        <v>0</v>
      </c>
      <c r="EI25" s="144">
        <v>0</v>
      </c>
      <c r="EJ25" s="136">
        <f t="shared" si="152"/>
        <v>0</v>
      </c>
      <c r="EK25" s="145">
        <f t="shared" si="153"/>
        <v>0</v>
      </c>
      <c r="EL25" s="146">
        <f t="shared" si="154"/>
        <v>0</v>
      </c>
      <c r="EM25" s="147">
        <f t="shared" si="155"/>
        <v>0</v>
      </c>
      <c r="EN25" s="120" t="str">
        <f t="shared" si="156"/>
        <v/>
      </c>
      <c r="EO25" s="148" t="str">
        <f t="shared" si="157"/>
        <v>A</v>
      </c>
      <c r="EP25" s="173">
        <v>0</v>
      </c>
      <c r="EQ25" s="174">
        <v>0</v>
      </c>
      <c r="ER25" s="174">
        <v>0</v>
      </c>
      <c r="ES25" s="151">
        <f t="shared" si="173"/>
        <v>0</v>
      </c>
      <c r="ET25" s="152">
        <f t="shared" si="174"/>
        <v>0</v>
      </c>
      <c r="EU25" s="153" t="str">
        <f t="shared" si="175"/>
        <v/>
      </c>
      <c r="EV25" s="175">
        <v>0</v>
      </c>
      <c r="EW25" s="162">
        <v>0</v>
      </c>
      <c r="EX25" s="162">
        <v>0</v>
      </c>
      <c r="EY25" s="85">
        <f t="shared" si="188"/>
        <v>0</v>
      </c>
      <c r="EZ25" s="132">
        <f t="shared" si="189"/>
        <v>0</v>
      </c>
      <c r="FA25" s="133" t="str">
        <f t="shared" si="190"/>
        <v/>
      </c>
      <c r="FB25" s="116"/>
      <c r="FC25" s="117"/>
      <c r="FD25" s="155"/>
      <c r="FE25" s="156">
        <f t="shared" si="172"/>
        <v>0</v>
      </c>
      <c r="FF25" s="142"/>
      <c r="FG25" s="157">
        <f t="shared" si="164"/>
        <v>0</v>
      </c>
      <c r="FH25" s="143">
        <v>0</v>
      </c>
      <c r="FI25" s="158">
        <f t="shared" si="165"/>
        <v>0</v>
      </c>
      <c r="FJ25" s="120" t="str">
        <f t="shared" si="92"/>
        <v/>
      </c>
      <c r="FK25" s="438" t="str">
        <f t="shared" si="93"/>
        <v/>
      </c>
      <c r="FL25" s="438" t="str">
        <f t="shared" si="94"/>
        <v/>
      </c>
      <c r="FM25" s="148" t="str">
        <f t="shared" si="95"/>
        <v/>
      </c>
      <c r="FN25" s="410">
        <v>0</v>
      </c>
      <c r="FO25" s="411">
        <v>0</v>
      </c>
      <c r="FP25" s="411">
        <v>0</v>
      </c>
      <c r="FQ25" s="407">
        <f t="shared" si="176"/>
        <v>0</v>
      </c>
      <c r="FR25" s="408">
        <f t="shared" si="97"/>
        <v>0</v>
      </c>
      <c r="FS25" s="409" t="str">
        <f t="shared" si="98"/>
        <v/>
      </c>
      <c r="FT25" s="176"/>
      <c r="FU25" s="174"/>
      <c r="FV25" s="177" t="str">
        <f t="shared" si="166"/>
        <v/>
      </c>
      <c r="FW25" s="161" t="str">
        <f t="shared" si="100"/>
        <v/>
      </c>
      <c r="FX25" s="162" t="str">
        <f t="shared" si="101"/>
        <v/>
      </c>
      <c r="FY25" s="163" t="str">
        <f t="shared" si="193"/>
        <v/>
      </c>
      <c r="FZ25" s="164" t="str">
        <f t="shared" si="103"/>
        <v/>
      </c>
      <c r="GA25" s="164" t="str">
        <f t="shared" si="104"/>
        <v/>
      </c>
      <c r="GB25" s="165" t="str">
        <f t="shared" si="194"/>
        <v/>
      </c>
      <c r="GC25" s="166" t="str">
        <f t="shared" si="106"/>
        <v/>
      </c>
      <c r="GD25" s="167" t="str">
        <f t="shared" si="107"/>
        <v/>
      </c>
      <c r="GE25" s="168" t="str">
        <f t="shared" si="177"/>
        <v/>
      </c>
      <c r="GF25" s="169" t="str">
        <f t="shared" si="178"/>
        <v/>
      </c>
      <c r="GG25" s="169" t="str">
        <f t="shared" si="179"/>
        <v/>
      </c>
      <c r="GH25" s="169" t="str">
        <f t="shared" si="180"/>
        <v/>
      </c>
      <c r="GI25" s="169" t="str">
        <f t="shared" si="181"/>
        <v/>
      </c>
      <c r="GJ25" s="170" t="str">
        <f t="shared" si="182"/>
        <v/>
      </c>
      <c r="GK25" s="169" t="str">
        <f t="shared" si="183"/>
        <v/>
      </c>
      <c r="GL25" s="439" t="str">
        <f t="shared" si="115"/>
        <v/>
      </c>
      <c r="GM25" s="168">
        <f t="shared" si="116"/>
        <v>0</v>
      </c>
      <c r="GN25" s="169">
        <f t="shared" si="117"/>
        <v>0</v>
      </c>
      <c r="GO25" s="169">
        <f t="shared" si="118"/>
        <v>0</v>
      </c>
      <c r="GP25" s="169">
        <f t="shared" si="119"/>
        <v>0</v>
      </c>
      <c r="GQ25" s="171"/>
      <c r="GR25" s="809"/>
      <c r="GS25" s="809"/>
      <c r="GT25" s="25">
        <f t="shared" si="120"/>
        <v>9</v>
      </c>
      <c r="GU25" s="25" t="s">
        <v>161</v>
      </c>
      <c r="GV25" s="25">
        <f t="shared" si="121"/>
        <v>200</v>
      </c>
      <c r="GW25" s="25" t="str">
        <f t="shared" si="122"/>
        <v>9/200</v>
      </c>
      <c r="GX25" s="25">
        <f t="shared" si="123"/>
        <v>0</v>
      </c>
      <c r="GY25" s="25" t="s">
        <v>161</v>
      </c>
      <c r="GZ25" s="25">
        <f t="shared" si="124"/>
        <v>200</v>
      </c>
      <c r="HA25" s="25" t="str">
        <f t="shared" si="125"/>
        <v>0/200</v>
      </c>
      <c r="HB25" s="25">
        <f t="shared" si="126"/>
        <v>0</v>
      </c>
      <c r="HC25" s="25" t="s">
        <v>161</v>
      </c>
      <c r="HD25" s="25">
        <f t="shared" si="127"/>
        <v>100</v>
      </c>
      <c r="HE25" s="25" t="str">
        <f t="shared" si="128"/>
        <v>0/100</v>
      </c>
      <c r="HF25" s="25">
        <f t="shared" si="129"/>
        <v>0</v>
      </c>
      <c r="HG25" s="25" t="s">
        <v>161</v>
      </c>
      <c r="HH25" s="25">
        <f t="shared" si="130"/>
        <v>100</v>
      </c>
      <c r="HI25" s="25" t="str">
        <f t="shared" si="131"/>
        <v>0/100</v>
      </c>
      <c r="HJ25" s="25">
        <f t="shared" si="132"/>
        <v>0</v>
      </c>
      <c r="HK25" s="25" t="s">
        <v>161</v>
      </c>
      <c r="HL25" s="25">
        <f t="shared" si="133"/>
        <v>200</v>
      </c>
      <c r="HM25" s="25" t="str">
        <f t="shared" si="134"/>
        <v>0/200</v>
      </c>
      <c r="HN25" s="25">
        <f t="shared" si="135"/>
        <v>0</v>
      </c>
      <c r="HO25" s="25" t="s">
        <v>161</v>
      </c>
      <c r="HP25" s="25">
        <f t="shared" si="136"/>
        <v>100</v>
      </c>
      <c r="HQ25" s="25" t="str">
        <f t="shared" si="137"/>
        <v>0/100</v>
      </c>
    </row>
    <row r="26" spans="1:225" ht="38.25" customHeight="1">
      <c r="A26" s="2">
        <f t="shared" si="27"/>
        <v>0</v>
      </c>
      <c r="B26" s="22">
        <f t="shared" si="28"/>
        <v>0</v>
      </c>
      <c r="C26" s="88">
        <v>17</v>
      </c>
      <c r="D26" s="85"/>
      <c r="E26" s="26"/>
      <c r="F26" s="27"/>
      <c r="G26" s="23"/>
      <c r="H26" s="26"/>
      <c r="I26" s="26"/>
      <c r="J26" s="26"/>
      <c r="K26" s="365"/>
      <c r="L26" s="89"/>
      <c r="M26" s="90"/>
      <c r="N26" s="91"/>
      <c r="O26" s="91"/>
      <c r="P26" s="371">
        <f t="shared" si="29"/>
        <v>0</v>
      </c>
      <c r="Q26" s="372">
        <f t="shared" si="30"/>
        <v>0</v>
      </c>
      <c r="R26" s="90"/>
      <c r="S26" s="92">
        <f t="shared" si="0"/>
        <v>0</v>
      </c>
      <c r="T26" s="90"/>
      <c r="U26" s="92">
        <f t="shared" si="1"/>
        <v>0</v>
      </c>
      <c r="V26" s="93" t="str">
        <f t="shared" si="31"/>
        <v/>
      </c>
      <c r="W26" s="94" t="str">
        <f t="shared" si="32"/>
        <v/>
      </c>
      <c r="X26" s="94" t="str">
        <f t="shared" si="33"/>
        <v/>
      </c>
      <c r="Y26" s="373" t="str">
        <f t="shared" si="34"/>
        <v/>
      </c>
      <c r="Z26" s="380"/>
      <c r="AA26" s="381"/>
      <c r="AB26" s="382"/>
      <c r="AC26" s="382"/>
      <c r="AD26" s="382">
        <f t="shared" si="35"/>
        <v>0</v>
      </c>
      <c r="AE26" s="383">
        <f t="shared" si="36"/>
        <v>0</v>
      </c>
      <c r="AF26" s="381"/>
      <c r="AG26" s="383">
        <f t="shared" si="3"/>
        <v>0</v>
      </c>
      <c r="AH26" s="381">
        <v>0</v>
      </c>
      <c r="AI26" s="383">
        <f t="shared" si="4"/>
        <v>0</v>
      </c>
      <c r="AJ26" s="384" t="str">
        <f t="shared" si="5"/>
        <v/>
      </c>
      <c r="AK26" s="385" t="str">
        <f t="shared" si="37"/>
        <v/>
      </c>
      <c r="AL26" s="385" t="str">
        <f t="shared" si="38"/>
        <v/>
      </c>
      <c r="AM26" s="386" t="str">
        <f t="shared" si="39"/>
        <v/>
      </c>
      <c r="AN26" s="96"/>
      <c r="AO26" s="97"/>
      <c r="AP26" s="98"/>
      <c r="AQ26" s="98"/>
      <c r="AR26" s="98">
        <f t="shared" si="40"/>
        <v>0</v>
      </c>
      <c r="AS26" s="99">
        <f t="shared" si="41"/>
        <v>0</v>
      </c>
      <c r="AT26" s="97"/>
      <c r="AU26" s="99">
        <f t="shared" si="6"/>
        <v>0</v>
      </c>
      <c r="AV26" s="97">
        <v>0</v>
      </c>
      <c r="AW26" s="99">
        <f t="shared" si="7"/>
        <v>0</v>
      </c>
      <c r="AX26" s="100" t="str">
        <f t="shared" si="8"/>
        <v/>
      </c>
      <c r="AY26" s="101" t="str">
        <f t="shared" si="42"/>
        <v/>
      </c>
      <c r="AZ26" s="101" t="str">
        <f t="shared" si="43"/>
        <v/>
      </c>
      <c r="BA26" s="102" t="str">
        <f t="shared" si="44"/>
        <v/>
      </c>
      <c r="BB26" s="103"/>
      <c r="BC26" s="104"/>
      <c r="BD26" s="105"/>
      <c r="BE26" s="105"/>
      <c r="BF26" s="105">
        <f t="shared" si="45"/>
        <v>0</v>
      </c>
      <c r="BG26" s="106">
        <f t="shared" si="46"/>
        <v>0</v>
      </c>
      <c r="BH26" s="104"/>
      <c r="BI26" s="106">
        <f t="shared" si="9"/>
        <v>0</v>
      </c>
      <c r="BJ26" s="104">
        <v>0</v>
      </c>
      <c r="BK26" s="106">
        <f t="shared" si="10"/>
        <v>0</v>
      </c>
      <c r="BL26" s="107" t="str">
        <f t="shared" si="11"/>
        <v/>
      </c>
      <c r="BM26" s="108" t="str">
        <f t="shared" si="47"/>
        <v/>
      </c>
      <c r="BN26" s="108" t="str">
        <f t="shared" si="48"/>
        <v/>
      </c>
      <c r="BO26" s="109" t="str">
        <f t="shared" si="49"/>
        <v/>
      </c>
      <c r="BP26" s="110"/>
      <c r="BQ26" s="111"/>
      <c r="BR26" s="112"/>
      <c r="BS26" s="113">
        <f t="shared" si="50"/>
        <v>0</v>
      </c>
      <c r="BT26" s="111">
        <f t="shared" si="51"/>
        <v>0</v>
      </c>
      <c r="BU26" s="113">
        <f t="shared" si="52"/>
        <v>0</v>
      </c>
      <c r="BV26" s="111">
        <v>0</v>
      </c>
      <c r="BW26" s="113">
        <f t="shared" si="12"/>
        <v>0</v>
      </c>
      <c r="BX26" s="435">
        <f t="shared" si="53"/>
        <v>0</v>
      </c>
      <c r="BY26" s="114">
        <f t="shared" si="54"/>
        <v>0</v>
      </c>
      <c r="BZ26" s="434">
        <f t="shared" si="14"/>
        <v>0</v>
      </c>
      <c r="CA26" s="403" t="str">
        <f t="shared" si="55"/>
        <v/>
      </c>
      <c r="CB26" s="114" t="str">
        <f t="shared" si="56"/>
        <v/>
      </c>
      <c r="CC26" s="115" t="str">
        <f t="shared" si="57"/>
        <v/>
      </c>
      <c r="CD26" s="89"/>
      <c r="CE26" s="90"/>
      <c r="CF26" s="91"/>
      <c r="CG26" s="91"/>
      <c r="CH26" s="91">
        <f t="shared" si="58"/>
        <v>0</v>
      </c>
      <c r="CI26" s="92">
        <f t="shared" si="59"/>
        <v>0</v>
      </c>
      <c r="CJ26" s="90"/>
      <c r="CK26" s="92">
        <f t="shared" si="15"/>
        <v>0</v>
      </c>
      <c r="CL26" s="90">
        <v>0</v>
      </c>
      <c r="CM26" s="92">
        <f t="shared" si="16"/>
        <v>0</v>
      </c>
      <c r="CN26" s="93" t="str">
        <f t="shared" si="17"/>
        <v/>
      </c>
      <c r="CO26" s="94" t="str">
        <f t="shared" si="60"/>
        <v/>
      </c>
      <c r="CP26" s="94" t="str">
        <f t="shared" si="61"/>
        <v/>
      </c>
      <c r="CQ26" s="95" t="str">
        <f t="shared" si="62"/>
        <v/>
      </c>
      <c r="CR26" s="116"/>
      <c r="CS26" s="117"/>
      <c r="CT26" s="118"/>
      <c r="CU26" s="118"/>
      <c r="CV26" s="118">
        <f t="shared" si="63"/>
        <v>0</v>
      </c>
      <c r="CW26" s="119">
        <f t="shared" si="64"/>
        <v>0</v>
      </c>
      <c r="CX26" s="117"/>
      <c r="CY26" s="119">
        <f t="shared" si="18"/>
        <v>0</v>
      </c>
      <c r="CZ26" s="117">
        <v>0</v>
      </c>
      <c r="DA26" s="119">
        <f t="shared" si="19"/>
        <v>0</v>
      </c>
      <c r="DB26" s="120" t="str">
        <f t="shared" si="20"/>
        <v/>
      </c>
      <c r="DC26" s="87" t="str">
        <f t="shared" si="65"/>
        <v/>
      </c>
      <c r="DD26" s="87" t="str">
        <f t="shared" si="66"/>
        <v/>
      </c>
      <c r="DE26" s="121" t="str">
        <f t="shared" si="67"/>
        <v/>
      </c>
      <c r="DF26" s="122"/>
      <c r="DG26" s="123"/>
      <c r="DH26" s="124">
        <v>7</v>
      </c>
      <c r="DI26" s="125">
        <f t="shared" si="140"/>
        <v>7</v>
      </c>
      <c r="DJ26" s="84"/>
      <c r="DK26" s="126"/>
      <c r="DL26" s="127">
        <f t="shared" si="169"/>
        <v>0</v>
      </c>
      <c r="DM26" s="128">
        <v>0</v>
      </c>
      <c r="DN26" s="129">
        <f t="shared" ref="DN26" si="199">IF($U$8="NA","NA",0)</f>
        <v>0</v>
      </c>
      <c r="DO26" s="130">
        <f t="shared" si="141"/>
        <v>0</v>
      </c>
      <c r="DP26" s="131">
        <f t="shared" si="142"/>
        <v>7</v>
      </c>
      <c r="DQ26" s="132">
        <f t="shared" si="143"/>
        <v>3.5000000000000004</v>
      </c>
      <c r="DR26" s="133" t="str">
        <f t="shared" si="144"/>
        <v/>
      </c>
      <c r="DS26" s="116"/>
      <c r="DT26" s="135"/>
      <c r="DU26" s="136" t="str">
        <f t="shared" si="145"/>
        <v/>
      </c>
      <c r="DV26" s="117"/>
      <c r="DW26" s="138"/>
      <c r="DX26" s="136" t="str">
        <f t="shared" si="146"/>
        <v/>
      </c>
      <c r="DY26" s="138"/>
      <c r="DZ26" s="138"/>
      <c r="EA26" s="136" t="str">
        <f t="shared" si="147"/>
        <v/>
      </c>
      <c r="EB26" s="139">
        <f t="shared" si="148"/>
        <v>0</v>
      </c>
      <c r="EC26" s="140">
        <f t="shared" si="149"/>
        <v>0</v>
      </c>
      <c r="ED26" s="141">
        <f t="shared" si="150"/>
        <v>0</v>
      </c>
      <c r="EE26" s="86"/>
      <c r="EF26" s="142"/>
      <c r="EG26" s="136" t="str">
        <f t="shared" si="151"/>
        <v/>
      </c>
      <c r="EH26" s="143">
        <v>0</v>
      </c>
      <c r="EI26" s="144">
        <f t="shared" ref="EI26" si="200">IF($U$8="NA","NA",0)</f>
        <v>0</v>
      </c>
      <c r="EJ26" s="136">
        <f t="shared" si="152"/>
        <v>0</v>
      </c>
      <c r="EK26" s="145">
        <f t="shared" si="153"/>
        <v>0</v>
      </c>
      <c r="EL26" s="146">
        <f t="shared" si="154"/>
        <v>0</v>
      </c>
      <c r="EM26" s="147">
        <f t="shared" si="155"/>
        <v>0</v>
      </c>
      <c r="EN26" s="120" t="str">
        <f t="shared" si="156"/>
        <v/>
      </c>
      <c r="EO26" s="148" t="str">
        <f t="shared" si="157"/>
        <v>A</v>
      </c>
      <c r="EP26" s="149">
        <v>0</v>
      </c>
      <c r="EQ26" s="114">
        <v>0</v>
      </c>
      <c r="ER26" s="150">
        <v>0</v>
      </c>
      <c r="ES26" s="151">
        <f t="shared" si="173"/>
        <v>0</v>
      </c>
      <c r="ET26" s="152">
        <f t="shared" si="174"/>
        <v>0</v>
      </c>
      <c r="EU26" s="153" t="str">
        <f t="shared" si="175"/>
        <v/>
      </c>
      <c r="EV26" s="154">
        <v>0</v>
      </c>
      <c r="EW26" s="85">
        <v>0</v>
      </c>
      <c r="EX26" s="85">
        <v>0</v>
      </c>
      <c r="EY26" s="85">
        <f t="shared" si="188"/>
        <v>0</v>
      </c>
      <c r="EZ26" s="132">
        <f t="shared" si="189"/>
        <v>0</v>
      </c>
      <c r="FA26" s="133" t="str">
        <f t="shared" si="190"/>
        <v/>
      </c>
      <c r="FB26" s="116"/>
      <c r="FC26" s="117"/>
      <c r="FD26" s="155"/>
      <c r="FE26" s="156">
        <f t="shared" si="172"/>
        <v>0</v>
      </c>
      <c r="FF26" s="142"/>
      <c r="FG26" s="157">
        <f t="shared" si="164"/>
        <v>0</v>
      </c>
      <c r="FH26" s="143">
        <v>0</v>
      </c>
      <c r="FI26" s="158">
        <f t="shared" si="165"/>
        <v>0</v>
      </c>
      <c r="FJ26" s="120" t="str">
        <f t="shared" si="92"/>
        <v/>
      </c>
      <c r="FK26" s="438" t="str">
        <f t="shared" si="93"/>
        <v/>
      </c>
      <c r="FL26" s="438" t="str">
        <f t="shared" si="94"/>
        <v/>
      </c>
      <c r="FM26" s="148" t="str">
        <f t="shared" si="95"/>
        <v/>
      </c>
      <c r="FN26" s="405">
        <v>0</v>
      </c>
      <c r="FO26" s="375">
        <v>0</v>
      </c>
      <c r="FP26" s="406">
        <v>0</v>
      </c>
      <c r="FQ26" s="407">
        <f t="shared" si="176"/>
        <v>0</v>
      </c>
      <c r="FR26" s="408">
        <f t="shared" si="97"/>
        <v>0</v>
      </c>
      <c r="FS26" s="409" t="str">
        <f t="shared" si="98"/>
        <v/>
      </c>
      <c r="FT26" s="176"/>
      <c r="FU26" s="174"/>
      <c r="FV26" s="177" t="str">
        <f t="shared" si="166"/>
        <v/>
      </c>
      <c r="FW26" s="161" t="str">
        <f t="shared" si="100"/>
        <v/>
      </c>
      <c r="FX26" s="162" t="str">
        <f t="shared" si="101"/>
        <v/>
      </c>
      <c r="FY26" s="163" t="str">
        <f t="shared" si="193"/>
        <v/>
      </c>
      <c r="FZ26" s="164" t="str">
        <f t="shared" si="103"/>
        <v/>
      </c>
      <c r="GA26" s="164" t="str">
        <f t="shared" si="104"/>
        <v/>
      </c>
      <c r="GB26" s="165" t="str">
        <f t="shared" si="194"/>
        <v/>
      </c>
      <c r="GC26" s="166" t="str">
        <f t="shared" si="106"/>
        <v/>
      </c>
      <c r="GD26" s="167" t="str">
        <f t="shared" si="107"/>
        <v/>
      </c>
      <c r="GE26" s="168" t="str">
        <f t="shared" si="177"/>
        <v/>
      </c>
      <c r="GF26" s="169" t="str">
        <f t="shared" si="178"/>
        <v/>
      </c>
      <c r="GG26" s="169" t="str">
        <f t="shared" si="179"/>
        <v/>
      </c>
      <c r="GH26" s="169" t="str">
        <f t="shared" si="180"/>
        <v/>
      </c>
      <c r="GI26" s="169" t="str">
        <f t="shared" si="181"/>
        <v/>
      </c>
      <c r="GJ26" s="170" t="str">
        <f t="shared" si="182"/>
        <v/>
      </c>
      <c r="GK26" s="169" t="str">
        <f t="shared" si="183"/>
        <v/>
      </c>
      <c r="GL26" s="439" t="str">
        <f t="shared" si="115"/>
        <v/>
      </c>
      <c r="GM26" s="168">
        <f t="shared" si="116"/>
        <v>0</v>
      </c>
      <c r="GN26" s="169">
        <f t="shared" si="117"/>
        <v>0</v>
      </c>
      <c r="GO26" s="169">
        <f t="shared" si="118"/>
        <v>0</v>
      </c>
      <c r="GP26" s="169">
        <f t="shared" si="119"/>
        <v>0</v>
      </c>
      <c r="GQ26" s="171"/>
      <c r="GR26" s="809"/>
      <c r="GS26" s="809"/>
      <c r="GT26" s="25">
        <f t="shared" si="120"/>
        <v>7</v>
      </c>
      <c r="GU26" s="25" t="s">
        <v>161</v>
      </c>
      <c r="GV26" s="25">
        <f t="shared" si="121"/>
        <v>200</v>
      </c>
      <c r="GW26" s="25" t="str">
        <f t="shared" si="122"/>
        <v>7/200</v>
      </c>
      <c r="GX26" s="25">
        <f t="shared" si="123"/>
        <v>0</v>
      </c>
      <c r="GY26" s="25" t="s">
        <v>161</v>
      </c>
      <c r="GZ26" s="25">
        <f t="shared" si="124"/>
        <v>200</v>
      </c>
      <c r="HA26" s="25" t="str">
        <f t="shared" si="125"/>
        <v>0/200</v>
      </c>
      <c r="HB26" s="25">
        <f t="shared" si="126"/>
        <v>0</v>
      </c>
      <c r="HC26" s="25" t="s">
        <v>161</v>
      </c>
      <c r="HD26" s="25">
        <f t="shared" si="127"/>
        <v>100</v>
      </c>
      <c r="HE26" s="25" t="str">
        <f t="shared" si="128"/>
        <v>0/100</v>
      </c>
      <c r="HF26" s="25">
        <f t="shared" si="129"/>
        <v>0</v>
      </c>
      <c r="HG26" s="25" t="s">
        <v>161</v>
      </c>
      <c r="HH26" s="25">
        <f t="shared" si="130"/>
        <v>100</v>
      </c>
      <c r="HI26" s="25" t="str">
        <f t="shared" si="131"/>
        <v>0/100</v>
      </c>
      <c r="HJ26" s="25">
        <f t="shared" si="132"/>
        <v>0</v>
      </c>
      <c r="HK26" s="25" t="s">
        <v>161</v>
      </c>
      <c r="HL26" s="25">
        <f t="shared" si="133"/>
        <v>200</v>
      </c>
      <c r="HM26" s="25" t="str">
        <f t="shared" si="134"/>
        <v>0/200</v>
      </c>
      <c r="HN26" s="25">
        <f t="shared" si="135"/>
        <v>0</v>
      </c>
      <c r="HO26" s="25" t="s">
        <v>161</v>
      </c>
      <c r="HP26" s="25">
        <f t="shared" si="136"/>
        <v>100</v>
      </c>
      <c r="HQ26" s="25" t="str">
        <f t="shared" si="137"/>
        <v>0/100</v>
      </c>
    </row>
    <row r="27" spans="1:225" ht="38.25" customHeight="1">
      <c r="A27" s="2">
        <f t="shared" si="27"/>
        <v>0</v>
      </c>
      <c r="B27" s="22">
        <f t="shared" si="28"/>
        <v>0</v>
      </c>
      <c r="C27" s="172">
        <v>18</v>
      </c>
      <c r="D27" s="85"/>
      <c r="E27" s="26"/>
      <c r="F27" s="27"/>
      <c r="G27" s="26"/>
      <c r="H27" s="26"/>
      <c r="I27" s="26"/>
      <c r="J27" s="26"/>
      <c r="K27" s="365"/>
      <c r="L27" s="89"/>
      <c r="M27" s="90"/>
      <c r="N27" s="91"/>
      <c r="O27" s="91"/>
      <c r="P27" s="371">
        <f t="shared" si="29"/>
        <v>0</v>
      </c>
      <c r="Q27" s="372">
        <f t="shared" si="30"/>
        <v>0</v>
      </c>
      <c r="R27" s="90"/>
      <c r="S27" s="92">
        <f t="shared" si="0"/>
        <v>0</v>
      </c>
      <c r="T27" s="90"/>
      <c r="U27" s="92">
        <f t="shared" si="1"/>
        <v>0</v>
      </c>
      <c r="V27" s="93" t="str">
        <f t="shared" si="31"/>
        <v/>
      </c>
      <c r="W27" s="94" t="str">
        <f t="shared" si="32"/>
        <v/>
      </c>
      <c r="X27" s="94" t="str">
        <f t="shared" si="33"/>
        <v/>
      </c>
      <c r="Y27" s="373" t="str">
        <f t="shared" si="34"/>
        <v/>
      </c>
      <c r="Z27" s="380"/>
      <c r="AA27" s="381"/>
      <c r="AB27" s="382"/>
      <c r="AC27" s="382"/>
      <c r="AD27" s="382">
        <f t="shared" si="35"/>
        <v>0</v>
      </c>
      <c r="AE27" s="383">
        <f t="shared" si="36"/>
        <v>0</v>
      </c>
      <c r="AF27" s="381"/>
      <c r="AG27" s="383">
        <f t="shared" si="3"/>
        <v>0</v>
      </c>
      <c r="AH27" s="381">
        <v>0</v>
      </c>
      <c r="AI27" s="383">
        <f t="shared" si="4"/>
        <v>0</v>
      </c>
      <c r="AJ27" s="384" t="str">
        <f t="shared" si="5"/>
        <v/>
      </c>
      <c r="AK27" s="385" t="str">
        <f t="shared" si="37"/>
        <v/>
      </c>
      <c r="AL27" s="385" t="str">
        <f t="shared" si="38"/>
        <v/>
      </c>
      <c r="AM27" s="386" t="str">
        <f t="shared" si="39"/>
        <v/>
      </c>
      <c r="AN27" s="96"/>
      <c r="AO27" s="97"/>
      <c r="AP27" s="98"/>
      <c r="AQ27" s="98"/>
      <c r="AR27" s="98">
        <f t="shared" si="40"/>
        <v>0</v>
      </c>
      <c r="AS27" s="99">
        <f t="shared" si="41"/>
        <v>0</v>
      </c>
      <c r="AT27" s="97"/>
      <c r="AU27" s="99">
        <f t="shared" si="6"/>
        <v>0</v>
      </c>
      <c r="AV27" s="97">
        <v>0</v>
      </c>
      <c r="AW27" s="99">
        <f t="shared" si="7"/>
        <v>0</v>
      </c>
      <c r="AX27" s="100" t="str">
        <f t="shared" si="8"/>
        <v/>
      </c>
      <c r="AY27" s="101" t="str">
        <f t="shared" si="42"/>
        <v/>
      </c>
      <c r="AZ27" s="101" t="str">
        <f t="shared" si="43"/>
        <v/>
      </c>
      <c r="BA27" s="102" t="str">
        <f t="shared" si="44"/>
        <v/>
      </c>
      <c r="BB27" s="103"/>
      <c r="BC27" s="104"/>
      <c r="BD27" s="105"/>
      <c r="BE27" s="105"/>
      <c r="BF27" s="105">
        <f t="shared" si="45"/>
        <v>0</v>
      </c>
      <c r="BG27" s="106">
        <f t="shared" si="46"/>
        <v>0</v>
      </c>
      <c r="BH27" s="104"/>
      <c r="BI27" s="106">
        <f t="shared" si="9"/>
        <v>0</v>
      </c>
      <c r="BJ27" s="104">
        <v>0</v>
      </c>
      <c r="BK27" s="106">
        <f t="shared" si="10"/>
        <v>0</v>
      </c>
      <c r="BL27" s="107" t="str">
        <f t="shared" si="11"/>
        <v/>
      </c>
      <c r="BM27" s="108" t="str">
        <f t="shared" si="47"/>
        <v/>
      </c>
      <c r="BN27" s="108" t="str">
        <f t="shared" si="48"/>
        <v/>
      </c>
      <c r="BO27" s="109" t="str">
        <f t="shared" si="49"/>
        <v/>
      </c>
      <c r="BP27" s="110"/>
      <c r="BQ27" s="111"/>
      <c r="BR27" s="112"/>
      <c r="BS27" s="113">
        <f t="shared" si="50"/>
        <v>0</v>
      </c>
      <c r="BT27" s="111">
        <f t="shared" si="51"/>
        <v>0</v>
      </c>
      <c r="BU27" s="113">
        <f t="shared" si="52"/>
        <v>0</v>
      </c>
      <c r="BV27" s="111">
        <v>0</v>
      </c>
      <c r="BW27" s="113">
        <f t="shared" si="12"/>
        <v>0</v>
      </c>
      <c r="BX27" s="435">
        <f t="shared" si="53"/>
        <v>0</v>
      </c>
      <c r="BY27" s="114">
        <f t="shared" si="54"/>
        <v>0</v>
      </c>
      <c r="BZ27" s="434">
        <f t="shared" si="14"/>
        <v>0</v>
      </c>
      <c r="CA27" s="403" t="str">
        <f t="shared" si="55"/>
        <v/>
      </c>
      <c r="CB27" s="114" t="str">
        <f t="shared" si="56"/>
        <v/>
      </c>
      <c r="CC27" s="115" t="str">
        <f t="shared" si="57"/>
        <v/>
      </c>
      <c r="CD27" s="89"/>
      <c r="CE27" s="90"/>
      <c r="CF27" s="91"/>
      <c r="CG27" s="91"/>
      <c r="CH27" s="91">
        <f t="shared" si="58"/>
        <v>0</v>
      </c>
      <c r="CI27" s="92">
        <f t="shared" si="59"/>
        <v>0</v>
      </c>
      <c r="CJ27" s="90"/>
      <c r="CK27" s="92">
        <f t="shared" si="15"/>
        <v>0</v>
      </c>
      <c r="CL27" s="90">
        <v>0</v>
      </c>
      <c r="CM27" s="92">
        <f t="shared" si="16"/>
        <v>0</v>
      </c>
      <c r="CN27" s="93" t="str">
        <f t="shared" si="17"/>
        <v/>
      </c>
      <c r="CO27" s="94" t="str">
        <f t="shared" si="60"/>
        <v/>
      </c>
      <c r="CP27" s="94" t="str">
        <f t="shared" si="61"/>
        <v/>
      </c>
      <c r="CQ27" s="95" t="str">
        <f t="shared" si="62"/>
        <v/>
      </c>
      <c r="CR27" s="116"/>
      <c r="CS27" s="117"/>
      <c r="CT27" s="118"/>
      <c r="CU27" s="118"/>
      <c r="CV27" s="118">
        <f t="shared" si="63"/>
        <v>0</v>
      </c>
      <c r="CW27" s="119">
        <f t="shared" si="64"/>
        <v>0</v>
      </c>
      <c r="CX27" s="117"/>
      <c r="CY27" s="119">
        <f t="shared" si="18"/>
        <v>0</v>
      </c>
      <c r="CZ27" s="117">
        <v>6</v>
      </c>
      <c r="DA27" s="119">
        <f t="shared" si="19"/>
        <v>6</v>
      </c>
      <c r="DB27" s="120" t="str">
        <f t="shared" si="20"/>
        <v/>
      </c>
      <c r="DC27" s="87" t="str">
        <f t="shared" si="65"/>
        <v/>
      </c>
      <c r="DD27" s="87" t="str">
        <f t="shared" si="66"/>
        <v/>
      </c>
      <c r="DE27" s="121" t="str">
        <f t="shared" si="67"/>
        <v/>
      </c>
      <c r="DF27" s="122"/>
      <c r="DG27" s="123"/>
      <c r="DH27" s="124">
        <v>5</v>
      </c>
      <c r="DI27" s="125">
        <f t="shared" si="140"/>
        <v>5</v>
      </c>
      <c r="DJ27" s="84"/>
      <c r="DK27" s="126"/>
      <c r="DL27" s="127">
        <f t="shared" si="169"/>
        <v>0</v>
      </c>
      <c r="DM27" s="128">
        <v>0</v>
      </c>
      <c r="DN27" s="129">
        <v>0</v>
      </c>
      <c r="DO27" s="130">
        <f t="shared" si="141"/>
        <v>0</v>
      </c>
      <c r="DP27" s="131">
        <f t="shared" si="142"/>
        <v>5</v>
      </c>
      <c r="DQ27" s="132">
        <f t="shared" si="143"/>
        <v>2.5</v>
      </c>
      <c r="DR27" s="133" t="str">
        <f t="shared" si="144"/>
        <v/>
      </c>
      <c r="DS27" s="116"/>
      <c r="DT27" s="135"/>
      <c r="DU27" s="136" t="str">
        <f t="shared" si="145"/>
        <v/>
      </c>
      <c r="DV27" s="117"/>
      <c r="DW27" s="138"/>
      <c r="DX27" s="136" t="str">
        <f t="shared" si="146"/>
        <v/>
      </c>
      <c r="DY27" s="138"/>
      <c r="DZ27" s="138"/>
      <c r="EA27" s="136" t="str">
        <f t="shared" si="147"/>
        <v/>
      </c>
      <c r="EB27" s="139">
        <f t="shared" si="148"/>
        <v>0</v>
      </c>
      <c r="EC27" s="140">
        <f t="shared" si="149"/>
        <v>0</v>
      </c>
      <c r="ED27" s="141">
        <f t="shared" si="150"/>
        <v>0</v>
      </c>
      <c r="EE27" s="86"/>
      <c r="EF27" s="142"/>
      <c r="EG27" s="136" t="str">
        <f t="shared" si="151"/>
        <v/>
      </c>
      <c r="EH27" s="143">
        <v>0</v>
      </c>
      <c r="EI27" s="144">
        <v>0</v>
      </c>
      <c r="EJ27" s="136">
        <f t="shared" si="152"/>
        <v>0</v>
      </c>
      <c r="EK27" s="145">
        <f t="shared" si="153"/>
        <v>0</v>
      </c>
      <c r="EL27" s="146">
        <f t="shared" si="154"/>
        <v>0</v>
      </c>
      <c r="EM27" s="147">
        <f t="shared" si="155"/>
        <v>0</v>
      </c>
      <c r="EN27" s="120" t="str">
        <f t="shared" si="156"/>
        <v/>
      </c>
      <c r="EO27" s="148" t="str">
        <f t="shared" si="157"/>
        <v>A</v>
      </c>
      <c r="EP27" s="173">
        <v>0</v>
      </c>
      <c r="EQ27" s="174">
        <v>0</v>
      </c>
      <c r="ER27" s="174">
        <v>0</v>
      </c>
      <c r="ES27" s="151">
        <f t="shared" ref="ES27:ES84" si="201">SUM(EP27:ER27)</f>
        <v>0</v>
      </c>
      <c r="ET27" s="152">
        <f t="shared" ref="ET27:ET84" si="202">IF(OR(ES27="",ES$8=""),"",ES27/ES$8*100)</f>
        <v>0</v>
      </c>
      <c r="EU27" s="153" t="str">
        <f t="shared" ref="EU27:EU84" si="203">IF(ET27&gt;=80,"A",IF(ET27&gt;=60,"B",IF(ET27&gt;=40,"C",IF(ET27&gt;=21,"D",""))))</f>
        <v/>
      </c>
      <c r="EV27" s="175">
        <v>0</v>
      </c>
      <c r="EW27" s="162">
        <v>0</v>
      </c>
      <c r="EX27" s="162">
        <v>0</v>
      </c>
      <c r="EY27" s="85">
        <f t="shared" si="188"/>
        <v>0</v>
      </c>
      <c r="EZ27" s="132">
        <f t="shared" si="189"/>
        <v>0</v>
      </c>
      <c r="FA27" s="133" t="str">
        <f t="shared" si="190"/>
        <v/>
      </c>
      <c r="FB27" s="116"/>
      <c r="FC27" s="117"/>
      <c r="FD27" s="155"/>
      <c r="FE27" s="156">
        <f t="shared" si="172"/>
        <v>0</v>
      </c>
      <c r="FF27" s="142"/>
      <c r="FG27" s="157">
        <f t="shared" si="164"/>
        <v>0</v>
      </c>
      <c r="FH27" s="143">
        <v>0</v>
      </c>
      <c r="FI27" s="158">
        <f t="shared" si="165"/>
        <v>0</v>
      </c>
      <c r="FJ27" s="120" t="str">
        <f t="shared" si="92"/>
        <v/>
      </c>
      <c r="FK27" s="438" t="str">
        <f t="shared" si="93"/>
        <v/>
      </c>
      <c r="FL27" s="438" t="str">
        <f t="shared" si="94"/>
        <v/>
      </c>
      <c r="FM27" s="148" t="str">
        <f t="shared" si="95"/>
        <v/>
      </c>
      <c r="FN27" s="410">
        <v>0</v>
      </c>
      <c r="FO27" s="411">
        <v>0</v>
      </c>
      <c r="FP27" s="411">
        <v>0</v>
      </c>
      <c r="FQ27" s="407">
        <f t="shared" ref="FQ27:FQ84" si="204">SUM(FN27:FP27)</f>
        <v>0</v>
      </c>
      <c r="FR27" s="408">
        <f t="shared" si="97"/>
        <v>0</v>
      </c>
      <c r="FS27" s="409" t="str">
        <f t="shared" si="98"/>
        <v/>
      </c>
      <c r="FT27" s="176"/>
      <c r="FU27" s="174"/>
      <c r="FV27" s="177" t="str">
        <f t="shared" si="166"/>
        <v/>
      </c>
      <c r="FW27" s="161" t="str">
        <f t="shared" si="100"/>
        <v/>
      </c>
      <c r="FX27" s="162" t="str">
        <f t="shared" si="101"/>
        <v/>
      </c>
      <c r="FY27" s="163" t="str">
        <f t="shared" si="193"/>
        <v/>
      </c>
      <c r="FZ27" s="164" t="str">
        <f t="shared" si="103"/>
        <v/>
      </c>
      <c r="GA27" s="164" t="str">
        <f t="shared" si="104"/>
        <v/>
      </c>
      <c r="GB27" s="165" t="str">
        <f t="shared" si="194"/>
        <v/>
      </c>
      <c r="GC27" s="166" t="str">
        <f t="shared" si="106"/>
        <v/>
      </c>
      <c r="GD27" s="167" t="str">
        <f t="shared" si="107"/>
        <v/>
      </c>
      <c r="GE27" s="168" t="str">
        <f t="shared" si="177"/>
        <v/>
      </c>
      <c r="GF27" s="169" t="str">
        <f t="shared" si="178"/>
        <v/>
      </c>
      <c r="GG27" s="169" t="str">
        <f t="shared" si="179"/>
        <v/>
      </c>
      <c r="GH27" s="169" t="str">
        <f t="shared" si="180"/>
        <v/>
      </c>
      <c r="GI27" s="169" t="str">
        <f t="shared" si="181"/>
        <v/>
      </c>
      <c r="GJ27" s="170" t="str">
        <f t="shared" si="182"/>
        <v/>
      </c>
      <c r="GK27" s="169" t="str">
        <f t="shared" si="183"/>
        <v/>
      </c>
      <c r="GL27" s="439" t="str">
        <f t="shared" si="115"/>
        <v/>
      </c>
      <c r="GM27" s="168">
        <f t="shared" si="116"/>
        <v>0</v>
      </c>
      <c r="GN27" s="169">
        <f t="shared" si="117"/>
        <v>0</v>
      </c>
      <c r="GO27" s="169">
        <f t="shared" si="118"/>
        <v>0</v>
      </c>
      <c r="GP27" s="169">
        <f t="shared" si="119"/>
        <v>0</v>
      </c>
      <c r="GQ27" s="171"/>
      <c r="GR27" s="809"/>
      <c r="GS27" s="809"/>
      <c r="GT27" s="25">
        <f t="shared" si="120"/>
        <v>5</v>
      </c>
      <c r="GU27" s="25" t="s">
        <v>161</v>
      </c>
      <c r="GV27" s="25">
        <f t="shared" si="121"/>
        <v>200</v>
      </c>
      <c r="GW27" s="25" t="str">
        <f t="shared" si="122"/>
        <v>5/200</v>
      </c>
      <c r="GX27" s="25">
        <f t="shared" si="123"/>
        <v>0</v>
      </c>
      <c r="GY27" s="25" t="s">
        <v>161</v>
      </c>
      <c r="GZ27" s="25">
        <f t="shared" si="124"/>
        <v>200</v>
      </c>
      <c r="HA27" s="25" t="str">
        <f t="shared" si="125"/>
        <v>0/200</v>
      </c>
      <c r="HB27" s="25">
        <f t="shared" si="126"/>
        <v>0</v>
      </c>
      <c r="HC27" s="25" t="s">
        <v>161</v>
      </c>
      <c r="HD27" s="25">
        <f t="shared" si="127"/>
        <v>100</v>
      </c>
      <c r="HE27" s="25" t="str">
        <f t="shared" si="128"/>
        <v>0/100</v>
      </c>
      <c r="HF27" s="25">
        <f t="shared" si="129"/>
        <v>0</v>
      </c>
      <c r="HG27" s="25" t="s">
        <v>161</v>
      </c>
      <c r="HH27" s="25">
        <f t="shared" si="130"/>
        <v>100</v>
      </c>
      <c r="HI27" s="25" t="str">
        <f t="shared" si="131"/>
        <v>0/100</v>
      </c>
      <c r="HJ27" s="25">
        <f t="shared" si="132"/>
        <v>0</v>
      </c>
      <c r="HK27" s="25" t="s">
        <v>161</v>
      </c>
      <c r="HL27" s="25">
        <f t="shared" si="133"/>
        <v>200</v>
      </c>
      <c r="HM27" s="25" t="str">
        <f t="shared" si="134"/>
        <v>0/200</v>
      </c>
      <c r="HN27" s="25">
        <f t="shared" si="135"/>
        <v>0</v>
      </c>
      <c r="HO27" s="25" t="s">
        <v>161</v>
      </c>
      <c r="HP27" s="25">
        <f t="shared" si="136"/>
        <v>100</v>
      </c>
      <c r="HQ27" s="25" t="str">
        <f t="shared" si="137"/>
        <v>0/100</v>
      </c>
    </row>
    <row r="28" spans="1:225" ht="38.25" customHeight="1">
      <c r="A28" s="2">
        <f t="shared" si="27"/>
        <v>0</v>
      </c>
      <c r="B28" s="22">
        <f t="shared" si="28"/>
        <v>0</v>
      </c>
      <c r="C28" s="88">
        <v>19</v>
      </c>
      <c r="D28" s="85"/>
      <c r="E28" s="26"/>
      <c r="F28" s="27"/>
      <c r="G28" s="26"/>
      <c r="H28" s="26"/>
      <c r="I28" s="26"/>
      <c r="J28" s="26"/>
      <c r="K28" s="365"/>
      <c r="L28" s="89"/>
      <c r="M28" s="90"/>
      <c r="N28" s="91"/>
      <c r="O28" s="91"/>
      <c r="P28" s="371">
        <f t="shared" si="29"/>
        <v>0</v>
      </c>
      <c r="Q28" s="372">
        <f t="shared" si="30"/>
        <v>0</v>
      </c>
      <c r="R28" s="90"/>
      <c r="S28" s="92">
        <f t="shared" si="0"/>
        <v>0</v>
      </c>
      <c r="T28" s="90"/>
      <c r="U28" s="92">
        <f t="shared" si="1"/>
        <v>0</v>
      </c>
      <c r="V28" s="93" t="str">
        <f t="shared" si="31"/>
        <v/>
      </c>
      <c r="W28" s="94" t="str">
        <f t="shared" si="32"/>
        <v/>
      </c>
      <c r="X28" s="94" t="str">
        <f t="shared" si="33"/>
        <v/>
      </c>
      <c r="Y28" s="373" t="str">
        <f t="shared" si="34"/>
        <v/>
      </c>
      <c r="Z28" s="380"/>
      <c r="AA28" s="381"/>
      <c r="AB28" s="382"/>
      <c r="AC28" s="382"/>
      <c r="AD28" s="382">
        <f t="shared" si="35"/>
        <v>0</v>
      </c>
      <c r="AE28" s="383">
        <f t="shared" si="36"/>
        <v>0</v>
      </c>
      <c r="AF28" s="381"/>
      <c r="AG28" s="383">
        <f t="shared" si="3"/>
        <v>0</v>
      </c>
      <c r="AH28" s="381">
        <v>0</v>
      </c>
      <c r="AI28" s="383">
        <f t="shared" si="4"/>
        <v>0</v>
      </c>
      <c r="AJ28" s="384" t="str">
        <f t="shared" si="5"/>
        <v/>
      </c>
      <c r="AK28" s="385" t="str">
        <f t="shared" si="37"/>
        <v/>
      </c>
      <c r="AL28" s="385" t="str">
        <f t="shared" si="38"/>
        <v/>
      </c>
      <c r="AM28" s="386" t="str">
        <f t="shared" si="39"/>
        <v/>
      </c>
      <c r="AN28" s="96"/>
      <c r="AO28" s="97"/>
      <c r="AP28" s="98"/>
      <c r="AQ28" s="98"/>
      <c r="AR28" s="98">
        <f t="shared" si="40"/>
        <v>0</v>
      </c>
      <c r="AS28" s="99">
        <f t="shared" si="41"/>
        <v>0</v>
      </c>
      <c r="AT28" s="97"/>
      <c r="AU28" s="99">
        <f t="shared" si="6"/>
        <v>0</v>
      </c>
      <c r="AV28" s="97">
        <v>0</v>
      </c>
      <c r="AW28" s="99">
        <f t="shared" si="7"/>
        <v>0</v>
      </c>
      <c r="AX28" s="100" t="str">
        <f t="shared" si="8"/>
        <v/>
      </c>
      <c r="AY28" s="101" t="str">
        <f t="shared" si="42"/>
        <v/>
      </c>
      <c r="AZ28" s="101" t="str">
        <f t="shared" si="43"/>
        <v/>
      </c>
      <c r="BA28" s="102" t="str">
        <f t="shared" si="44"/>
        <v/>
      </c>
      <c r="BB28" s="103"/>
      <c r="BC28" s="104"/>
      <c r="BD28" s="105"/>
      <c r="BE28" s="105"/>
      <c r="BF28" s="105">
        <f t="shared" si="45"/>
        <v>0</v>
      </c>
      <c r="BG28" s="106">
        <f t="shared" si="46"/>
        <v>0</v>
      </c>
      <c r="BH28" s="104"/>
      <c r="BI28" s="106">
        <f t="shared" si="9"/>
        <v>0</v>
      </c>
      <c r="BJ28" s="104">
        <v>0</v>
      </c>
      <c r="BK28" s="106">
        <f t="shared" si="10"/>
        <v>0</v>
      </c>
      <c r="BL28" s="107" t="str">
        <f t="shared" si="11"/>
        <v/>
      </c>
      <c r="BM28" s="108" t="str">
        <f t="shared" si="47"/>
        <v/>
      </c>
      <c r="BN28" s="108" t="str">
        <f t="shared" si="48"/>
        <v/>
      </c>
      <c r="BO28" s="109" t="str">
        <f t="shared" si="49"/>
        <v/>
      </c>
      <c r="BP28" s="110"/>
      <c r="BQ28" s="111"/>
      <c r="BR28" s="112"/>
      <c r="BS28" s="113">
        <f t="shared" si="50"/>
        <v>0</v>
      </c>
      <c r="BT28" s="111">
        <f t="shared" si="51"/>
        <v>0</v>
      </c>
      <c r="BU28" s="113">
        <f t="shared" si="52"/>
        <v>0</v>
      </c>
      <c r="BV28" s="111">
        <v>0</v>
      </c>
      <c r="BW28" s="113">
        <f t="shared" si="12"/>
        <v>0</v>
      </c>
      <c r="BX28" s="435">
        <f t="shared" si="53"/>
        <v>0</v>
      </c>
      <c r="BY28" s="114">
        <f t="shared" si="54"/>
        <v>0</v>
      </c>
      <c r="BZ28" s="434">
        <f t="shared" si="14"/>
        <v>0</v>
      </c>
      <c r="CA28" s="403" t="str">
        <f t="shared" si="55"/>
        <v/>
      </c>
      <c r="CB28" s="114" t="str">
        <f t="shared" si="56"/>
        <v/>
      </c>
      <c r="CC28" s="115" t="str">
        <f t="shared" si="57"/>
        <v/>
      </c>
      <c r="CD28" s="89"/>
      <c r="CE28" s="90"/>
      <c r="CF28" s="91"/>
      <c r="CG28" s="91"/>
      <c r="CH28" s="91">
        <f t="shared" si="58"/>
        <v>0</v>
      </c>
      <c r="CI28" s="92">
        <f t="shared" si="59"/>
        <v>0</v>
      </c>
      <c r="CJ28" s="90"/>
      <c r="CK28" s="92">
        <f t="shared" si="15"/>
        <v>0</v>
      </c>
      <c r="CL28" s="90">
        <v>0</v>
      </c>
      <c r="CM28" s="92">
        <f t="shared" si="16"/>
        <v>0</v>
      </c>
      <c r="CN28" s="93" t="str">
        <f t="shared" si="17"/>
        <v/>
      </c>
      <c r="CO28" s="94" t="str">
        <f t="shared" si="60"/>
        <v/>
      </c>
      <c r="CP28" s="94" t="str">
        <f t="shared" si="61"/>
        <v/>
      </c>
      <c r="CQ28" s="95" t="str">
        <f t="shared" si="62"/>
        <v/>
      </c>
      <c r="CR28" s="116"/>
      <c r="CS28" s="117"/>
      <c r="CT28" s="118"/>
      <c r="CU28" s="118"/>
      <c r="CV28" s="118">
        <f t="shared" si="63"/>
        <v>0</v>
      </c>
      <c r="CW28" s="119">
        <f t="shared" si="64"/>
        <v>0</v>
      </c>
      <c r="CX28" s="117"/>
      <c r="CY28" s="119">
        <f t="shared" si="18"/>
        <v>0</v>
      </c>
      <c r="CZ28" s="117"/>
      <c r="DA28" s="119">
        <f t="shared" si="19"/>
        <v>0</v>
      </c>
      <c r="DB28" s="120" t="str">
        <f t="shared" si="20"/>
        <v/>
      </c>
      <c r="DC28" s="87" t="str">
        <f t="shared" si="65"/>
        <v/>
      </c>
      <c r="DD28" s="87" t="str">
        <f t="shared" si="66"/>
        <v/>
      </c>
      <c r="DE28" s="121" t="str">
        <f t="shared" si="67"/>
        <v/>
      </c>
      <c r="DF28" s="122"/>
      <c r="DG28" s="123"/>
      <c r="DH28" s="124">
        <v>5</v>
      </c>
      <c r="DI28" s="125">
        <f t="shared" si="140"/>
        <v>5</v>
      </c>
      <c r="DJ28" s="84"/>
      <c r="DK28" s="126"/>
      <c r="DL28" s="127">
        <f t="shared" si="169"/>
        <v>0</v>
      </c>
      <c r="DM28" s="128">
        <v>0</v>
      </c>
      <c r="DN28" s="129">
        <f t="shared" ref="DN28" si="205">IF($U$8="NA","NA",0)</f>
        <v>0</v>
      </c>
      <c r="DO28" s="130">
        <f t="shared" si="141"/>
        <v>0</v>
      </c>
      <c r="DP28" s="131">
        <f t="shared" si="142"/>
        <v>5</v>
      </c>
      <c r="DQ28" s="132">
        <f t="shared" si="143"/>
        <v>2.5</v>
      </c>
      <c r="DR28" s="133" t="str">
        <f t="shared" si="144"/>
        <v/>
      </c>
      <c r="DS28" s="116"/>
      <c r="DT28" s="135"/>
      <c r="DU28" s="136" t="str">
        <f t="shared" si="145"/>
        <v/>
      </c>
      <c r="DV28" s="117"/>
      <c r="DW28" s="138"/>
      <c r="DX28" s="136" t="str">
        <f t="shared" si="146"/>
        <v/>
      </c>
      <c r="DY28" s="138"/>
      <c r="DZ28" s="138"/>
      <c r="EA28" s="136" t="str">
        <f t="shared" si="147"/>
        <v/>
      </c>
      <c r="EB28" s="139">
        <f t="shared" si="148"/>
        <v>0</v>
      </c>
      <c r="EC28" s="140">
        <f t="shared" si="149"/>
        <v>0</v>
      </c>
      <c r="ED28" s="141">
        <f t="shared" si="150"/>
        <v>0</v>
      </c>
      <c r="EE28" s="86"/>
      <c r="EF28" s="142"/>
      <c r="EG28" s="136" t="str">
        <f t="shared" si="151"/>
        <v/>
      </c>
      <c r="EH28" s="143">
        <v>0</v>
      </c>
      <c r="EI28" s="144">
        <f t="shared" ref="EI28" si="206">IF($U$8="NA","NA",0)</f>
        <v>0</v>
      </c>
      <c r="EJ28" s="136">
        <f t="shared" si="152"/>
        <v>0</v>
      </c>
      <c r="EK28" s="145">
        <f t="shared" si="153"/>
        <v>0</v>
      </c>
      <c r="EL28" s="146">
        <f t="shared" si="154"/>
        <v>0</v>
      </c>
      <c r="EM28" s="147">
        <f t="shared" si="155"/>
        <v>0</v>
      </c>
      <c r="EN28" s="120" t="str">
        <f t="shared" si="156"/>
        <v/>
      </c>
      <c r="EO28" s="148" t="str">
        <f t="shared" si="157"/>
        <v>A</v>
      </c>
      <c r="EP28" s="149">
        <v>0</v>
      </c>
      <c r="EQ28" s="114">
        <v>0</v>
      </c>
      <c r="ER28" s="150">
        <v>0</v>
      </c>
      <c r="ES28" s="151">
        <f t="shared" si="201"/>
        <v>0</v>
      </c>
      <c r="ET28" s="152">
        <f t="shared" si="202"/>
        <v>0</v>
      </c>
      <c r="EU28" s="153" t="str">
        <f t="shared" si="203"/>
        <v/>
      </c>
      <c r="EV28" s="154">
        <v>0</v>
      </c>
      <c r="EW28" s="85">
        <v>0</v>
      </c>
      <c r="EX28" s="85">
        <v>0</v>
      </c>
      <c r="EY28" s="85">
        <f t="shared" si="188"/>
        <v>0</v>
      </c>
      <c r="EZ28" s="132">
        <f t="shared" si="189"/>
        <v>0</v>
      </c>
      <c r="FA28" s="133" t="str">
        <f t="shared" si="190"/>
        <v/>
      </c>
      <c r="FB28" s="116"/>
      <c r="FC28" s="117"/>
      <c r="FD28" s="155"/>
      <c r="FE28" s="156">
        <f t="shared" si="172"/>
        <v>0</v>
      </c>
      <c r="FF28" s="142"/>
      <c r="FG28" s="157">
        <f t="shared" si="164"/>
        <v>0</v>
      </c>
      <c r="FH28" s="143">
        <v>0</v>
      </c>
      <c r="FI28" s="158">
        <f t="shared" si="165"/>
        <v>0</v>
      </c>
      <c r="FJ28" s="120" t="str">
        <f t="shared" si="92"/>
        <v/>
      </c>
      <c r="FK28" s="438" t="str">
        <f t="shared" si="93"/>
        <v/>
      </c>
      <c r="FL28" s="438" t="str">
        <f t="shared" si="94"/>
        <v/>
      </c>
      <c r="FM28" s="148" t="str">
        <f t="shared" si="95"/>
        <v/>
      </c>
      <c r="FN28" s="405">
        <v>0</v>
      </c>
      <c r="FO28" s="375">
        <v>0</v>
      </c>
      <c r="FP28" s="406">
        <v>0</v>
      </c>
      <c r="FQ28" s="407">
        <f t="shared" si="204"/>
        <v>0</v>
      </c>
      <c r="FR28" s="408">
        <f t="shared" si="97"/>
        <v>0</v>
      </c>
      <c r="FS28" s="409" t="str">
        <f t="shared" si="98"/>
        <v/>
      </c>
      <c r="FT28" s="176"/>
      <c r="FU28" s="174"/>
      <c r="FV28" s="177" t="str">
        <f t="shared" si="166"/>
        <v/>
      </c>
      <c r="FW28" s="161" t="str">
        <f t="shared" si="100"/>
        <v/>
      </c>
      <c r="FX28" s="162" t="str">
        <f t="shared" si="101"/>
        <v/>
      </c>
      <c r="FY28" s="163" t="str">
        <f t="shared" si="193"/>
        <v/>
      </c>
      <c r="FZ28" s="164" t="str">
        <f t="shared" si="103"/>
        <v/>
      </c>
      <c r="GA28" s="164" t="str">
        <f t="shared" si="104"/>
        <v/>
      </c>
      <c r="GB28" s="165" t="str">
        <f t="shared" si="194"/>
        <v/>
      </c>
      <c r="GC28" s="166" t="str">
        <f t="shared" si="106"/>
        <v/>
      </c>
      <c r="GD28" s="167" t="str">
        <f t="shared" si="107"/>
        <v/>
      </c>
      <c r="GE28" s="168" t="str">
        <f t="shared" si="177"/>
        <v/>
      </c>
      <c r="GF28" s="169" t="str">
        <f t="shared" si="178"/>
        <v/>
      </c>
      <c r="GG28" s="169" t="str">
        <f t="shared" si="179"/>
        <v/>
      </c>
      <c r="GH28" s="169" t="str">
        <f t="shared" si="180"/>
        <v/>
      </c>
      <c r="GI28" s="169" t="str">
        <f t="shared" si="181"/>
        <v/>
      </c>
      <c r="GJ28" s="170" t="str">
        <f t="shared" si="182"/>
        <v/>
      </c>
      <c r="GK28" s="169" t="str">
        <f t="shared" si="183"/>
        <v/>
      </c>
      <c r="GL28" s="439" t="str">
        <f t="shared" si="115"/>
        <v/>
      </c>
      <c r="GM28" s="168">
        <f t="shared" si="116"/>
        <v>0</v>
      </c>
      <c r="GN28" s="169">
        <f t="shared" si="117"/>
        <v>0</v>
      </c>
      <c r="GO28" s="169">
        <f t="shared" si="118"/>
        <v>0</v>
      </c>
      <c r="GP28" s="169">
        <f t="shared" si="119"/>
        <v>0</v>
      </c>
      <c r="GQ28" s="171"/>
      <c r="GR28" s="809"/>
      <c r="GS28" s="809"/>
      <c r="GT28" s="25">
        <f t="shared" si="120"/>
        <v>5</v>
      </c>
      <c r="GU28" s="25" t="s">
        <v>161</v>
      </c>
      <c r="GV28" s="25">
        <f t="shared" si="121"/>
        <v>200</v>
      </c>
      <c r="GW28" s="25" t="str">
        <f t="shared" si="122"/>
        <v>5/200</v>
      </c>
      <c r="GX28" s="25">
        <f t="shared" si="123"/>
        <v>0</v>
      </c>
      <c r="GY28" s="25" t="s">
        <v>161</v>
      </c>
      <c r="GZ28" s="25">
        <f t="shared" si="124"/>
        <v>200</v>
      </c>
      <c r="HA28" s="25" t="str">
        <f t="shared" si="125"/>
        <v>0/200</v>
      </c>
      <c r="HB28" s="25">
        <f t="shared" si="126"/>
        <v>0</v>
      </c>
      <c r="HC28" s="25" t="s">
        <v>161</v>
      </c>
      <c r="HD28" s="25">
        <f t="shared" si="127"/>
        <v>100</v>
      </c>
      <c r="HE28" s="25" t="str">
        <f t="shared" si="128"/>
        <v>0/100</v>
      </c>
      <c r="HF28" s="25">
        <f t="shared" si="129"/>
        <v>0</v>
      </c>
      <c r="HG28" s="25" t="s">
        <v>161</v>
      </c>
      <c r="HH28" s="25">
        <f t="shared" si="130"/>
        <v>100</v>
      </c>
      <c r="HI28" s="25" t="str">
        <f t="shared" si="131"/>
        <v>0/100</v>
      </c>
      <c r="HJ28" s="25">
        <f t="shared" si="132"/>
        <v>0</v>
      </c>
      <c r="HK28" s="25" t="s">
        <v>161</v>
      </c>
      <c r="HL28" s="25">
        <f t="shared" si="133"/>
        <v>200</v>
      </c>
      <c r="HM28" s="25" t="str">
        <f t="shared" si="134"/>
        <v>0/200</v>
      </c>
      <c r="HN28" s="25">
        <f t="shared" si="135"/>
        <v>0</v>
      </c>
      <c r="HO28" s="25" t="s">
        <v>161</v>
      </c>
      <c r="HP28" s="25">
        <f t="shared" si="136"/>
        <v>100</v>
      </c>
      <c r="HQ28" s="25" t="str">
        <f t="shared" si="137"/>
        <v>0/100</v>
      </c>
    </row>
    <row r="29" spans="1:225" ht="38.25" customHeight="1">
      <c r="A29" s="2">
        <f t="shared" si="27"/>
        <v>0</v>
      </c>
      <c r="B29" s="22">
        <f t="shared" si="28"/>
        <v>0</v>
      </c>
      <c r="C29" s="172">
        <v>20</v>
      </c>
      <c r="D29" s="85"/>
      <c r="E29" s="26"/>
      <c r="F29" s="27"/>
      <c r="G29" s="26"/>
      <c r="H29" s="26"/>
      <c r="I29" s="26"/>
      <c r="J29" s="26"/>
      <c r="K29" s="365"/>
      <c r="L29" s="89"/>
      <c r="M29" s="90"/>
      <c r="N29" s="91"/>
      <c r="O29" s="91"/>
      <c r="P29" s="371">
        <f t="shared" si="29"/>
        <v>0</v>
      </c>
      <c r="Q29" s="372">
        <f t="shared" si="30"/>
        <v>0</v>
      </c>
      <c r="R29" s="90"/>
      <c r="S29" s="92">
        <f t="shared" si="0"/>
        <v>0</v>
      </c>
      <c r="T29" s="90"/>
      <c r="U29" s="92">
        <f t="shared" si="1"/>
        <v>0</v>
      </c>
      <c r="V29" s="93" t="str">
        <f t="shared" si="31"/>
        <v/>
      </c>
      <c r="W29" s="94" t="str">
        <f t="shared" si="32"/>
        <v/>
      </c>
      <c r="X29" s="94" t="str">
        <f t="shared" si="33"/>
        <v/>
      </c>
      <c r="Y29" s="373" t="str">
        <f t="shared" si="34"/>
        <v/>
      </c>
      <c r="Z29" s="380"/>
      <c r="AA29" s="381"/>
      <c r="AB29" s="382"/>
      <c r="AC29" s="382"/>
      <c r="AD29" s="382">
        <f t="shared" si="35"/>
        <v>0</v>
      </c>
      <c r="AE29" s="383">
        <f t="shared" si="36"/>
        <v>0</v>
      </c>
      <c r="AF29" s="381"/>
      <c r="AG29" s="383">
        <f t="shared" si="3"/>
        <v>0</v>
      </c>
      <c r="AH29" s="381">
        <v>0</v>
      </c>
      <c r="AI29" s="383">
        <f t="shared" si="4"/>
        <v>0</v>
      </c>
      <c r="AJ29" s="384" t="str">
        <f t="shared" si="5"/>
        <v/>
      </c>
      <c r="AK29" s="385" t="str">
        <f t="shared" si="37"/>
        <v/>
      </c>
      <c r="AL29" s="385" t="str">
        <f t="shared" si="38"/>
        <v/>
      </c>
      <c r="AM29" s="386" t="str">
        <f t="shared" si="39"/>
        <v/>
      </c>
      <c r="AN29" s="96"/>
      <c r="AO29" s="97"/>
      <c r="AP29" s="98"/>
      <c r="AQ29" s="98"/>
      <c r="AR29" s="98">
        <f t="shared" si="40"/>
        <v>0</v>
      </c>
      <c r="AS29" s="99">
        <f t="shared" si="41"/>
        <v>0</v>
      </c>
      <c r="AT29" s="97"/>
      <c r="AU29" s="99">
        <f t="shared" si="6"/>
        <v>0</v>
      </c>
      <c r="AV29" s="97">
        <v>0</v>
      </c>
      <c r="AW29" s="99">
        <f t="shared" si="7"/>
        <v>0</v>
      </c>
      <c r="AX29" s="100" t="str">
        <f t="shared" si="8"/>
        <v/>
      </c>
      <c r="AY29" s="101" t="str">
        <f t="shared" si="42"/>
        <v/>
      </c>
      <c r="AZ29" s="101" t="str">
        <f t="shared" si="43"/>
        <v/>
      </c>
      <c r="BA29" s="102" t="str">
        <f t="shared" si="44"/>
        <v/>
      </c>
      <c r="BB29" s="103"/>
      <c r="BC29" s="104"/>
      <c r="BD29" s="105"/>
      <c r="BE29" s="105"/>
      <c r="BF29" s="105">
        <f t="shared" si="45"/>
        <v>0</v>
      </c>
      <c r="BG29" s="106">
        <f t="shared" si="46"/>
        <v>0</v>
      </c>
      <c r="BH29" s="104"/>
      <c r="BI29" s="106">
        <f t="shared" si="9"/>
        <v>0</v>
      </c>
      <c r="BJ29" s="104">
        <v>0</v>
      </c>
      <c r="BK29" s="106">
        <f t="shared" si="10"/>
        <v>0</v>
      </c>
      <c r="BL29" s="107" t="str">
        <f t="shared" si="11"/>
        <v/>
      </c>
      <c r="BM29" s="108" t="str">
        <f t="shared" si="47"/>
        <v/>
      </c>
      <c r="BN29" s="108" t="str">
        <f t="shared" si="48"/>
        <v/>
      </c>
      <c r="BO29" s="109" t="str">
        <f t="shared" si="49"/>
        <v/>
      </c>
      <c r="BP29" s="110"/>
      <c r="BQ29" s="111"/>
      <c r="BR29" s="112"/>
      <c r="BS29" s="113">
        <f t="shared" si="50"/>
        <v>0</v>
      </c>
      <c r="BT29" s="111">
        <f t="shared" si="51"/>
        <v>0</v>
      </c>
      <c r="BU29" s="113">
        <f t="shared" si="52"/>
        <v>0</v>
      </c>
      <c r="BV29" s="111">
        <v>0</v>
      </c>
      <c r="BW29" s="113">
        <f t="shared" si="12"/>
        <v>0</v>
      </c>
      <c r="BX29" s="435">
        <f t="shared" si="53"/>
        <v>0</v>
      </c>
      <c r="BY29" s="114">
        <f t="shared" si="54"/>
        <v>0</v>
      </c>
      <c r="BZ29" s="434">
        <f t="shared" si="14"/>
        <v>0</v>
      </c>
      <c r="CA29" s="403" t="str">
        <f t="shared" si="55"/>
        <v/>
      </c>
      <c r="CB29" s="114" t="str">
        <f t="shared" si="56"/>
        <v/>
      </c>
      <c r="CC29" s="115" t="str">
        <f t="shared" si="57"/>
        <v/>
      </c>
      <c r="CD29" s="89"/>
      <c r="CE29" s="90"/>
      <c r="CF29" s="91"/>
      <c r="CG29" s="91"/>
      <c r="CH29" s="91">
        <f t="shared" si="58"/>
        <v>0</v>
      </c>
      <c r="CI29" s="92">
        <f t="shared" si="59"/>
        <v>0</v>
      </c>
      <c r="CJ29" s="90"/>
      <c r="CK29" s="92">
        <f t="shared" si="15"/>
        <v>0</v>
      </c>
      <c r="CL29" s="90">
        <v>0</v>
      </c>
      <c r="CM29" s="92">
        <f t="shared" si="16"/>
        <v>0</v>
      </c>
      <c r="CN29" s="93" t="str">
        <f t="shared" si="17"/>
        <v/>
      </c>
      <c r="CO29" s="94" t="str">
        <f t="shared" si="60"/>
        <v/>
      </c>
      <c r="CP29" s="94" t="str">
        <f t="shared" si="61"/>
        <v/>
      </c>
      <c r="CQ29" s="95" t="str">
        <f t="shared" si="62"/>
        <v/>
      </c>
      <c r="CR29" s="116"/>
      <c r="CS29" s="117"/>
      <c r="CT29" s="118"/>
      <c r="CU29" s="118"/>
      <c r="CV29" s="118">
        <f t="shared" si="63"/>
        <v>0</v>
      </c>
      <c r="CW29" s="119">
        <f t="shared" si="64"/>
        <v>0</v>
      </c>
      <c r="CX29" s="117"/>
      <c r="CY29" s="119">
        <f t="shared" si="18"/>
        <v>0</v>
      </c>
      <c r="CZ29" s="117">
        <v>0</v>
      </c>
      <c r="DA29" s="119">
        <f t="shared" si="19"/>
        <v>0</v>
      </c>
      <c r="DB29" s="120" t="str">
        <f t="shared" si="20"/>
        <v/>
      </c>
      <c r="DC29" s="87" t="str">
        <f t="shared" si="65"/>
        <v/>
      </c>
      <c r="DD29" s="87" t="str">
        <f t="shared" si="66"/>
        <v/>
      </c>
      <c r="DE29" s="121" t="str">
        <f t="shared" si="67"/>
        <v/>
      </c>
      <c r="DF29" s="122"/>
      <c r="DG29" s="123"/>
      <c r="DH29" s="124">
        <v>8</v>
      </c>
      <c r="DI29" s="125">
        <f t="shared" si="140"/>
        <v>8</v>
      </c>
      <c r="DJ29" s="84"/>
      <c r="DK29" s="126"/>
      <c r="DL29" s="127">
        <f t="shared" si="169"/>
        <v>0</v>
      </c>
      <c r="DM29" s="128">
        <v>0</v>
      </c>
      <c r="DN29" s="129">
        <v>0</v>
      </c>
      <c r="DO29" s="130">
        <f t="shared" si="141"/>
        <v>0</v>
      </c>
      <c r="DP29" s="131">
        <f t="shared" si="142"/>
        <v>8</v>
      </c>
      <c r="DQ29" s="132">
        <f t="shared" si="143"/>
        <v>4</v>
      </c>
      <c r="DR29" s="133" t="str">
        <f t="shared" si="144"/>
        <v/>
      </c>
      <c r="DS29" s="116"/>
      <c r="DT29" s="135"/>
      <c r="DU29" s="136" t="str">
        <f t="shared" si="145"/>
        <v/>
      </c>
      <c r="DV29" s="117"/>
      <c r="DW29" s="138"/>
      <c r="DX29" s="136" t="str">
        <f t="shared" si="146"/>
        <v/>
      </c>
      <c r="DY29" s="138"/>
      <c r="DZ29" s="138"/>
      <c r="EA29" s="136" t="str">
        <f t="shared" si="147"/>
        <v/>
      </c>
      <c r="EB29" s="139">
        <f t="shared" si="148"/>
        <v>0</v>
      </c>
      <c r="EC29" s="140">
        <f t="shared" si="149"/>
        <v>0</v>
      </c>
      <c r="ED29" s="141">
        <f t="shared" si="150"/>
        <v>0</v>
      </c>
      <c r="EE29" s="86"/>
      <c r="EF29" s="142"/>
      <c r="EG29" s="136" t="str">
        <f t="shared" si="151"/>
        <v/>
      </c>
      <c r="EH29" s="143">
        <v>0</v>
      </c>
      <c r="EI29" s="144">
        <v>0</v>
      </c>
      <c r="EJ29" s="136">
        <f t="shared" si="152"/>
        <v>0</v>
      </c>
      <c r="EK29" s="145">
        <f t="shared" si="153"/>
        <v>0</v>
      </c>
      <c r="EL29" s="146">
        <f t="shared" si="154"/>
        <v>0</v>
      </c>
      <c r="EM29" s="147">
        <f t="shared" si="155"/>
        <v>0</v>
      </c>
      <c r="EN29" s="120" t="str">
        <f t="shared" si="156"/>
        <v/>
      </c>
      <c r="EO29" s="148" t="str">
        <f t="shared" si="157"/>
        <v>A</v>
      </c>
      <c r="EP29" s="173">
        <v>0</v>
      </c>
      <c r="EQ29" s="174">
        <v>0</v>
      </c>
      <c r="ER29" s="174">
        <v>0</v>
      </c>
      <c r="ES29" s="151">
        <f t="shared" si="201"/>
        <v>0</v>
      </c>
      <c r="ET29" s="152">
        <f t="shared" si="202"/>
        <v>0</v>
      </c>
      <c r="EU29" s="153" t="str">
        <f t="shared" si="203"/>
        <v/>
      </c>
      <c r="EV29" s="175">
        <v>0</v>
      </c>
      <c r="EW29" s="162">
        <v>0</v>
      </c>
      <c r="EX29" s="162">
        <v>0</v>
      </c>
      <c r="EY29" s="85">
        <f t="shared" si="188"/>
        <v>0</v>
      </c>
      <c r="EZ29" s="132">
        <f t="shared" si="189"/>
        <v>0</v>
      </c>
      <c r="FA29" s="133" t="str">
        <f t="shared" si="190"/>
        <v/>
      </c>
      <c r="FB29" s="116"/>
      <c r="FC29" s="117"/>
      <c r="FD29" s="155"/>
      <c r="FE29" s="156">
        <f t="shared" si="172"/>
        <v>0</v>
      </c>
      <c r="FF29" s="142"/>
      <c r="FG29" s="157">
        <f t="shared" si="164"/>
        <v>0</v>
      </c>
      <c r="FH29" s="143">
        <v>0</v>
      </c>
      <c r="FI29" s="158">
        <f t="shared" si="165"/>
        <v>0</v>
      </c>
      <c r="FJ29" s="120" t="str">
        <f t="shared" si="92"/>
        <v/>
      </c>
      <c r="FK29" s="438" t="str">
        <f t="shared" si="93"/>
        <v/>
      </c>
      <c r="FL29" s="438" t="str">
        <f t="shared" si="94"/>
        <v/>
      </c>
      <c r="FM29" s="148" t="str">
        <f t="shared" si="95"/>
        <v/>
      </c>
      <c r="FN29" s="410">
        <v>0</v>
      </c>
      <c r="FO29" s="411">
        <v>0</v>
      </c>
      <c r="FP29" s="411">
        <v>0</v>
      </c>
      <c r="FQ29" s="407">
        <f t="shared" si="204"/>
        <v>0</v>
      </c>
      <c r="FR29" s="408">
        <f t="shared" si="97"/>
        <v>0</v>
      </c>
      <c r="FS29" s="409" t="str">
        <f t="shared" si="98"/>
        <v/>
      </c>
      <c r="FT29" s="176"/>
      <c r="FU29" s="174"/>
      <c r="FV29" s="177" t="str">
        <f t="shared" si="166"/>
        <v/>
      </c>
      <c r="FW29" s="161" t="str">
        <f t="shared" si="100"/>
        <v/>
      </c>
      <c r="FX29" s="162" t="str">
        <f t="shared" si="101"/>
        <v/>
      </c>
      <c r="FY29" s="163" t="str">
        <f t="shared" si="193"/>
        <v/>
      </c>
      <c r="FZ29" s="164" t="str">
        <f t="shared" si="103"/>
        <v/>
      </c>
      <c r="GA29" s="164" t="str">
        <f t="shared" si="104"/>
        <v/>
      </c>
      <c r="GB29" s="165" t="str">
        <f t="shared" si="194"/>
        <v/>
      </c>
      <c r="GC29" s="166" t="str">
        <f t="shared" si="106"/>
        <v/>
      </c>
      <c r="GD29" s="167" t="str">
        <f t="shared" si="107"/>
        <v/>
      </c>
      <c r="GE29" s="168" t="str">
        <f t="shared" si="177"/>
        <v/>
      </c>
      <c r="GF29" s="169" t="str">
        <f t="shared" si="178"/>
        <v/>
      </c>
      <c r="GG29" s="169" t="str">
        <f t="shared" si="179"/>
        <v/>
      </c>
      <c r="GH29" s="169" t="str">
        <f t="shared" si="180"/>
        <v/>
      </c>
      <c r="GI29" s="169" t="str">
        <f t="shared" si="181"/>
        <v/>
      </c>
      <c r="GJ29" s="170" t="str">
        <f t="shared" si="182"/>
        <v/>
      </c>
      <c r="GK29" s="169" t="str">
        <f t="shared" si="183"/>
        <v/>
      </c>
      <c r="GL29" s="439" t="str">
        <f t="shared" si="115"/>
        <v/>
      </c>
      <c r="GM29" s="168">
        <f t="shared" si="116"/>
        <v>0</v>
      </c>
      <c r="GN29" s="169">
        <f t="shared" si="117"/>
        <v>0</v>
      </c>
      <c r="GO29" s="169">
        <f t="shared" si="118"/>
        <v>0</v>
      </c>
      <c r="GP29" s="169">
        <f t="shared" si="119"/>
        <v>0</v>
      </c>
      <c r="GQ29" s="171"/>
      <c r="GR29" s="809"/>
      <c r="GS29" s="809"/>
      <c r="GT29" s="25">
        <f t="shared" si="120"/>
        <v>8</v>
      </c>
      <c r="GU29" s="25" t="s">
        <v>161</v>
      </c>
      <c r="GV29" s="25">
        <f t="shared" si="121"/>
        <v>200</v>
      </c>
      <c r="GW29" s="25" t="str">
        <f t="shared" si="122"/>
        <v>8/200</v>
      </c>
      <c r="GX29" s="25">
        <f t="shared" si="123"/>
        <v>0</v>
      </c>
      <c r="GY29" s="25" t="s">
        <v>161</v>
      </c>
      <c r="GZ29" s="25">
        <f t="shared" si="124"/>
        <v>200</v>
      </c>
      <c r="HA29" s="25" t="str">
        <f t="shared" si="125"/>
        <v>0/200</v>
      </c>
      <c r="HB29" s="25">
        <f t="shared" si="126"/>
        <v>0</v>
      </c>
      <c r="HC29" s="25" t="s">
        <v>161</v>
      </c>
      <c r="HD29" s="25">
        <f t="shared" si="127"/>
        <v>100</v>
      </c>
      <c r="HE29" s="25" t="str">
        <f t="shared" si="128"/>
        <v>0/100</v>
      </c>
      <c r="HF29" s="25">
        <f t="shared" si="129"/>
        <v>0</v>
      </c>
      <c r="HG29" s="25" t="s">
        <v>161</v>
      </c>
      <c r="HH29" s="25">
        <f t="shared" si="130"/>
        <v>100</v>
      </c>
      <c r="HI29" s="25" t="str">
        <f t="shared" si="131"/>
        <v>0/100</v>
      </c>
      <c r="HJ29" s="25">
        <f t="shared" si="132"/>
        <v>0</v>
      </c>
      <c r="HK29" s="25" t="s">
        <v>161</v>
      </c>
      <c r="HL29" s="25">
        <f t="shared" si="133"/>
        <v>200</v>
      </c>
      <c r="HM29" s="25" t="str">
        <f t="shared" si="134"/>
        <v>0/200</v>
      </c>
      <c r="HN29" s="25">
        <f t="shared" si="135"/>
        <v>0</v>
      </c>
      <c r="HO29" s="25" t="s">
        <v>161</v>
      </c>
      <c r="HP29" s="25">
        <f t="shared" si="136"/>
        <v>100</v>
      </c>
      <c r="HQ29" s="25" t="str">
        <f t="shared" si="137"/>
        <v>0/100</v>
      </c>
    </row>
    <row r="30" spans="1:225" ht="38.25" customHeight="1">
      <c r="A30" s="2">
        <f t="shared" si="27"/>
        <v>0</v>
      </c>
      <c r="B30" s="22">
        <f t="shared" si="28"/>
        <v>0</v>
      </c>
      <c r="C30" s="88">
        <v>21</v>
      </c>
      <c r="D30" s="85"/>
      <c r="E30" s="26"/>
      <c r="F30" s="27"/>
      <c r="G30" s="23"/>
      <c r="H30" s="26"/>
      <c r="I30" s="26"/>
      <c r="J30" s="26"/>
      <c r="K30" s="365"/>
      <c r="L30" s="89"/>
      <c r="M30" s="90"/>
      <c r="N30" s="91"/>
      <c r="O30" s="91"/>
      <c r="P30" s="371">
        <f t="shared" si="29"/>
        <v>0</v>
      </c>
      <c r="Q30" s="372">
        <f t="shared" si="30"/>
        <v>0</v>
      </c>
      <c r="R30" s="90"/>
      <c r="S30" s="92">
        <f t="shared" si="0"/>
        <v>0</v>
      </c>
      <c r="T30" s="90"/>
      <c r="U30" s="92">
        <f t="shared" si="1"/>
        <v>0</v>
      </c>
      <c r="V30" s="93" t="str">
        <f t="shared" si="31"/>
        <v/>
      </c>
      <c r="W30" s="94" t="str">
        <f t="shared" si="32"/>
        <v/>
      </c>
      <c r="X30" s="94" t="str">
        <f t="shared" si="33"/>
        <v/>
      </c>
      <c r="Y30" s="373" t="str">
        <f t="shared" si="34"/>
        <v/>
      </c>
      <c r="Z30" s="380"/>
      <c r="AA30" s="381"/>
      <c r="AB30" s="382"/>
      <c r="AC30" s="382"/>
      <c r="AD30" s="382">
        <f t="shared" si="35"/>
        <v>0</v>
      </c>
      <c r="AE30" s="383">
        <f t="shared" si="36"/>
        <v>0</v>
      </c>
      <c r="AF30" s="381"/>
      <c r="AG30" s="383">
        <f t="shared" si="3"/>
        <v>0</v>
      </c>
      <c r="AH30" s="381">
        <v>0</v>
      </c>
      <c r="AI30" s="383">
        <f t="shared" si="4"/>
        <v>0</v>
      </c>
      <c r="AJ30" s="384" t="str">
        <f t="shared" si="5"/>
        <v/>
      </c>
      <c r="AK30" s="385" t="str">
        <f t="shared" si="37"/>
        <v/>
      </c>
      <c r="AL30" s="385" t="str">
        <f t="shared" si="38"/>
        <v/>
      </c>
      <c r="AM30" s="386" t="str">
        <f t="shared" si="39"/>
        <v/>
      </c>
      <c r="AN30" s="96"/>
      <c r="AO30" s="97"/>
      <c r="AP30" s="98"/>
      <c r="AQ30" s="98"/>
      <c r="AR30" s="98">
        <f t="shared" si="40"/>
        <v>0</v>
      </c>
      <c r="AS30" s="99">
        <f t="shared" si="41"/>
        <v>0</v>
      </c>
      <c r="AT30" s="97"/>
      <c r="AU30" s="99">
        <f t="shared" si="6"/>
        <v>0</v>
      </c>
      <c r="AV30" s="97">
        <v>0</v>
      </c>
      <c r="AW30" s="99">
        <f t="shared" si="7"/>
        <v>0</v>
      </c>
      <c r="AX30" s="100" t="str">
        <f t="shared" si="8"/>
        <v/>
      </c>
      <c r="AY30" s="101" t="str">
        <f t="shared" si="42"/>
        <v/>
      </c>
      <c r="AZ30" s="101" t="str">
        <f t="shared" si="43"/>
        <v/>
      </c>
      <c r="BA30" s="102" t="str">
        <f t="shared" si="44"/>
        <v/>
      </c>
      <c r="BB30" s="103"/>
      <c r="BC30" s="104"/>
      <c r="BD30" s="105"/>
      <c r="BE30" s="105"/>
      <c r="BF30" s="105">
        <f t="shared" si="45"/>
        <v>0</v>
      </c>
      <c r="BG30" s="106">
        <f t="shared" si="46"/>
        <v>0</v>
      </c>
      <c r="BH30" s="104"/>
      <c r="BI30" s="106">
        <f t="shared" si="9"/>
        <v>0</v>
      </c>
      <c r="BJ30" s="104">
        <v>0</v>
      </c>
      <c r="BK30" s="106">
        <f t="shared" si="10"/>
        <v>0</v>
      </c>
      <c r="BL30" s="107" t="str">
        <f t="shared" si="11"/>
        <v/>
      </c>
      <c r="BM30" s="108" t="str">
        <f t="shared" si="47"/>
        <v/>
      </c>
      <c r="BN30" s="108" t="str">
        <f t="shared" si="48"/>
        <v/>
      </c>
      <c r="BO30" s="109" t="str">
        <f t="shared" si="49"/>
        <v/>
      </c>
      <c r="BP30" s="110"/>
      <c r="BQ30" s="111"/>
      <c r="BR30" s="112"/>
      <c r="BS30" s="113">
        <f t="shared" si="50"/>
        <v>0</v>
      </c>
      <c r="BT30" s="111">
        <f t="shared" si="51"/>
        <v>0</v>
      </c>
      <c r="BU30" s="113">
        <f t="shared" si="52"/>
        <v>0</v>
      </c>
      <c r="BV30" s="111">
        <v>0</v>
      </c>
      <c r="BW30" s="113">
        <f t="shared" si="12"/>
        <v>0</v>
      </c>
      <c r="BX30" s="435">
        <f t="shared" si="53"/>
        <v>0</v>
      </c>
      <c r="BY30" s="114">
        <f t="shared" si="54"/>
        <v>0</v>
      </c>
      <c r="BZ30" s="434">
        <f t="shared" si="14"/>
        <v>0</v>
      </c>
      <c r="CA30" s="403" t="str">
        <f t="shared" si="55"/>
        <v/>
      </c>
      <c r="CB30" s="114" t="str">
        <f t="shared" si="56"/>
        <v/>
      </c>
      <c r="CC30" s="115" t="str">
        <f t="shared" si="57"/>
        <v/>
      </c>
      <c r="CD30" s="89"/>
      <c r="CE30" s="90"/>
      <c r="CF30" s="91"/>
      <c r="CG30" s="91"/>
      <c r="CH30" s="91">
        <f t="shared" si="58"/>
        <v>0</v>
      </c>
      <c r="CI30" s="92">
        <f t="shared" si="59"/>
        <v>0</v>
      </c>
      <c r="CJ30" s="90"/>
      <c r="CK30" s="92">
        <f t="shared" si="15"/>
        <v>0</v>
      </c>
      <c r="CL30" s="90">
        <v>0</v>
      </c>
      <c r="CM30" s="92">
        <f t="shared" si="16"/>
        <v>0</v>
      </c>
      <c r="CN30" s="93" t="str">
        <f t="shared" si="17"/>
        <v/>
      </c>
      <c r="CO30" s="94" t="str">
        <f t="shared" si="60"/>
        <v/>
      </c>
      <c r="CP30" s="94" t="str">
        <f t="shared" si="61"/>
        <v/>
      </c>
      <c r="CQ30" s="95" t="str">
        <f t="shared" si="62"/>
        <v/>
      </c>
      <c r="CR30" s="116"/>
      <c r="CS30" s="117"/>
      <c r="CT30" s="118"/>
      <c r="CU30" s="118"/>
      <c r="CV30" s="118">
        <f t="shared" si="63"/>
        <v>0</v>
      </c>
      <c r="CW30" s="119">
        <f t="shared" si="64"/>
        <v>0</v>
      </c>
      <c r="CX30" s="117"/>
      <c r="CY30" s="119">
        <f t="shared" si="18"/>
        <v>0</v>
      </c>
      <c r="CZ30" s="117">
        <v>0</v>
      </c>
      <c r="DA30" s="119">
        <f t="shared" si="19"/>
        <v>0</v>
      </c>
      <c r="DB30" s="120" t="str">
        <f t="shared" si="20"/>
        <v/>
      </c>
      <c r="DC30" s="87" t="str">
        <f t="shared" si="65"/>
        <v/>
      </c>
      <c r="DD30" s="87" t="str">
        <f t="shared" si="66"/>
        <v/>
      </c>
      <c r="DE30" s="121" t="str">
        <f t="shared" si="67"/>
        <v/>
      </c>
      <c r="DF30" s="122"/>
      <c r="DG30" s="123"/>
      <c r="DH30" s="124">
        <v>7</v>
      </c>
      <c r="DI30" s="125">
        <f t="shared" si="140"/>
        <v>7</v>
      </c>
      <c r="DJ30" s="84"/>
      <c r="DK30" s="126"/>
      <c r="DL30" s="127">
        <f t="shared" si="169"/>
        <v>0</v>
      </c>
      <c r="DM30" s="128">
        <v>0</v>
      </c>
      <c r="DN30" s="129">
        <f t="shared" ref="DN30" si="207">IF($U$8="NA","NA",0)</f>
        <v>0</v>
      </c>
      <c r="DO30" s="130">
        <f t="shared" si="141"/>
        <v>0</v>
      </c>
      <c r="DP30" s="131">
        <f t="shared" si="142"/>
        <v>7</v>
      </c>
      <c r="DQ30" s="132">
        <f t="shared" si="143"/>
        <v>3.5000000000000004</v>
      </c>
      <c r="DR30" s="133" t="str">
        <f t="shared" si="144"/>
        <v/>
      </c>
      <c r="DS30" s="116"/>
      <c r="DT30" s="135"/>
      <c r="DU30" s="136" t="str">
        <f t="shared" si="145"/>
        <v/>
      </c>
      <c r="DV30" s="117"/>
      <c r="DW30" s="138"/>
      <c r="DX30" s="136" t="str">
        <f t="shared" si="146"/>
        <v/>
      </c>
      <c r="DY30" s="138"/>
      <c r="DZ30" s="138"/>
      <c r="EA30" s="136" t="str">
        <f t="shared" si="147"/>
        <v/>
      </c>
      <c r="EB30" s="139">
        <f t="shared" si="148"/>
        <v>0</v>
      </c>
      <c r="EC30" s="140">
        <f t="shared" si="149"/>
        <v>0</v>
      </c>
      <c r="ED30" s="141">
        <f t="shared" si="150"/>
        <v>0</v>
      </c>
      <c r="EE30" s="86"/>
      <c r="EF30" s="142"/>
      <c r="EG30" s="136" t="str">
        <f t="shared" si="151"/>
        <v/>
      </c>
      <c r="EH30" s="143">
        <v>0</v>
      </c>
      <c r="EI30" s="144">
        <f t="shared" ref="EI30" si="208">IF($U$8="NA","NA",0)</f>
        <v>0</v>
      </c>
      <c r="EJ30" s="136">
        <f t="shared" si="152"/>
        <v>0</v>
      </c>
      <c r="EK30" s="145">
        <f t="shared" si="153"/>
        <v>0</v>
      </c>
      <c r="EL30" s="146">
        <f t="shared" si="154"/>
        <v>0</v>
      </c>
      <c r="EM30" s="147">
        <f t="shared" si="155"/>
        <v>0</v>
      </c>
      <c r="EN30" s="120" t="str">
        <f t="shared" si="156"/>
        <v/>
      </c>
      <c r="EO30" s="148" t="str">
        <f t="shared" si="157"/>
        <v>A</v>
      </c>
      <c r="EP30" s="149">
        <v>0</v>
      </c>
      <c r="EQ30" s="114">
        <v>0</v>
      </c>
      <c r="ER30" s="150">
        <v>0</v>
      </c>
      <c r="ES30" s="151">
        <f t="shared" si="201"/>
        <v>0</v>
      </c>
      <c r="ET30" s="152">
        <f t="shared" si="202"/>
        <v>0</v>
      </c>
      <c r="EU30" s="153" t="str">
        <f t="shared" si="203"/>
        <v/>
      </c>
      <c r="EV30" s="154">
        <v>0</v>
      </c>
      <c r="EW30" s="85">
        <v>0</v>
      </c>
      <c r="EX30" s="85">
        <v>0</v>
      </c>
      <c r="EY30" s="85">
        <f t="shared" si="188"/>
        <v>0</v>
      </c>
      <c r="EZ30" s="132">
        <f t="shared" si="189"/>
        <v>0</v>
      </c>
      <c r="FA30" s="133" t="str">
        <f t="shared" si="190"/>
        <v/>
      </c>
      <c r="FB30" s="116"/>
      <c r="FC30" s="117"/>
      <c r="FD30" s="155"/>
      <c r="FE30" s="156">
        <f t="shared" si="172"/>
        <v>0</v>
      </c>
      <c r="FF30" s="142"/>
      <c r="FG30" s="157">
        <f t="shared" si="164"/>
        <v>0</v>
      </c>
      <c r="FH30" s="143">
        <v>0</v>
      </c>
      <c r="FI30" s="158">
        <f t="shared" si="165"/>
        <v>0</v>
      </c>
      <c r="FJ30" s="120" t="str">
        <f t="shared" si="92"/>
        <v/>
      </c>
      <c r="FK30" s="438" t="str">
        <f t="shared" si="93"/>
        <v/>
      </c>
      <c r="FL30" s="438" t="str">
        <f t="shared" si="94"/>
        <v/>
      </c>
      <c r="FM30" s="148" t="str">
        <f t="shared" si="95"/>
        <v/>
      </c>
      <c r="FN30" s="405">
        <v>0</v>
      </c>
      <c r="FO30" s="375">
        <v>0</v>
      </c>
      <c r="FP30" s="406">
        <v>0</v>
      </c>
      <c r="FQ30" s="407">
        <f t="shared" si="204"/>
        <v>0</v>
      </c>
      <c r="FR30" s="408">
        <f t="shared" si="97"/>
        <v>0</v>
      </c>
      <c r="FS30" s="409" t="str">
        <f t="shared" si="98"/>
        <v/>
      </c>
      <c r="FT30" s="176"/>
      <c r="FU30" s="174"/>
      <c r="FV30" s="177" t="str">
        <f t="shared" si="166"/>
        <v/>
      </c>
      <c r="FW30" s="161" t="str">
        <f t="shared" si="100"/>
        <v/>
      </c>
      <c r="FX30" s="162" t="str">
        <f t="shared" si="101"/>
        <v/>
      </c>
      <c r="FY30" s="163" t="str">
        <f t="shared" si="193"/>
        <v/>
      </c>
      <c r="FZ30" s="164" t="str">
        <f t="shared" si="103"/>
        <v/>
      </c>
      <c r="GA30" s="164" t="str">
        <f t="shared" si="104"/>
        <v/>
      </c>
      <c r="GB30" s="165" t="str">
        <f t="shared" si="194"/>
        <v/>
      </c>
      <c r="GC30" s="166" t="str">
        <f t="shared" si="106"/>
        <v/>
      </c>
      <c r="GD30" s="167" t="str">
        <f t="shared" si="107"/>
        <v/>
      </c>
      <c r="GE30" s="168" t="str">
        <f t="shared" si="177"/>
        <v/>
      </c>
      <c r="GF30" s="169" t="str">
        <f t="shared" si="178"/>
        <v/>
      </c>
      <c r="GG30" s="169" t="str">
        <f t="shared" si="179"/>
        <v/>
      </c>
      <c r="GH30" s="169" t="str">
        <f t="shared" si="180"/>
        <v/>
      </c>
      <c r="GI30" s="169" t="str">
        <f t="shared" si="181"/>
        <v/>
      </c>
      <c r="GJ30" s="170" t="str">
        <f t="shared" si="182"/>
        <v/>
      </c>
      <c r="GK30" s="169" t="str">
        <f t="shared" si="183"/>
        <v/>
      </c>
      <c r="GL30" s="439" t="str">
        <f t="shared" si="115"/>
        <v/>
      </c>
      <c r="GM30" s="168">
        <f t="shared" si="116"/>
        <v>0</v>
      </c>
      <c r="GN30" s="169">
        <f t="shared" si="117"/>
        <v>0</v>
      </c>
      <c r="GO30" s="169">
        <f t="shared" si="118"/>
        <v>0</v>
      </c>
      <c r="GP30" s="169">
        <f t="shared" si="119"/>
        <v>0</v>
      </c>
      <c r="GQ30" s="171"/>
      <c r="GR30" s="809"/>
      <c r="GS30" s="809"/>
      <c r="GT30" s="25">
        <f t="shared" si="120"/>
        <v>7</v>
      </c>
      <c r="GU30" s="25" t="s">
        <v>161</v>
      </c>
      <c r="GV30" s="25">
        <f t="shared" si="121"/>
        <v>200</v>
      </c>
      <c r="GW30" s="25" t="str">
        <f t="shared" si="122"/>
        <v>7/200</v>
      </c>
      <c r="GX30" s="25">
        <f t="shared" si="123"/>
        <v>0</v>
      </c>
      <c r="GY30" s="25" t="s">
        <v>161</v>
      </c>
      <c r="GZ30" s="25">
        <f t="shared" si="124"/>
        <v>200</v>
      </c>
      <c r="HA30" s="25" t="str">
        <f t="shared" si="125"/>
        <v>0/200</v>
      </c>
      <c r="HB30" s="25">
        <f t="shared" si="126"/>
        <v>0</v>
      </c>
      <c r="HC30" s="25" t="s">
        <v>161</v>
      </c>
      <c r="HD30" s="25">
        <f t="shared" si="127"/>
        <v>100</v>
      </c>
      <c r="HE30" s="25" t="str">
        <f t="shared" si="128"/>
        <v>0/100</v>
      </c>
      <c r="HF30" s="25">
        <f t="shared" si="129"/>
        <v>0</v>
      </c>
      <c r="HG30" s="25" t="s">
        <v>161</v>
      </c>
      <c r="HH30" s="25">
        <f t="shared" si="130"/>
        <v>100</v>
      </c>
      <c r="HI30" s="25" t="str">
        <f t="shared" si="131"/>
        <v>0/100</v>
      </c>
      <c r="HJ30" s="25">
        <f t="shared" si="132"/>
        <v>0</v>
      </c>
      <c r="HK30" s="25" t="s">
        <v>161</v>
      </c>
      <c r="HL30" s="25">
        <f t="shared" si="133"/>
        <v>200</v>
      </c>
      <c r="HM30" s="25" t="str">
        <f t="shared" si="134"/>
        <v>0/200</v>
      </c>
      <c r="HN30" s="25">
        <f t="shared" si="135"/>
        <v>0</v>
      </c>
      <c r="HO30" s="25" t="s">
        <v>161</v>
      </c>
      <c r="HP30" s="25">
        <f t="shared" si="136"/>
        <v>100</v>
      </c>
      <c r="HQ30" s="25" t="str">
        <f t="shared" si="137"/>
        <v>0/100</v>
      </c>
    </row>
    <row r="31" spans="1:225" ht="38.25" customHeight="1">
      <c r="A31" s="2">
        <f t="shared" si="27"/>
        <v>0</v>
      </c>
      <c r="B31" s="22">
        <f t="shared" si="28"/>
        <v>0</v>
      </c>
      <c r="C31" s="172">
        <v>22</v>
      </c>
      <c r="D31" s="85"/>
      <c r="E31" s="26"/>
      <c r="F31" s="27"/>
      <c r="G31" s="26"/>
      <c r="H31" s="26"/>
      <c r="I31" s="26"/>
      <c r="J31" s="26"/>
      <c r="K31" s="365"/>
      <c r="L31" s="89"/>
      <c r="M31" s="90"/>
      <c r="N31" s="91"/>
      <c r="O31" s="91"/>
      <c r="P31" s="371">
        <f t="shared" si="29"/>
        <v>0</v>
      </c>
      <c r="Q31" s="372">
        <f t="shared" si="30"/>
        <v>0</v>
      </c>
      <c r="R31" s="90"/>
      <c r="S31" s="92">
        <f t="shared" si="0"/>
        <v>0</v>
      </c>
      <c r="T31" s="90"/>
      <c r="U31" s="92">
        <f t="shared" si="1"/>
        <v>0</v>
      </c>
      <c r="V31" s="93" t="str">
        <f t="shared" si="31"/>
        <v/>
      </c>
      <c r="W31" s="94" t="str">
        <f t="shared" si="32"/>
        <v/>
      </c>
      <c r="X31" s="94" t="str">
        <f t="shared" si="33"/>
        <v/>
      </c>
      <c r="Y31" s="373" t="str">
        <f t="shared" si="34"/>
        <v/>
      </c>
      <c r="Z31" s="380"/>
      <c r="AA31" s="381"/>
      <c r="AB31" s="382"/>
      <c r="AC31" s="382"/>
      <c r="AD31" s="382">
        <f t="shared" si="35"/>
        <v>0</v>
      </c>
      <c r="AE31" s="383">
        <f t="shared" si="36"/>
        <v>0</v>
      </c>
      <c r="AF31" s="381"/>
      <c r="AG31" s="383">
        <f t="shared" si="3"/>
        <v>0</v>
      </c>
      <c r="AH31" s="381">
        <v>0</v>
      </c>
      <c r="AI31" s="383">
        <f t="shared" si="4"/>
        <v>0</v>
      </c>
      <c r="AJ31" s="384" t="str">
        <f t="shared" si="5"/>
        <v/>
      </c>
      <c r="AK31" s="385" t="str">
        <f t="shared" si="37"/>
        <v/>
      </c>
      <c r="AL31" s="385" t="str">
        <f t="shared" si="38"/>
        <v/>
      </c>
      <c r="AM31" s="386" t="str">
        <f t="shared" si="39"/>
        <v/>
      </c>
      <c r="AN31" s="96"/>
      <c r="AO31" s="97"/>
      <c r="AP31" s="98"/>
      <c r="AQ31" s="98"/>
      <c r="AR31" s="98">
        <f t="shared" si="40"/>
        <v>0</v>
      </c>
      <c r="AS31" s="99">
        <f t="shared" si="41"/>
        <v>0</v>
      </c>
      <c r="AT31" s="97"/>
      <c r="AU31" s="99">
        <f t="shared" si="6"/>
        <v>0</v>
      </c>
      <c r="AV31" s="97">
        <v>0</v>
      </c>
      <c r="AW31" s="99">
        <f t="shared" si="7"/>
        <v>0</v>
      </c>
      <c r="AX31" s="100" t="str">
        <f t="shared" si="8"/>
        <v/>
      </c>
      <c r="AY31" s="101" t="str">
        <f t="shared" si="42"/>
        <v/>
      </c>
      <c r="AZ31" s="101" t="str">
        <f t="shared" si="43"/>
        <v/>
      </c>
      <c r="BA31" s="102" t="str">
        <f t="shared" si="44"/>
        <v/>
      </c>
      <c r="BB31" s="103"/>
      <c r="BC31" s="104"/>
      <c r="BD31" s="105"/>
      <c r="BE31" s="105"/>
      <c r="BF31" s="105">
        <f t="shared" si="45"/>
        <v>0</v>
      </c>
      <c r="BG31" s="106">
        <f t="shared" si="46"/>
        <v>0</v>
      </c>
      <c r="BH31" s="104"/>
      <c r="BI31" s="106">
        <f t="shared" si="9"/>
        <v>0</v>
      </c>
      <c r="BJ31" s="104">
        <v>0</v>
      </c>
      <c r="BK31" s="106">
        <f t="shared" si="10"/>
        <v>0</v>
      </c>
      <c r="BL31" s="107" t="str">
        <f t="shared" si="11"/>
        <v/>
      </c>
      <c r="BM31" s="108" t="str">
        <f t="shared" si="47"/>
        <v/>
      </c>
      <c r="BN31" s="108" t="str">
        <f t="shared" si="48"/>
        <v/>
      </c>
      <c r="BO31" s="109" t="str">
        <f t="shared" si="49"/>
        <v/>
      </c>
      <c r="BP31" s="110"/>
      <c r="BQ31" s="111"/>
      <c r="BR31" s="112"/>
      <c r="BS31" s="113">
        <f t="shared" si="50"/>
        <v>0</v>
      </c>
      <c r="BT31" s="111">
        <f t="shared" si="51"/>
        <v>0</v>
      </c>
      <c r="BU31" s="113">
        <f t="shared" si="52"/>
        <v>0</v>
      </c>
      <c r="BV31" s="111">
        <v>0</v>
      </c>
      <c r="BW31" s="113">
        <f t="shared" si="12"/>
        <v>0</v>
      </c>
      <c r="BX31" s="435">
        <f t="shared" si="53"/>
        <v>0</v>
      </c>
      <c r="BY31" s="114">
        <f t="shared" si="54"/>
        <v>0</v>
      </c>
      <c r="BZ31" s="434">
        <f t="shared" si="14"/>
        <v>0</v>
      </c>
      <c r="CA31" s="403" t="str">
        <f t="shared" si="55"/>
        <v/>
      </c>
      <c r="CB31" s="114" t="str">
        <f t="shared" si="56"/>
        <v/>
      </c>
      <c r="CC31" s="115" t="str">
        <f t="shared" si="57"/>
        <v/>
      </c>
      <c r="CD31" s="89"/>
      <c r="CE31" s="90"/>
      <c r="CF31" s="91"/>
      <c r="CG31" s="91"/>
      <c r="CH31" s="91">
        <f t="shared" si="58"/>
        <v>0</v>
      </c>
      <c r="CI31" s="92">
        <f t="shared" si="59"/>
        <v>0</v>
      </c>
      <c r="CJ31" s="90"/>
      <c r="CK31" s="92">
        <f t="shared" si="15"/>
        <v>0</v>
      </c>
      <c r="CL31" s="90">
        <v>0</v>
      </c>
      <c r="CM31" s="92">
        <f t="shared" si="16"/>
        <v>0</v>
      </c>
      <c r="CN31" s="93" t="str">
        <f t="shared" si="17"/>
        <v/>
      </c>
      <c r="CO31" s="94" t="str">
        <f t="shared" si="60"/>
        <v/>
      </c>
      <c r="CP31" s="94" t="str">
        <f t="shared" si="61"/>
        <v/>
      </c>
      <c r="CQ31" s="95" t="str">
        <f t="shared" si="62"/>
        <v/>
      </c>
      <c r="CR31" s="116"/>
      <c r="CS31" s="117"/>
      <c r="CT31" s="118"/>
      <c r="CU31" s="118"/>
      <c r="CV31" s="118">
        <f t="shared" si="63"/>
        <v>0</v>
      </c>
      <c r="CW31" s="119">
        <f t="shared" si="64"/>
        <v>0</v>
      </c>
      <c r="CX31" s="117"/>
      <c r="CY31" s="119">
        <f t="shared" si="18"/>
        <v>0</v>
      </c>
      <c r="CZ31" s="117">
        <v>0</v>
      </c>
      <c r="DA31" s="119">
        <f t="shared" si="19"/>
        <v>0</v>
      </c>
      <c r="DB31" s="120" t="str">
        <f t="shared" si="20"/>
        <v/>
      </c>
      <c r="DC31" s="87" t="str">
        <f t="shared" si="65"/>
        <v/>
      </c>
      <c r="DD31" s="87" t="str">
        <f t="shared" si="66"/>
        <v/>
      </c>
      <c r="DE31" s="121" t="str">
        <f t="shared" si="67"/>
        <v/>
      </c>
      <c r="DF31" s="122"/>
      <c r="DG31" s="123"/>
      <c r="DH31" s="124">
        <v>5</v>
      </c>
      <c r="DI31" s="125">
        <f t="shared" si="140"/>
        <v>5</v>
      </c>
      <c r="DJ31" s="84"/>
      <c r="DK31" s="126"/>
      <c r="DL31" s="127">
        <f t="shared" si="169"/>
        <v>0</v>
      </c>
      <c r="DM31" s="128">
        <v>0</v>
      </c>
      <c r="DN31" s="129">
        <v>0</v>
      </c>
      <c r="DO31" s="130">
        <f t="shared" si="141"/>
        <v>0</v>
      </c>
      <c r="DP31" s="131">
        <f t="shared" si="142"/>
        <v>5</v>
      </c>
      <c r="DQ31" s="132">
        <f t="shared" si="143"/>
        <v>2.5</v>
      </c>
      <c r="DR31" s="133" t="str">
        <f t="shared" si="144"/>
        <v/>
      </c>
      <c r="DS31" s="116"/>
      <c r="DT31" s="135"/>
      <c r="DU31" s="136" t="str">
        <f t="shared" si="145"/>
        <v/>
      </c>
      <c r="DV31" s="117"/>
      <c r="DW31" s="138"/>
      <c r="DX31" s="136" t="str">
        <f t="shared" si="146"/>
        <v/>
      </c>
      <c r="DY31" s="138"/>
      <c r="DZ31" s="138"/>
      <c r="EA31" s="136" t="str">
        <f t="shared" si="147"/>
        <v/>
      </c>
      <c r="EB31" s="139">
        <f t="shared" si="148"/>
        <v>0</v>
      </c>
      <c r="EC31" s="140">
        <f t="shared" si="149"/>
        <v>0</v>
      </c>
      <c r="ED31" s="141">
        <f t="shared" si="150"/>
        <v>0</v>
      </c>
      <c r="EE31" s="86"/>
      <c r="EF31" s="142"/>
      <c r="EG31" s="136" t="str">
        <f t="shared" si="151"/>
        <v/>
      </c>
      <c r="EH31" s="143">
        <v>0</v>
      </c>
      <c r="EI31" s="144">
        <v>0</v>
      </c>
      <c r="EJ31" s="136">
        <f t="shared" si="152"/>
        <v>0</v>
      </c>
      <c r="EK31" s="145">
        <f t="shared" si="153"/>
        <v>0</v>
      </c>
      <c r="EL31" s="146">
        <f t="shared" si="154"/>
        <v>0</v>
      </c>
      <c r="EM31" s="147">
        <f t="shared" si="155"/>
        <v>0</v>
      </c>
      <c r="EN31" s="120" t="str">
        <f t="shared" si="156"/>
        <v/>
      </c>
      <c r="EO31" s="148" t="str">
        <f t="shared" si="157"/>
        <v>A</v>
      </c>
      <c r="EP31" s="173">
        <v>0</v>
      </c>
      <c r="EQ31" s="174">
        <v>0</v>
      </c>
      <c r="ER31" s="174">
        <v>0</v>
      </c>
      <c r="ES31" s="151">
        <f t="shared" si="201"/>
        <v>0</v>
      </c>
      <c r="ET31" s="152">
        <f t="shared" si="202"/>
        <v>0</v>
      </c>
      <c r="EU31" s="153" t="str">
        <f t="shared" si="203"/>
        <v/>
      </c>
      <c r="EV31" s="175">
        <v>0</v>
      </c>
      <c r="EW31" s="162">
        <v>0</v>
      </c>
      <c r="EX31" s="162">
        <v>0</v>
      </c>
      <c r="EY31" s="85">
        <f t="shared" si="188"/>
        <v>0</v>
      </c>
      <c r="EZ31" s="132">
        <f t="shared" si="189"/>
        <v>0</v>
      </c>
      <c r="FA31" s="133" t="str">
        <f t="shared" si="190"/>
        <v/>
      </c>
      <c r="FB31" s="116"/>
      <c r="FC31" s="117"/>
      <c r="FD31" s="155"/>
      <c r="FE31" s="156">
        <f t="shared" si="172"/>
        <v>0</v>
      </c>
      <c r="FF31" s="142"/>
      <c r="FG31" s="157">
        <f t="shared" si="164"/>
        <v>0</v>
      </c>
      <c r="FH31" s="143">
        <v>0</v>
      </c>
      <c r="FI31" s="158">
        <f t="shared" si="165"/>
        <v>0</v>
      </c>
      <c r="FJ31" s="120" t="str">
        <f t="shared" si="92"/>
        <v/>
      </c>
      <c r="FK31" s="438" t="str">
        <f t="shared" si="93"/>
        <v/>
      </c>
      <c r="FL31" s="438" t="str">
        <f t="shared" si="94"/>
        <v/>
      </c>
      <c r="FM31" s="148" t="str">
        <f t="shared" si="95"/>
        <v/>
      </c>
      <c r="FN31" s="410">
        <v>0</v>
      </c>
      <c r="FO31" s="411">
        <v>0</v>
      </c>
      <c r="FP31" s="411">
        <v>0</v>
      </c>
      <c r="FQ31" s="407">
        <f t="shared" si="204"/>
        <v>0</v>
      </c>
      <c r="FR31" s="408">
        <f t="shared" si="97"/>
        <v>0</v>
      </c>
      <c r="FS31" s="409" t="str">
        <f t="shared" si="98"/>
        <v/>
      </c>
      <c r="FT31" s="176"/>
      <c r="FU31" s="174"/>
      <c r="FV31" s="177" t="str">
        <f t="shared" si="166"/>
        <v/>
      </c>
      <c r="FW31" s="161" t="str">
        <f t="shared" si="100"/>
        <v/>
      </c>
      <c r="FX31" s="162" t="str">
        <f t="shared" si="101"/>
        <v/>
      </c>
      <c r="FY31" s="163" t="str">
        <f t="shared" si="193"/>
        <v/>
      </c>
      <c r="FZ31" s="164" t="str">
        <f t="shared" si="103"/>
        <v/>
      </c>
      <c r="GA31" s="164" t="str">
        <f t="shared" si="104"/>
        <v/>
      </c>
      <c r="GB31" s="165" t="str">
        <f t="shared" si="194"/>
        <v/>
      </c>
      <c r="GC31" s="166" t="str">
        <f t="shared" si="106"/>
        <v/>
      </c>
      <c r="GD31" s="167" t="str">
        <f t="shared" si="107"/>
        <v/>
      </c>
      <c r="GE31" s="168" t="str">
        <f t="shared" si="177"/>
        <v/>
      </c>
      <c r="GF31" s="169" t="str">
        <f t="shared" si="178"/>
        <v/>
      </c>
      <c r="GG31" s="169" t="str">
        <f t="shared" si="179"/>
        <v/>
      </c>
      <c r="GH31" s="169" t="str">
        <f t="shared" si="180"/>
        <v/>
      </c>
      <c r="GI31" s="169" t="str">
        <f t="shared" si="181"/>
        <v/>
      </c>
      <c r="GJ31" s="170" t="str">
        <f t="shared" si="182"/>
        <v/>
      </c>
      <c r="GK31" s="169" t="str">
        <f t="shared" si="183"/>
        <v/>
      </c>
      <c r="GL31" s="439" t="str">
        <f t="shared" si="115"/>
        <v/>
      </c>
      <c r="GM31" s="168">
        <f t="shared" si="116"/>
        <v>0</v>
      </c>
      <c r="GN31" s="169">
        <f t="shared" si="117"/>
        <v>0</v>
      </c>
      <c r="GO31" s="169">
        <f t="shared" si="118"/>
        <v>0</v>
      </c>
      <c r="GP31" s="169">
        <f t="shared" si="119"/>
        <v>0</v>
      </c>
      <c r="GQ31" s="171"/>
      <c r="GR31" s="809"/>
      <c r="GS31" s="809"/>
      <c r="GT31" s="25">
        <f t="shared" si="120"/>
        <v>5</v>
      </c>
      <c r="GU31" s="25" t="s">
        <v>161</v>
      </c>
      <c r="GV31" s="25">
        <f t="shared" si="121"/>
        <v>200</v>
      </c>
      <c r="GW31" s="25" t="str">
        <f t="shared" si="122"/>
        <v>5/200</v>
      </c>
      <c r="GX31" s="25">
        <f t="shared" si="123"/>
        <v>0</v>
      </c>
      <c r="GY31" s="25" t="s">
        <v>161</v>
      </c>
      <c r="GZ31" s="25">
        <f t="shared" si="124"/>
        <v>200</v>
      </c>
      <c r="HA31" s="25" t="str">
        <f t="shared" si="125"/>
        <v>0/200</v>
      </c>
      <c r="HB31" s="25">
        <f t="shared" si="126"/>
        <v>0</v>
      </c>
      <c r="HC31" s="25" t="s">
        <v>161</v>
      </c>
      <c r="HD31" s="25">
        <f t="shared" si="127"/>
        <v>100</v>
      </c>
      <c r="HE31" s="25" t="str">
        <f t="shared" si="128"/>
        <v>0/100</v>
      </c>
      <c r="HF31" s="25">
        <f t="shared" si="129"/>
        <v>0</v>
      </c>
      <c r="HG31" s="25" t="s">
        <v>161</v>
      </c>
      <c r="HH31" s="25">
        <f t="shared" si="130"/>
        <v>100</v>
      </c>
      <c r="HI31" s="25" t="str">
        <f t="shared" si="131"/>
        <v>0/100</v>
      </c>
      <c r="HJ31" s="25">
        <f t="shared" si="132"/>
        <v>0</v>
      </c>
      <c r="HK31" s="25" t="s">
        <v>161</v>
      </c>
      <c r="HL31" s="25">
        <f t="shared" si="133"/>
        <v>200</v>
      </c>
      <c r="HM31" s="25" t="str">
        <f t="shared" si="134"/>
        <v>0/200</v>
      </c>
      <c r="HN31" s="25">
        <f t="shared" si="135"/>
        <v>0</v>
      </c>
      <c r="HO31" s="25" t="s">
        <v>161</v>
      </c>
      <c r="HP31" s="25">
        <f t="shared" si="136"/>
        <v>100</v>
      </c>
      <c r="HQ31" s="25" t="str">
        <f t="shared" si="137"/>
        <v>0/100</v>
      </c>
    </row>
    <row r="32" spans="1:225" ht="38.25" customHeight="1">
      <c r="A32" s="2">
        <f t="shared" si="27"/>
        <v>0</v>
      </c>
      <c r="B32" s="22">
        <f t="shared" si="28"/>
        <v>0</v>
      </c>
      <c r="C32" s="88">
        <v>23</v>
      </c>
      <c r="D32" s="85"/>
      <c r="E32" s="26"/>
      <c r="F32" s="27"/>
      <c r="G32" s="23"/>
      <c r="H32" s="26"/>
      <c r="I32" s="26"/>
      <c r="J32" s="26"/>
      <c r="K32" s="365"/>
      <c r="L32" s="89"/>
      <c r="M32" s="90"/>
      <c r="N32" s="91"/>
      <c r="O32" s="91"/>
      <c r="P32" s="371">
        <f t="shared" si="29"/>
        <v>0</v>
      </c>
      <c r="Q32" s="372">
        <f t="shared" si="30"/>
        <v>0</v>
      </c>
      <c r="R32" s="90"/>
      <c r="S32" s="92">
        <f t="shared" si="0"/>
        <v>0</v>
      </c>
      <c r="T32" s="90"/>
      <c r="U32" s="92">
        <f t="shared" si="1"/>
        <v>0</v>
      </c>
      <c r="V32" s="93" t="str">
        <f t="shared" si="31"/>
        <v/>
      </c>
      <c r="W32" s="94" t="str">
        <f t="shared" si="32"/>
        <v/>
      </c>
      <c r="X32" s="94" t="str">
        <f t="shared" si="33"/>
        <v/>
      </c>
      <c r="Y32" s="373" t="str">
        <f t="shared" si="34"/>
        <v/>
      </c>
      <c r="Z32" s="380"/>
      <c r="AA32" s="381"/>
      <c r="AB32" s="382"/>
      <c r="AC32" s="382"/>
      <c r="AD32" s="382">
        <f t="shared" si="35"/>
        <v>0</v>
      </c>
      <c r="AE32" s="383">
        <f t="shared" si="36"/>
        <v>0</v>
      </c>
      <c r="AF32" s="381"/>
      <c r="AG32" s="383">
        <f t="shared" si="3"/>
        <v>0</v>
      </c>
      <c r="AH32" s="381">
        <v>0</v>
      </c>
      <c r="AI32" s="383">
        <f t="shared" si="4"/>
        <v>0</v>
      </c>
      <c r="AJ32" s="384" t="str">
        <f t="shared" si="5"/>
        <v/>
      </c>
      <c r="AK32" s="385" t="str">
        <f t="shared" si="37"/>
        <v/>
      </c>
      <c r="AL32" s="385" t="str">
        <f t="shared" si="38"/>
        <v/>
      </c>
      <c r="AM32" s="386" t="str">
        <f t="shared" si="39"/>
        <v/>
      </c>
      <c r="AN32" s="96"/>
      <c r="AO32" s="97"/>
      <c r="AP32" s="98"/>
      <c r="AQ32" s="98"/>
      <c r="AR32" s="98">
        <f t="shared" si="40"/>
        <v>0</v>
      </c>
      <c r="AS32" s="99">
        <f t="shared" si="41"/>
        <v>0</v>
      </c>
      <c r="AT32" s="97"/>
      <c r="AU32" s="99">
        <f t="shared" si="6"/>
        <v>0</v>
      </c>
      <c r="AV32" s="97">
        <v>0</v>
      </c>
      <c r="AW32" s="99">
        <f t="shared" si="7"/>
        <v>0</v>
      </c>
      <c r="AX32" s="100" t="str">
        <f t="shared" si="8"/>
        <v/>
      </c>
      <c r="AY32" s="101" t="str">
        <f t="shared" si="42"/>
        <v/>
      </c>
      <c r="AZ32" s="101" t="str">
        <f t="shared" si="43"/>
        <v/>
      </c>
      <c r="BA32" s="102" t="str">
        <f t="shared" si="44"/>
        <v/>
      </c>
      <c r="BB32" s="103"/>
      <c r="BC32" s="104"/>
      <c r="BD32" s="105"/>
      <c r="BE32" s="105"/>
      <c r="BF32" s="105">
        <f t="shared" si="45"/>
        <v>0</v>
      </c>
      <c r="BG32" s="106">
        <f t="shared" si="46"/>
        <v>0</v>
      </c>
      <c r="BH32" s="104"/>
      <c r="BI32" s="106">
        <f t="shared" si="9"/>
        <v>0</v>
      </c>
      <c r="BJ32" s="104">
        <v>0</v>
      </c>
      <c r="BK32" s="106">
        <f t="shared" si="10"/>
        <v>0</v>
      </c>
      <c r="BL32" s="107" t="str">
        <f t="shared" si="11"/>
        <v/>
      </c>
      <c r="BM32" s="108" t="str">
        <f t="shared" si="47"/>
        <v/>
      </c>
      <c r="BN32" s="108" t="str">
        <f t="shared" si="48"/>
        <v/>
      </c>
      <c r="BO32" s="109" t="str">
        <f t="shared" si="49"/>
        <v/>
      </c>
      <c r="BP32" s="110"/>
      <c r="BQ32" s="111"/>
      <c r="BR32" s="112"/>
      <c r="BS32" s="113">
        <f t="shared" si="50"/>
        <v>0</v>
      </c>
      <c r="BT32" s="111">
        <f t="shared" si="51"/>
        <v>0</v>
      </c>
      <c r="BU32" s="113">
        <f t="shared" si="52"/>
        <v>0</v>
      </c>
      <c r="BV32" s="111">
        <v>0</v>
      </c>
      <c r="BW32" s="113">
        <f t="shared" si="12"/>
        <v>0</v>
      </c>
      <c r="BX32" s="435">
        <f t="shared" si="53"/>
        <v>0</v>
      </c>
      <c r="BY32" s="114">
        <f t="shared" si="54"/>
        <v>0</v>
      </c>
      <c r="BZ32" s="434">
        <f t="shared" si="14"/>
        <v>0</v>
      </c>
      <c r="CA32" s="403" t="str">
        <f t="shared" si="55"/>
        <v/>
      </c>
      <c r="CB32" s="114" t="str">
        <f t="shared" si="56"/>
        <v/>
      </c>
      <c r="CC32" s="115" t="str">
        <f t="shared" si="57"/>
        <v/>
      </c>
      <c r="CD32" s="89"/>
      <c r="CE32" s="90"/>
      <c r="CF32" s="91"/>
      <c r="CG32" s="91"/>
      <c r="CH32" s="91">
        <f t="shared" si="58"/>
        <v>0</v>
      </c>
      <c r="CI32" s="92">
        <f t="shared" si="59"/>
        <v>0</v>
      </c>
      <c r="CJ32" s="90"/>
      <c r="CK32" s="92">
        <f t="shared" si="15"/>
        <v>0</v>
      </c>
      <c r="CL32" s="90">
        <v>0</v>
      </c>
      <c r="CM32" s="92">
        <f t="shared" si="16"/>
        <v>0</v>
      </c>
      <c r="CN32" s="93" t="str">
        <f t="shared" si="17"/>
        <v/>
      </c>
      <c r="CO32" s="94" t="str">
        <f t="shared" si="60"/>
        <v/>
      </c>
      <c r="CP32" s="94" t="str">
        <f t="shared" si="61"/>
        <v/>
      </c>
      <c r="CQ32" s="95" t="str">
        <f t="shared" si="62"/>
        <v/>
      </c>
      <c r="CR32" s="116"/>
      <c r="CS32" s="117"/>
      <c r="CT32" s="118"/>
      <c r="CU32" s="118"/>
      <c r="CV32" s="118">
        <f t="shared" si="63"/>
        <v>0</v>
      </c>
      <c r="CW32" s="119">
        <f t="shared" si="64"/>
        <v>0</v>
      </c>
      <c r="CX32" s="117"/>
      <c r="CY32" s="119">
        <f t="shared" si="18"/>
        <v>0</v>
      </c>
      <c r="CZ32" s="117">
        <v>0</v>
      </c>
      <c r="DA32" s="119">
        <f t="shared" si="19"/>
        <v>0</v>
      </c>
      <c r="DB32" s="120" t="str">
        <f t="shared" si="20"/>
        <v/>
      </c>
      <c r="DC32" s="87" t="str">
        <f t="shared" si="65"/>
        <v/>
      </c>
      <c r="DD32" s="87" t="str">
        <f t="shared" si="66"/>
        <v/>
      </c>
      <c r="DE32" s="121" t="str">
        <f t="shared" si="67"/>
        <v/>
      </c>
      <c r="DF32" s="122"/>
      <c r="DG32" s="123"/>
      <c r="DH32" s="124">
        <v>5</v>
      </c>
      <c r="DI32" s="125">
        <f t="shared" si="140"/>
        <v>5</v>
      </c>
      <c r="DJ32" s="84"/>
      <c r="DK32" s="126"/>
      <c r="DL32" s="127">
        <f t="shared" si="169"/>
        <v>0</v>
      </c>
      <c r="DM32" s="128">
        <v>0</v>
      </c>
      <c r="DN32" s="129">
        <f t="shared" ref="DN32" si="209">IF($U$8="NA","NA",0)</f>
        <v>0</v>
      </c>
      <c r="DO32" s="130">
        <f t="shared" si="141"/>
        <v>0</v>
      </c>
      <c r="DP32" s="131">
        <f t="shared" si="142"/>
        <v>5</v>
      </c>
      <c r="DQ32" s="132">
        <f t="shared" si="143"/>
        <v>2.5</v>
      </c>
      <c r="DR32" s="133" t="str">
        <f t="shared" si="144"/>
        <v/>
      </c>
      <c r="DS32" s="116"/>
      <c r="DT32" s="135"/>
      <c r="DU32" s="136" t="str">
        <f t="shared" si="145"/>
        <v/>
      </c>
      <c r="DV32" s="117"/>
      <c r="DW32" s="138"/>
      <c r="DX32" s="136" t="str">
        <f t="shared" si="146"/>
        <v/>
      </c>
      <c r="DY32" s="138"/>
      <c r="DZ32" s="138"/>
      <c r="EA32" s="136" t="str">
        <f t="shared" si="147"/>
        <v/>
      </c>
      <c r="EB32" s="139">
        <f t="shared" si="148"/>
        <v>0</v>
      </c>
      <c r="EC32" s="140">
        <f t="shared" si="149"/>
        <v>0</v>
      </c>
      <c r="ED32" s="141">
        <f t="shared" si="150"/>
        <v>0</v>
      </c>
      <c r="EE32" s="86"/>
      <c r="EF32" s="142"/>
      <c r="EG32" s="136" t="str">
        <f t="shared" si="151"/>
        <v/>
      </c>
      <c r="EH32" s="143">
        <v>0</v>
      </c>
      <c r="EI32" s="144">
        <f t="shared" ref="EI32" si="210">IF($U$8="NA","NA",0)</f>
        <v>0</v>
      </c>
      <c r="EJ32" s="136">
        <f t="shared" si="152"/>
        <v>0</v>
      </c>
      <c r="EK32" s="145">
        <f t="shared" si="153"/>
        <v>0</v>
      </c>
      <c r="EL32" s="146">
        <f t="shared" si="154"/>
        <v>0</v>
      </c>
      <c r="EM32" s="147">
        <f t="shared" si="155"/>
        <v>0</v>
      </c>
      <c r="EN32" s="120" t="str">
        <f t="shared" si="156"/>
        <v/>
      </c>
      <c r="EO32" s="148" t="str">
        <f t="shared" si="157"/>
        <v>A</v>
      </c>
      <c r="EP32" s="149">
        <v>0</v>
      </c>
      <c r="EQ32" s="114">
        <v>0</v>
      </c>
      <c r="ER32" s="150">
        <v>0</v>
      </c>
      <c r="ES32" s="151">
        <f t="shared" si="201"/>
        <v>0</v>
      </c>
      <c r="ET32" s="152">
        <f t="shared" si="202"/>
        <v>0</v>
      </c>
      <c r="EU32" s="153" t="str">
        <f t="shared" si="203"/>
        <v/>
      </c>
      <c r="EV32" s="154">
        <v>0</v>
      </c>
      <c r="EW32" s="85">
        <v>0</v>
      </c>
      <c r="EX32" s="85">
        <v>0</v>
      </c>
      <c r="EY32" s="85">
        <f t="shared" si="188"/>
        <v>0</v>
      </c>
      <c r="EZ32" s="132">
        <f t="shared" si="189"/>
        <v>0</v>
      </c>
      <c r="FA32" s="133" t="str">
        <f t="shared" si="190"/>
        <v/>
      </c>
      <c r="FB32" s="116"/>
      <c r="FC32" s="117"/>
      <c r="FD32" s="155"/>
      <c r="FE32" s="156">
        <f t="shared" si="172"/>
        <v>0</v>
      </c>
      <c r="FF32" s="142"/>
      <c r="FG32" s="157">
        <f t="shared" si="164"/>
        <v>0</v>
      </c>
      <c r="FH32" s="143">
        <v>0</v>
      </c>
      <c r="FI32" s="158">
        <f t="shared" si="165"/>
        <v>0</v>
      </c>
      <c r="FJ32" s="120" t="str">
        <f t="shared" si="92"/>
        <v/>
      </c>
      <c r="FK32" s="438" t="str">
        <f t="shared" si="93"/>
        <v/>
      </c>
      <c r="FL32" s="438" t="str">
        <f t="shared" si="94"/>
        <v/>
      </c>
      <c r="FM32" s="148" t="str">
        <f t="shared" si="95"/>
        <v/>
      </c>
      <c r="FN32" s="405">
        <v>0</v>
      </c>
      <c r="FO32" s="375">
        <v>0</v>
      </c>
      <c r="FP32" s="406">
        <v>0</v>
      </c>
      <c r="FQ32" s="407">
        <f t="shared" si="204"/>
        <v>0</v>
      </c>
      <c r="FR32" s="408">
        <f t="shared" si="97"/>
        <v>0</v>
      </c>
      <c r="FS32" s="409" t="str">
        <f t="shared" si="98"/>
        <v/>
      </c>
      <c r="FT32" s="176"/>
      <c r="FU32" s="174"/>
      <c r="FV32" s="177" t="str">
        <f t="shared" si="166"/>
        <v/>
      </c>
      <c r="FW32" s="161" t="str">
        <f t="shared" si="100"/>
        <v/>
      </c>
      <c r="FX32" s="162" t="str">
        <f t="shared" si="101"/>
        <v/>
      </c>
      <c r="FY32" s="163" t="str">
        <f t="shared" si="193"/>
        <v/>
      </c>
      <c r="FZ32" s="164" t="str">
        <f t="shared" si="103"/>
        <v/>
      </c>
      <c r="GA32" s="164" t="str">
        <f t="shared" si="104"/>
        <v/>
      </c>
      <c r="GB32" s="165" t="str">
        <f t="shared" si="194"/>
        <v/>
      </c>
      <c r="GC32" s="166" t="str">
        <f t="shared" si="106"/>
        <v/>
      </c>
      <c r="GD32" s="167" t="str">
        <f t="shared" si="107"/>
        <v/>
      </c>
      <c r="GE32" s="168" t="str">
        <f t="shared" si="177"/>
        <v/>
      </c>
      <c r="GF32" s="169" t="str">
        <f t="shared" si="178"/>
        <v/>
      </c>
      <c r="GG32" s="169" t="str">
        <f t="shared" si="179"/>
        <v/>
      </c>
      <c r="GH32" s="169" t="str">
        <f t="shared" si="180"/>
        <v/>
      </c>
      <c r="GI32" s="169" t="str">
        <f t="shared" si="181"/>
        <v/>
      </c>
      <c r="GJ32" s="170" t="str">
        <f t="shared" si="182"/>
        <v/>
      </c>
      <c r="GK32" s="169" t="str">
        <f t="shared" si="183"/>
        <v/>
      </c>
      <c r="GL32" s="439" t="str">
        <f t="shared" si="115"/>
        <v/>
      </c>
      <c r="GM32" s="168">
        <f t="shared" si="116"/>
        <v>0</v>
      </c>
      <c r="GN32" s="169">
        <f t="shared" si="117"/>
        <v>0</v>
      </c>
      <c r="GO32" s="169">
        <f t="shared" si="118"/>
        <v>0</v>
      </c>
      <c r="GP32" s="169">
        <f t="shared" si="119"/>
        <v>0</v>
      </c>
      <c r="GQ32" s="171"/>
      <c r="GR32" s="809"/>
      <c r="GS32" s="809"/>
      <c r="GT32" s="25">
        <f t="shared" si="120"/>
        <v>5</v>
      </c>
      <c r="GU32" s="25" t="s">
        <v>161</v>
      </c>
      <c r="GV32" s="25">
        <f t="shared" si="121"/>
        <v>200</v>
      </c>
      <c r="GW32" s="25" t="str">
        <f t="shared" si="122"/>
        <v>5/200</v>
      </c>
      <c r="GX32" s="25">
        <f t="shared" si="123"/>
        <v>0</v>
      </c>
      <c r="GY32" s="25" t="s">
        <v>161</v>
      </c>
      <c r="GZ32" s="25">
        <f t="shared" si="124"/>
        <v>200</v>
      </c>
      <c r="HA32" s="25" t="str">
        <f t="shared" si="125"/>
        <v>0/200</v>
      </c>
      <c r="HB32" s="25">
        <f t="shared" si="126"/>
        <v>0</v>
      </c>
      <c r="HC32" s="25" t="s">
        <v>161</v>
      </c>
      <c r="HD32" s="25">
        <f t="shared" si="127"/>
        <v>100</v>
      </c>
      <c r="HE32" s="25" t="str">
        <f t="shared" si="128"/>
        <v>0/100</v>
      </c>
      <c r="HF32" s="25">
        <f t="shared" si="129"/>
        <v>0</v>
      </c>
      <c r="HG32" s="25" t="s">
        <v>161</v>
      </c>
      <c r="HH32" s="25">
        <f t="shared" si="130"/>
        <v>100</v>
      </c>
      <c r="HI32" s="25" t="str">
        <f t="shared" si="131"/>
        <v>0/100</v>
      </c>
      <c r="HJ32" s="25">
        <f t="shared" si="132"/>
        <v>0</v>
      </c>
      <c r="HK32" s="25" t="s">
        <v>161</v>
      </c>
      <c r="HL32" s="25">
        <f t="shared" si="133"/>
        <v>200</v>
      </c>
      <c r="HM32" s="25" t="str">
        <f t="shared" si="134"/>
        <v>0/200</v>
      </c>
      <c r="HN32" s="25">
        <f t="shared" si="135"/>
        <v>0</v>
      </c>
      <c r="HO32" s="25" t="s">
        <v>161</v>
      </c>
      <c r="HP32" s="25">
        <f t="shared" si="136"/>
        <v>100</v>
      </c>
      <c r="HQ32" s="25" t="str">
        <f t="shared" si="137"/>
        <v>0/100</v>
      </c>
    </row>
    <row r="33" spans="1:225" ht="38.25" customHeight="1">
      <c r="A33" s="2">
        <f t="shared" si="27"/>
        <v>0</v>
      </c>
      <c r="B33" s="22">
        <f t="shared" si="28"/>
        <v>0</v>
      </c>
      <c r="C33" s="172">
        <v>24</v>
      </c>
      <c r="D33" s="85"/>
      <c r="E33" s="26"/>
      <c r="F33" s="27"/>
      <c r="G33" s="26"/>
      <c r="H33" s="26"/>
      <c r="I33" s="26"/>
      <c r="J33" s="26"/>
      <c r="K33" s="365"/>
      <c r="L33" s="89"/>
      <c r="M33" s="90"/>
      <c r="N33" s="91"/>
      <c r="O33" s="91"/>
      <c r="P33" s="371">
        <f t="shared" si="29"/>
        <v>0</v>
      </c>
      <c r="Q33" s="372">
        <f t="shared" si="30"/>
        <v>0</v>
      </c>
      <c r="R33" s="90"/>
      <c r="S33" s="92">
        <f t="shared" si="0"/>
        <v>0</v>
      </c>
      <c r="T33" s="90"/>
      <c r="U33" s="92">
        <f t="shared" si="1"/>
        <v>0</v>
      </c>
      <c r="V33" s="93" t="str">
        <f t="shared" si="31"/>
        <v/>
      </c>
      <c r="W33" s="94" t="str">
        <f t="shared" si="32"/>
        <v/>
      </c>
      <c r="X33" s="94" t="str">
        <f t="shared" si="33"/>
        <v/>
      </c>
      <c r="Y33" s="373" t="str">
        <f t="shared" si="34"/>
        <v/>
      </c>
      <c r="Z33" s="380"/>
      <c r="AA33" s="381"/>
      <c r="AB33" s="382"/>
      <c r="AC33" s="382"/>
      <c r="AD33" s="382">
        <f t="shared" si="35"/>
        <v>0</v>
      </c>
      <c r="AE33" s="383">
        <f t="shared" si="36"/>
        <v>0</v>
      </c>
      <c r="AF33" s="381"/>
      <c r="AG33" s="383">
        <f t="shared" si="3"/>
        <v>0</v>
      </c>
      <c r="AH33" s="381">
        <v>0</v>
      </c>
      <c r="AI33" s="383">
        <f t="shared" si="4"/>
        <v>0</v>
      </c>
      <c r="AJ33" s="384" t="str">
        <f t="shared" si="5"/>
        <v/>
      </c>
      <c r="AK33" s="385" t="str">
        <f t="shared" si="37"/>
        <v/>
      </c>
      <c r="AL33" s="385" t="str">
        <f t="shared" si="38"/>
        <v/>
      </c>
      <c r="AM33" s="386" t="str">
        <f t="shared" si="39"/>
        <v/>
      </c>
      <c r="AN33" s="96"/>
      <c r="AO33" s="97"/>
      <c r="AP33" s="98"/>
      <c r="AQ33" s="98"/>
      <c r="AR33" s="98">
        <f t="shared" si="40"/>
        <v>0</v>
      </c>
      <c r="AS33" s="99">
        <f t="shared" si="41"/>
        <v>0</v>
      </c>
      <c r="AT33" s="97"/>
      <c r="AU33" s="99">
        <f t="shared" si="6"/>
        <v>0</v>
      </c>
      <c r="AV33" s="97">
        <v>0</v>
      </c>
      <c r="AW33" s="99">
        <f t="shared" si="7"/>
        <v>0</v>
      </c>
      <c r="AX33" s="100" t="str">
        <f t="shared" si="8"/>
        <v/>
      </c>
      <c r="AY33" s="101" t="str">
        <f t="shared" si="42"/>
        <v/>
      </c>
      <c r="AZ33" s="101" t="str">
        <f t="shared" si="43"/>
        <v/>
      </c>
      <c r="BA33" s="102" t="str">
        <f t="shared" si="44"/>
        <v/>
      </c>
      <c r="BB33" s="103"/>
      <c r="BC33" s="104"/>
      <c r="BD33" s="105"/>
      <c r="BE33" s="105"/>
      <c r="BF33" s="105">
        <f t="shared" si="45"/>
        <v>0</v>
      </c>
      <c r="BG33" s="106">
        <f t="shared" si="46"/>
        <v>0</v>
      </c>
      <c r="BH33" s="104"/>
      <c r="BI33" s="106">
        <f t="shared" si="9"/>
        <v>0</v>
      </c>
      <c r="BJ33" s="104">
        <v>0</v>
      </c>
      <c r="BK33" s="106">
        <f t="shared" si="10"/>
        <v>0</v>
      </c>
      <c r="BL33" s="107" t="str">
        <f t="shared" si="11"/>
        <v/>
      </c>
      <c r="BM33" s="108" t="str">
        <f t="shared" si="47"/>
        <v/>
      </c>
      <c r="BN33" s="108" t="str">
        <f t="shared" si="48"/>
        <v/>
      </c>
      <c r="BO33" s="109" t="str">
        <f t="shared" si="49"/>
        <v/>
      </c>
      <c r="BP33" s="110"/>
      <c r="BQ33" s="111"/>
      <c r="BR33" s="112"/>
      <c r="BS33" s="113">
        <f t="shared" si="50"/>
        <v>0</v>
      </c>
      <c r="BT33" s="111">
        <f t="shared" si="51"/>
        <v>0</v>
      </c>
      <c r="BU33" s="113">
        <f t="shared" si="52"/>
        <v>0</v>
      </c>
      <c r="BV33" s="111">
        <v>0</v>
      </c>
      <c r="BW33" s="113">
        <f t="shared" si="12"/>
        <v>0</v>
      </c>
      <c r="BX33" s="435">
        <f t="shared" si="53"/>
        <v>0</v>
      </c>
      <c r="BY33" s="114">
        <f t="shared" si="54"/>
        <v>0</v>
      </c>
      <c r="BZ33" s="434">
        <f t="shared" si="14"/>
        <v>0</v>
      </c>
      <c r="CA33" s="403" t="str">
        <f t="shared" si="55"/>
        <v/>
      </c>
      <c r="CB33" s="114" t="str">
        <f t="shared" si="56"/>
        <v/>
      </c>
      <c r="CC33" s="115" t="str">
        <f t="shared" si="57"/>
        <v/>
      </c>
      <c r="CD33" s="89"/>
      <c r="CE33" s="90"/>
      <c r="CF33" s="91"/>
      <c r="CG33" s="91"/>
      <c r="CH33" s="91">
        <f t="shared" si="58"/>
        <v>0</v>
      </c>
      <c r="CI33" s="92">
        <f t="shared" si="59"/>
        <v>0</v>
      </c>
      <c r="CJ33" s="90"/>
      <c r="CK33" s="92">
        <f t="shared" si="15"/>
        <v>0</v>
      </c>
      <c r="CL33" s="90">
        <v>0</v>
      </c>
      <c r="CM33" s="92">
        <f t="shared" si="16"/>
        <v>0</v>
      </c>
      <c r="CN33" s="93" t="str">
        <f t="shared" si="17"/>
        <v/>
      </c>
      <c r="CO33" s="94" t="str">
        <f t="shared" si="60"/>
        <v/>
      </c>
      <c r="CP33" s="94" t="str">
        <f t="shared" si="61"/>
        <v/>
      </c>
      <c r="CQ33" s="95" t="str">
        <f t="shared" si="62"/>
        <v/>
      </c>
      <c r="CR33" s="116"/>
      <c r="CS33" s="117"/>
      <c r="CT33" s="118"/>
      <c r="CU33" s="118"/>
      <c r="CV33" s="118">
        <f t="shared" si="63"/>
        <v>0</v>
      </c>
      <c r="CW33" s="119">
        <f t="shared" si="64"/>
        <v>0</v>
      </c>
      <c r="CX33" s="117"/>
      <c r="CY33" s="119">
        <f t="shared" si="18"/>
        <v>0</v>
      </c>
      <c r="CZ33" s="117">
        <v>0</v>
      </c>
      <c r="DA33" s="119">
        <f t="shared" si="19"/>
        <v>0</v>
      </c>
      <c r="DB33" s="120" t="str">
        <f t="shared" si="20"/>
        <v/>
      </c>
      <c r="DC33" s="87" t="str">
        <f t="shared" si="65"/>
        <v/>
      </c>
      <c r="DD33" s="87" t="str">
        <f t="shared" si="66"/>
        <v/>
      </c>
      <c r="DE33" s="121" t="str">
        <f t="shared" si="67"/>
        <v/>
      </c>
      <c r="DF33" s="122"/>
      <c r="DG33" s="123"/>
      <c r="DH33" s="124">
        <v>10</v>
      </c>
      <c r="DI33" s="125">
        <f t="shared" si="140"/>
        <v>10</v>
      </c>
      <c r="DJ33" s="84"/>
      <c r="DK33" s="126"/>
      <c r="DL33" s="127">
        <f t="shared" si="169"/>
        <v>0</v>
      </c>
      <c r="DM33" s="128">
        <v>0</v>
      </c>
      <c r="DN33" s="129">
        <v>0</v>
      </c>
      <c r="DO33" s="130">
        <f t="shared" si="141"/>
        <v>0</v>
      </c>
      <c r="DP33" s="131">
        <f t="shared" si="142"/>
        <v>10</v>
      </c>
      <c r="DQ33" s="132">
        <f t="shared" si="143"/>
        <v>5</v>
      </c>
      <c r="DR33" s="133" t="str">
        <f t="shared" si="144"/>
        <v/>
      </c>
      <c r="DS33" s="116"/>
      <c r="DT33" s="135"/>
      <c r="DU33" s="136" t="str">
        <f t="shared" si="145"/>
        <v/>
      </c>
      <c r="DV33" s="117"/>
      <c r="DW33" s="138"/>
      <c r="DX33" s="136" t="str">
        <f t="shared" si="146"/>
        <v/>
      </c>
      <c r="DY33" s="138"/>
      <c r="DZ33" s="138"/>
      <c r="EA33" s="136" t="str">
        <f t="shared" si="147"/>
        <v/>
      </c>
      <c r="EB33" s="139">
        <f t="shared" si="148"/>
        <v>0</v>
      </c>
      <c r="EC33" s="140">
        <f t="shared" si="149"/>
        <v>0</v>
      </c>
      <c r="ED33" s="141">
        <f t="shared" si="150"/>
        <v>0</v>
      </c>
      <c r="EE33" s="86"/>
      <c r="EF33" s="142"/>
      <c r="EG33" s="136" t="str">
        <f t="shared" si="151"/>
        <v/>
      </c>
      <c r="EH33" s="143">
        <v>0</v>
      </c>
      <c r="EI33" s="144">
        <v>0</v>
      </c>
      <c r="EJ33" s="136">
        <f t="shared" si="152"/>
        <v>0</v>
      </c>
      <c r="EK33" s="145">
        <f t="shared" si="153"/>
        <v>0</v>
      </c>
      <c r="EL33" s="146">
        <f t="shared" si="154"/>
        <v>0</v>
      </c>
      <c r="EM33" s="147">
        <f t="shared" si="155"/>
        <v>0</v>
      </c>
      <c r="EN33" s="120" t="str">
        <f t="shared" si="156"/>
        <v/>
      </c>
      <c r="EO33" s="148" t="str">
        <f t="shared" si="157"/>
        <v>A</v>
      </c>
      <c r="EP33" s="173">
        <v>0</v>
      </c>
      <c r="EQ33" s="174">
        <v>0</v>
      </c>
      <c r="ER33" s="174">
        <v>0</v>
      </c>
      <c r="ES33" s="151">
        <f t="shared" si="201"/>
        <v>0</v>
      </c>
      <c r="ET33" s="152">
        <f t="shared" si="202"/>
        <v>0</v>
      </c>
      <c r="EU33" s="153" t="str">
        <f t="shared" si="203"/>
        <v/>
      </c>
      <c r="EV33" s="175">
        <v>0</v>
      </c>
      <c r="EW33" s="162">
        <v>0</v>
      </c>
      <c r="EX33" s="162">
        <v>0</v>
      </c>
      <c r="EY33" s="85">
        <f t="shared" si="188"/>
        <v>0</v>
      </c>
      <c r="EZ33" s="132">
        <f t="shared" si="189"/>
        <v>0</v>
      </c>
      <c r="FA33" s="133" t="str">
        <f t="shared" si="190"/>
        <v/>
      </c>
      <c r="FB33" s="116"/>
      <c r="FC33" s="117"/>
      <c r="FD33" s="155"/>
      <c r="FE33" s="156">
        <f t="shared" si="172"/>
        <v>0</v>
      </c>
      <c r="FF33" s="142"/>
      <c r="FG33" s="157">
        <f t="shared" si="164"/>
        <v>0</v>
      </c>
      <c r="FH33" s="143">
        <v>0</v>
      </c>
      <c r="FI33" s="158">
        <f t="shared" si="165"/>
        <v>0</v>
      </c>
      <c r="FJ33" s="120" t="str">
        <f t="shared" si="92"/>
        <v/>
      </c>
      <c r="FK33" s="438" t="str">
        <f t="shared" si="93"/>
        <v/>
      </c>
      <c r="FL33" s="438" t="str">
        <f t="shared" si="94"/>
        <v/>
      </c>
      <c r="FM33" s="148" t="str">
        <f t="shared" si="95"/>
        <v/>
      </c>
      <c r="FN33" s="410">
        <v>0</v>
      </c>
      <c r="FO33" s="411">
        <v>0</v>
      </c>
      <c r="FP33" s="411">
        <v>0</v>
      </c>
      <c r="FQ33" s="407">
        <f t="shared" si="204"/>
        <v>0</v>
      </c>
      <c r="FR33" s="408">
        <f t="shared" si="97"/>
        <v>0</v>
      </c>
      <c r="FS33" s="409" t="str">
        <f t="shared" si="98"/>
        <v/>
      </c>
      <c r="FT33" s="176"/>
      <c r="FU33" s="174"/>
      <c r="FV33" s="177" t="str">
        <f t="shared" si="166"/>
        <v/>
      </c>
      <c r="FW33" s="161" t="str">
        <f t="shared" si="100"/>
        <v/>
      </c>
      <c r="FX33" s="162" t="str">
        <f t="shared" si="101"/>
        <v/>
      </c>
      <c r="FY33" s="163" t="str">
        <f t="shared" si="193"/>
        <v/>
      </c>
      <c r="FZ33" s="164" t="str">
        <f t="shared" si="103"/>
        <v/>
      </c>
      <c r="GA33" s="164" t="str">
        <f t="shared" si="104"/>
        <v/>
      </c>
      <c r="GB33" s="165" t="str">
        <f t="shared" si="194"/>
        <v/>
      </c>
      <c r="GC33" s="166" t="str">
        <f t="shared" si="106"/>
        <v/>
      </c>
      <c r="GD33" s="167" t="str">
        <f t="shared" si="107"/>
        <v/>
      </c>
      <c r="GE33" s="168" t="str">
        <f t="shared" si="177"/>
        <v/>
      </c>
      <c r="GF33" s="169" t="str">
        <f t="shared" si="178"/>
        <v/>
      </c>
      <c r="GG33" s="169" t="str">
        <f t="shared" si="179"/>
        <v/>
      </c>
      <c r="GH33" s="169" t="str">
        <f t="shared" si="180"/>
        <v/>
      </c>
      <c r="GI33" s="169" t="str">
        <f t="shared" si="181"/>
        <v/>
      </c>
      <c r="GJ33" s="170" t="str">
        <f t="shared" si="182"/>
        <v/>
      </c>
      <c r="GK33" s="169" t="str">
        <f t="shared" si="183"/>
        <v/>
      </c>
      <c r="GL33" s="439" t="str">
        <f t="shared" si="115"/>
        <v/>
      </c>
      <c r="GM33" s="168">
        <f t="shared" si="116"/>
        <v>0</v>
      </c>
      <c r="GN33" s="169">
        <f t="shared" si="117"/>
        <v>0</v>
      </c>
      <c r="GO33" s="169">
        <f t="shared" si="118"/>
        <v>0</v>
      </c>
      <c r="GP33" s="169">
        <f t="shared" si="119"/>
        <v>0</v>
      </c>
      <c r="GQ33" s="171"/>
      <c r="GR33" s="809"/>
      <c r="GS33" s="809"/>
      <c r="GT33" s="25">
        <f t="shared" si="120"/>
        <v>10</v>
      </c>
      <c r="GU33" s="25" t="s">
        <v>161</v>
      </c>
      <c r="GV33" s="25">
        <f t="shared" si="121"/>
        <v>200</v>
      </c>
      <c r="GW33" s="25" t="str">
        <f t="shared" si="122"/>
        <v>10/200</v>
      </c>
      <c r="GX33" s="25">
        <f t="shared" si="123"/>
        <v>0</v>
      </c>
      <c r="GY33" s="25" t="s">
        <v>161</v>
      </c>
      <c r="GZ33" s="25">
        <f t="shared" si="124"/>
        <v>200</v>
      </c>
      <c r="HA33" s="25" t="str">
        <f t="shared" si="125"/>
        <v>0/200</v>
      </c>
      <c r="HB33" s="25">
        <f t="shared" si="126"/>
        <v>0</v>
      </c>
      <c r="HC33" s="25" t="s">
        <v>161</v>
      </c>
      <c r="HD33" s="25">
        <f t="shared" si="127"/>
        <v>100</v>
      </c>
      <c r="HE33" s="25" t="str">
        <f t="shared" si="128"/>
        <v>0/100</v>
      </c>
      <c r="HF33" s="25">
        <f t="shared" si="129"/>
        <v>0</v>
      </c>
      <c r="HG33" s="25" t="s">
        <v>161</v>
      </c>
      <c r="HH33" s="25">
        <f t="shared" si="130"/>
        <v>100</v>
      </c>
      <c r="HI33" s="25" t="str">
        <f t="shared" si="131"/>
        <v>0/100</v>
      </c>
      <c r="HJ33" s="25">
        <f t="shared" si="132"/>
        <v>0</v>
      </c>
      <c r="HK33" s="25" t="s">
        <v>161</v>
      </c>
      <c r="HL33" s="25">
        <f t="shared" si="133"/>
        <v>200</v>
      </c>
      <c r="HM33" s="25" t="str">
        <f t="shared" si="134"/>
        <v>0/200</v>
      </c>
      <c r="HN33" s="25">
        <f t="shared" si="135"/>
        <v>0</v>
      </c>
      <c r="HO33" s="25" t="s">
        <v>161</v>
      </c>
      <c r="HP33" s="25">
        <f t="shared" si="136"/>
        <v>100</v>
      </c>
      <c r="HQ33" s="25" t="str">
        <f t="shared" si="137"/>
        <v>0/100</v>
      </c>
    </row>
    <row r="34" spans="1:225" ht="38.25" customHeight="1">
      <c r="A34" s="2">
        <f t="shared" si="27"/>
        <v>0</v>
      </c>
      <c r="B34" s="22">
        <f t="shared" si="28"/>
        <v>0</v>
      </c>
      <c r="C34" s="88">
        <v>25</v>
      </c>
      <c r="D34" s="85"/>
      <c r="E34" s="26"/>
      <c r="F34" s="27"/>
      <c r="G34" s="23"/>
      <c r="H34" s="26"/>
      <c r="I34" s="26"/>
      <c r="J34" s="26"/>
      <c r="K34" s="365"/>
      <c r="L34" s="89"/>
      <c r="M34" s="90"/>
      <c r="N34" s="91"/>
      <c r="O34" s="91"/>
      <c r="P34" s="371">
        <f t="shared" si="29"/>
        <v>0</v>
      </c>
      <c r="Q34" s="372">
        <f t="shared" si="30"/>
        <v>0</v>
      </c>
      <c r="R34" s="90"/>
      <c r="S34" s="92">
        <f t="shared" si="0"/>
        <v>0</v>
      </c>
      <c r="T34" s="90"/>
      <c r="U34" s="92">
        <f t="shared" si="1"/>
        <v>0</v>
      </c>
      <c r="V34" s="93" t="str">
        <f t="shared" si="31"/>
        <v/>
      </c>
      <c r="W34" s="94" t="str">
        <f t="shared" si="32"/>
        <v/>
      </c>
      <c r="X34" s="94" t="str">
        <f t="shared" si="33"/>
        <v/>
      </c>
      <c r="Y34" s="373" t="str">
        <f t="shared" si="34"/>
        <v/>
      </c>
      <c r="Z34" s="380"/>
      <c r="AA34" s="381"/>
      <c r="AB34" s="382"/>
      <c r="AC34" s="382"/>
      <c r="AD34" s="382">
        <f t="shared" si="35"/>
        <v>0</v>
      </c>
      <c r="AE34" s="383">
        <f t="shared" si="36"/>
        <v>0</v>
      </c>
      <c r="AF34" s="381"/>
      <c r="AG34" s="383">
        <f t="shared" si="3"/>
        <v>0</v>
      </c>
      <c r="AH34" s="381">
        <v>0</v>
      </c>
      <c r="AI34" s="383">
        <f t="shared" si="4"/>
        <v>0</v>
      </c>
      <c r="AJ34" s="384" t="str">
        <f t="shared" si="5"/>
        <v/>
      </c>
      <c r="AK34" s="385" t="str">
        <f t="shared" si="37"/>
        <v/>
      </c>
      <c r="AL34" s="385" t="str">
        <f t="shared" si="38"/>
        <v/>
      </c>
      <c r="AM34" s="386" t="str">
        <f t="shared" si="39"/>
        <v/>
      </c>
      <c r="AN34" s="96"/>
      <c r="AO34" s="97"/>
      <c r="AP34" s="98"/>
      <c r="AQ34" s="98"/>
      <c r="AR34" s="98">
        <f t="shared" si="40"/>
        <v>0</v>
      </c>
      <c r="AS34" s="99">
        <f t="shared" si="41"/>
        <v>0</v>
      </c>
      <c r="AT34" s="97"/>
      <c r="AU34" s="99">
        <f t="shared" si="6"/>
        <v>0</v>
      </c>
      <c r="AV34" s="97">
        <v>0</v>
      </c>
      <c r="AW34" s="99">
        <f t="shared" si="7"/>
        <v>0</v>
      </c>
      <c r="AX34" s="100" t="str">
        <f t="shared" si="8"/>
        <v/>
      </c>
      <c r="AY34" s="101" t="str">
        <f t="shared" si="42"/>
        <v/>
      </c>
      <c r="AZ34" s="101" t="str">
        <f t="shared" si="43"/>
        <v/>
      </c>
      <c r="BA34" s="102" t="str">
        <f t="shared" si="44"/>
        <v/>
      </c>
      <c r="BB34" s="103"/>
      <c r="BC34" s="104"/>
      <c r="BD34" s="105"/>
      <c r="BE34" s="105"/>
      <c r="BF34" s="105">
        <f t="shared" si="45"/>
        <v>0</v>
      </c>
      <c r="BG34" s="106">
        <f t="shared" si="46"/>
        <v>0</v>
      </c>
      <c r="BH34" s="104"/>
      <c r="BI34" s="106">
        <f t="shared" si="9"/>
        <v>0</v>
      </c>
      <c r="BJ34" s="104">
        <v>0</v>
      </c>
      <c r="BK34" s="106">
        <f t="shared" si="10"/>
        <v>0</v>
      </c>
      <c r="BL34" s="107" t="str">
        <f t="shared" si="11"/>
        <v/>
      </c>
      <c r="BM34" s="108" t="str">
        <f t="shared" si="47"/>
        <v/>
      </c>
      <c r="BN34" s="108" t="str">
        <f t="shared" si="48"/>
        <v/>
      </c>
      <c r="BO34" s="109" t="str">
        <f t="shared" si="49"/>
        <v/>
      </c>
      <c r="BP34" s="110"/>
      <c r="BQ34" s="111"/>
      <c r="BR34" s="112"/>
      <c r="BS34" s="113">
        <f t="shared" si="50"/>
        <v>0</v>
      </c>
      <c r="BT34" s="111">
        <f t="shared" si="51"/>
        <v>0</v>
      </c>
      <c r="BU34" s="113">
        <f t="shared" si="52"/>
        <v>0</v>
      </c>
      <c r="BV34" s="111">
        <v>0</v>
      </c>
      <c r="BW34" s="113">
        <f t="shared" si="12"/>
        <v>0</v>
      </c>
      <c r="BX34" s="435">
        <f t="shared" si="53"/>
        <v>0</v>
      </c>
      <c r="BY34" s="114">
        <f t="shared" si="54"/>
        <v>0</v>
      </c>
      <c r="BZ34" s="434">
        <f t="shared" si="14"/>
        <v>0</v>
      </c>
      <c r="CA34" s="403" t="str">
        <f t="shared" si="55"/>
        <v/>
      </c>
      <c r="CB34" s="114" t="str">
        <f t="shared" si="56"/>
        <v/>
      </c>
      <c r="CC34" s="115" t="str">
        <f t="shared" si="57"/>
        <v/>
      </c>
      <c r="CD34" s="89"/>
      <c r="CE34" s="90"/>
      <c r="CF34" s="91"/>
      <c r="CG34" s="91"/>
      <c r="CH34" s="91">
        <f t="shared" si="58"/>
        <v>0</v>
      </c>
      <c r="CI34" s="92">
        <f t="shared" si="59"/>
        <v>0</v>
      </c>
      <c r="CJ34" s="90"/>
      <c r="CK34" s="92">
        <f t="shared" si="15"/>
        <v>0</v>
      </c>
      <c r="CL34" s="90">
        <v>0</v>
      </c>
      <c r="CM34" s="92">
        <f t="shared" si="16"/>
        <v>0</v>
      </c>
      <c r="CN34" s="93" t="str">
        <f t="shared" si="17"/>
        <v/>
      </c>
      <c r="CO34" s="94" t="str">
        <f t="shared" si="60"/>
        <v/>
      </c>
      <c r="CP34" s="94" t="str">
        <f t="shared" si="61"/>
        <v/>
      </c>
      <c r="CQ34" s="95" t="str">
        <f t="shared" si="62"/>
        <v/>
      </c>
      <c r="CR34" s="116"/>
      <c r="CS34" s="117"/>
      <c r="CT34" s="118"/>
      <c r="CU34" s="118"/>
      <c r="CV34" s="118">
        <f t="shared" si="63"/>
        <v>0</v>
      </c>
      <c r="CW34" s="119">
        <f t="shared" si="64"/>
        <v>0</v>
      </c>
      <c r="CX34" s="117"/>
      <c r="CY34" s="119">
        <f t="shared" si="18"/>
        <v>0</v>
      </c>
      <c r="CZ34" s="117">
        <v>0</v>
      </c>
      <c r="DA34" s="119">
        <f t="shared" si="19"/>
        <v>0</v>
      </c>
      <c r="DB34" s="120" t="str">
        <f t="shared" si="20"/>
        <v/>
      </c>
      <c r="DC34" s="87" t="str">
        <f t="shared" si="65"/>
        <v/>
      </c>
      <c r="DD34" s="87" t="str">
        <f t="shared" si="66"/>
        <v/>
      </c>
      <c r="DE34" s="121" t="str">
        <f t="shared" si="67"/>
        <v/>
      </c>
      <c r="DF34" s="122"/>
      <c r="DG34" s="123"/>
      <c r="DH34" s="124">
        <v>9</v>
      </c>
      <c r="DI34" s="125">
        <f t="shared" si="140"/>
        <v>9</v>
      </c>
      <c r="DJ34" s="84"/>
      <c r="DK34" s="126"/>
      <c r="DL34" s="127">
        <f t="shared" si="169"/>
        <v>0</v>
      </c>
      <c r="DM34" s="128">
        <v>0</v>
      </c>
      <c r="DN34" s="129">
        <f t="shared" ref="DN34" si="211">IF($U$8="NA","NA",0)</f>
        <v>0</v>
      </c>
      <c r="DO34" s="130">
        <f t="shared" si="141"/>
        <v>0</v>
      </c>
      <c r="DP34" s="131">
        <f t="shared" si="142"/>
        <v>9</v>
      </c>
      <c r="DQ34" s="132">
        <f t="shared" si="143"/>
        <v>4.5</v>
      </c>
      <c r="DR34" s="133" t="str">
        <f t="shared" si="144"/>
        <v/>
      </c>
      <c r="DS34" s="116"/>
      <c r="DT34" s="135"/>
      <c r="DU34" s="136" t="str">
        <f t="shared" si="145"/>
        <v/>
      </c>
      <c r="DV34" s="117"/>
      <c r="DW34" s="138"/>
      <c r="DX34" s="136" t="str">
        <f t="shared" si="146"/>
        <v/>
      </c>
      <c r="DY34" s="138"/>
      <c r="DZ34" s="138"/>
      <c r="EA34" s="136" t="str">
        <f t="shared" si="147"/>
        <v/>
      </c>
      <c r="EB34" s="139">
        <f t="shared" si="148"/>
        <v>0</v>
      </c>
      <c r="EC34" s="140">
        <f t="shared" si="149"/>
        <v>0</v>
      </c>
      <c r="ED34" s="141">
        <f t="shared" si="150"/>
        <v>0</v>
      </c>
      <c r="EE34" s="86"/>
      <c r="EF34" s="142"/>
      <c r="EG34" s="136" t="str">
        <f t="shared" si="151"/>
        <v/>
      </c>
      <c r="EH34" s="143">
        <v>0</v>
      </c>
      <c r="EI34" s="144">
        <f t="shared" ref="EI34" si="212">IF($U$8="NA","NA",0)</f>
        <v>0</v>
      </c>
      <c r="EJ34" s="136">
        <f t="shared" si="152"/>
        <v>0</v>
      </c>
      <c r="EK34" s="145">
        <f t="shared" si="153"/>
        <v>0</v>
      </c>
      <c r="EL34" s="146">
        <f t="shared" si="154"/>
        <v>0</v>
      </c>
      <c r="EM34" s="147">
        <f t="shared" si="155"/>
        <v>0</v>
      </c>
      <c r="EN34" s="120" t="str">
        <f t="shared" si="156"/>
        <v/>
      </c>
      <c r="EO34" s="148" t="str">
        <f t="shared" si="157"/>
        <v>A</v>
      </c>
      <c r="EP34" s="149">
        <v>0</v>
      </c>
      <c r="EQ34" s="114">
        <v>0</v>
      </c>
      <c r="ER34" s="150">
        <v>0</v>
      </c>
      <c r="ES34" s="151">
        <f t="shared" si="201"/>
        <v>0</v>
      </c>
      <c r="ET34" s="152">
        <f t="shared" si="202"/>
        <v>0</v>
      </c>
      <c r="EU34" s="153" t="str">
        <f t="shared" si="203"/>
        <v/>
      </c>
      <c r="EV34" s="154">
        <v>0</v>
      </c>
      <c r="EW34" s="85">
        <v>0</v>
      </c>
      <c r="EX34" s="85">
        <v>0</v>
      </c>
      <c r="EY34" s="85">
        <f t="shared" si="188"/>
        <v>0</v>
      </c>
      <c r="EZ34" s="132">
        <f t="shared" si="189"/>
        <v>0</v>
      </c>
      <c r="FA34" s="133" t="str">
        <f t="shared" si="190"/>
        <v/>
      </c>
      <c r="FB34" s="116"/>
      <c r="FC34" s="117"/>
      <c r="FD34" s="155"/>
      <c r="FE34" s="156">
        <f t="shared" si="172"/>
        <v>0</v>
      </c>
      <c r="FF34" s="142"/>
      <c r="FG34" s="157">
        <f t="shared" si="164"/>
        <v>0</v>
      </c>
      <c r="FH34" s="143">
        <v>0</v>
      </c>
      <c r="FI34" s="158">
        <f t="shared" si="165"/>
        <v>0</v>
      </c>
      <c r="FJ34" s="120" t="str">
        <f t="shared" si="92"/>
        <v/>
      </c>
      <c r="FK34" s="438" t="str">
        <f t="shared" si="93"/>
        <v/>
      </c>
      <c r="FL34" s="438" t="str">
        <f t="shared" si="94"/>
        <v/>
      </c>
      <c r="FM34" s="148" t="str">
        <f t="shared" si="95"/>
        <v/>
      </c>
      <c r="FN34" s="405">
        <v>0</v>
      </c>
      <c r="FO34" s="375">
        <v>0</v>
      </c>
      <c r="FP34" s="406">
        <v>0</v>
      </c>
      <c r="FQ34" s="407">
        <f t="shared" si="204"/>
        <v>0</v>
      </c>
      <c r="FR34" s="408">
        <f t="shared" si="97"/>
        <v>0</v>
      </c>
      <c r="FS34" s="409" t="str">
        <f t="shared" si="98"/>
        <v/>
      </c>
      <c r="FT34" s="176"/>
      <c r="FU34" s="174"/>
      <c r="FV34" s="177" t="str">
        <f t="shared" si="166"/>
        <v/>
      </c>
      <c r="FW34" s="161" t="str">
        <f t="shared" si="100"/>
        <v/>
      </c>
      <c r="FX34" s="162" t="str">
        <f t="shared" si="101"/>
        <v/>
      </c>
      <c r="FY34" s="163" t="str">
        <f t="shared" si="193"/>
        <v/>
      </c>
      <c r="FZ34" s="164" t="str">
        <f t="shared" si="103"/>
        <v/>
      </c>
      <c r="GA34" s="164" t="str">
        <f t="shared" si="104"/>
        <v/>
      </c>
      <c r="GB34" s="165" t="str">
        <f t="shared" si="194"/>
        <v/>
      </c>
      <c r="GC34" s="166" t="str">
        <f t="shared" si="106"/>
        <v/>
      </c>
      <c r="GD34" s="167" t="str">
        <f t="shared" si="107"/>
        <v/>
      </c>
      <c r="GE34" s="168" t="str">
        <f t="shared" si="177"/>
        <v/>
      </c>
      <c r="GF34" s="169" t="str">
        <f t="shared" si="178"/>
        <v/>
      </c>
      <c r="GG34" s="169" t="str">
        <f t="shared" si="179"/>
        <v/>
      </c>
      <c r="GH34" s="169" t="str">
        <f t="shared" si="180"/>
        <v/>
      </c>
      <c r="GI34" s="169" t="str">
        <f t="shared" si="181"/>
        <v/>
      </c>
      <c r="GJ34" s="170" t="str">
        <f t="shared" si="182"/>
        <v/>
      </c>
      <c r="GK34" s="169" t="str">
        <f t="shared" si="183"/>
        <v/>
      </c>
      <c r="GL34" s="439" t="str">
        <f t="shared" si="115"/>
        <v/>
      </c>
      <c r="GM34" s="168">
        <f t="shared" si="116"/>
        <v>0</v>
      </c>
      <c r="GN34" s="169">
        <f t="shared" si="117"/>
        <v>0</v>
      </c>
      <c r="GO34" s="169">
        <f t="shared" si="118"/>
        <v>0</v>
      </c>
      <c r="GP34" s="169">
        <f t="shared" si="119"/>
        <v>0</v>
      </c>
      <c r="GQ34" s="171"/>
      <c r="GR34" s="809"/>
      <c r="GS34" s="809"/>
      <c r="GT34" s="25">
        <f t="shared" si="120"/>
        <v>9</v>
      </c>
      <c r="GU34" s="25" t="s">
        <v>161</v>
      </c>
      <c r="GV34" s="25">
        <f t="shared" si="121"/>
        <v>200</v>
      </c>
      <c r="GW34" s="25" t="str">
        <f t="shared" si="122"/>
        <v>9/200</v>
      </c>
      <c r="GX34" s="25">
        <f t="shared" si="123"/>
        <v>0</v>
      </c>
      <c r="GY34" s="25" t="s">
        <v>161</v>
      </c>
      <c r="GZ34" s="25">
        <f t="shared" si="124"/>
        <v>200</v>
      </c>
      <c r="HA34" s="25" t="str">
        <f t="shared" si="125"/>
        <v>0/200</v>
      </c>
      <c r="HB34" s="25">
        <f t="shared" si="126"/>
        <v>0</v>
      </c>
      <c r="HC34" s="25" t="s">
        <v>161</v>
      </c>
      <c r="HD34" s="25">
        <f t="shared" si="127"/>
        <v>100</v>
      </c>
      <c r="HE34" s="25" t="str">
        <f t="shared" si="128"/>
        <v>0/100</v>
      </c>
      <c r="HF34" s="25">
        <f t="shared" si="129"/>
        <v>0</v>
      </c>
      <c r="HG34" s="25" t="s">
        <v>161</v>
      </c>
      <c r="HH34" s="25">
        <f t="shared" si="130"/>
        <v>100</v>
      </c>
      <c r="HI34" s="25" t="str">
        <f t="shared" si="131"/>
        <v>0/100</v>
      </c>
      <c r="HJ34" s="25">
        <f t="shared" si="132"/>
        <v>0</v>
      </c>
      <c r="HK34" s="25" t="s">
        <v>161</v>
      </c>
      <c r="HL34" s="25">
        <f t="shared" si="133"/>
        <v>200</v>
      </c>
      <c r="HM34" s="25" t="str">
        <f t="shared" si="134"/>
        <v>0/200</v>
      </c>
      <c r="HN34" s="25">
        <f t="shared" si="135"/>
        <v>0</v>
      </c>
      <c r="HO34" s="25" t="s">
        <v>161</v>
      </c>
      <c r="HP34" s="25">
        <f t="shared" si="136"/>
        <v>100</v>
      </c>
      <c r="HQ34" s="25" t="str">
        <f t="shared" si="137"/>
        <v>0/100</v>
      </c>
    </row>
    <row r="35" spans="1:225" ht="38.25" customHeight="1">
      <c r="A35" s="2">
        <f t="shared" si="27"/>
        <v>0</v>
      </c>
      <c r="B35" s="22">
        <f t="shared" si="28"/>
        <v>0</v>
      </c>
      <c r="C35" s="172">
        <v>26</v>
      </c>
      <c r="D35" s="85"/>
      <c r="E35" s="26"/>
      <c r="F35" s="27"/>
      <c r="G35" s="26"/>
      <c r="H35" s="26"/>
      <c r="I35" s="26"/>
      <c r="J35" s="26"/>
      <c r="K35" s="365"/>
      <c r="L35" s="89"/>
      <c r="M35" s="90"/>
      <c r="N35" s="91"/>
      <c r="O35" s="91"/>
      <c r="P35" s="371">
        <f t="shared" si="29"/>
        <v>0</v>
      </c>
      <c r="Q35" s="372">
        <f t="shared" si="30"/>
        <v>0</v>
      </c>
      <c r="R35" s="90"/>
      <c r="S35" s="92">
        <f t="shared" si="0"/>
        <v>0</v>
      </c>
      <c r="T35" s="90"/>
      <c r="U35" s="92">
        <f t="shared" si="1"/>
        <v>0</v>
      </c>
      <c r="V35" s="93" t="str">
        <f t="shared" si="31"/>
        <v/>
      </c>
      <c r="W35" s="94" t="str">
        <f t="shared" si="32"/>
        <v/>
      </c>
      <c r="X35" s="94" t="str">
        <f t="shared" si="33"/>
        <v/>
      </c>
      <c r="Y35" s="373" t="str">
        <f t="shared" si="34"/>
        <v/>
      </c>
      <c r="Z35" s="380"/>
      <c r="AA35" s="381"/>
      <c r="AB35" s="382"/>
      <c r="AC35" s="382"/>
      <c r="AD35" s="382">
        <f t="shared" si="35"/>
        <v>0</v>
      </c>
      <c r="AE35" s="383">
        <f t="shared" si="36"/>
        <v>0</v>
      </c>
      <c r="AF35" s="381"/>
      <c r="AG35" s="383">
        <f t="shared" si="3"/>
        <v>0</v>
      </c>
      <c r="AH35" s="381">
        <v>0</v>
      </c>
      <c r="AI35" s="383">
        <f t="shared" si="4"/>
        <v>0</v>
      </c>
      <c r="AJ35" s="384" t="str">
        <f t="shared" si="5"/>
        <v/>
      </c>
      <c r="AK35" s="385" t="str">
        <f t="shared" si="37"/>
        <v/>
      </c>
      <c r="AL35" s="385" t="str">
        <f t="shared" si="38"/>
        <v/>
      </c>
      <c r="AM35" s="386" t="str">
        <f t="shared" si="39"/>
        <v/>
      </c>
      <c r="AN35" s="96"/>
      <c r="AO35" s="97"/>
      <c r="AP35" s="98"/>
      <c r="AQ35" s="98"/>
      <c r="AR35" s="98">
        <f t="shared" si="40"/>
        <v>0</v>
      </c>
      <c r="AS35" s="99">
        <f t="shared" si="41"/>
        <v>0</v>
      </c>
      <c r="AT35" s="97"/>
      <c r="AU35" s="99">
        <f t="shared" si="6"/>
        <v>0</v>
      </c>
      <c r="AV35" s="97">
        <v>0</v>
      </c>
      <c r="AW35" s="99">
        <f t="shared" si="7"/>
        <v>0</v>
      </c>
      <c r="AX35" s="100" t="str">
        <f t="shared" si="8"/>
        <v/>
      </c>
      <c r="AY35" s="101" t="str">
        <f t="shared" si="42"/>
        <v/>
      </c>
      <c r="AZ35" s="101" t="str">
        <f t="shared" si="43"/>
        <v/>
      </c>
      <c r="BA35" s="102" t="str">
        <f t="shared" si="44"/>
        <v/>
      </c>
      <c r="BB35" s="103"/>
      <c r="BC35" s="104"/>
      <c r="BD35" s="105"/>
      <c r="BE35" s="105"/>
      <c r="BF35" s="105">
        <f t="shared" si="45"/>
        <v>0</v>
      </c>
      <c r="BG35" s="106">
        <f t="shared" si="46"/>
        <v>0</v>
      </c>
      <c r="BH35" s="104"/>
      <c r="BI35" s="106">
        <f t="shared" si="9"/>
        <v>0</v>
      </c>
      <c r="BJ35" s="104">
        <v>0</v>
      </c>
      <c r="BK35" s="106">
        <f t="shared" si="10"/>
        <v>0</v>
      </c>
      <c r="BL35" s="107" t="str">
        <f t="shared" si="11"/>
        <v/>
      </c>
      <c r="BM35" s="108" t="str">
        <f t="shared" si="47"/>
        <v/>
      </c>
      <c r="BN35" s="108" t="str">
        <f t="shared" si="48"/>
        <v/>
      </c>
      <c r="BO35" s="109" t="str">
        <f t="shared" si="49"/>
        <v/>
      </c>
      <c r="BP35" s="110"/>
      <c r="BQ35" s="111"/>
      <c r="BR35" s="112"/>
      <c r="BS35" s="113">
        <f t="shared" si="50"/>
        <v>0</v>
      </c>
      <c r="BT35" s="111">
        <f t="shared" si="51"/>
        <v>0</v>
      </c>
      <c r="BU35" s="113">
        <f t="shared" si="52"/>
        <v>0</v>
      </c>
      <c r="BV35" s="111">
        <v>0</v>
      </c>
      <c r="BW35" s="113">
        <f t="shared" si="12"/>
        <v>0</v>
      </c>
      <c r="BX35" s="435">
        <f t="shared" si="53"/>
        <v>0</v>
      </c>
      <c r="BY35" s="114">
        <f t="shared" si="54"/>
        <v>0</v>
      </c>
      <c r="BZ35" s="434">
        <f t="shared" si="14"/>
        <v>0</v>
      </c>
      <c r="CA35" s="403" t="str">
        <f t="shared" si="55"/>
        <v/>
      </c>
      <c r="CB35" s="114" t="str">
        <f t="shared" si="56"/>
        <v/>
      </c>
      <c r="CC35" s="115" t="str">
        <f t="shared" si="57"/>
        <v/>
      </c>
      <c r="CD35" s="89"/>
      <c r="CE35" s="90"/>
      <c r="CF35" s="91"/>
      <c r="CG35" s="91"/>
      <c r="CH35" s="91">
        <f t="shared" si="58"/>
        <v>0</v>
      </c>
      <c r="CI35" s="92">
        <f t="shared" si="59"/>
        <v>0</v>
      </c>
      <c r="CJ35" s="90"/>
      <c r="CK35" s="92">
        <f t="shared" si="15"/>
        <v>0</v>
      </c>
      <c r="CL35" s="90">
        <v>0</v>
      </c>
      <c r="CM35" s="92">
        <f t="shared" si="16"/>
        <v>0</v>
      </c>
      <c r="CN35" s="93" t="str">
        <f t="shared" si="17"/>
        <v/>
      </c>
      <c r="CO35" s="94" t="str">
        <f t="shared" si="60"/>
        <v/>
      </c>
      <c r="CP35" s="94" t="str">
        <f t="shared" si="61"/>
        <v/>
      </c>
      <c r="CQ35" s="95" t="str">
        <f t="shared" si="62"/>
        <v/>
      </c>
      <c r="CR35" s="116"/>
      <c r="CS35" s="117"/>
      <c r="CT35" s="118"/>
      <c r="CU35" s="118"/>
      <c r="CV35" s="118">
        <f t="shared" si="63"/>
        <v>0</v>
      </c>
      <c r="CW35" s="119">
        <f t="shared" si="64"/>
        <v>0</v>
      </c>
      <c r="CX35" s="117"/>
      <c r="CY35" s="119">
        <f t="shared" si="18"/>
        <v>0</v>
      </c>
      <c r="CZ35" s="117">
        <v>0</v>
      </c>
      <c r="DA35" s="119">
        <f t="shared" si="19"/>
        <v>0</v>
      </c>
      <c r="DB35" s="120" t="str">
        <f t="shared" si="20"/>
        <v/>
      </c>
      <c r="DC35" s="87" t="str">
        <f t="shared" si="65"/>
        <v/>
      </c>
      <c r="DD35" s="87" t="str">
        <f t="shared" si="66"/>
        <v/>
      </c>
      <c r="DE35" s="121" t="str">
        <f t="shared" si="67"/>
        <v/>
      </c>
      <c r="DF35" s="122"/>
      <c r="DG35" s="123"/>
      <c r="DH35" s="124">
        <v>5</v>
      </c>
      <c r="DI35" s="125">
        <f t="shared" si="140"/>
        <v>5</v>
      </c>
      <c r="DJ35" s="84"/>
      <c r="DK35" s="126"/>
      <c r="DL35" s="127">
        <f t="shared" si="169"/>
        <v>0</v>
      </c>
      <c r="DM35" s="128">
        <v>0</v>
      </c>
      <c r="DN35" s="129">
        <v>0</v>
      </c>
      <c r="DO35" s="130">
        <f t="shared" si="141"/>
        <v>0</v>
      </c>
      <c r="DP35" s="131">
        <f t="shared" si="142"/>
        <v>5</v>
      </c>
      <c r="DQ35" s="132">
        <f t="shared" si="143"/>
        <v>2.5</v>
      </c>
      <c r="DR35" s="133" t="str">
        <f t="shared" si="144"/>
        <v/>
      </c>
      <c r="DS35" s="116"/>
      <c r="DT35" s="135"/>
      <c r="DU35" s="136" t="str">
        <f t="shared" si="145"/>
        <v/>
      </c>
      <c r="DV35" s="117"/>
      <c r="DW35" s="138"/>
      <c r="DX35" s="136" t="str">
        <f t="shared" si="146"/>
        <v/>
      </c>
      <c r="DY35" s="138"/>
      <c r="DZ35" s="138"/>
      <c r="EA35" s="136" t="str">
        <f t="shared" si="147"/>
        <v/>
      </c>
      <c r="EB35" s="139">
        <f t="shared" si="148"/>
        <v>0</v>
      </c>
      <c r="EC35" s="140">
        <f t="shared" si="149"/>
        <v>0</v>
      </c>
      <c r="ED35" s="141">
        <f t="shared" si="150"/>
        <v>0</v>
      </c>
      <c r="EE35" s="86"/>
      <c r="EF35" s="142"/>
      <c r="EG35" s="136" t="str">
        <f t="shared" si="151"/>
        <v/>
      </c>
      <c r="EH35" s="143">
        <v>0</v>
      </c>
      <c r="EI35" s="144">
        <v>0</v>
      </c>
      <c r="EJ35" s="136">
        <f t="shared" si="152"/>
        <v>0</v>
      </c>
      <c r="EK35" s="145">
        <f t="shared" si="153"/>
        <v>0</v>
      </c>
      <c r="EL35" s="146">
        <f t="shared" si="154"/>
        <v>0</v>
      </c>
      <c r="EM35" s="147">
        <f t="shared" si="155"/>
        <v>0</v>
      </c>
      <c r="EN35" s="120" t="str">
        <f t="shared" si="156"/>
        <v/>
      </c>
      <c r="EO35" s="148" t="str">
        <f t="shared" si="157"/>
        <v>A</v>
      </c>
      <c r="EP35" s="173">
        <v>0</v>
      </c>
      <c r="EQ35" s="174">
        <v>0</v>
      </c>
      <c r="ER35" s="174">
        <v>0</v>
      </c>
      <c r="ES35" s="151">
        <f t="shared" si="201"/>
        <v>0</v>
      </c>
      <c r="ET35" s="152">
        <f t="shared" si="202"/>
        <v>0</v>
      </c>
      <c r="EU35" s="153" t="str">
        <f t="shared" si="203"/>
        <v/>
      </c>
      <c r="EV35" s="175">
        <v>0</v>
      </c>
      <c r="EW35" s="162">
        <v>0</v>
      </c>
      <c r="EX35" s="162">
        <v>0</v>
      </c>
      <c r="EY35" s="85">
        <f t="shared" si="188"/>
        <v>0</v>
      </c>
      <c r="EZ35" s="132">
        <f t="shared" si="189"/>
        <v>0</v>
      </c>
      <c r="FA35" s="133" t="str">
        <f t="shared" si="190"/>
        <v/>
      </c>
      <c r="FB35" s="116"/>
      <c r="FC35" s="117"/>
      <c r="FD35" s="155"/>
      <c r="FE35" s="156">
        <f t="shared" si="172"/>
        <v>0</v>
      </c>
      <c r="FF35" s="142"/>
      <c r="FG35" s="157">
        <f t="shared" si="164"/>
        <v>0</v>
      </c>
      <c r="FH35" s="143">
        <v>0</v>
      </c>
      <c r="FI35" s="158">
        <f t="shared" si="165"/>
        <v>0</v>
      </c>
      <c r="FJ35" s="120" t="str">
        <f t="shared" si="92"/>
        <v/>
      </c>
      <c r="FK35" s="438" t="str">
        <f t="shared" si="93"/>
        <v/>
      </c>
      <c r="FL35" s="438" t="str">
        <f t="shared" si="94"/>
        <v/>
      </c>
      <c r="FM35" s="148" t="str">
        <f t="shared" si="95"/>
        <v/>
      </c>
      <c r="FN35" s="410">
        <v>0</v>
      </c>
      <c r="FO35" s="411">
        <v>0</v>
      </c>
      <c r="FP35" s="411">
        <v>0</v>
      </c>
      <c r="FQ35" s="407">
        <f t="shared" si="204"/>
        <v>0</v>
      </c>
      <c r="FR35" s="408">
        <f t="shared" si="97"/>
        <v>0</v>
      </c>
      <c r="FS35" s="409" t="str">
        <f t="shared" si="98"/>
        <v/>
      </c>
      <c r="FT35" s="176"/>
      <c r="FU35" s="174"/>
      <c r="FV35" s="177" t="str">
        <f t="shared" si="166"/>
        <v/>
      </c>
      <c r="FW35" s="161" t="str">
        <f t="shared" si="100"/>
        <v/>
      </c>
      <c r="FX35" s="162" t="str">
        <f t="shared" si="101"/>
        <v/>
      </c>
      <c r="FY35" s="163" t="str">
        <f t="shared" si="193"/>
        <v/>
      </c>
      <c r="FZ35" s="164" t="str">
        <f t="shared" si="103"/>
        <v/>
      </c>
      <c r="GA35" s="164" t="str">
        <f t="shared" si="104"/>
        <v/>
      </c>
      <c r="GB35" s="165" t="str">
        <f t="shared" si="194"/>
        <v/>
      </c>
      <c r="GC35" s="166" t="str">
        <f t="shared" si="106"/>
        <v/>
      </c>
      <c r="GD35" s="167" t="str">
        <f t="shared" si="107"/>
        <v/>
      </c>
      <c r="GE35" s="168" t="str">
        <f t="shared" si="177"/>
        <v/>
      </c>
      <c r="GF35" s="169" t="str">
        <f t="shared" si="178"/>
        <v/>
      </c>
      <c r="GG35" s="169" t="str">
        <f t="shared" si="179"/>
        <v/>
      </c>
      <c r="GH35" s="169" t="str">
        <f t="shared" si="180"/>
        <v/>
      </c>
      <c r="GI35" s="169" t="str">
        <f t="shared" si="181"/>
        <v/>
      </c>
      <c r="GJ35" s="170" t="str">
        <f t="shared" si="182"/>
        <v/>
      </c>
      <c r="GK35" s="169" t="str">
        <f t="shared" si="183"/>
        <v/>
      </c>
      <c r="GL35" s="439" t="str">
        <f t="shared" si="115"/>
        <v/>
      </c>
      <c r="GM35" s="168">
        <f t="shared" si="116"/>
        <v>0</v>
      </c>
      <c r="GN35" s="169">
        <f t="shared" si="117"/>
        <v>0</v>
      </c>
      <c r="GO35" s="169">
        <f t="shared" si="118"/>
        <v>0</v>
      </c>
      <c r="GP35" s="169">
        <f t="shared" si="119"/>
        <v>0</v>
      </c>
      <c r="GQ35" s="171"/>
      <c r="GR35" s="809"/>
      <c r="GS35" s="809"/>
      <c r="GT35" s="25">
        <f t="shared" si="120"/>
        <v>5</v>
      </c>
      <c r="GU35" s="25" t="s">
        <v>161</v>
      </c>
      <c r="GV35" s="25">
        <f t="shared" si="121"/>
        <v>200</v>
      </c>
      <c r="GW35" s="25" t="str">
        <f t="shared" si="122"/>
        <v>5/200</v>
      </c>
      <c r="GX35" s="25">
        <f t="shared" si="123"/>
        <v>0</v>
      </c>
      <c r="GY35" s="25" t="s">
        <v>161</v>
      </c>
      <c r="GZ35" s="25">
        <f t="shared" si="124"/>
        <v>200</v>
      </c>
      <c r="HA35" s="25" t="str">
        <f t="shared" si="125"/>
        <v>0/200</v>
      </c>
      <c r="HB35" s="25">
        <f t="shared" si="126"/>
        <v>0</v>
      </c>
      <c r="HC35" s="25" t="s">
        <v>161</v>
      </c>
      <c r="HD35" s="25">
        <f t="shared" si="127"/>
        <v>100</v>
      </c>
      <c r="HE35" s="25" t="str">
        <f t="shared" si="128"/>
        <v>0/100</v>
      </c>
      <c r="HF35" s="25">
        <f t="shared" si="129"/>
        <v>0</v>
      </c>
      <c r="HG35" s="25" t="s">
        <v>161</v>
      </c>
      <c r="HH35" s="25">
        <f t="shared" si="130"/>
        <v>100</v>
      </c>
      <c r="HI35" s="25" t="str">
        <f t="shared" si="131"/>
        <v>0/100</v>
      </c>
      <c r="HJ35" s="25">
        <f t="shared" si="132"/>
        <v>0</v>
      </c>
      <c r="HK35" s="25" t="s">
        <v>161</v>
      </c>
      <c r="HL35" s="25">
        <f t="shared" si="133"/>
        <v>200</v>
      </c>
      <c r="HM35" s="25" t="str">
        <f t="shared" si="134"/>
        <v>0/200</v>
      </c>
      <c r="HN35" s="25">
        <f t="shared" si="135"/>
        <v>0</v>
      </c>
      <c r="HO35" s="25" t="s">
        <v>161</v>
      </c>
      <c r="HP35" s="25">
        <f t="shared" si="136"/>
        <v>100</v>
      </c>
      <c r="HQ35" s="25" t="str">
        <f t="shared" si="137"/>
        <v>0/100</v>
      </c>
    </row>
    <row r="36" spans="1:225" ht="38.25" customHeight="1">
      <c r="A36" s="2">
        <f t="shared" si="27"/>
        <v>0</v>
      </c>
      <c r="B36" s="22">
        <f t="shared" si="28"/>
        <v>0</v>
      </c>
      <c r="C36" s="88">
        <v>27</v>
      </c>
      <c r="D36" s="85"/>
      <c r="E36" s="26"/>
      <c r="F36" s="27"/>
      <c r="G36" s="23"/>
      <c r="H36" s="26"/>
      <c r="I36" s="26"/>
      <c r="J36" s="26"/>
      <c r="K36" s="365"/>
      <c r="L36" s="89">
        <v>0</v>
      </c>
      <c r="M36" s="90">
        <v>0</v>
      </c>
      <c r="N36" s="91">
        <v>0</v>
      </c>
      <c r="O36" s="91"/>
      <c r="P36" s="371">
        <f t="shared" si="29"/>
        <v>0</v>
      </c>
      <c r="Q36" s="372">
        <f t="shared" si="30"/>
        <v>0</v>
      </c>
      <c r="R36" s="90"/>
      <c r="S36" s="92">
        <f t="shared" si="0"/>
        <v>0</v>
      </c>
      <c r="T36" s="90">
        <v>0</v>
      </c>
      <c r="U36" s="92">
        <f t="shared" si="1"/>
        <v>0</v>
      </c>
      <c r="V36" s="93" t="str">
        <f t="shared" si="31"/>
        <v/>
      </c>
      <c r="W36" s="94" t="str">
        <f t="shared" si="32"/>
        <v/>
      </c>
      <c r="X36" s="94" t="str">
        <f t="shared" si="33"/>
        <v/>
      </c>
      <c r="Y36" s="373" t="str">
        <f t="shared" si="34"/>
        <v/>
      </c>
      <c r="Z36" s="380">
        <v>0</v>
      </c>
      <c r="AA36" s="381">
        <v>0</v>
      </c>
      <c r="AB36" s="382">
        <v>0</v>
      </c>
      <c r="AC36" s="382"/>
      <c r="AD36" s="382">
        <f t="shared" si="35"/>
        <v>0</v>
      </c>
      <c r="AE36" s="383">
        <f t="shared" si="36"/>
        <v>0</v>
      </c>
      <c r="AF36" s="381"/>
      <c r="AG36" s="383">
        <f t="shared" si="3"/>
        <v>0</v>
      </c>
      <c r="AH36" s="381">
        <v>0</v>
      </c>
      <c r="AI36" s="383">
        <f t="shared" si="4"/>
        <v>0</v>
      </c>
      <c r="AJ36" s="384" t="str">
        <f t="shared" si="5"/>
        <v/>
      </c>
      <c r="AK36" s="385" t="str">
        <f t="shared" si="37"/>
        <v/>
      </c>
      <c r="AL36" s="385" t="str">
        <f t="shared" si="38"/>
        <v/>
      </c>
      <c r="AM36" s="386" t="str">
        <f t="shared" si="39"/>
        <v/>
      </c>
      <c r="AN36" s="96">
        <v>0</v>
      </c>
      <c r="AO36" s="97">
        <v>0</v>
      </c>
      <c r="AP36" s="98">
        <v>0</v>
      </c>
      <c r="AQ36" s="98"/>
      <c r="AR36" s="98">
        <f t="shared" si="40"/>
        <v>0</v>
      </c>
      <c r="AS36" s="99">
        <f t="shared" si="41"/>
        <v>0</v>
      </c>
      <c r="AT36" s="97"/>
      <c r="AU36" s="99">
        <f t="shared" si="6"/>
        <v>0</v>
      </c>
      <c r="AV36" s="97">
        <v>0</v>
      </c>
      <c r="AW36" s="99">
        <f t="shared" si="7"/>
        <v>0</v>
      </c>
      <c r="AX36" s="100" t="str">
        <f t="shared" si="8"/>
        <v/>
      </c>
      <c r="AY36" s="101" t="str">
        <f t="shared" si="42"/>
        <v/>
      </c>
      <c r="AZ36" s="101" t="str">
        <f t="shared" si="43"/>
        <v/>
      </c>
      <c r="BA36" s="102" t="str">
        <f t="shared" si="44"/>
        <v/>
      </c>
      <c r="BB36" s="103">
        <v>0</v>
      </c>
      <c r="BC36" s="104">
        <v>0</v>
      </c>
      <c r="BD36" s="105">
        <v>0</v>
      </c>
      <c r="BE36" s="105"/>
      <c r="BF36" s="105">
        <f t="shared" si="45"/>
        <v>0</v>
      </c>
      <c r="BG36" s="106">
        <f t="shared" si="46"/>
        <v>0</v>
      </c>
      <c r="BH36" s="104"/>
      <c r="BI36" s="106">
        <f t="shared" si="9"/>
        <v>0</v>
      </c>
      <c r="BJ36" s="104">
        <v>0</v>
      </c>
      <c r="BK36" s="106">
        <f t="shared" si="10"/>
        <v>0</v>
      </c>
      <c r="BL36" s="107" t="str">
        <f t="shared" si="11"/>
        <v/>
      </c>
      <c r="BM36" s="108" t="str">
        <f t="shared" si="47"/>
        <v/>
      </c>
      <c r="BN36" s="108" t="str">
        <f t="shared" si="48"/>
        <v/>
      </c>
      <c r="BO36" s="109" t="str">
        <f t="shared" si="49"/>
        <v/>
      </c>
      <c r="BP36" s="110">
        <v>0</v>
      </c>
      <c r="BQ36" s="111">
        <v>0</v>
      </c>
      <c r="BR36" s="112">
        <v>0</v>
      </c>
      <c r="BS36" s="113">
        <f t="shared" si="50"/>
        <v>0</v>
      </c>
      <c r="BT36" s="111">
        <f t="shared" si="51"/>
        <v>0</v>
      </c>
      <c r="BU36" s="113">
        <f t="shared" si="52"/>
        <v>0</v>
      </c>
      <c r="BV36" s="111">
        <v>0</v>
      </c>
      <c r="BW36" s="113">
        <f t="shared" si="12"/>
        <v>0</v>
      </c>
      <c r="BX36" s="435">
        <f t="shared" si="53"/>
        <v>0</v>
      </c>
      <c r="BY36" s="114">
        <f t="shared" si="54"/>
        <v>0</v>
      </c>
      <c r="BZ36" s="434">
        <f t="shared" si="14"/>
        <v>0</v>
      </c>
      <c r="CA36" s="403" t="str">
        <f t="shared" si="55"/>
        <v/>
      </c>
      <c r="CB36" s="114" t="str">
        <f t="shared" si="56"/>
        <v/>
      </c>
      <c r="CC36" s="115" t="str">
        <f t="shared" si="57"/>
        <v/>
      </c>
      <c r="CD36" s="89">
        <v>0</v>
      </c>
      <c r="CE36" s="90">
        <v>0</v>
      </c>
      <c r="CF36" s="91">
        <v>0</v>
      </c>
      <c r="CG36" s="91"/>
      <c r="CH36" s="91">
        <f t="shared" si="58"/>
        <v>0</v>
      </c>
      <c r="CI36" s="92">
        <f t="shared" si="59"/>
        <v>0</v>
      </c>
      <c r="CJ36" s="90"/>
      <c r="CK36" s="92">
        <f t="shared" si="15"/>
        <v>0</v>
      </c>
      <c r="CL36" s="90">
        <v>0</v>
      </c>
      <c r="CM36" s="92">
        <f t="shared" si="16"/>
        <v>0</v>
      </c>
      <c r="CN36" s="93" t="str">
        <f t="shared" si="17"/>
        <v/>
      </c>
      <c r="CO36" s="94" t="str">
        <f t="shared" si="60"/>
        <v/>
      </c>
      <c r="CP36" s="94" t="str">
        <f t="shared" si="61"/>
        <v/>
      </c>
      <c r="CQ36" s="95" t="str">
        <f t="shared" si="62"/>
        <v/>
      </c>
      <c r="CR36" s="116">
        <v>0</v>
      </c>
      <c r="CS36" s="117">
        <v>0</v>
      </c>
      <c r="CT36" s="118">
        <v>0</v>
      </c>
      <c r="CU36" s="118"/>
      <c r="CV36" s="118">
        <f t="shared" si="63"/>
        <v>0</v>
      </c>
      <c r="CW36" s="119">
        <f t="shared" si="64"/>
        <v>0</v>
      </c>
      <c r="CX36" s="117"/>
      <c r="CY36" s="119">
        <f t="shared" si="18"/>
        <v>0</v>
      </c>
      <c r="CZ36" s="117">
        <v>0</v>
      </c>
      <c r="DA36" s="119">
        <f t="shared" si="19"/>
        <v>0</v>
      </c>
      <c r="DB36" s="120" t="str">
        <f t="shared" si="20"/>
        <v/>
      </c>
      <c r="DC36" s="87" t="str">
        <f t="shared" si="65"/>
        <v/>
      </c>
      <c r="DD36" s="87" t="str">
        <f t="shared" si="66"/>
        <v/>
      </c>
      <c r="DE36" s="121" t="str">
        <f t="shared" si="67"/>
        <v/>
      </c>
      <c r="DF36" s="122">
        <v>0</v>
      </c>
      <c r="DG36" s="123">
        <v>0</v>
      </c>
      <c r="DH36" s="124"/>
      <c r="DI36" s="125">
        <f t="shared" si="140"/>
        <v>0</v>
      </c>
      <c r="DJ36" s="84">
        <v>0</v>
      </c>
      <c r="DK36" s="126">
        <v>0</v>
      </c>
      <c r="DL36" s="127">
        <f t="shared" si="169"/>
        <v>0</v>
      </c>
      <c r="DM36" s="128">
        <v>0</v>
      </c>
      <c r="DN36" s="129">
        <f t="shared" ref="DN36" si="213">IF($U$8="NA","NA",0)</f>
        <v>0</v>
      </c>
      <c r="DO36" s="130">
        <f t="shared" si="141"/>
        <v>0</v>
      </c>
      <c r="DP36" s="131">
        <f t="shared" si="142"/>
        <v>0</v>
      </c>
      <c r="DQ36" s="132">
        <f t="shared" si="143"/>
        <v>0</v>
      </c>
      <c r="DR36" s="133" t="str">
        <f t="shared" si="144"/>
        <v/>
      </c>
      <c r="DS36" s="116"/>
      <c r="DT36" s="135"/>
      <c r="DU36" s="136" t="str">
        <f t="shared" si="145"/>
        <v/>
      </c>
      <c r="DV36" s="117"/>
      <c r="DW36" s="138"/>
      <c r="DX36" s="136" t="str">
        <f t="shared" si="146"/>
        <v/>
      </c>
      <c r="DY36" s="138"/>
      <c r="DZ36" s="138"/>
      <c r="EA36" s="136" t="str">
        <f t="shared" si="147"/>
        <v/>
      </c>
      <c r="EB36" s="139">
        <f t="shared" si="148"/>
        <v>0</v>
      </c>
      <c r="EC36" s="140">
        <f t="shared" si="149"/>
        <v>0</v>
      </c>
      <c r="ED36" s="141">
        <f t="shared" si="150"/>
        <v>0</v>
      </c>
      <c r="EE36" s="86"/>
      <c r="EF36" s="142"/>
      <c r="EG36" s="136" t="str">
        <f t="shared" si="151"/>
        <v/>
      </c>
      <c r="EH36" s="143">
        <v>0</v>
      </c>
      <c r="EI36" s="144">
        <f t="shared" ref="EI36" si="214">IF($U$8="NA","NA",0)</f>
        <v>0</v>
      </c>
      <c r="EJ36" s="136">
        <f t="shared" si="152"/>
        <v>0</v>
      </c>
      <c r="EK36" s="145">
        <f t="shared" si="153"/>
        <v>0</v>
      </c>
      <c r="EL36" s="146">
        <f t="shared" si="154"/>
        <v>0</v>
      </c>
      <c r="EM36" s="147">
        <f t="shared" si="155"/>
        <v>0</v>
      </c>
      <c r="EN36" s="120" t="str">
        <f t="shared" si="156"/>
        <v/>
      </c>
      <c r="EO36" s="148" t="str">
        <f t="shared" si="157"/>
        <v>A</v>
      </c>
      <c r="EP36" s="149">
        <v>0</v>
      </c>
      <c r="EQ36" s="114">
        <v>0</v>
      </c>
      <c r="ER36" s="150">
        <v>0</v>
      </c>
      <c r="ES36" s="151">
        <f t="shared" si="201"/>
        <v>0</v>
      </c>
      <c r="ET36" s="152">
        <f t="shared" si="202"/>
        <v>0</v>
      </c>
      <c r="EU36" s="153" t="str">
        <f t="shared" si="203"/>
        <v/>
      </c>
      <c r="EV36" s="154">
        <v>0</v>
      </c>
      <c r="EW36" s="85">
        <v>0</v>
      </c>
      <c r="EX36" s="85">
        <v>0</v>
      </c>
      <c r="EY36" s="85">
        <f t="shared" si="188"/>
        <v>0</v>
      </c>
      <c r="EZ36" s="132">
        <f t="shared" si="189"/>
        <v>0</v>
      </c>
      <c r="FA36" s="133" t="str">
        <f t="shared" si="190"/>
        <v/>
      </c>
      <c r="FB36" s="116"/>
      <c r="FC36" s="117"/>
      <c r="FD36" s="155"/>
      <c r="FE36" s="156">
        <f t="shared" si="172"/>
        <v>0</v>
      </c>
      <c r="FF36" s="142"/>
      <c r="FG36" s="157">
        <f t="shared" si="164"/>
        <v>0</v>
      </c>
      <c r="FH36" s="143">
        <v>0</v>
      </c>
      <c r="FI36" s="158">
        <f t="shared" si="165"/>
        <v>0</v>
      </c>
      <c r="FJ36" s="120" t="str">
        <f t="shared" si="92"/>
        <v/>
      </c>
      <c r="FK36" s="438" t="str">
        <f t="shared" si="93"/>
        <v/>
      </c>
      <c r="FL36" s="438" t="str">
        <f t="shared" si="94"/>
        <v/>
      </c>
      <c r="FM36" s="148" t="str">
        <f t="shared" si="95"/>
        <v/>
      </c>
      <c r="FN36" s="405">
        <v>0</v>
      </c>
      <c r="FO36" s="375">
        <v>0</v>
      </c>
      <c r="FP36" s="406">
        <v>0</v>
      </c>
      <c r="FQ36" s="407">
        <f t="shared" si="204"/>
        <v>0</v>
      </c>
      <c r="FR36" s="408">
        <f t="shared" si="97"/>
        <v>0</v>
      </c>
      <c r="FS36" s="409" t="str">
        <f t="shared" si="98"/>
        <v/>
      </c>
      <c r="FT36" s="176"/>
      <c r="FU36" s="174"/>
      <c r="FV36" s="177" t="str">
        <f t="shared" si="166"/>
        <v/>
      </c>
      <c r="FW36" s="161" t="str">
        <f t="shared" si="100"/>
        <v/>
      </c>
      <c r="FX36" s="162" t="str">
        <f t="shared" si="101"/>
        <v/>
      </c>
      <c r="FY36" s="163" t="str">
        <f t="shared" si="193"/>
        <v/>
      </c>
      <c r="FZ36" s="164" t="str">
        <f t="shared" si="103"/>
        <v/>
      </c>
      <c r="GA36" s="164" t="str">
        <f t="shared" si="104"/>
        <v/>
      </c>
      <c r="GB36" s="165" t="str">
        <f t="shared" si="194"/>
        <v/>
      </c>
      <c r="GC36" s="166" t="str">
        <f t="shared" si="106"/>
        <v/>
      </c>
      <c r="GD36" s="167" t="str">
        <f t="shared" si="107"/>
        <v/>
      </c>
      <c r="GE36" s="168" t="str">
        <f t="shared" si="177"/>
        <v/>
      </c>
      <c r="GF36" s="169" t="str">
        <f t="shared" si="178"/>
        <v/>
      </c>
      <c r="GG36" s="169" t="str">
        <f t="shared" si="179"/>
        <v/>
      </c>
      <c r="GH36" s="169" t="str">
        <f t="shared" si="180"/>
        <v/>
      </c>
      <c r="GI36" s="169" t="str">
        <f t="shared" si="181"/>
        <v/>
      </c>
      <c r="GJ36" s="170" t="str">
        <f t="shared" si="182"/>
        <v/>
      </c>
      <c r="GK36" s="169" t="str">
        <f t="shared" si="183"/>
        <v/>
      </c>
      <c r="GL36" s="439" t="str">
        <f t="shared" si="115"/>
        <v/>
      </c>
      <c r="GM36" s="168">
        <f t="shared" si="116"/>
        <v>0</v>
      </c>
      <c r="GN36" s="169">
        <f t="shared" si="117"/>
        <v>0</v>
      </c>
      <c r="GO36" s="169">
        <f t="shared" si="118"/>
        <v>0</v>
      </c>
      <c r="GP36" s="169">
        <f t="shared" si="119"/>
        <v>0</v>
      </c>
      <c r="GQ36" s="171"/>
      <c r="GR36" s="809"/>
      <c r="GS36" s="809"/>
      <c r="GT36" s="25">
        <f t="shared" si="120"/>
        <v>0</v>
      </c>
      <c r="GU36" s="25" t="s">
        <v>161</v>
      </c>
      <c r="GV36" s="25">
        <f t="shared" si="121"/>
        <v>200</v>
      </c>
      <c r="GW36" s="25" t="str">
        <f t="shared" si="122"/>
        <v>0/200</v>
      </c>
      <c r="GX36" s="25">
        <f t="shared" si="123"/>
        <v>0</v>
      </c>
      <c r="GY36" s="25" t="s">
        <v>161</v>
      </c>
      <c r="GZ36" s="25">
        <f t="shared" si="124"/>
        <v>200</v>
      </c>
      <c r="HA36" s="25" t="str">
        <f t="shared" si="125"/>
        <v>0/200</v>
      </c>
      <c r="HB36" s="25">
        <f t="shared" si="126"/>
        <v>0</v>
      </c>
      <c r="HC36" s="25" t="s">
        <v>161</v>
      </c>
      <c r="HD36" s="25">
        <f t="shared" si="127"/>
        <v>100</v>
      </c>
      <c r="HE36" s="25" t="str">
        <f t="shared" si="128"/>
        <v>0/100</v>
      </c>
      <c r="HF36" s="25">
        <f t="shared" si="129"/>
        <v>0</v>
      </c>
      <c r="HG36" s="25" t="s">
        <v>161</v>
      </c>
      <c r="HH36" s="25">
        <f t="shared" si="130"/>
        <v>100</v>
      </c>
      <c r="HI36" s="25" t="str">
        <f t="shared" si="131"/>
        <v>0/100</v>
      </c>
      <c r="HJ36" s="25">
        <f t="shared" si="132"/>
        <v>0</v>
      </c>
      <c r="HK36" s="25" t="s">
        <v>161</v>
      </c>
      <c r="HL36" s="25">
        <f t="shared" si="133"/>
        <v>200</v>
      </c>
      <c r="HM36" s="25" t="str">
        <f t="shared" si="134"/>
        <v>0/200</v>
      </c>
      <c r="HN36" s="25">
        <f t="shared" si="135"/>
        <v>0</v>
      </c>
      <c r="HO36" s="25" t="s">
        <v>161</v>
      </c>
      <c r="HP36" s="25">
        <f t="shared" si="136"/>
        <v>100</v>
      </c>
      <c r="HQ36" s="25" t="str">
        <f t="shared" si="137"/>
        <v>0/100</v>
      </c>
    </row>
    <row r="37" spans="1:225" ht="38.25" customHeight="1">
      <c r="A37" s="2">
        <f t="shared" si="27"/>
        <v>0</v>
      </c>
      <c r="B37" s="22">
        <f t="shared" si="28"/>
        <v>0</v>
      </c>
      <c r="C37" s="172">
        <v>28</v>
      </c>
      <c r="D37" s="85"/>
      <c r="E37" s="26"/>
      <c r="F37" s="27"/>
      <c r="G37" s="26"/>
      <c r="H37" s="26"/>
      <c r="I37" s="26"/>
      <c r="J37" s="26"/>
      <c r="K37" s="365"/>
      <c r="L37" s="89">
        <v>0</v>
      </c>
      <c r="M37" s="90">
        <v>0</v>
      </c>
      <c r="N37" s="91">
        <v>0</v>
      </c>
      <c r="O37" s="91"/>
      <c r="P37" s="371">
        <f t="shared" si="29"/>
        <v>0</v>
      </c>
      <c r="Q37" s="372">
        <f t="shared" si="30"/>
        <v>0</v>
      </c>
      <c r="R37" s="90">
        <v>0</v>
      </c>
      <c r="S37" s="92">
        <f t="shared" si="0"/>
        <v>0</v>
      </c>
      <c r="T37" s="90">
        <v>0</v>
      </c>
      <c r="U37" s="92">
        <f t="shared" si="1"/>
        <v>0</v>
      </c>
      <c r="V37" s="93">
        <f t="shared" si="31"/>
        <v>0</v>
      </c>
      <c r="W37" s="94" t="str">
        <f t="shared" si="32"/>
        <v/>
      </c>
      <c r="X37" s="94" t="str">
        <f t="shared" si="33"/>
        <v/>
      </c>
      <c r="Y37" s="373" t="str">
        <f t="shared" si="34"/>
        <v/>
      </c>
      <c r="Z37" s="380">
        <v>0</v>
      </c>
      <c r="AA37" s="381">
        <v>0</v>
      </c>
      <c r="AB37" s="382">
        <v>0</v>
      </c>
      <c r="AC37" s="382"/>
      <c r="AD37" s="382">
        <f t="shared" si="35"/>
        <v>0</v>
      </c>
      <c r="AE37" s="383">
        <f t="shared" si="36"/>
        <v>0</v>
      </c>
      <c r="AF37" s="381"/>
      <c r="AG37" s="383">
        <f t="shared" si="3"/>
        <v>0</v>
      </c>
      <c r="AH37" s="381">
        <v>0</v>
      </c>
      <c r="AI37" s="383">
        <f t="shared" si="4"/>
        <v>0</v>
      </c>
      <c r="AJ37" s="384" t="str">
        <f t="shared" si="5"/>
        <v/>
      </c>
      <c r="AK37" s="385" t="str">
        <f t="shared" si="37"/>
        <v/>
      </c>
      <c r="AL37" s="385" t="str">
        <f t="shared" si="38"/>
        <v/>
      </c>
      <c r="AM37" s="386" t="str">
        <f t="shared" si="39"/>
        <v/>
      </c>
      <c r="AN37" s="96">
        <v>0</v>
      </c>
      <c r="AO37" s="97">
        <v>0</v>
      </c>
      <c r="AP37" s="98">
        <v>0</v>
      </c>
      <c r="AQ37" s="98"/>
      <c r="AR37" s="98">
        <f t="shared" si="40"/>
        <v>0</v>
      </c>
      <c r="AS37" s="99">
        <f t="shared" si="41"/>
        <v>0</v>
      </c>
      <c r="AT37" s="97"/>
      <c r="AU37" s="99">
        <f t="shared" si="6"/>
        <v>0</v>
      </c>
      <c r="AV37" s="97">
        <v>0</v>
      </c>
      <c r="AW37" s="99">
        <f t="shared" si="7"/>
        <v>0</v>
      </c>
      <c r="AX37" s="100" t="str">
        <f t="shared" si="8"/>
        <v/>
      </c>
      <c r="AY37" s="101" t="str">
        <f t="shared" si="42"/>
        <v/>
      </c>
      <c r="AZ37" s="101" t="str">
        <f t="shared" si="43"/>
        <v/>
      </c>
      <c r="BA37" s="102" t="str">
        <f t="shared" si="44"/>
        <v/>
      </c>
      <c r="BB37" s="103">
        <v>0</v>
      </c>
      <c r="BC37" s="104">
        <v>0</v>
      </c>
      <c r="BD37" s="105">
        <v>0</v>
      </c>
      <c r="BE37" s="105"/>
      <c r="BF37" s="105">
        <f t="shared" si="45"/>
        <v>0</v>
      </c>
      <c r="BG37" s="106">
        <f t="shared" si="46"/>
        <v>0</v>
      </c>
      <c r="BH37" s="104"/>
      <c r="BI37" s="106">
        <f t="shared" si="9"/>
        <v>0</v>
      </c>
      <c r="BJ37" s="104">
        <v>0</v>
      </c>
      <c r="BK37" s="106">
        <f t="shared" si="10"/>
        <v>0</v>
      </c>
      <c r="BL37" s="107" t="str">
        <f t="shared" si="11"/>
        <v/>
      </c>
      <c r="BM37" s="108" t="str">
        <f t="shared" si="47"/>
        <v/>
      </c>
      <c r="BN37" s="108" t="str">
        <f t="shared" si="48"/>
        <v/>
      </c>
      <c r="BO37" s="109" t="str">
        <f t="shared" si="49"/>
        <v/>
      </c>
      <c r="BP37" s="110">
        <v>0</v>
      </c>
      <c r="BQ37" s="111">
        <v>0</v>
      </c>
      <c r="BR37" s="112">
        <v>0</v>
      </c>
      <c r="BS37" s="113">
        <f t="shared" si="50"/>
        <v>0</v>
      </c>
      <c r="BT37" s="111">
        <f t="shared" si="51"/>
        <v>0</v>
      </c>
      <c r="BU37" s="113">
        <f t="shared" si="52"/>
        <v>0</v>
      </c>
      <c r="BV37" s="111">
        <v>0</v>
      </c>
      <c r="BW37" s="113">
        <f t="shared" si="12"/>
        <v>0</v>
      </c>
      <c r="BX37" s="435">
        <f t="shared" si="53"/>
        <v>0</v>
      </c>
      <c r="BY37" s="114">
        <f t="shared" si="54"/>
        <v>0</v>
      </c>
      <c r="BZ37" s="434">
        <f t="shared" si="14"/>
        <v>0</v>
      </c>
      <c r="CA37" s="403" t="str">
        <f t="shared" si="55"/>
        <v/>
      </c>
      <c r="CB37" s="114" t="str">
        <f t="shared" si="56"/>
        <v/>
      </c>
      <c r="CC37" s="115" t="str">
        <f t="shared" si="57"/>
        <v/>
      </c>
      <c r="CD37" s="89">
        <v>0</v>
      </c>
      <c r="CE37" s="90">
        <v>0</v>
      </c>
      <c r="CF37" s="91">
        <v>0</v>
      </c>
      <c r="CG37" s="91"/>
      <c r="CH37" s="91">
        <f t="shared" si="58"/>
        <v>0</v>
      </c>
      <c r="CI37" s="92">
        <f t="shared" si="59"/>
        <v>0</v>
      </c>
      <c r="CJ37" s="90"/>
      <c r="CK37" s="92">
        <f t="shared" si="15"/>
        <v>0</v>
      </c>
      <c r="CL37" s="90">
        <v>0</v>
      </c>
      <c r="CM37" s="92">
        <f t="shared" si="16"/>
        <v>0</v>
      </c>
      <c r="CN37" s="93" t="str">
        <f t="shared" si="17"/>
        <v/>
      </c>
      <c r="CO37" s="94" t="str">
        <f t="shared" si="60"/>
        <v/>
      </c>
      <c r="CP37" s="94" t="str">
        <f t="shared" si="61"/>
        <v/>
      </c>
      <c r="CQ37" s="95" t="str">
        <f t="shared" si="62"/>
        <v/>
      </c>
      <c r="CR37" s="116">
        <v>0</v>
      </c>
      <c r="CS37" s="117">
        <v>0</v>
      </c>
      <c r="CT37" s="118">
        <v>0</v>
      </c>
      <c r="CU37" s="118"/>
      <c r="CV37" s="118">
        <f t="shared" si="63"/>
        <v>0</v>
      </c>
      <c r="CW37" s="119">
        <f t="shared" si="64"/>
        <v>0</v>
      </c>
      <c r="CX37" s="117"/>
      <c r="CY37" s="119">
        <f t="shared" si="18"/>
        <v>0</v>
      </c>
      <c r="CZ37" s="117">
        <v>0</v>
      </c>
      <c r="DA37" s="119">
        <f t="shared" si="19"/>
        <v>0</v>
      </c>
      <c r="DB37" s="120" t="str">
        <f t="shared" si="20"/>
        <v/>
      </c>
      <c r="DC37" s="87" t="str">
        <f t="shared" si="65"/>
        <v/>
      </c>
      <c r="DD37" s="87" t="str">
        <f t="shared" si="66"/>
        <v/>
      </c>
      <c r="DE37" s="121" t="str">
        <f t="shared" si="67"/>
        <v/>
      </c>
      <c r="DF37" s="122">
        <v>0</v>
      </c>
      <c r="DG37" s="123">
        <v>0</v>
      </c>
      <c r="DH37" s="124"/>
      <c r="DI37" s="125">
        <f t="shared" si="140"/>
        <v>0</v>
      </c>
      <c r="DJ37" s="84">
        <v>0</v>
      </c>
      <c r="DK37" s="126">
        <v>0</v>
      </c>
      <c r="DL37" s="127">
        <f t="shared" si="169"/>
        <v>0</v>
      </c>
      <c r="DM37" s="128">
        <v>0</v>
      </c>
      <c r="DN37" s="129">
        <v>0</v>
      </c>
      <c r="DO37" s="130">
        <f t="shared" si="141"/>
        <v>0</v>
      </c>
      <c r="DP37" s="131">
        <f t="shared" si="142"/>
        <v>0</v>
      </c>
      <c r="DQ37" s="132">
        <f t="shared" si="143"/>
        <v>0</v>
      </c>
      <c r="DR37" s="133" t="str">
        <f t="shared" si="144"/>
        <v/>
      </c>
      <c r="DS37" s="116"/>
      <c r="DT37" s="135"/>
      <c r="DU37" s="136" t="str">
        <f t="shared" si="145"/>
        <v/>
      </c>
      <c r="DV37" s="117"/>
      <c r="DW37" s="138"/>
      <c r="DX37" s="136" t="str">
        <f t="shared" si="146"/>
        <v/>
      </c>
      <c r="DY37" s="138"/>
      <c r="DZ37" s="138"/>
      <c r="EA37" s="136" t="str">
        <f t="shared" si="147"/>
        <v/>
      </c>
      <c r="EB37" s="139">
        <f t="shared" si="148"/>
        <v>0</v>
      </c>
      <c r="EC37" s="140">
        <f t="shared" si="149"/>
        <v>0</v>
      </c>
      <c r="ED37" s="141">
        <f t="shared" si="150"/>
        <v>0</v>
      </c>
      <c r="EE37" s="86"/>
      <c r="EF37" s="142"/>
      <c r="EG37" s="136" t="str">
        <f t="shared" si="151"/>
        <v/>
      </c>
      <c r="EH37" s="143">
        <v>0</v>
      </c>
      <c r="EI37" s="144">
        <v>0</v>
      </c>
      <c r="EJ37" s="136">
        <f t="shared" si="152"/>
        <v>0</v>
      </c>
      <c r="EK37" s="145">
        <f t="shared" si="153"/>
        <v>0</v>
      </c>
      <c r="EL37" s="146">
        <f t="shared" si="154"/>
        <v>0</v>
      </c>
      <c r="EM37" s="147">
        <f t="shared" si="155"/>
        <v>0</v>
      </c>
      <c r="EN37" s="120" t="str">
        <f t="shared" si="156"/>
        <v/>
      </c>
      <c r="EO37" s="148" t="str">
        <f t="shared" si="157"/>
        <v>A</v>
      </c>
      <c r="EP37" s="173">
        <v>0</v>
      </c>
      <c r="EQ37" s="174">
        <v>0</v>
      </c>
      <c r="ER37" s="174">
        <v>0</v>
      </c>
      <c r="ES37" s="151">
        <f t="shared" si="201"/>
        <v>0</v>
      </c>
      <c r="ET37" s="152">
        <f t="shared" si="202"/>
        <v>0</v>
      </c>
      <c r="EU37" s="153" t="str">
        <f t="shared" si="203"/>
        <v/>
      </c>
      <c r="EV37" s="175">
        <v>0</v>
      </c>
      <c r="EW37" s="162">
        <v>0</v>
      </c>
      <c r="EX37" s="162">
        <v>0</v>
      </c>
      <c r="EY37" s="85">
        <f t="shared" si="188"/>
        <v>0</v>
      </c>
      <c r="EZ37" s="132">
        <f t="shared" si="189"/>
        <v>0</v>
      </c>
      <c r="FA37" s="133" t="str">
        <f t="shared" si="190"/>
        <v/>
      </c>
      <c r="FB37" s="116"/>
      <c r="FC37" s="117"/>
      <c r="FD37" s="155"/>
      <c r="FE37" s="156">
        <f t="shared" si="172"/>
        <v>0</v>
      </c>
      <c r="FF37" s="142"/>
      <c r="FG37" s="157">
        <f t="shared" si="164"/>
        <v>0</v>
      </c>
      <c r="FH37" s="143">
        <v>0</v>
      </c>
      <c r="FI37" s="158">
        <f t="shared" si="165"/>
        <v>0</v>
      </c>
      <c r="FJ37" s="120" t="str">
        <f t="shared" si="92"/>
        <v/>
      </c>
      <c r="FK37" s="438" t="str">
        <f t="shared" si="93"/>
        <v/>
      </c>
      <c r="FL37" s="438" t="str">
        <f t="shared" si="94"/>
        <v/>
      </c>
      <c r="FM37" s="148" t="str">
        <f t="shared" si="95"/>
        <v/>
      </c>
      <c r="FN37" s="410">
        <v>0</v>
      </c>
      <c r="FO37" s="411">
        <v>0</v>
      </c>
      <c r="FP37" s="411">
        <v>0</v>
      </c>
      <c r="FQ37" s="407">
        <f t="shared" si="204"/>
        <v>0</v>
      </c>
      <c r="FR37" s="408">
        <f t="shared" si="97"/>
        <v>0</v>
      </c>
      <c r="FS37" s="409" t="str">
        <f t="shared" si="98"/>
        <v/>
      </c>
      <c r="FT37" s="176"/>
      <c r="FU37" s="174"/>
      <c r="FV37" s="177" t="str">
        <f t="shared" si="166"/>
        <v/>
      </c>
      <c r="FW37" s="161" t="str">
        <f t="shared" si="100"/>
        <v/>
      </c>
      <c r="FX37" s="162" t="str">
        <f t="shared" si="101"/>
        <v/>
      </c>
      <c r="FY37" s="163" t="str">
        <f t="shared" si="193"/>
        <v/>
      </c>
      <c r="FZ37" s="164" t="str">
        <f t="shared" si="103"/>
        <v/>
      </c>
      <c r="GA37" s="164" t="str">
        <f t="shared" si="104"/>
        <v/>
      </c>
      <c r="GB37" s="165" t="str">
        <f t="shared" si="194"/>
        <v/>
      </c>
      <c r="GC37" s="166" t="str">
        <f t="shared" si="106"/>
        <v/>
      </c>
      <c r="GD37" s="167" t="str">
        <f t="shared" si="107"/>
        <v/>
      </c>
      <c r="GE37" s="168" t="str">
        <f t="shared" si="177"/>
        <v/>
      </c>
      <c r="GF37" s="169" t="str">
        <f t="shared" si="178"/>
        <v/>
      </c>
      <c r="GG37" s="169" t="str">
        <f t="shared" si="179"/>
        <v/>
      </c>
      <c r="GH37" s="169" t="str">
        <f t="shared" si="180"/>
        <v/>
      </c>
      <c r="GI37" s="169" t="str">
        <f t="shared" si="181"/>
        <v/>
      </c>
      <c r="GJ37" s="170" t="str">
        <f t="shared" si="182"/>
        <v/>
      </c>
      <c r="GK37" s="169" t="str">
        <f t="shared" si="183"/>
        <v/>
      </c>
      <c r="GL37" s="439" t="str">
        <f t="shared" si="115"/>
        <v/>
      </c>
      <c r="GM37" s="168">
        <f t="shared" si="116"/>
        <v>0</v>
      </c>
      <c r="GN37" s="169">
        <f t="shared" si="117"/>
        <v>0</v>
      </c>
      <c r="GO37" s="169">
        <f t="shared" si="118"/>
        <v>0</v>
      </c>
      <c r="GP37" s="169">
        <f t="shared" si="119"/>
        <v>0</v>
      </c>
      <c r="GQ37" s="171"/>
      <c r="GR37" s="809"/>
      <c r="GS37" s="809"/>
      <c r="GT37" s="25">
        <f t="shared" si="120"/>
        <v>0</v>
      </c>
      <c r="GU37" s="25" t="s">
        <v>161</v>
      </c>
      <c r="GV37" s="25">
        <f t="shared" si="121"/>
        <v>200</v>
      </c>
      <c r="GW37" s="25" t="str">
        <f t="shared" si="122"/>
        <v>0/200</v>
      </c>
      <c r="GX37" s="25">
        <f t="shared" si="123"/>
        <v>0</v>
      </c>
      <c r="GY37" s="25" t="s">
        <v>161</v>
      </c>
      <c r="GZ37" s="25">
        <f t="shared" si="124"/>
        <v>200</v>
      </c>
      <c r="HA37" s="25" t="str">
        <f t="shared" si="125"/>
        <v>0/200</v>
      </c>
      <c r="HB37" s="25">
        <f t="shared" si="126"/>
        <v>0</v>
      </c>
      <c r="HC37" s="25" t="s">
        <v>161</v>
      </c>
      <c r="HD37" s="25">
        <f t="shared" si="127"/>
        <v>100</v>
      </c>
      <c r="HE37" s="25" t="str">
        <f t="shared" si="128"/>
        <v>0/100</v>
      </c>
      <c r="HF37" s="25">
        <f t="shared" si="129"/>
        <v>0</v>
      </c>
      <c r="HG37" s="25" t="s">
        <v>161</v>
      </c>
      <c r="HH37" s="25">
        <f t="shared" si="130"/>
        <v>100</v>
      </c>
      <c r="HI37" s="25" t="str">
        <f t="shared" si="131"/>
        <v>0/100</v>
      </c>
      <c r="HJ37" s="25">
        <f t="shared" si="132"/>
        <v>0</v>
      </c>
      <c r="HK37" s="25" t="s">
        <v>161</v>
      </c>
      <c r="HL37" s="25">
        <f t="shared" si="133"/>
        <v>200</v>
      </c>
      <c r="HM37" s="25" t="str">
        <f t="shared" si="134"/>
        <v>0/200</v>
      </c>
      <c r="HN37" s="25">
        <f t="shared" si="135"/>
        <v>0</v>
      </c>
      <c r="HO37" s="25" t="s">
        <v>161</v>
      </c>
      <c r="HP37" s="25">
        <f t="shared" si="136"/>
        <v>100</v>
      </c>
      <c r="HQ37" s="25" t="str">
        <f t="shared" si="137"/>
        <v>0/100</v>
      </c>
    </row>
    <row r="38" spans="1:225" ht="21.75" customHeight="1">
      <c r="A38" s="2">
        <f t="shared" si="27"/>
        <v>0</v>
      </c>
      <c r="B38" s="22">
        <f t="shared" si="28"/>
        <v>0</v>
      </c>
      <c r="C38" s="88">
        <v>29</v>
      </c>
      <c r="D38" s="85"/>
      <c r="E38" s="26"/>
      <c r="F38" s="27"/>
      <c r="G38" s="23"/>
      <c r="H38" s="26"/>
      <c r="I38" s="26"/>
      <c r="J38" s="26"/>
      <c r="K38" s="365"/>
      <c r="L38" s="89">
        <v>0</v>
      </c>
      <c r="M38" s="90">
        <v>0</v>
      </c>
      <c r="N38" s="91">
        <v>0</v>
      </c>
      <c r="O38" s="91"/>
      <c r="P38" s="371">
        <f t="shared" si="29"/>
        <v>0</v>
      </c>
      <c r="Q38" s="372">
        <f t="shared" si="30"/>
        <v>0</v>
      </c>
      <c r="R38" s="90">
        <v>0</v>
      </c>
      <c r="S38" s="92">
        <f t="shared" si="0"/>
        <v>0</v>
      </c>
      <c r="T38" s="90">
        <v>0</v>
      </c>
      <c r="U38" s="92">
        <f t="shared" si="1"/>
        <v>0</v>
      </c>
      <c r="V38" s="93">
        <f t="shared" si="31"/>
        <v>0</v>
      </c>
      <c r="W38" s="94" t="str">
        <f t="shared" si="32"/>
        <v/>
      </c>
      <c r="X38" s="94" t="str">
        <f t="shared" si="33"/>
        <v/>
      </c>
      <c r="Y38" s="373" t="str">
        <f t="shared" si="34"/>
        <v/>
      </c>
      <c r="Z38" s="380">
        <v>0</v>
      </c>
      <c r="AA38" s="381">
        <v>0</v>
      </c>
      <c r="AB38" s="382">
        <v>0</v>
      </c>
      <c r="AC38" s="382"/>
      <c r="AD38" s="382">
        <f t="shared" si="35"/>
        <v>0</v>
      </c>
      <c r="AE38" s="383">
        <f t="shared" si="36"/>
        <v>0</v>
      </c>
      <c r="AF38" s="381">
        <v>0</v>
      </c>
      <c r="AG38" s="383">
        <f t="shared" si="3"/>
        <v>0</v>
      </c>
      <c r="AH38" s="381">
        <v>0</v>
      </c>
      <c r="AI38" s="383">
        <f t="shared" si="4"/>
        <v>0</v>
      </c>
      <c r="AJ38" s="384">
        <f t="shared" si="5"/>
        <v>0</v>
      </c>
      <c r="AK38" s="385" t="str">
        <f t="shared" si="37"/>
        <v/>
      </c>
      <c r="AL38" s="385" t="str">
        <f t="shared" si="38"/>
        <v/>
      </c>
      <c r="AM38" s="386" t="str">
        <f t="shared" si="39"/>
        <v/>
      </c>
      <c r="AN38" s="96">
        <v>0</v>
      </c>
      <c r="AO38" s="97">
        <v>0</v>
      </c>
      <c r="AP38" s="98">
        <v>0</v>
      </c>
      <c r="AQ38" s="98"/>
      <c r="AR38" s="98">
        <f t="shared" si="40"/>
        <v>0</v>
      </c>
      <c r="AS38" s="99">
        <f t="shared" si="41"/>
        <v>0</v>
      </c>
      <c r="AT38" s="97"/>
      <c r="AU38" s="99">
        <f t="shared" si="6"/>
        <v>0</v>
      </c>
      <c r="AV38" s="97">
        <v>0</v>
      </c>
      <c r="AW38" s="99">
        <f t="shared" si="7"/>
        <v>0</v>
      </c>
      <c r="AX38" s="100" t="str">
        <f t="shared" si="8"/>
        <v/>
      </c>
      <c r="AY38" s="101" t="str">
        <f t="shared" si="42"/>
        <v/>
      </c>
      <c r="AZ38" s="101" t="str">
        <f t="shared" si="43"/>
        <v/>
      </c>
      <c r="BA38" s="102" t="str">
        <f t="shared" si="44"/>
        <v/>
      </c>
      <c r="BB38" s="103">
        <v>0</v>
      </c>
      <c r="BC38" s="104">
        <v>0</v>
      </c>
      <c r="BD38" s="105">
        <v>0</v>
      </c>
      <c r="BE38" s="105"/>
      <c r="BF38" s="105">
        <f t="shared" si="45"/>
        <v>0</v>
      </c>
      <c r="BG38" s="106">
        <f t="shared" si="46"/>
        <v>0</v>
      </c>
      <c r="BH38" s="104"/>
      <c r="BI38" s="106">
        <f t="shared" si="9"/>
        <v>0</v>
      </c>
      <c r="BJ38" s="104">
        <v>0</v>
      </c>
      <c r="BK38" s="106">
        <f t="shared" si="10"/>
        <v>0</v>
      </c>
      <c r="BL38" s="107" t="str">
        <f t="shared" si="11"/>
        <v/>
      </c>
      <c r="BM38" s="108" t="str">
        <f t="shared" si="47"/>
        <v/>
      </c>
      <c r="BN38" s="108" t="str">
        <f t="shared" si="48"/>
        <v/>
      </c>
      <c r="BO38" s="109" t="str">
        <f t="shared" si="49"/>
        <v/>
      </c>
      <c r="BP38" s="110">
        <v>0</v>
      </c>
      <c r="BQ38" s="111">
        <v>0</v>
      </c>
      <c r="BR38" s="112">
        <v>0</v>
      </c>
      <c r="BS38" s="113">
        <f t="shared" si="50"/>
        <v>0</v>
      </c>
      <c r="BT38" s="111">
        <f t="shared" si="51"/>
        <v>0</v>
      </c>
      <c r="BU38" s="113">
        <f t="shared" si="52"/>
        <v>0</v>
      </c>
      <c r="BV38" s="111">
        <v>0</v>
      </c>
      <c r="BW38" s="113">
        <f t="shared" si="12"/>
        <v>0</v>
      </c>
      <c r="BX38" s="435">
        <f t="shared" si="53"/>
        <v>0</v>
      </c>
      <c r="BY38" s="114">
        <f t="shared" si="54"/>
        <v>0</v>
      </c>
      <c r="BZ38" s="434">
        <f t="shared" si="14"/>
        <v>0</v>
      </c>
      <c r="CA38" s="403" t="str">
        <f t="shared" si="55"/>
        <v/>
      </c>
      <c r="CB38" s="114" t="str">
        <f t="shared" si="56"/>
        <v/>
      </c>
      <c r="CC38" s="115" t="str">
        <f t="shared" si="57"/>
        <v/>
      </c>
      <c r="CD38" s="89">
        <v>0</v>
      </c>
      <c r="CE38" s="90">
        <v>0</v>
      </c>
      <c r="CF38" s="91">
        <v>0</v>
      </c>
      <c r="CG38" s="91"/>
      <c r="CH38" s="91">
        <f t="shared" si="58"/>
        <v>0</v>
      </c>
      <c r="CI38" s="92">
        <f t="shared" si="59"/>
        <v>0</v>
      </c>
      <c r="CJ38" s="90"/>
      <c r="CK38" s="92">
        <f t="shared" si="15"/>
        <v>0</v>
      </c>
      <c r="CL38" s="90">
        <v>0</v>
      </c>
      <c r="CM38" s="92">
        <f t="shared" si="16"/>
        <v>0</v>
      </c>
      <c r="CN38" s="93" t="str">
        <f t="shared" si="17"/>
        <v/>
      </c>
      <c r="CO38" s="94" t="str">
        <f t="shared" si="60"/>
        <v/>
      </c>
      <c r="CP38" s="94" t="str">
        <f t="shared" si="61"/>
        <v/>
      </c>
      <c r="CQ38" s="95" t="str">
        <f t="shared" si="62"/>
        <v/>
      </c>
      <c r="CR38" s="116">
        <v>0</v>
      </c>
      <c r="CS38" s="117">
        <v>0</v>
      </c>
      <c r="CT38" s="118">
        <v>0</v>
      </c>
      <c r="CU38" s="118"/>
      <c r="CV38" s="118">
        <f t="shared" si="63"/>
        <v>0</v>
      </c>
      <c r="CW38" s="119">
        <f t="shared" si="64"/>
        <v>0</v>
      </c>
      <c r="CX38" s="117"/>
      <c r="CY38" s="119">
        <f t="shared" si="18"/>
        <v>0</v>
      </c>
      <c r="CZ38" s="117">
        <v>0</v>
      </c>
      <c r="DA38" s="119">
        <f t="shared" si="19"/>
        <v>0</v>
      </c>
      <c r="DB38" s="120" t="str">
        <f t="shared" si="20"/>
        <v/>
      </c>
      <c r="DC38" s="87" t="str">
        <f t="shared" si="65"/>
        <v/>
      </c>
      <c r="DD38" s="87" t="str">
        <f t="shared" si="66"/>
        <v/>
      </c>
      <c r="DE38" s="121" t="str">
        <f t="shared" si="67"/>
        <v/>
      </c>
      <c r="DF38" s="122">
        <v>0</v>
      </c>
      <c r="DG38" s="123">
        <v>0</v>
      </c>
      <c r="DH38" s="124"/>
      <c r="DI38" s="125">
        <f t="shared" si="140"/>
        <v>0</v>
      </c>
      <c r="DJ38" s="84">
        <v>0</v>
      </c>
      <c r="DK38" s="126">
        <v>0</v>
      </c>
      <c r="DL38" s="127">
        <f t="shared" si="169"/>
        <v>0</v>
      </c>
      <c r="DM38" s="128">
        <v>0</v>
      </c>
      <c r="DN38" s="129">
        <f t="shared" ref="DN38" si="215">IF($U$8="NA","NA",0)</f>
        <v>0</v>
      </c>
      <c r="DO38" s="130">
        <f t="shared" si="141"/>
        <v>0</v>
      </c>
      <c r="DP38" s="131">
        <f t="shared" si="142"/>
        <v>0</v>
      </c>
      <c r="DQ38" s="132">
        <f t="shared" si="143"/>
        <v>0</v>
      </c>
      <c r="DR38" s="133" t="str">
        <f t="shared" si="144"/>
        <v/>
      </c>
      <c r="DS38" s="116"/>
      <c r="DT38" s="135"/>
      <c r="DU38" s="136" t="str">
        <f t="shared" si="145"/>
        <v/>
      </c>
      <c r="DV38" s="117">
        <v>0</v>
      </c>
      <c r="DW38" s="138"/>
      <c r="DX38" s="136">
        <f t="shared" si="146"/>
        <v>0</v>
      </c>
      <c r="DY38" s="138"/>
      <c r="DZ38" s="138"/>
      <c r="EA38" s="136" t="str">
        <f t="shared" si="147"/>
        <v/>
      </c>
      <c r="EB38" s="139">
        <f t="shared" si="148"/>
        <v>0</v>
      </c>
      <c r="EC38" s="140">
        <f t="shared" si="149"/>
        <v>0</v>
      </c>
      <c r="ED38" s="141">
        <f t="shared" si="150"/>
        <v>0</v>
      </c>
      <c r="EE38" s="86">
        <v>0</v>
      </c>
      <c r="EF38" s="142">
        <v>0</v>
      </c>
      <c r="EG38" s="136">
        <f t="shared" si="151"/>
        <v>0</v>
      </c>
      <c r="EH38" s="143">
        <v>0</v>
      </c>
      <c r="EI38" s="144">
        <f t="shared" ref="EI38" si="216">IF($U$8="NA","NA",0)</f>
        <v>0</v>
      </c>
      <c r="EJ38" s="136">
        <f t="shared" si="152"/>
        <v>0</v>
      </c>
      <c r="EK38" s="145">
        <f t="shared" si="153"/>
        <v>0</v>
      </c>
      <c r="EL38" s="146">
        <f t="shared" si="154"/>
        <v>0</v>
      </c>
      <c r="EM38" s="147">
        <f t="shared" si="155"/>
        <v>0</v>
      </c>
      <c r="EN38" s="120">
        <f t="shared" si="156"/>
        <v>0</v>
      </c>
      <c r="EO38" s="148" t="str">
        <f t="shared" si="157"/>
        <v/>
      </c>
      <c r="EP38" s="149">
        <v>0</v>
      </c>
      <c r="EQ38" s="114">
        <v>0</v>
      </c>
      <c r="ER38" s="150">
        <v>0</v>
      </c>
      <c r="ES38" s="151">
        <f t="shared" si="201"/>
        <v>0</v>
      </c>
      <c r="ET38" s="152">
        <f t="shared" si="202"/>
        <v>0</v>
      </c>
      <c r="EU38" s="153" t="str">
        <f t="shared" si="203"/>
        <v/>
      </c>
      <c r="EV38" s="154">
        <v>0</v>
      </c>
      <c r="EW38" s="85">
        <v>0</v>
      </c>
      <c r="EX38" s="85">
        <v>0</v>
      </c>
      <c r="EY38" s="85">
        <f t="shared" si="188"/>
        <v>0</v>
      </c>
      <c r="EZ38" s="132">
        <f t="shared" si="189"/>
        <v>0</v>
      </c>
      <c r="FA38" s="133" t="str">
        <f t="shared" si="190"/>
        <v/>
      </c>
      <c r="FB38" s="116"/>
      <c r="FC38" s="117"/>
      <c r="FD38" s="155"/>
      <c r="FE38" s="156">
        <f t="shared" si="172"/>
        <v>0</v>
      </c>
      <c r="FF38" s="142"/>
      <c r="FG38" s="157">
        <f t="shared" si="164"/>
        <v>0</v>
      </c>
      <c r="FH38" s="143">
        <v>0</v>
      </c>
      <c r="FI38" s="158">
        <f t="shared" si="165"/>
        <v>0</v>
      </c>
      <c r="FJ38" s="120" t="str">
        <f t="shared" si="92"/>
        <v/>
      </c>
      <c r="FK38" s="438" t="str">
        <f t="shared" si="93"/>
        <v/>
      </c>
      <c r="FL38" s="438" t="str">
        <f t="shared" si="94"/>
        <v/>
      </c>
      <c r="FM38" s="148" t="str">
        <f t="shared" si="95"/>
        <v/>
      </c>
      <c r="FN38" s="405">
        <v>0</v>
      </c>
      <c r="FO38" s="375">
        <v>0</v>
      </c>
      <c r="FP38" s="406">
        <v>0</v>
      </c>
      <c r="FQ38" s="407">
        <f t="shared" si="204"/>
        <v>0</v>
      </c>
      <c r="FR38" s="408">
        <f t="shared" si="97"/>
        <v>0</v>
      </c>
      <c r="FS38" s="409" t="str">
        <f t="shared" si="98"/>
        <v/>
      </c>
      <c r="FT38" s="176"/>
      <c r="FU38" s="174"/>
      <c r="FV38" s="177" t="str">
        <f t="shared" si="166"/>
        <v/>
      </c>
      <c r="FW38" s="161" t="str">
        <f t="shared" si="100"/>
        <v/>
      </c>
      <c r="FX38" s="162" t="str">
        <f t="shared" si="101"/>
        <v/>
      </c>
      <c r="FY38" s="163" t="str">
        <f t="shared" ref="FY38:FY80" si="217">IF(FW38="","",FX38/FW38*100)</f>
        <v/>
      </c>
      <c r="FZ38" s="164" t="str">
        <f t="shared" si="103"/>
        <v/>
      </c>
      <c r="GA38" s="164" t="str">
        <f t="shared" si="104"/>
        <v/>
      </c>
      <c r="GB38" s="165" t="str">
        <f t="shared" ref="GB38:GB80" si="218">IF(GA38="Passed",FY38,"")</f>
        <v/>
      </c>
      <c r="GC38" s="166" t="str">
        <f t="shared" si="106"/>
        <v/>
      </c>
      <c r="GD38" s="167" t="str">
        <f t="shared" si="107"/>
        <v/>
      </c>
      <c r="GE38" s="168" t="str">
        <f t="shared" si="177"/>
        <v/>
      </c>
      <c r="GF38" s="169" t="str">
        <f t="shared" si="178"/>
        <v/>
      </c>
      <c r="GG38" s="169" t="str">
        <f t="shared" si="179"/>
        <v/>
      </c>
      <c r="GH38" s="169" t="str">
        <f t="shared" si="180"/>
        <v/>
      </c>
      <c r="GI38" s="169" t="str">
        <f t="shared" si="181"/>
        <v/>
      </c>
      <c r="GJ38" s="170" t="str">
        <f t="shared" si="182"/>
        <v/>
      </c>
      <c r="GK38" s="169" t="str">
        <f t="shared" si="183"/>
        <v/>
      </c>
      <c r="GL38" s="439" t="str">
        <f t="shared" si="115"/>
        <v/>
      </c>
      <c r="GM38" s="168">
        <f t="shared" si="116"/>
        <v>0</v>
      </c>
      <c r="GN38" s="169">
        <f t="shared" si="117"/>
        <v>0</v>
      </c>
      <c r="GO38" s="169">
        <f t="shared" si="118"/>
        <v>0</v>
      </c>
      <c r="GP38" s="169">
        <f t="shared" si="119"/>
        <v>0</v>
      </c>
      <c r="GQ38" s="171"/>
      <c r="GR38" s="809"/>
      <c r="GS38" s="809"/>
      <c r="GT38" s="25">
        <f t="shared" si="120"/>
        <v>0</v>
      </c>
      <c r="GU38" s="25" t="s">
        <v>161</v>
      </c>
      <c r="GV38" s="25">
        <f t="shared" si="121"/>
        <v>200</v>
      </c>
      <c r="GW38" s="25" t="str">
        <f t="shared" si="122"/>
        <v>0/200</v>
      </c>
      <c r="GX38" s="25">
        <f t="shared" si="123"/>
        <v>0</v>
      </c>
      <c r="GY38" s="25" t="s">
        <v>161</v>
      </c>
      <c r="GZ38" s="25">
        <f t="shared" si="124"/>
        <v>200</v>
      </c>
      <c r="HA38" s="25" t="str">
        <f t="shared" si="125"/>
        <v>0/200</v>
      </c>
      <c r="HB38" s="25">
        <f t="shared" si="126"/>
        <v>0</v>
      </c>
      <c r="HC38" s="25" t="s">
        <v>161</v>
      </c>
      <c r="HD38" s="25">
        <f t="shared" si="127"/>
        <v>100</v>
      </c>
      <c r="HE38" s="25" t="str">
        <f t="shared" si="128"/>
        <v>0/100</v>
      </c>
      <c r="HF38" s="25">
        <f t="shared" si="129"/>
        <v>0</v>
      </c>
      <c r="HG38" s="25" t="s">
        <v>161</v>
      </c>
      <c r="HH38" s="25">
        <f t="shared" si="130"/>
        <v>100</v>
      </c>
      <c r="HI38" s="25" t="str">
        <f t="shared" si="131"/>
        <v>0/100</v>
      </c>
      <c r="HJ38" s="25">
        <f t="shared" si="132"/>
        <v>0</v>
      </c>
      <c r="HK38" s="25" t="s">
        <v>161</v>
      </c>
      <c r="HL38" s="25">
        <f t="shared" si="133"/>
        <v>200</v>
      </c>
      <c r="HM38" s="25" t="str">
        <f t="shared" si="134"/>
        <v>0/200</v>
      </c>
      <c r="HN38" s="25">
        <f t="shared" si="135"/>
        <v>0</v>
      </c>
      <c r="HO38" s="25" t="s">
        <v>161</v>
      </c>
      <c r="HP38" s="25">
        <f t="shared" si="136"/>
        <v>100</v>
      </c>
      <c r="HQ38" s="25" t="str">
        <f t="shared" si="137"/>
        <v>0/100</v>
      </c>
    </row>
    <row r="39" spans="1:225" ht="21.75" customHeight="1">
      <c r="A39" s="2">
        <f t="shared" si="27"/>
        <v>0</v>
      </c>
      <c r="B39" s="22">
        <f t="shared" si="28"/>
        <v>0</v>
      </c>
      <c r="C39" s="172">
        <v>30</v>
      </c>
      <c r="D39" s="85"/>
      <c r="E39" s="26"/>
      <c r="F39" s="27"/>
      <c r="G39" s="26"/>
      <c r="H39" s="26"/>
      <c r="I39" s="26"/>
      <c r="J39" s="26"/>
      <c r="K39" s="365"/>
      <c r="L39" s="89">
        <v>0</v>
      </c>
      <c r="M39" s="90">
        <v>0</v>
      </c>
      <c r="N39" s="91">
        <v>0</v>
      </c>
      <c r="O39" s="91"/>
      <c r="P39" s="371">
        <f t="shared" si="29"/>
        <v>0</v>
      </c>
      <c r="Q39" s="372">
        <f t="shared" si="30"/>
        <v>0</v>
      </c>
      <c r="R39" s="90">
        <v>0</v>
      </c>
      <c r="S39" s="92">
        <f t="shared" si="0"/>
        <v>0</v>
      </c>
      <c r="T39" s="90">
        <v>0</v>
      </c>
      <c r="U39" s="92">
        <f t="shared" si="1"/>
        <v>0</v>
      </c>
      <c r="V39" s="93">
        <f t="shared" si="31"/>
        <v>0</v>
      </c>
      <c r="W39" s="94" t="str">
        <f t="shared" si="32"/>
        <v/>
      </c>
      <c r="X39" s="94" t="str">
        <f t="shared" si="33"/>
        <v/>
      </c>
      <c r="Y39" s="373" t="str">
        <f t="shared" si="34"/>
        <v/>
      </c>
      <c r="Z39" s="380">
        <v>0</v>
      </c>
      <c r="AA39" s="381">
        <v>0</v>
      </c>
      <c r="AB39" s="382">
        <v>0</v>
      </c>
      <c r="AC39" s="382"/>
      <c r="AD39" s="382">
        <f t="shared" si="35"/>
        <v>0</v>
      </c>
      <c r="AE39" s="383">
        <f t="shared" si="36"/>
        <v>0</v>
      </c>
      <c r="AF39" s="381">
        <v>0</v>
      </c>
      <c r="AG39" s="383">
        <f t="shared" si="3"/>
        <v>0</v>
      </c>
      <c r="AH39" s="381">
        <v>0</v>
      </c>
      <c r="AI39" s="383">
        <f t="shared" si="4"/>
        <v>0</v>
      </c>
      <c r="AJ39" s="384">
        <f t="shared" si="5"/>
        <v>0</v>
      </c>
      <c r="AK39" s="385" t="str">
        <f t="shared" si="37"/>
        <v/>
      </c>
      <c r="AL39" s="385" t="str">
        <f t="shared" si="38"/>
        <v/>
      </c>
      <c r="AM39" s="386" t="str">
        <f t="shared" si="39"/>
        <v/>
      </c>
      <c r="AN39" s="96">
        <v>0</v>
      </c>
      <c r="AO39" s="97">
        <v>0</v>
      </c>
      <c r="AP39" s="98">
        <v>0</v>
      </c>
      <c r="AQ39" s="98"/>
      <c r="AR39" s="98">
        <f t="shared" si="40"/>
        <v>0</v>
      </c>
      <c r="AS39" s="99">
        <f t="shared" si="41"/>
        <v>0</v>
      </c>
      <c r="AT39" s="97"/>
      <c r="AU39" s="99">
        <f t="shared" si="6"/>
        <v>0</v>
      </c>
      <c r="AV39" s="97">
        <v>0</v>
      </c>
      <c r="AW39" s="99">
        <f t="shared" si="7"/>
        <v>0</v>
      </c>
      <c r="AX39" s="100" t="str">
        <f t="shared" si="8"/>
        <v/>
      </c>
      <c r="AY39" s="101" t="str">
        <f t="shared" si="42"/>
        <v/>
      </c>
      <c r="AZ39" s="101" t="str">
        <f t="shared" si="43"/>
        <v/>
      </c>
      <c r="BA39" s="102" t="str">
        <f t="shared" si="44"/>
        <v/>
      </c>
      <c r="BB39" s="103">
        <v>0</v>
      </c>
      <c r="BC39" s="104">
        <v>0</v>
      </c>
      <c r="BD39" s="105">
        <v>0</v>
      </c>
      <c r="BE39" s="105"/>
      <c r="BF39" s="105">
        <f t="shared" si="45"/>
        <v>0</v>
      </c>
      <c r="BG39" s="106">
        <f t="shared" si="46"/>
        <v>0</v>
      </c>
      <c r="BH39" s="104"/>
      <c r="BI39" s="106">
        <f t="shared" si="9"/>
        <v>0</v>
      </c>
      <c r="BJ39" s="104">
        <v>0</v>
      </c>
      <c r="BK39" s="106">
        <f t="shared" si="10"/>
        <v>0</v>
      </c>
      <c r="BL39" s="107" t="str">
        <f t="shared" si="11"/>
        <v/>
      </c>
      <c r="BM39" s="108" t="str">
        <f t="shared" si="47"/>
        <v/>
      </c>
      <c r="BN39" s="108" t="str">
        <f t="shared" si="48"/>
        <v/>
      </c>
      <c r="BO39" s="109" t="str">
        <f t="shared" si="49"/>
        <v/>
      </c>
      <c r="BP39" s="110">
        <v>0</v>
      </c>
      <c r="BQ39" s="111">
        <v>0</v>
      </c>
      <c r="BR39" s="112">
        <v>0</v>
      </c>
      <c r="BS39" s="113">
        <f t="shared" si="50"/>
        <v>0</v>
      </c>
      <c r="BT39" s="111">
        <f t="shared" si="51"/>
        <v>0</v>
      </c>
      <c r="BU39" s="113">
        <f t="shared" si="52"/>
        <v>0</v>
      </c>
      <c r="BV39" s="111">
        <v>0</v>
      </c>
      <c r="BW39" s="113">
        <f t="shared" si="12"/>
        <v>0</v>
      </c>
      <c r="BX39" s="435">
        <f t="shared" si="53"/>
        <v>0</v>
      </c>
      <c r="BY39" s="114">
        <f t="shared" si="54"/>
        <v>0</v>
      </c>
      <c r="BZ39" s="434">
        <f t="shared" si="14"/>
        <v>0</v>
      </c>
      <c r="CA39" s="403" t="str">
        <f t="shared" si="55"/>
        <v/>
      </c>
      <c r="CB39" s="114" t="str">
        <f t="shared" si="56"/>
        <v/>
      </c>
      <c r="CC39" s="115" t="str">
        <f t="shared" si="57"/>
        <v/>
      </c>
      <c r="CD39" s="89">
        <v>0</v>
      </c>
      <c r="CE39" s="90">
        <v>0</v>
      </c>
      <c r="CF39" s="91">
        <v>0</v>
      </c>
      <c r="CG39" s="91"/>
      <c r="CH39" s="91">
        <f t="shared" si="58"/>
        <v>0</v>
      </c>
      <c r="CI39" s="92">
        <f t="shared" si="59"/>
        <v>0</v>
      </c>
      <c r="CJ39" s="90"/>
      <c r="CK39" s="92">
        <f t="shared" si="15"/>
        <v>0</v>
      </c>
      <c r="CL39" s="90">
        <v>0</v>
      </c>
      <c r="CM39" s="92">
        <f t="shared" si="16"/>
        <v>0</v>
      </c>
      <c r="CN39" s="93" t="str">
        <f t="shared" si="17"/>
        <v/>
      </c>
      <c r="CO39" s="94" t="str">
        <f t="shared" si="60"/>
        <v/>
      </c>
      <c r="CP39" s="94" t="str">
        <f t="shared" si="61"/>
        <v/>
      </c>
      <c r="CQ39" s="95" t="str">
        <f t="shared" si="62"/>
        <v/>
      </c>
      <c r="CR39" s="116">
        <v>0</v>
      </c>
      <c r="CS39" s="117">
        <v>0</v>
      </c>
      <c r="CT39" s="118">
        <v>0</v>
      </c>
      <c r="CU39" s="118"/>
      <c r="CV39" s="118">
        <f t="shared" si="63"/>
        <v>0</v>
      </c>
      <c r="CW39" s="119">
        <f t="shared" si="64"/>
        <v>0</v>
      </c>
      <c r="CX39" s="117"/>
      <c r="CY39" s="119">
        <f t="shared" si="18"/>
        <v>0</v>
      </c>
      <c r="CZ39" s="117">
        <v>0</v>
      </c>
      <c r="DA39" s="119">
        <f t="shared" si="19"/>
        <v>0</v>
      </c>
      <c r="DB39" s="120" t="str">
        <f t="shared" si="20"/>
        <v/>
      </c>
      <c r="DC39" s="87" t="str">
        <f t="shared" si="65"/>
        <v/>
      </c>
      <c r="DD39" s="87" t="str">
        <f t="shared" si="66"/>
        <v/>
      </c>
      <c r="DE39" s="121" t="str">
        <f t="shared" si="67"/>
        <v/>
      </c>
      <c r="DF39" s="122">
        <v>0</v>
      </c>
      <c r="DG39" s="123">
        <v>0</v>
      </c>
      <c r="DH39" s="124"/>
      <c r="DI39" s="125">
        <f t="shared" si="140"/>
        <v>0</v>
      </c>
      <c r="DJ39" s="84">
        <v>0</v>
      </c>
      <c r="DK39" s="126">
        <v>0</v>
      </c>
      <c r="DL39" s="127">
        <f t="shared" si="169"/>
        <v>0</v>
      </c>
      <c r="DM39" s="128">
        <v>0</v>
      </c>
      <c r="DN39" s="129">
        <v>0</v>
      </c>
      <c r="DO39" s="130">
        <f t="shared" si="141"/>
        <v>0</v>
      </c>
      <c r="DP39" s="131">
        <f t="shared" si="142"/>
        <v>0</v>
      </c>
      <c r="DQ39" s="132">
        <f t="shared" si="143"/>
        <v>0</v>
      </c>
      <c r="DR39" s="133" t="str">
        <f t="shared" si="144"/>
        <v/>
      </c>
      <c r="DS39" s="116"/>
      <c r="DT39" s="135"/>
      <c r="DU39" s="136" t="str">
        <f t="shared" si="145"/>
        <v/>
      </c>
      <c r="DV39" s="117">
        <v>0</v>
      </c>
      <c r="DW39" s="138"/>
      <c r="DX39" s="136">
        <f t="shared" si="146"/>
        <v>0</v>
      </c>
      <c r="DY39" s="138"/>
      <c r="DZ39" s="138"/>
      <c r="EA39" s="136" t="str">
        <f t="shared" si="147"/>
        <v/>
      </c>
      <c r="EB39" s="139">
        <f t="shared" si="148"/>
        <v>0</v>
      </c>
      <c r="EC39" s="140">
        <f t="shared" si="149"/>
        <v>0</v>
      </c>
      <c r="ED39" s="141">
        <f t="shared" si="150"/>
        <v>0</v>
      </c>
      <c r="EE39" s="86">
        <v>0</v>
      </c>
      <c r="EF39" s="142">
        <v>0</v>
      </c>
      <c r="EG39" s="136">
        <f t="shared" si="151"/>
        <v>0</v>
      </c>
      <c r="EH39" s="143">
        <v>0</v>
      </c>
      <c r="EI39" s="144">
        <v>0</v>
      </c>
      <c r="EJ39" s="136">
        <f t="shared" si="152"/>
        <v>0</v>
      </c>
      <c r="EK39" s="145">
        <f t="shared" si="153"/>
        <v>0</v>
      </c>
      <c r="EL39" s="146">
        <f t="shared" si="154"/>
        <v>0</v>
      </c>
      <c r="EM39" s="147">
        <f t="shared" si="155"/>
        <v>0</v>
      </c>
      <c r="EN39" s="120">
        <f t="shared" si="156"/>
        <v>0</v>
      </c>
      <c r="EO39" s="148" t="str">
        <f t="shared" si="157"/>
        <v/>
      </c>
      <c r="EP39" s="173">
        <v>0</v>
      </c>
      <c r="EQ39" s="174">
        <v>0</v>
      </c>
      <c r="ER39" s="174">
        <v>0</v>
      </c>
      <c r="ES39" s="151">
        <f t="shared" si="201"/>
        <v>0</v>
      </c>
      <c r="ET39" s="152">
        <f t="shared" si="202"/>
        <v>0</v>
      </c>
      <c r="EU39" s="153" t="str">
        <f t="shared" si="203"/>
        <v/>
      </c>
      <c r="EV39" s="175">
        <v>0</v>
      </c>
      <c r="EW39" s="162">
        <v>0</v>
      </c>
      <c r="EX39" s="162">
        <v>0</v>
      </c>
      <c r="EY39" s="85">
        <f t="shared" si="188"/>
        <v>0</v>
      </c>
      <c r="EZ39" s="132">
        <f t="shared" si="189"/>
        <v>0</v>
      </c>
      <c r="FA39" s="133" t="str">
        <f t="shared" si="190"/>
        <v/>
      </c>
      <c r="FB39" s="116"/>
      <c r="FC39" s="117"/>
      <c r="FD39" s="155"/>
      <c r="FE39" s="156">
        <f t="shared" si="172"/>
        <v>0</v>
      </c>
      <c r="FF39" s="142"/>
      <c r="FG39" s="157">
        <f t="shared" si="164"/>
        <v>0</v>
      </c>
      <c r="FH39" s="143">
        <v>0</v>
      </c>
      <c r="FI39" s="158">
        <f t="shared" si="165"/>
        <v>0</v>
      </c>
      <c r="FJ39" s="120" t="str">
        <f t="shared" si="92"/>
        <v/>
      </c>
      <c r="FK39" s="438" t="str">
        <f t="shared" si="93"/>
        <v/>
      </c>
      <c r="FL39" s="438" t="str">
        <f t="shared" si="94"/>
        <v/>
      </c>
      <c r="FM39" s="148" t="str">
        <f t="shared" si="95"/>
        <v/>
      </c>
      <c r="FN39" s="410">
        <v>0</v>
      </c>
      <c r="FO39" s="411">
        <v>0</v>
      </c>
      <c r="FP39" s="411">
        <v>0</v>
      </c>
      <c r="FQ39" s="407">
        <f t="shared" si="204"/>
        <v>0</v>
      </c>
      <c r="FR39" s="408">
        <f t="shared" si="97"/>
        <v>0</v>
      </c>
      <c r="FS39" s="409" t="str">
        <f t="shared" si="98"/>
        <v/>
      </c>
      <c r="FT39" s="176"/>
      <c r="FU39" s="174"/>
      <c r="FV39" s="177" t="str">
        <f t="shared" si="166"/>
        <v/>
      </c>
      <c r="FW39" s="161" t="str">
        <f t="shared" si="100"/>
        <v/>
      </c>
      <c r="FX39" s="162" t="str">
        <f t="shared" si="101"/>
        <v/>
      </c>
      <c r="FY39" s="163" t="str">
        <f t="shared" si="217"/>
        <v/>
      </c>
      <c r="FZ39" s="164" t="str">
        <f t="shared" si="103"/>
        <v/>
      </c>
      <c r="GA39" s="164" t="str">
        <f t="shared" si="104"/>
        <v/>
      </c>
      <c r="GB39" s="165" t="str">
        <f t="shared" si="218"/>
        <v/>
      </c>
      <c r="GC39" s="166" t="str">
        <f t="shared" si="106"/>
        <v/>
      </c>
      <c r="GD39" s="167" t="str">
        <f t="shared" si="107"/>
        <v/>
      </c>
      <c r="GE39" s="168" t="str">
        <f t="shared" si="177"/>
        <v/>
      </c>
      <c r="GF39" s="169" t="str">
        <f t="shared" si="178"/>
        <v/>
      </c>
      <c r="GG39" s="169" t="str">
        <f t="shared" si="179"/>
        <v/>
      </c>
      <c r="GH39" s="169" t="str">
        <f t="shared" si="180"/>
        <v/>
      </c>
      <c r="GI39" s="169" t="str">
        <f t="shared" si="181"/>
        <v/>
      </c>
      <c r="GJ39" s="170" t="str">
        <f t="shared" si="182"/>
        <v/>
      </c>
      <c r="GK39" s="169" t="str">
        <f t="shared" si="183"/>
        <v/>
      </c>
      <c r="GL39" s="439" t="str">
        <f t="shared" si="115"/>
        <v/>
      </c>
      <c r="GM39" s="168">
        <f t="shared" si="116"/>
        <v>0</v>
      </c>
      <c r="GN39" s="169">
        <f t="shared" si="117"/>
        <v>0</v>
      </c>
      <c r="GO39" s="169">
        <f t="shared" si="118"/>
        <v>0</v>
      </c>
      <c r="GP39" s="169">
        <f t="shared" si="119"/>
        <v>0</v>
      </c>
      <c r="GQ39" s="171"/>
      <c r="GR39" s="809"/>
      <c r="GS39" s="809"/>
      <c r="GT39" s="25">
        <f t="shared" si="120"/>
        <v>0</v>
      </c>
      <c r="GU39" s="25" t="s">
        <v>161</v>
      </c>
      <c r="GV39" s="25">
        <f t="shared" si="121"/>
        <v>200</v>
      </c>
      <c r="GW39" s="25" t="str">
        <f t="shared" si="122"/>
        <v>0/200</v>
      </c>
      <c r="GX39" s="25">
        <f t="shared" si="123"/>
        <v>0</v>
      </c>
      <c r="GY39" s="25" t="s">
        <v>161</v>
      </c>
      <c r="GZ39" s="25">
        <f t="shared" si="124"/>
        <v>200</v>
      </c>
      <c r="HA39" s="25" t="str">
        <f t="shared" si="125"/>
        <v>0/200</v>
      </c>
      <c r="HB39" s="25">
        <f t="shared" si="126"/>
        <v>0</v>
      </c>
      <c r="HC39" s="25" t="s">
        <v>161</v>
      </c>
      <c r="HD39" s="25">
        <f t="shared" si="127"/>
        <v>100</v>
      </c>
      <c r="HE39" s="25" t="str">
        <f t="shared" si="128"/>
        <v>0/100</v>
      </c>
      <c r="HF39" s="25">
        <f t="shared" si="129"/>
        <v>0</v>
      </c>
      <c r="HG39" s="25" t="s">
        <v>161</v>
      </c>
      <c r="HH39" s="25">
        <f t="shared" si="130"/>
        <v>100</v>
      </c>
      <c r="HI39" s="25" t="str">
        <f t="shared" si="131"/>
        <v>0/100</v>
      </c>
      <c r="HJ39" s="25">
        <f t="shared" si="132"/>
        <v>0</v>
      </c>
      <c r="HK39" s="25" t="s">
        <v>161</v>
      </c>
      <c r="HL39" s="25">
        <f t="shared" si="133"/>
        <v>200</v>
      </c>
      <c r="HM39" s="25" t="str">
        <f t="shared" si="134"/>
        <v>0/200</v>
      </c>
      <c r="HN39" s="25">
        <f t="shared" si="135"/>
        <v>0</v>
      </c>
      <c r="HO39" s="25" t="s">
        <v>161</v>
      </c>
      <c r="HP39" s="25">
        <f t="shared" si="136"/>
        <v>100</v>
      </c>
      <c r="HQ39" s="25" t="str">
        <f t="shared" si="137"/>
        <v>0/100</v>
      </c>
    </row>
    <row r="40" spans="1:225" ht="21.75" customHeight="1">
      <c r="A40" s="2">
        <f t="shared" si="27"/>
        <v>0</v>
      </c>
      <c r="B40" s="22">
        <f t="shared" si="28"/>
        <v>0</v>
      </c>
      <c r="C40" s="88">
        <v>31</v>
      </c>
      <c r="D40" s="85"/>
      <c r="E40" s="26"/>
      <c r="F40" s="27"/>
      <c r="G40" s="23"/>
      <c r="H40" s="26"/>
      <c r="I40" s="26"/>
      <c r="J40" s="26"/>
      <c r="K40" s="365"/>
      <c r="L40" s="89">
        <v>0</v>
      </c>
      <c r="M40" s="90">
        <v>0</v>
      </c>
      <c r="N40" s="91">
        <v>0</v>
      </c>
      <c r="O40" s="91"/>
      <c r="P40" s="371">
        <f t="shared" si="29"/>
        <v>0</v>
      </c>
      <c r="Q40" s="372">
        <f t="shared" si="30"/>
        <v>0</v>
      </c>
      <c r="R40" s="90">
        <v>0</v>
      </c>
      <c r="S40" s="92">
        <f t="shared" si="0"/>
        <v>0</v>
      </c>
      <c r="T40" s="90">
        <v>0</v>
      </c>
      <c r="U40" s="92">
        <f t="shared" si="1"/>
        <v>0</v>
      </c>
      <c r="V40" s="93">
        <f t="shared" si="31"/>
        <v>0</v>
      </c>
      <c r="W40" s="94" t="str">
        <f t="shared" si="32"/>
        <v/>
      </c>
      <c r="X40" s="94" t="str">
        <f t="shared" si="33"/>
        <v/>
      </c>
      <c r="Y40" s="373" t="str">
        <f t="shared" si="34"/>
        <v/>
      </c>
      <c r="Z40" s="380">
        <v>0</v>
      </c>
      <c r="AA40" s="381">
        <v>0</v>
      </c>
      <c r="AB40" s="382">
        <v>0</v>
      </c>
      <c r="AC40" s="382"/>
      <c r="AD40" s="382">
        <f t="shared" si="35"/>
        <v>0</v>
      </c>
      <c r="AE40" s="383">
        <f t="shared" si="36"/>
        <v>0</v>
      </c>
      <c r="AF40" s="381">
        <v>0</v>
      </c>
      <c r="AG40" s="383">
        <f t="shared" si="3"/>
        <v>0</v>
      </c>
      <c r="AH40" s="381">
        <v>0</v>
      </c>
      <c r="AI40" s="383">
        <f t="shared" si="4"/>
        <v>0</v>
      </c>
      <c r="AJ40" s="384">
        <f t="shared" si="5"/>
        <v>0</v>
      </c>
      <c r="AK40" s="385" t="str">
        <f t="shared" si="37"/>
        <v/>
      </c>
      <c r="AL40" s="385" t="str">
        <f t="shared" si="38"/>
        <v/>
      </c>
      <c r="AM40" s="386" t="str">
        <f t="shared" si="39"/>
        <v/>
      </c>
      <c r="AN40" s="96">
        <v>0</v>
      </c>
      <c r="AO40" s="97">
        <v>0</v>
      </c>
      <c r="AP40" s="98">
        <v>0</v>
      </c>
      <c r="AQ40" s="98"/>
      <c r="AR40" s="98">
        <f t="shared" si="40"/>
        <v>0</v>
      </c>
      <c r="AS40" s="99">
        <f t="shared" si="41"/>
        <v>0</v>
      </c>
      <c r="AT40" s="97"/>
      <c r="AU40" s="99">
        <f t="shared" si="6"/>
        <v>0</v>
      </c>
      <c r="AV40" s="97">
        <v>0</v>
      </c>
      <c r="AW40" s="99">
        <f t="shared" si="7"/>
        <v>0</v>
      </c>
      <c r="AX40" s="100" t="str">
        <f t="shared" si="8"/>
        <v/>
      </c>
      <c r="AY40" s="101" t="str">
        <f t="shared" si="42"/>
        <v/>
      </c>
      <c r="AZ40" s="101" t="str">
        <f t="shared" si="43"/>
        <v/>
      </c>
      <c r="BA40" s="102" t="str">
        <f t="shared" si="44"/>
        <v/>
      </c>
      <c r="BB40" s="103">
        <v>0</v>
      </c>
      <c r="BC40" s="104">
        <v>0</v>
      </c>
      <c r="BD40" s="105">
        <v>0</v>
      </c>
      <c r="BE40" s="105"/>
      <c r="BF40" s="105">
        <f t="shared" si="45"/>
        <v>0</v>
      </c>
      <c r="BG40" s="106">
        <f t="shared" si="46"/>
        <v>0</v>
      </c>
      <c r="BH40" s="104">
        <v>0</v>
      </c>
      <c r="BI40" s="106">
        <f t="shared" si="9"/>
        <v>0</v>
      </c>
      <c r="BJ40" s="104">
        <v>0</v>
      </c>
      <c r="BK40" s="106">
        <f t="shared" si="10"/>
        <v>0</v>
      </c>
      <c r="BL40" s="107">
        <f t="shared" si="11"/>
        <v>0</v>
      </c>
      <c r="BM40" s="108" t="str">
        <f t="shared" si="47"/>
        <v/>
      </c>
      <c r="BN40" s="108" t="str">
        <f t="shared" si="48"/>
        <v/>
      </c>
      <c r="BO40" s="109" t="str">
        <f t="shared" si="49"/>
        <v/>
      </c>
      <c r="BP40" s="110">
        <v>0</v>
      </c>
      <c r="BQ40" s="111">
        <v>0</v>
      </c>
      <c r="BR40" s="112">
        <v>0</v>
      </c>
      <c r="BS40" s="113">
        <f t="shared" si="50"/>
        <v>0</v>
      </c>
      <c r="BT40" s="111">
        <f t="shared" si="51"/>
        <v>0</v>
      </c>
      <c r="BU40" s="113">
        <f t="shared" si="52"/>
        <v>0</v>
      </c>
      <c r="BV40" s="111">
        <v>0</v>
      </c>
      <c r="BW40" s="113">
        <f t="shared" si="12"/>
        <v>0</v>
      </c>
      <c r="BX40" s="435">
        <f t="shared" si="53"/>
        <v>0</v>
      </c>
      <c r="BY40" s="114">
        <f t="shared" si="54"/>
        <v>0</v>
      </c>
      <c r="BZ40" s="434">
        <f t="shared" si="14"/>
        <v>0</v>
      </c>
      <c r="CA40" s="403" t="str">
        <f t="shared" si="55"/>
        <v/>
      </c>
      <c r="CB40" s="114" t="str">
        <f t="shared" si="56"/>
        <v/>
      </c>
      <c r="CC40" s="115" t="str">
        <f t="shared" si="57"/>
        <v/>
      </c>
      <c r="CD40" s="89">
        <v>0</v>
      </c>
      <c r="CE40" s="90">
        <v>0</v>
      </c>
      <c r="CF40" s="91">
        <v>0</v>
      </c>
      <c r="CG40" s="91"/>
      <c r="CH40" s="91">
        <f t="shared" si="58"/>
        <v>0</v>
      </c>
      <c r="CI40" s="92">
        <f t="shared" si="59"/>
        <v>0</v>
      </c>
      <c r="CJ40" s="90"/>
      <c r="CK40" s="92">
        <f t="shared" si="15"/>
        <v>0</v>
      </c>
      <c r="CL40" s="90">
        <v>0</v>
      </c>
      <c r="CM40" s="92">
        <f t="shared" si="16"/>
        <v>0</v>
      </c>
      <c r="CN40" s="93" t="str">
        <f t="shared" si="17"/>
        <v/>
      </c>
      <c r="CO40" s="94" t="str">
        <f t="shared" si="60"/>
        <v/>
      </c>
      <c r="CP40" s="94" t="str">
        <f t="shared" si="61"/>
        <v/>
      </c>
      <c r="CQ40" s="95" t="str">
        <f t="shared" si="62"/>
        <v/>
      </c>
      <c r="CR40" s="116">
        <v>0</v>
      </c>
      <c r="CS40" s="117">
        <v>0</v>
      </c>
      <c r="CT40" s="118">
        <v>0</v>
      </c>
      <c r="CU40" s="118"/>
      <c r="CV40" s="118">
        <f t="shared" si="63"/>
        <v>0</v>
      </c>
      <c r="CW40" s="119">
        <f t="shared" si="64"/>
        <v>0</v>
      </c>
      <c r="CX40" s="117"/>
      <c r="CY40" s="119">
        <f t="shared" si="18"/>
        <v>0</v>
      </c>
      <c r="CZ40" s="117">
        <v>0</v>
      </c>
      <c r="DA40" s="119">
        <f t="shared" si="19"/>
        <v>0</v>
      </c>
      <c r="DB40" s="120" t="str">
        <f t="shared" si="20"/>
        <v/>
      </c>
      <c r="DC40" s="87" t="str">
        <f t="shared" si="65"/>
        <v/>
      </c>
      <c r="DD40" s="87" t="str">
        <f t="shared" si="66"/>
        <v/>
      </c>
      <c r="DE40" s="121" t="str">
        <f t="shared" si="67"/>
        <v/>
      </c>
      <c r="DF40" s="122">
        <v>0</v>
      </c>
      <c r="DG40" s="123">
        <v>0</v>
      </c>
      <c r="DH40" s="124"/>
      <c r="DI40" s="125">
        <f t="shared" si="140"/>
        <v>0</v>
      </c>
      <c r="DJ40" s="84">
        <v>0</v>
      </c>
      <c r="DK40" s="126">
        <v>0</v>
      </c>
      <c r="DL40" s="127">
        <f t="shared" si="169"/>
        <v>0</v>
      </c>
      <c r="DM40" s="128">
        <v>0</v>
      </c>
      <c r="DN40" s="129">
        <f t="shared" ref="DN40" si="219">IF($U$8="NA","NA",0)</f>
        <v>0</v>
      </c>
      <c r="DO40" s="130">
        <f t="shared" si="141"/>
        <v>0</v>
      </c>
      <c r="DP40" s="131">
        <f t="shared" si="142"/>
        <v>0</v>
      </c>
      <c r="DQ40" s="132">
        <f t="shared" si="143"/>
        <v>0</v>
      </c>
      <c r="DR40" s="133" t="str">
        <f t="shared" si="144"/>
        <v/>
      </c>
      <c r="DS40" s="116"/>
      <c r="DT40" s="135"/>
      <c r="DU40" s="136" t="str">
        <f t="shared" si="145"/>
        <v/>
      </c>
      <c r="DV40" s="117">
        <v>0</v>
      </c>
      <c r="DW40" s="138"/>
      <c r="DX40" s="136">
        <f t="shared" si="146"/>
        <v>0</v>
      </c>
      <c r="DY40" s="138"/>
      <c r="DZ40" s="138"/>
      <c r="EA40" s="136" t="str">
        <f t="shared" si="147"/>
        <v/>
      </c>
      <c r="EB40" s="139">
        <f t="shared" si="148"/>
        <v>0</v>
      </c>
      <c r="EC40" s="140">
        <f t="shared" si="149"/>
        <v>0</v>
      </c>
      <c r="ED40" s="141">
        <f t="shared" si="150"/>
        <v>0</v>
      </c>
      <c r="EE40" s="86">
        <v>0</v>
      </c>
      <c r="EF40" s="142">
        <v>0</v>
      </c>
      <c r="EG40" s="136">
        <f t="shared" si="151"/>
        <v>0</v>
      </c>
      <c r="EH40" s="143">
        <v>0</v>
      </c>
      <c r="EI40" s="144">
        <f t="shared" ref="EI40" si="220">IF($U$8="NA","NA",0)</f>
        <v>0</v>
      </c>
      <c r="EJ40" s="136">
        <f t="shared" si="152"/>
        <v>0</v>
      </c>
      <c r="EK40" s="145">
        <f t="shared" si="153"/>
        <v>0</v>
      </c>
      <c r="EL40" s="146">
        <f t="shared" si="154"/>
        <v>0</v>
      </c>
      <c r="EM40" s="147">
        <f t="shared" si="155"/>
        <v>0</v>
      </c>
      <c r="EN40" s="120">
        <f t="shared" si="156"/>
        <v>0</v>
      </c>
      <c r="EO40" s="148" t="str">
        <f t="shared" si="157"/>
        <v/>
      </c>
      <c r="EP40" s="149">
        <v>0</v>
      </c>
      <c r="EQ40" s="114">
        <v>0</v>
      </c>
      <c r="ER40" s="150">
        <v>0</v>
      </c>
      <c r="ES40" s="151">
        <f t="shared" si="201"/>
        <v>0</v>
      </c>
      <c r="ET40" s="152">
        <f t="shared" si="202"/>
        <v>0</v>
      </c>
      <c r="EU40" s="153" t="str">
        <f t="shared" si="203"/>
        <v/>
      </c>
      <c r="EV40" s="154">
        <v>0</v>
      </c>
      <c r="EW40" s="85">
        <v>0</v>
      </c>
      <c r="EX40" s="85">
        <v>0</v>
      </c>
      <c r="EY40" s="85">
        <f t="shared" si="188"/>
        <v>0</v>
      </c>
      <c r="EZ40" s="132">
        <f t="shared" si="189"/>
        <v>0</v>
      </c>
      <c r="FA40" s="133" t="str">
        <f t="shared" si="190"/>
        <v/>
      </c>
      <c r="FB40" s="116"/>
      <c r="FC40" s="117"/>
      <c r="FD40" s="155"/>
      <c r="FE40" s="156">
        <f t="shared" si="172"/>
        <v>0</v>
      </c>
      <c r="FF40" s="142">
        <v>0</v>
      </c>
      <c r="FG40" s="157">
        <f t="shared" si="164"/>
        <v>0</v>
      </c>
      <c r="FH40" s="143">
        <v>0</v>
      </c>
      <c r="FI40" s="158">
        <f t="shared" si="165"/>
        <v>0</v>
      </c>
      <c r="FJ40" s="120">
        <f t="shared" si="92"/>
        <v>0</v>
      </c>
      <c r="FK40" s="438" t="str">
        <f t="shared" si="93"/>
        <v/>
      </c>
      <c r="FL40" s="438" t="str">
        <f t="shared" si="94"/>
        <v/>
      </c>
      <c r="FM40" s="148" t="str">
        <f t="shared" si="95"/>
        <v/>
      </c>
      <c r="FN40" s="405">
        <v>0</v>
      </c>
      <c r="FO40" s="375">
        <v>0</v>
      </c>
      <c r="FP40" s="406">
        <v>0</v>
      </c>
      <c r="FQ40" s="407">
        <f t="shared" si="204"/>
        <v>0</v>
      </c>
      <c r="FR40" s="408">
        <f t="shared" si="97"/>
        <v>0</v>
      </c>
      <c r="FS40" s="409" t="str">
        <f t="shared" si="98"/>
        <v/>
      </c>
      <c r="FT40" s="176"/>
      <c r="FU40" s="174"/>
      <c r="FV40" s="177" t="str">
        <f t="shared" si="166"/>
        <v/>
      </c>
      <c r="FW40" s="161" t="str">
        <f t="shared" si="100"/>
        <v/>
      </c>
      <c r="FX40" s="162" t="str">
        <f t="shared" si="101"/>
        <v/>
      </c>
      <c r="FY40" s="163" t="str">
        <f t="shared" si="217"/>
        <v/>
      </c>
      <c r="FZ40" s="164" t="str">
        <f t="shared" si="103"/>
        <v/>
      </c>
      <c r="GA40" s="164" t="str">
        <f t="shared" si="104"/>
        <v/>
      </c>
      <c r="GB40" s="165" t="str">
        <f t="shared" si="218"/>
        <v/>
      </c>
      <c r="GC40" s="166" t="str">
        <f t="shared" si="106"/>
        <v/>
      </c>
      <c r="GD40" s="167" t="str">
        <f t="shared" si="107"/>
        <v/>
      </c>
      <c r="GE40" s="168" t="str">
        <f t="shared" si="177"/>
        <v/>
      </c>
      <c r="GF40" s="169" t="str">
        <f t="shared" si="178"/>
        <v/>
      </c>
      <c r="GG40" s="169" t="str">
        <f t="shared" si="179"/>
        <v/>
      </c>
      <c r="GH40" s="169" t="str">
        <f t="shared" si="180"/>
        <v/>
      </c>
      <c r="GI40" s="169" t="str">
        <f t="shared" si="181"/>
        <v/>
      </c>
      <c r="GJ40" s="170" t="str">
        <f t="shared" si="182"/>
        <v/>
      </c>
      <c r="GK40" s="169" t="str">
        <f t="shared" si="183"/>
        <v/>
      </c>
      <c r="GL40" s="439" t="str">
        <f t="shared" si="115"/>
        <v/>
      </c>
      <c r="GM40" s="168">
        <f t="shared" si="116"/>
        <v>0</v>
      </c>
      <c r="GN40" s="169">
        <f t="shared" si="117"/>
        <v>0</v>
      </c>
      <c r="GO40" s="169">
        <f t="shared" si="118"/>
        <v>0</v>
      </c>
      <c r="GP40" s="169">
        <f t="shared" si="119"/>
        <v>0</v>
      </c>
      <c r="GQ40" s="171"/>
      <c r="GR40" s="809"/>
      <c r="GS40" s="809"/>
      <c r="GT40" s="25">
        <f t="shared" si="120"/>
        <v>0</v>
      </c>
      <c r="GU40" s="25" t="s">
        <v>161</v>
      </c>
      <c r="GV40" s="25">
        <f t="shared" si="121"/>
        <v>200</v>
      </c>
      <c r="GW40" s="25" t="str">
        <f t="shared" si="122"/>
        <v>0/200</v>
      </c>
      <c r="GX40" s="25">
        <f t="shared" si="123"/>
        <v>0</v>
      </c>
      <c r="GY40" s="25" t="s">
        <v>161</v>
      </c>
      <c r="GZ40" s="25">
        <f t="shared" si="124"/>
        <v>200</v>
      </c>
      <c r="HA40" s="25" t="str">
        <f t="shared" si="125"/>
        <v>0/200</v>
      </c>
      <c r="HB40" s="25">
        <f t="shared" si="126"/>
        <v>0</v>
      </c>
      <c r="HC40" s="25" t="s">
        <v>161</v>
      </c>
      <c r="HD40" s="25">
        <f t="shared" si="127"/>
        <v>100</v>
      </c>
      <c r="HE40" s="25" t="str">
        <f t="shared" si="128"/>
        <v>0/100</v>
      </c>
      <c r="HF40" s="25">
        <f t="shared" si="129"/>
        <v>0</v>
      </c>
      <c r="HG40" s="25" t="s">
        <v>161</v>
      </c>
      <c r="HH40" s="25">
        <f t="shared" si="130"/>
        <v>100</v>
      </c>
      <c r="HI40" s="25" t="str">
        <f t="shared" si="131"/>
        <v>0/100</v>
      </c>
      <c r="HJ40" s="25">
        <f t="shared" si="132"/>
        <v>0</v>
      </c>
      <c r="HK40" s="25" t="s">
        <v>161</v>
      </c>
      <c r="HL40" s="25">
        <f t="shared" si="133"/>
        <v>200</v>
      </c>
      <c r="HM40" s="25" t="str">
        <f t="shared" si="134"/>
        <v>0/200</v>
      </c>
      <c r="HN40" s="25">
        <f t="shared" si="135"/>
        <v>0</v>
      </c>
      <c r="HO40" s="25" t="s">
        <v>161</v>
      </c>
      <c r="HP40" s="25">
        <f t="shared" si="136"/>
        <v>100</v>
      </c>
      <c r="HQ40" s="25" t="str">
        <f t="shared" si="137"/>
        <v>0/100</v>
      </c>
    </row>
    <row r="41" spans="1:225" ht="21.75" customHeight="1">
      <c r="A41" s="2">
        <f t="shared" si="27"/>
        <v>0</v>
      </c>
      <c r="B41" s="22">
        <f t="shared" si="28"/>
        <v>0</v>
      </c>
      <c r="C41" s="172">
        <v>32</v>
      </c>
      <c r="D41" s="85"/>
      <c r="E41" s="26"/>
      <c r="F41" s="27"/>
      <c r="G41" s="26"/>
      <c r="H41" s="26"/>
      <c r="I41" s="26"/>
      <c r="J41" s="26"/>
      <c r="K41" s="365"/>
      <c r="L41" s="89">
        <v>0</v>
      </c>
      <c r="M41" s="90">
        <v>0</v>
      </c>
      <c r="N41" s="91">
        <v>0</v>
      </c>
      <c r="O41" s="91"/>
      <c r="P41" s="371">
        <f t="shared" si="29"/>
        <v>0</v>
      </c>
      <c r="Q41" s="372">
        <f t="shared" si="30"/>
        <v>0</v>
      </c>
      <c r="R41" s="90">
        <v>0</v>
      </c>
      <c r="S41" s="92">
        <f t="shared" si="0"/>
        <v>0</v>
      </c>
      <c r="T41" s="90">
        <v>0</v>
      </c>
      <c r="U41" s="92">
        <f t="shared" si="1"/>
        <v>0</v>
      </c>
      <c r="V41" s="93">
        <f t="shared" si="31"/>
        <v>0</v>
      </c>
      <c r="W41" s="94" t="str">
        <f t="shared" si="32"/>
        <v/>
      </c>
      <c r="X41" s="94" t="str">
        <f t="shared" si="33"/>
        <v/>
      </c>
      <c r="Y41" s="373" t="str">
        <f t="shared" si="34"/>
        <v/>
      </c>
      <c r="Z41" s="380">
        <v>0</v>
      </c>
      <c r="AA41" s="381">
        <v>0</v>
      </c>
      <c r="AB41" s="382">
        <v>0</v>
      </c>
      <c r="AC41" s="382"/>
      <c r="AD41" s="382">
        <f t="shared" si="35"/>
        <v>0</v>
      </c>
      <c r="AE41" s="383">
        <f t="shared" si="36"/>
        <v>0</v>
      </c>
      <c r="AF41" s="381">
        <v>0</v>
      </c>
      <c r="AG41" s="383">
        <f t="shared" si="3"/>
        <v>0</v>
      </c>
      <c r="AH41" s="381">
        <v>0</v>
      </c>
      <c r="AI41" s="383">
        <f t="shared" si="4"/>
        <v>0</v>
      </c>
      <c r="AJ41" s="384">
        <f t="shared" si="5"/>
        <v>0</v>
      </c>
      <c r="AK41" s="385" t="str">
        <f t="shared" si="37"/>
        <v/>
      </c>
      <c r="AL41" s="385" t="str">
        <f t="shared" si="38"/>
        <v/>
      </c>
      <c r="AM41" s="386" t="str">
        <f t="shared" si="39"/>
        <v/>
      </c>
      <c r="AN41" s="96">
        <v>0</v>
      </c>
      <c r="AO41" s="97">
        <v>0</v>
      </c>
      <c r="AP41" s="98">
        <v>0</v>
      </c>
      <c r="AQ41" s="98"/>
      <c r="AR41" s="98">
        <f t="shared" si="40"/>
        <v>0</v>
      </c>
      <c r="AS41" s="99">
        <f t="shared" si="41"/>
        <v>0</v>
      </c>
      <c r="AT41" s="97"/>
      <c r="AU41" s="99">
        <f t="shared" si="6"/>
        <v>0</v>
      </c>
      <c r="AV41" s="97">
        <v>0</v>
      </c>
      <c r="AW41" s="99">
        <f t="shared" si="7"/>
        <v>0</v>
      </c>
      <c r="AX41" s="100" t="str">
        <f t="shared" si="8"/>
        <v/>
      </c>
      <c r="AY41" s="101" t="str">
        <f t="shared" si="42"/>
        <v/>
      </c>
      <c r="AZ41" s="101" t="str">
        <f t="shared" si="43"/>
        <v/>
      </c>
      <c r="BA41" s="102" t="str">
        <f t="shared" si="44"/>
        <v/>
      </c>
      <c r="BB41" s="103">
        <v>0</v>
      </c>
      <c r="BC41" s="104">
        <v>0</v>
      </c>
      <c r="BD41" s="105">
        <v>0</v>
      </c>
      <c r="BE41" s="105"/>
      <c r="BF41" s="105">
        <f t="shared" si="45"/>
        <v>0</v>
      </c>
      <c r="BG41" s="106">
        <f t="shared" si="46"/>
        <v>0</v>
      </c>
      <c r="BH41" s="104">
        <v>0</v>
      </c>
      <c r="BI41" s="106">
        <f t="shared" si="9"/>
        <v>0</v>
      </c>
      <c r="BJ41" s="104">
        <v>0</v>
      </c>
      <c r="BK41" s="106">
        <f t="shared" si="10"/>
        <v>0</v>
      </c>
      <c r="BL41" s="107">
        <f t="shared" si="11"/>
        <v>0</v>
      </c>
      <c r="BM41" s="108" t="str">
        <f t="shared" si="47"/>
        <v/>
      </c>
      <c r="BN41" s="108" t="str">
        <f t="shared" si="48"/>
        <v/>
      </c>
      <c r="BO41" s="109" t="str">
        <f t="shared" si="49"/>
        <v/>
      </c>
      <c r="BP41" s="110">
        <v>0</v>
      </c>
      <c r="BQ41" s="111">
        <v>0</v>
      </c>
      <c r="BR41" s="112">
        <v>0</v>
      </c>
      <c r="BS41" s="113">
        <f t="shared" si="50"/>
        <v>0</v>
      </c>
      <c r="BT41" s="111">
        <f t="shared" si="51"/>
        <v>0</v>
      </c>
      <c r="BU41" s="113">
        <f t="shared" si="52"/>
        <v>0</v>
      </c>
      <c r="BV41" s="111">
        <v>0</v>
      </c>
      <c r="BW41" s="113">
        <f t="shared" si="12"/>
        <v>0</v>
      </c>
      <c r="BX41" s="435">
        <f t="shared" si="53"/>
        <v>0</v>
      </c>
      <c r="BY41" s="114">
        <f t="shared" si="54"/>
        <v>0</v>
      </c>
      <c r="BZ41" s="434">
        <f t="shared" si="14"/>
        <v>0</v>
      </c>
      <c r="CA41" s="403" t="str">
        <f t="shared" si="55"/>
        <v/>
      </c>
      <c r="CB41" s="114" t="str">
        <f t="shared" si="56"/>
        <v/>
      </c>
      <c r="CC41" s="115" t="str">
        <f t="shared" si="57"/>
        <v/>
      </c>
      <c r="CD41" s="89">
        <v>0</v>
      </c>
      <c r="CE41" s="90">
        <v>0</v>
      </c>
      <c r="CF41" s="91">
        <v>0</v>
      </c>
      <c r="CG41" s="91"/>
      <c r="CH41" s="91">
        <f t="shared" si="58"/>
        <v>0</v>
      </c>
      <c r="CI41" s="92">
        <f t="shared" si="59"/>
        <v>0</v>
      </c>
      <c r="CJ41" s="90"/>
      <c r="CK41" s="92">
        <f t="shared" si="15"/>
        <v>0</v>
      </c>
      <c r="CL41" s="90">
        <v>0</v>
      </c>
      <c r="CM41" s="92">
        <f t="shared" si="16"/>
        <v>0</v>
      </c>
      <c r="CN41" s="93" t="str">
        <f t="shared" si="17"/>
        <v/>
      </c>
      <c r="CO41" s="94" t="str">
        <f t="shared" si="60"/>
        <v/>
      </c>
      <c r="CP41" s="94" t="str">
        <f t="shared" si="61"/>
        <v/>
      </c>
      <c r="CQ41" s="95" t="str">
        <f t="shared" si="62"/>
        <v/>
      </c>
      <c r="CR41" s="116">
        <v>0</v>
      </c>
      <c r="CS41" s="117">
        <v>0</v>
      </c>
      <c r="CT41" s="118">
        <v>0</v>
      </c>
      <c r="CU41" s="118"/>
      <c r="CV41" s="118">
        <f t="shared" si="63"/>
        <v>0</v>
      </c>
      <c r="CW41" s="119">
        <f t="shared" si="64"/>
        <v>0</v>
      </c>
      <c r="CX41" s="117"/>
      <c r="CY41" s="119">
        <f t="shared" si="18"/>
        <v>0</v>
      </c>
      <c r="CZ41" s="117">
        <v>0</v>
      </c>
      <c r="DA41" s="119">
        <f t="shared" si="19"/>
        <v>0</v>
      </c>
      <c r="DB41" s="120" t="str">
        <f t="shared" si="20"/>
        <v/>
      </c>
      <c r="DC41" s="87" t="str">
        <f t="shared" si="65"/>
        <v/>
      </c>
      <c r="DD41" s="87" t="str">
        <f t="shared" si="66"/>
        <v/>
      </c>
      <c r="DE41" s="121" t="str">
        <f t="shared" si="67"/>
        <v/>
      </c>
      <c r="DF41" s="122">
        <v>0</v>
      </c>
      <c r="DG41" s="123">
        <v>0</v>
      </c>
      <c r="DH41" s="124"/>
      <c r="DI41" s="125">
        <f t="shared" si="140"/>
        <v>0</v>
      </c>
      <c r="DJ41" s="84">
        <v>0</v>
      </c>
      <c r="DK41" s="126">
        <v>0</v>
      </c>
      <c r="DL41" s="127">
        <f t="shared" si="169"/>
        <v>0</v>
      </c>
      <c r="DM41" s="128">
        <v>0</v>
      </c>
      <c r="DN41" s="129">
        <v>0</v>
      </c>
      <c r="DO41" s="130">
        <f t="shared" si="141"/>
        <v>0</v>
      </c>
      <c r="DP41" s="131">
        <f t="shared" si="142"/>
        <v>0</v>
      </c>
      <c r="DQ41" s="132">
        <f t="shared" si="143"/>
        <v>0</v>
      </c>
      <c r="DR41" s="133" t="str">
        <f t="shared" si="144"/>
        <v/>
      </c>
      <c r="DS41" s="116"/>
      <c r="DT41" s="135"/>
      <c r="DU41" s="136" t="str">
        <f t="shared" si="145"/>
        <v/>
      </c>
      <c r="DV41" s="117">
        <v>0</v>
      </c>
      <c r="DW41" s="138"/>
      <c r="DX41" s="136">
        <f t="shared" si="146"/>
        <v>0</v>
      </c>
      <c r="DY41" s="138"/>
      <c r="DZ41" s="138"/>
      <c r="EA41" s="136" t="str">
        <f t="shared" si="147"/>
        <v/>
      </c>
      <c r="EB41" s="139">
        <f t="shared" si="148"/>
        <v>0</v>
      </c>
      <c r="EC41" s="140">
        <f t="shared" si="149"/>
        <v>0</v>
      </c>
      <c r="ED41" s="141">
        <f t="shared" si="150"/>
        <v>0</v>
      </c>
      <c r="EE41" s="86">
        <v>0</v>
      </c>
      <c r="EF41" s="142">
        <v>0</v>
      </c>
      <c r="EG41" s="136">
        <f t="shared" si="151"/>
        <v>0</v>
      </c>
      <c r="EH41" s="143">
        <v>0</v>
      </c>
      <c r="EI41" s="144">
        <v>0</v>
      </c>
      <c r="EJ41" s="136">
        <f t="shared" si="152"/>
        <v>0</v>
      </c>
      <c r="EK41" s="145">
        <f t="shared" si="153"/>
        <v>0</v>
      </c>
      <c r="EL41" s="146">
        <f t="shared" si="154"/>
        <v>0</v>
      </c>
      <c r="EM41" s="147">
        <f t="shared" si="155"/>
        <v>0</v>
      </c>
      <c r="EN41" s="120">
        <f t="shared" si="156"/>
        <v>0</v>
      </c>
      <c r="EO41" s="148" t="str">
        <f t="shared" si="157"/>
        <v/>
      </c>
      <c r="EP41" s="173">
        <v>0</v>
      </c>
      <c r="EQ41" s="174">
        <v>0</v>
      </c>
      <c r="ER41" s="174">
        <v>0</v>
      </c>
      <c r="ES41" s="151">
        <f t="shared" si="201"/>
        <v>0</v>
      </c>
      <c r="ET41" s="152">
        <f t="shared" si="202"/>
        <v>0</v>
      </c>
      <c r="EU41" s="153" t="str">
        <f t="shared" si="203"/>
        <v/>
      </c>
      <c r="EV41" s="175">
        <v>0</v>
      </c>
      <c r="EW41" s="162">
        <v>0</v>
      </c>
      <c r="EX41" s="162">
        <v>0</v>
      </c>
      <c r="EY41" s="85">
        <f t="shared" si="188"/>
        <v>0</v>
      </c>
      <c r="EZ41" s="132">
        <f t="shared" si="189"/>
        <v>0</v>
      </c>
      <c r="FA41" s="133" t="str">
        <f t="shared" si="190"/>
        <v/>
      </c>
      <c r="FB41" s="116">
        <v>0</v>
      </c>
      <c r="FC41" s="117">
        <v>0</v>
      </c>
      <c r="FD41" s="155">
        <v>0</v>
      </c>
      <c r="FE41" s="156">
        <f t="shared" si="172"/>
        <v>0</v>
      </c>
      <c r="FF41" s="142">
        <v>0</v>
      </c>
      <c r="FG41" s="157">
        <f t="shared" si="164"/>
        <v>0</v>
      </c>
      <c r="FH41" s="143">
        <v>0</v>
      </c>
      <c r="FI41" s="158">
        <f t="shared" si="165"/>
        <v>0</v>
      </c>
      <c r="FJ41" s="120">
        <f t="shared" si="92"/>
        <v>0</v>
      </c>
      <c r="FK41" s="438" t="str">
        <f t="shared" si="93"/>
        <v/>
      </c>
      <c r="FL41" s="438" t="str">
        <f t="shared" si="94"/>
        <v/>
      </c>
      <c r="FM41" s="148" t="str">
        <f t="shared" si="95"/>
        <v/>
      </c>
      <c r="FN41" s="410">
        <v>0</v>
      </c>
      <c r="FO41" s="411">
        <v>0</v>
      </c>
      <c r="FP41" s="411">
        <v>0</v>
      </c>
      <c r="FQ41" s="407">
        <f t="shared" si="204"/>
        <v>0</v>
      </c>
      <c r="FR41" s="408">
        <f t="shared" si="97"/>
        <v>0</v>
      </c>
      <c r="FS41" s="409" t="str">
        <f t="shared" si="98"/>
        <v/>
      </c>
      <c r="FT41" s="176"/>
      <c r="FU41" s="174"/>
      <c r="FV41" s="177" t="str">
        <f t="shared" si="166"/>
        <v/>
      </c>
      <c r="FW41" s="161" t="str">
        <f t="shared" si="100"/>
        <v/>
      </c>
      <c r="FX41" s="162" t="str">
        <f t="shared" si="101"/>
        <v/>
      </c>
      <c r="FY41" s="163" t="str">
        <f t="shared" si="217"/>
        <v/>
      </c>
      <c r="FZ41" s="164" t="str">
        <f t="shared" si="103"/>
        <v/>
      </c>
      <c r="GA41" s="164" t="str">
        <f t="shared" si="104"/>
        <v/>
      </c>
      <c r="GB41" s="165" t="str">
        <f t="shared" si="218"/>
        <v/>
      </c>
      <c r="GC41" s="166" t="str">
        <f t="shared" si="106"/>
        <v/>
      </c>
      <c r="GD41" s="167" t="str">
        <f t="shared" si="107"/>
        <v/>
      </c>
      <c r="GE41" s="168" t="str">
        <f t="shared" si="177"/>
        <v/>
      </c>
      <c r="GF41" s="169" t="str">
        <f t="shared" si="178"/>
        <v/>
      </c>
      <c r="GG41" s="169" t="str">
        <f t="shared" si="179"/>
        <v/>
      </c>
      <c r="GH41" s="169" t="str">
        <f t="shared" si="180"/>
        <v/>
      </c>
      <c r="GI41" s="169" t="str">
        <f t="shared" si="181"/>
        <v/>
      </c>
      <c r="GJ41" s="170" t="str">
        <f t="shared" si="182"/>
        <v/>
      </c>
      <c r="GK41" s="169" t="str">
        <f t="shared" si="183"/>
        <v/>
      </c>
      <c r="GL41" s="439" t="str">
        <f t="shared" si="115"/>
        <v/>
      </c>
      <c r="GM41" s="168">
        <f t="shared" si="116"/>
        <v>0</v>
      </c>
      <c r="GN41" s="169">
        <f t="shared" si="117"/>
        <v>0</v>
      </c>
      <c r="GO41" s="169">
        <f t="shared" si="118"/>
        <v>0</v>
      </c>
      <c r="GP41" s="169">
        <f t="shared" si="119"/>
        <v>0</v>
      </c>
      <c r="GQ41" s="171"/>
      <c r="GR41" s="809"/>
      <c r="GS41" s="809"/>
      <c r="GT41" s="25">
        <f t="shared" si="120"/>
        <v>0</v>
      </c>
      <c r="GU41" s="25" t="s">
        <v>161</v>
      </c>
      <c r="GV41" s="25">
        <f t="shared" si="121"/>
        <v>200</v>
      </c>
      <c r="GW41" s="25" t="str">
        <f t="shared" si="122"/>
        <v>0/200</v>
      </c>
      <c r="GX41" s="25">
        <f t="shared" si="123"/>
        <v>0</v>
      </c>
      <c r="GY41" s="25" t="s">
        <v>161</v>
      </c>
      <c r="GZ41" s="25">
        <f t="shared" si="124"/>
        <v>200</v>
      </c>
      <c r="HA41" s="25" t="str">
        <f t="shared" si="125"/>
        <v>0/200</v>
      </c>
      <c r="HB41" s="25">
        <f t="shared" si="126"/>
        <v>0</v>
      </c>
      <c r="HC41" s="25" t="s">
        <v>161</v>
      </c>
      <c r="HD41" s="25">
        <f t="shared" si="127"/>
        <v>100</v>
      </c>
      <c r="HE41" s="25" t="str">
        <f t="shared" si="128"/>
        <v>0/100</v>
      </c>
      <c r="HF41" s="25">
        <f t="shared" si="129"/>
        <v>0</v>
      </c>
      <c r="HG41" s="25" t="s">
        <v>161</v>
      </c>
      <c r="HH41" s="25">
        <f t="shared" si="130"/>
        <v>100</v>
      </c>
      <c r="HI41" s="25" t="str">
        <f t="shared" si="131"/>
        <v>0/100</v>
      </c>
      <c r="HJ41" s="25">
        <f t="shared" si="132"/>
        <v>0</v>
      </c>
      <c r="HK41" s="25" t="s">
        <v>161</v>
      </c>
      <c r="HL41" s="25">
        <f t="shared" si="133"/>
        <v>200</v>
      </c>
      <c r="HM41" s="25" t="str">
        <f t="shared" si="134"/>
        <v>0/200</v>
      </c>
      <c r="HN41" s="25">
        <f t="shared" si="135"/>
        <v>0</v>
      </c>
      <c r="HO41" s="25" t="s">
        <v>161</v>
      </c>
      <c r="HP41" s="25">
        <f t="shared" si="136"/>
        <v>100</v>
      </c>
      <c r="HQ41" s="25" t="str">
        <f t="shared" si="137"/>
        <v>0/100</v>
      </c>
    </row>
    <row r="42" spans="1:225" ht="21.75" customHeight="1">
      <c r="A42" s="2">
        <f t="shared" si="27"/>
        <v>0</v>
      </c>
      <c r="B42" s="22">
        <f t="shared" si="28"/>
        <v>0</v>
      </c>
      <c r="C42" s="88">
        <v>33</v>
      </c>
      <c r="D42" s="85"/>
      <c r="E42" s="26"/>
      <c r="F42" s="27"/>
      <c r="G42" s="23"/>
      <c r="H42" s="26"/>
      <c r="I42" s="26"/>
      <c r="J42" s="26"/>
      <c r="K42" s="365"/>
      <c r="L42" s="89">
        <v>0</v>
      </c>
      <c r="M42" s="90">
        <v>0</v>
      </c>
      <c r="N42" s="91">
        <v>0</v>
      </c>
      <c r="O42" s="91"/>
      <c r="P42" s="371">
        <f t="shared" si="29"/>
        <v>0</v>
      </c>
      <c r="Q42" s="372">
        <f t="shared" si="30"/>
        <v>0</v>
      </c>
      <c r="R42" s="90">
        <v>0</v>
      </c>
      <c r="S42" s="92">
        <f t="shared" ref="S42:S73" si="221">SUM(Q42,R42)</f>
        <v>0</v>
      </c>
      <c r="T42" s="90">
        <v>0</v>
      </c>
      <c r="U42" s="92">
        <f t="shared" ref="U42:U73" si="222">SUM(S42,T42)</f>
        <v>0</v>
      </c>
      <c r="V42" s="93">
        <f t="shared" si="31"/>
        <v>0</v>
      </c>
      <c r="W42" s="94" t="str">
        <f t="shared" si="32"/>
        <v/>
      </c>
      <c r="X42" s="94" t="str">
        <f t="shared" si="33"/>
        <v/>
      </c>
      <c r="Y42" s="373" t="str">
        <f t="shared" si="34"/>
        <v/>
      </c>
      <c r="Z42" s="380">
        <v>0</v>
      </c>
      <c r="AA42" s="381">
        <v>0</v>
      </c>
      <c r="AB42" s="382">
        <v>0</v>
      </c>
      <c r="AC42" s="382"/>
      <c r="AD42" s="382">
        <f t="shared" si="35"/>
        <v>0</v>
      </c>
      <c r="AE42" s="383">
        <f t="shared" si="36"/>
        <v>0</v>
      </c>
      <c r="AF42" s="381">
        <v>0</v>
      </c>
      <c r="AG42" s="383">
        <f t="shared" si="3"/>
        <v>0</v>
      </c>
      <c r="AH42" s="381">
        <v>0</v>
      </c>
      <c r="AI42" s="383">
        <f t="shared" si="4"/>
        <v>0</v>
      </c>
      <c r="AJ42" s="384">
        <f t="shared" si="5"/>
        <v>0</v>
      </c>
      <c r="AK42" s="385" t="str">
        <f t="shared" si="37"/>
        <v/>
      </c>
      <c r="AL42" s="385" t="str">
        <f t="shared" si="38"/>
        <v/>
      </c>
      <c r="AM42" s="386" t="str">
        <f t="shared" si="39"/>
        <v/>
      </c>
      <c r="AN42" s="96">
        <v>0</v>
      </c>
      <c r="AO42" s="97">
        <v>0</v>
      </c>
      <c r="AP42" s="98">
        <v>0</v>
      </c>
      <c r="AQ42" s="98"/>
      <c r="AR42" s="98">
        <f t="shared" si="40"/>
        <v>0</v>
      </c>
      <c r="AS42" s="99">
        <f t="shared" si="41"/>
        <v>0</v>
      </c>
      <c r="AT42" s="97"/>
      <c r="AU42" s="99">
        <f t="shared" si="6"/>
        <v>0</v>
      </c>
      <c r="AV42" s="97">
        <v>0</v>
      </c>
      <c r="AW42" s="99">
        <f t="shared" si="7"/>
        <v>0</v>
      </c>
      <c r="AX42" s="100" t="str">
        <f t="shared" si="8"/>
        <v/>
      </c>
      <c r="AY42" s="101" t="str">
        <f t="shared" si="42"/>
        <v/>
      </c>
      <c r="AZ42" s="101" t="str">
        <f t="shared" si="43"/>
        <v/>
      </c>
      <c r="BA42" s="102" t="str">
        <f t="shared" si="44"/>
        <v/>
      </c>
      <c r="BB42" s="103">
        <v>0</v>
      </c>
      <c r="BC42" s="104">
        <v>0</v>
      </c>
      <c r="BD42" s="105">
        <v>0</v>
      </c>
      <c r="BE42" s="105"/>
      <c r="BF42" s="105">
        <f t="shared" si="45"/>
        <v>0</v>
      </c>
      <c r="BG42" s="106">
        <f t="shared" si="46"/>
        <v>0</v>
      </c>
      <c r="BH42" s="104">
        <v>0</v>
      </c>
      <c r="BI42" s="106">
        <f t="shared" si="9"/>
        <v>0</v>
      </c>
      <c r="BJ42" s="104">
        <v>0</v>
      </c>
      <c r="BK42" s="106">
        <f t="shared" si="10"/>
        <v>0</v>
      </c>
      <c r="BL42" s="107">
        <f t="shared" si="11"/>
        <v>0</v>
      </c>
      <c r="BM42" s="108" t="str">
        <f t="shared" si="47"/>
        <v/>
      </c>
      <c r="BN42" s="108" t="str">
        <f t="shared" si="48"/>
        <v/>
      </c>
      <c r="BO42" s="109" t="str">
        <f t="shared" si="49"/>
        <v/>
      </c>
      <c r="BP42" s="110">
        <v>0</v>
      </c>
      <c r="BQ42" s="111">
        <v>0</v>
      </c>
      <c r="BR42" s="112">
        <v>0</v>
      </c>
      <c r="BS42" s="113">
        <f t="shared" si="50"/>
        <v>0</v>
      </c>
      <c r="BT42" s="111">
        <f t="shared" si="51"/>
        <v>0</v>
      </c>
      <c r="BU42" s="113">
        <f t="shared" si="52"/>
        <v>0</v>
      </c>
      <c r="BV42" s="111">
        <v>0</v>
      </c>
      <c r="BW42" s="113">
        <f t="shared" si="12"/>
        <v>0</v>
      </c>
      <c r="BX42" s="435">
        <f t="shared" si="53"/>
        <v>0</v>
      </c>
      <c r="BY42" s="114">
        <f t="shared" si="54"/>
        <v>0</v>
      </c>
      <c r="BZ42" s="434">
        <f t="shared" si="14"/>
        <v>0</v>
      </c>
      <c r="CA42" s="403" t="str">
        <f t="shared" si="55"/>
        <v/>
      </c>
      <c r="CB42" s="114" t="str">
        <f t="shared" si="56"/>
        <v/>
      </c>
      <c r="CC42" s="115" t="str">
        <f t="shared" si="57"/>
        <v/>
      </c>
      <c r="CD42" s="89">
        <v>0</v>
      </c>
      <c r="CE42" s="90">
        <v>0</v>
      </c>
      <c r="CF42" s="91">
        <v>0</v>
      </c>
      <c r="CG42" s="91"/>
      <c r="CH42" s="91">
        <f t="shared" si="58"/>
        <v>0</v>
      </c>
      <c r="CI42" s="92">
        <f t="shared" si="59"/>
        <v>0</v>
      </c>
      <c r="CJ42" s="90"/>
      <c r="CK42" s="92">
        <f t="shared" si="15"/>
        <v>0</v>
      </c>
      <c r="CL42" s="90">
        <v>0</v>
      </c>
      <c r="CM42" s="92">
        <f t="shared" si="16"/>
        <v>0</v>
      </c>
      <c r="CN42" s="93" t="str">
        <f t="shared" si="17"/>
        <v/>
      </c>
      <c r="CO42" s="94" t="str">
        <f t="shared" si="60"/>
        <v/>
      </c>
      <c r="CP42" s="94" t="str">
        <f t="shared" si="61"/>
        <v/>
      </c>
      <c r="CQ42" s="95" t="str">
        <f t="shared" si="62"/>
        <v/>
      </c>
      <c r="CR42" s="116">
        <v>0</v>
      </c>
      <c r="CS42" s="117">
        <v>0</v>
      </c>
      <c r="CT42" s="118">
        <v>0</v>
      </c>
      <c r="CU42" s="118"/>
      <c r="CV42" s="118">
        <f t="shared" si="63"/>
        <v>0</v>
      </c>
      <c r="CW42" s="119">
        <f t="shared" si="64"/>
        <v>0</v>
      </c>
      <c r="CX42" s="117"/>
      <c r="CY42" s="119">
        <f t="shared" si="18"/>
        <v>0</v>
      </c>
      <c r="CZ42" s="117">
        <v>0</v>
      </c>
      <c r="DA42" s="119">
        <f t="shared" si="19"/>
        <v>0</v>
      </c>
      <c r="DB42" s="120" t="str">
        <f t="shared" si="20"/>
        <v/>
      </c>
      <c r="DC42" s="87" t="str">
        <f t="shared" si="65"/>
        <v/>
      </c>
      <c r="DD42" s="87" t="str">
        <f t="shared" si="66"/>
        <v/>
      </c>
      <c r="DE42" s="121" t="str">
        <f t="shared" si="67"/>
        <v/>
      </c>
      <c r="DF42" s="122">
        <v>0</v>
      </c>
      <c r="DG42" s="123">
        <v>0</v>
      </c>
      <c r="DH42" s="124"/>
      <c r="DI42" s="125">
        <f t="shared" si="140"/>
        <v>0</v>
      </c>
      <c r="DJ42" s="84">
        <v>0</v>
      </c>
      <c r="DK42" s="126">
        <v>0</v>
      </c>
      <c r="DL42" s="127">
        <f t="shared" si="169"/>
        <v>0</v>
      </c>
      <c r="DM42" s="128">
        <v>0</v>
      </c>
      <c r="DN42" s="129">
        <f t="shared" ref="DN42" si="223">IF($U$8="NA","NA",0)</f>
        <v>0</v>
      </c>
      <c r="DO42" s="130">
        <f t="shared" si="141"/>
        <v>0</v>
      </c>
      <c r="DP42" s="131">
        <f t="shared" si="142"/>
        <v>0</v>
      </c>
      <c r="DQ42" s="132">
        <f t="shared" si="143"/>
        <v>0</v>
      </c>
      <c r="DR42" s="133" t="str">
        <f t="shared" si="144"/>
        <v/>
      </c>
      <c r="DS42" s="116"/>
      <c r="DT42" s="135"/>
      <c r="DU42" s="136" t="str">
        <f t="shared" si="145"/>
        <v/>
      </c>
      <c r="DV42" s="117">
        <v>0</v>
      </c>
      <c r="DW42" s="138"/>
      <c r="DX42" s="136">
        <f t="shared" si="146"/>
        <v>0</v>
      </c>
      <c r="DY42" s="138"/>
      <c r="DZ42" s="138"/>
      <c r="EA42" s="136" t="str">
        <f t="shared" si="147"/>
        <v/>
      </c>
      <c r="EB42" s="139">
        <f t="shared" si="148"/>
        <v>0</v>
      </c>
      <c r="EC42" s="140">
        <f t="shared" si="149"/>
        <v>0</v>
      </c>
      <c r="ED42" s="141">
        <f t="shared" si="150"/>
        <v>0</v>
      </c>
      <c r="EE42" s="86">
        <v>0</v>
      </c>
      <c r="EF42" s="142">
        <v>0</v>
      </c>
      <c r="EG42" s="136">
        <f t="shared" si="151"/>
        <v>0</v>
      </c>
      <c r="EH42" s="143">
        <v>0</v>
      </c>
      <c r="EI42" s="144">
        <f t="shared" ref="EI42" si="224">IF($U$8="NA","NA",0)</f>
        <v>0</v>
      </c>
      <c r="EJ42" s="136">
        <f t="shared" si="152"/>
        <v>0</v>
      </c>
      <c r="EK42" s="145">
        <f t="shared" si="153"/>
        <v>0</v>
      </c>
      <c r="EL42" s="146">
        <f t="shared" si="154"/>
        <v>0</v>
      </c>
      <c r="EM42" s="147">
        <f t="shared" si="155"/>
        <v>0</v>
      </c>
      <c r="EN42" s="120">
        <f t="shared" si="156"/>
        <v>0</v>
      </c>
      <c r="EO42" s="148" t="str">
        <f t="shared" si="157"/>
        <v/>
      </c>
      <c r="EP42" s="149">
        <v>0</v>
      </c>
      <c r="EQ42" s="114">
        <v>0</v>
      </c>
      <c r="ER42" s="150">
        <v>0</v>
      </c>
      <c r="ES42" s="151">
        <f t="shared" si="201"/>
        <v>0</v>
      </c>
      <c r="ET42" s="152">
        <f t="shared" si="202"/>
        <v>0</v>
      </c>
      <c r="EU42" s="153" t="str">
        <f t="shared" si="203"/>
        <v/>
      </c>
      <c r="EV42" s="154">
        <v>0</v>
      </c>
      <c r="EW42" s="85">
        <v>0</v>
      </c>
      <c r="EX42" s="85">
        <v>0</v>
      </c>
      <c r="EY42" s="85">
        <f t="shared" si="188"/>
        <v>0</v>
      </c>
      <c r="EZ42" s="132">
        <f t="shared" si="189"/>
        <v>0</v>
      </c>
      <c r="FA42" s="133" t="str">
        <f t="shared" si="190"/>
        <v/>
      </c>
      <c r="FB42" s="116">
        <v>0</v>
      </c>
      <c r="FC42" s="117">
        <v>0</v>
      </c>
      <c r="FD42" s="155">
        <v>0</v>
      </c>
      <c r="FE42" s="156">
        <f t="shared" si="172"/>
        <v>0</v>
      </c>
      <c r="FF42" s="142">
        <v>0</v>
      </c>
      <c r="FG42" s="157">
        <f t="shared" si="164"/>
        <v>0</v>
      </c>
      <c r="FH42" s="143">
        <v>0</v>
      </c>
      <c r="FI42" s="158">
        <f t="shared" si="165"/>
        <v>0</v>
      </c>
      <c r="FJ42" s="120">
        <f t="shared" si="92"/>
        <v>0</v>
      </c>
      <c r="FK42" s="438" t="str">
        <f t="shared" si="93"/>
        <v/>
      </c>
      <c r="FL42" s="438" t="str">
        <f t="shared" si="94"/>
        <v/>
      </c>
      <c r="FM42" s="148" t="str">
        <f t="shared" si="95"/>
        <v/>
      </c>
      <c r="FN42" s="405">
        <v>0</v>
      </c>
      <c r="FO42" s="375">
        <v>0</v>
      </c>
      <c r="FP42" s="406">
        <v>0</v>
      </c>
      <c r="FQ42" s="407">
        <f t="shared" si="204"/>
        <v>0</v>
      </c>
      <c r="FR42" s="408">
        <f t="shared" si="97"/>
        <v>0</v>
      </c>
      <c r="FS42" s="409" t="str">
        <f t="shared" si="98"/>
        <v/>
      </c>
      <c r="FT42" s="176"/>
      <c r="FU42" s="174"/>
      <c r="FV42" s="177" t="str">
        <f t="shared" si="166"/>
        <v/>
      </c>
      <c r="FW42" s="161" t="str">
        <f t="shared" si="100"/>
        <v/>
      </c>
      <c r="FX42" s="162" t="str">
        <f t="shared" si="101"/>
        <v/>
      </c>
      <c r="FY42" s="163" t="str">
        <f t="shared" si="217"/>
        <v/>
      </c>
      <c r="FZ42" s="164" t="str">
        <f t="shared" si="103"/>
        <v/>
      </c>
      <c r="GA42" s="164" t="str">
        <f t="shared" si="104"/>
        <v/>
      </c>
      <c r="GB42" s="165" t="str">
        <f t="shared" si="218"/>
        <v/>
      </c>
      <c r="GC42" s="166" t="str">
        <f t="shared" si="106"/>
        <v/>
      </c>
      <c r="GD42" s="167" t="str">
        <f t="shared" si="107"/>
        <v/>
      </c>
      <c r="GE42" s="168" t="str">
        <f t="shared" si="177"/>
        <v/>
      </c>
      <c r="GF42" s="169" t="str">
        <f t="shared" si="178"/>
        <v/>
      </c>
      <c r="GG42" s="169" t="str">
        <f t="shared" si="179"/>
        <v/>
      </c>
      <c r="GH42" s="169" t="str">
        <f t="shared" si="180"/>
        <v/>
      </c>
      <c r="GI42" s="169" t="str">
        <f t="shared" si="181"/>
        <v/>
      </c>
      <c r="GJ42" s="170" t="str">
        <f t="shared" si="182"/>
        <v/>
      </c>
      <c r="GK42" s="169" t="str">
        <f t="shared" si="183"/>
        <v/>
      </c>
      <c r="GL42" s="439" t="str">
        <f t="shared" si="115"/>
        <v/>
      </c>
      <c r="GM42" s="168">
        <f t="shared" si="116"/>
        <v>0</v>
      </c>
      <c r="GN42" s="169">
        <f t="shared" si="117"/>
        <v>0</v>
      </c>
      <c r="GO42" s="169">
        <f t="shared" si="118"/>
        <v>0</v>
      </c>
      <c r="GP42" s="169">
        <f t="shared" si="119"/>
        <v>0</v>
      </c>
      <c r="GQ42" s="171"/>
      <c r="GR42" s="809"/>
      <c r="GS42" s="809"/>
      <c r="GT42" s="25">
        <f t="shared" si="120"/>
        <v>0</v>
      </c>
      <c r="GU42" s="25" t="s">
        <v>161</v>
      </c>
      <c r="GV42" s="25">
        <f t="shared" si="121"/>
        <v>200</v>
      </c>
      <c r="GW42" s="25" t="str">
        <f t="shared" si="122"/>
        <v>0/200</v>
      </c>
      <c r="GX42" s="25">
        <f t="shared" si="123"/>
        <v>0</v>
      </c>
      <c r="GY42" s="25" t="s">
        <v>161</v>
      </c>
      <c r="GZ42" s="25">
        <f t="shared" si="124"/>
        <v>200</v>
      </c>
      <c r="HA42" s="25" t="str">
        <f t="shared" si="125"/>
        <v>0/200</v>
      </c>
      <c r="HB42" s="25">
        <f t="shared" si="126"/>
        <v>0</v>
      </c>
      <c r="HC42" s="25" t="s">
        <v>161</v>
      </c>
      <c r="HD42" s="25">
        <f t="shared" si="127"/>
        <v>100</v>
      </c>
      <c r="HE42" s="25" t="str">
        <f t="shared" si="128"/>
        <v>0/100</v>
      </c>
      <c r="HF42" s="25">
        <f t="shared" si="129"/>
        <v>0</v>
      </c>
      <c r="HG42" s="25" t="s">
        <v>161</v>
      </c>
      <c r="HH42" s="25">
        <f t="shared" si="130"/>
        <v>100</v>
      </c>
      <c r="HI42" s="25" t="str">
        <f t="shared" si="131"/>
        <v>0/100</v>
      </c>
      <c r="HJ42" s="25">
        <f t="shared" si="132"/>
        <v>0</v>
      </c>
      <c r="HK42" s="25" t="s">
        <v>161</v>
      </c>
      <c r="HL42" s="25">
        <f t="shared" si="133"/>
        <v>200</v>
      </c>
      <c r="HM42" s="25" t="str">
        <f t="shared" si="134"/>
        <v>0/200</v>
      </c>
      <c r="HN42" s="25">
        <f t="shared" si="135"/>
        <v>0</v>
      </c>
      <c r="HO42" s="25" t="s">
        <v>161</v>
      </c>
      <c r="HP42" s="25">
        <f t="shared" si="136"/>
        <v>100</v>
      </c>
      <c r="HQ42" s="25" t="str">
        <f t="shared" si="137"/>
        <v>0/100</v>
      </c>
    </row>
    <row r="43" spans="1:225" ht="21.75" customHeight="1">
      <c r="A43" s="2">
        <f t="shared" si="27"/>
        <v>0</v>
      </c>
      <c r="B43" s="22">
        <f t="shared" si="28"/>
        <v>0</v>
      </c>
      <c r="C43" s="172">
        <v>34</v>
      </c>
      <c r="D43" s="85"/>
      <c r="E43" s="26"/>
      <c r="F43" s="27"/>
      <c r="G43" s="26"/>
      <c r="H43" s="26"/>
      <c r="I43" s="26"/>
      <c r="J43" s="26"/>
      <c r="K43" s="365"/>
      <c r="L43" s="89">
        <v>0</v>
      </c>
      <c r="M43" s="90">
        <v>0</v>
      </c>
      <c r="N43" s="91">
        <v>0</v>
      </c>
      <c r="O43" s="91"/>
      <c r="P43" s="371">
        <f t="shared" si="29"/>
        <v>0</v>
      </c>
      <c r="Q43" s="372">
        <f t="shared" si="30"/>
        <v>0</v>
      </c>
      <c r="R43" s="90">
        <v>0</v>
      </c>
      <c r="S43" s="92">
        <f t="shared" si="221"/>
        <v>0</v>
      </c>
      <c r="T43" s="90">
        <v>0</v>
      </c>
      <c r="U43" s="92">
        <f t="shared" si="222"/>
        <v>0</v>
      </c>
      <c r="V43" s="93">
        <f t="shared" si="31"/>
        <v>0</v>
      </c>
      <c r="W43" s="94" t="str">
        <f t="shared" si="32"/>
        <v/>
      </c>
      <c r="X43" s="94" t="str">
        <f t="shared" si="33"/>
        <v/>
      </c>
      <c r="Y43" s="373" t="str">
        <f t="shared" si="34"/>
        <v/>
      </c>
      <c r="Z43" s="380">
        <v>0</v>
      </c>
      <c r="AA43" s="381">
        <v>0</v>
      </c>
      <c r="AB43" s="382">
        <v>0</v>
      </c>
      <c r="AC43" s="382"/>
      <c r="AD43" s="382">
        <f t="shared" si="35"/>
        <v>0</v>
      </c>
      <c r="AE43" s="383">
        <f t="shared" si="36"/>
        <v>0</v>
      </c>
      <c r="AF43" s="381">
        <v>0</v>
      </c>
      <c r="AG43" s="383">
        <f t="shared" si="3"/>
        <v>0</v>
      </c>
      <c r="AH43" s="381">
        <v>0</v>
      </c>
      <c r="AI43" s="383">
        <f t="shared" si="4"/>
        <v>0</v>
      </c>
      <c r="AJ43" s="384">
        <f t="shared" si="5"/>
        <v>0</v>
      </c>
      <c r="AK43" s="385" t="str">
        <f t="shared" si="37"/>
        <v/>
      </c>
      <c r="AL43" s="385" t="str">
        <f t="shared" si="38"/>
        <v/>
      </c>
      <c r="AM43" s="386" t="str">
        <f t="shared" si="39"/>
        <v/>
      </c>
      <c r="AN43" s="96">
        <v>0</v>
      </c>
      <c r="AO43" s="97">
        <v>0</v>
      </c>
      <c r="AP43" s="98">
        <v>0</v>
      </c>
      <c r="AQ43" s="98"/>
      <c r="AR43" s="98">
        <f t="shared" si="40"/>
        <v>0</v>
      </c>
      <c r="AS43" s="99">
        <f t="shared" si="41"/>
        <v>0</v>
      </c>
      <c r="AT43" s="97"/>
      <c r="AU43" s="99">
        <f t="shared" si="6"/>
        <v>0</v>
      </c>
      <c r="AV43" s="97">
        <v>0</v>
      </c>
      <c r="AW43" s="99">
        <f t="shared" si="7"/>
        <v>0</v>
      </c>
      <c r="AX43" s="100" t="str">
        <f t="shared" si="8"/>
        <v/>
      </c>
      <c r="AY43" s="101" t="str">
        <f t="shared" si="42"/>
        <v/>
      </c>
      <c r="AZ43" s="101" t="str">
        <f t="shared" si="43"/>
        <v/>
      </c>
      <c r="BA43" s="102" t="str">
        <f t="shared" si="44"/>
        <v/>
      </c>
      <c r="BB43" s="103">
        <v>0</v>
      </c>
      <c r="BC43" s="104">
        <v>0</v>
      </c>
      <c r="BD43" s="105">
        <v>0</v>
      </c>
      <c r="BE43" s="105"/>
      <c r="BF43" s="105">
        <f t="shared" si="45"/>
        <v>0</v>
      </c>
      <c r="BG43" s="106">
        <f t="shared" si="46"/>
        <v>0</v>
      </c>
      <c r="BH43" s="104">
        <v>0</v>
      </c>
      <c r="BI43" s="106">
        <f t="shared" si="9"/>
        <v>0</v>
      </c>
      <c r="BJ43" s="104">
        <v>0</v>
      </c>
      <c r="BK43" s="106">
        <f t="shared" si="10"/>
        <v>0</v>
      </c>
      <c r="BL43" s="107">
        <f t="shared" si="11"/>
        <v>0</v>
      </c>
      <c r="BM43" s="108" t="str">
        <f t="shared" si="47"/>
        <v/>
      </c>
      <c r="BN43" s="108" t="str">
        <f t="shared" si="48"/>
        <v/>
      </c>
      <c r="BO43" s="109" t="str">
        <f t="shared" si="49"/>
        <v/>
      </c>
      <c r="BP43" s="110">
        <v>0</v>
      </c>
      <c r="BQ43" s="111">
        <v>0</v>
      </c>
      <c r="BR43" s="112">
        <v>0</v>
      </c>
      <c r="BS43" s="113">
        <f t="shared" si="50"/>
        <v>0</v>
      </c>
      <c r="BT43" s="111">
        <f t="shared" si="51"/>
        <v>0</v>
      </c>
      <c r="BU43" s="113">
        <f t="shared" si="52"/>
        <v>0</v>
      </c>
      <c r="BV43" s="111">
        <v>0</v>
      </c>
      <c r="BW43" s="113">
        <f t="shared" si="12"/>
        <v>0</v>
      </c>
      <c r="BX43" s="435">
        <f t="shared" si="53"/>
        <v>0</v>
      </c>
      <c r="BY43" s="114">
        <f t="shared" si="54"/>
        <v>0</v>
      </c>
      <c r="BZ43" s="434">
        <f t="shared" si="14"/>
        <v>0</v>
      </c>
      <c r="CA43" s="403" t="str">
        <f t="shared" si="55"/>
        <v/>
      </c>
      <c r="CB43" s="114" t="str">
        <f t="shared" si="56"/>
        <v/>
      </c>
      <c r="CC43" s="115" t="str">
        <f t="shared" si="57"/>
        <v/>
      </c>
      <c r="CD43" s="89">
        <v>0</v>
      </c>
      <c r="CE43" s="90">
        <v>0</v>
      </c>
      <c r="CF43" s="91">
        <v>0</v>
      </c>
      <c r="CG43" s="91"/>
      <c r="CH43" s="91">
        <f t="shared" si="58"/>
        <v>0</v>
      </c>
      <c r="CI43" s="92">
        <f t="shared" si="59"/>
        <v>0</v>
      </c>
      <c r="CJ43" s="90">
        <v>0</v>
      </c>
      <c r="CK43" s="92">
        <f t="shared" si="15"/>
        <v>0</v>
      </c>
      <c r="CL43" s="90">
        <v>0</v>
      </c>
      <c r="CM43" s="92">
        <f t="shared" si="16"/>
        <v>0</v>
      </c>
      <c r="CN43" s="93">
        <f t="shared" si="17"/>
        <v>0</v>
      </c>
      <c r="CO43" s="94" t="str">
        <f t="shared" si="60"/>
        <v/>
      </c>
      <c r="CP43" s="94" t="str">
        <f t="shared" si="61"/>
        <v/>
      </c>
      <c r="CQ43" s="95" t="str">
        <f t="shared" si="62"/>
        <v/>
      </c>
      <c r="CR43" s="116">
        <v>0</v>
      </c>
      <c r="CS43" s="117">
        <v>0</v>
      </c>
      <c r="CT43" s="118">
        <v>0</v>
      </c>
      <c r="CU43" s="118"/>
      <c r="CV43" s="118">
        <f t="shared" si="63"/>
        <v>0</v>
      </c>
      <c r="CW43" s="119">
        <f t="shared" si="64"/>
        <v>0</v>
      </c>
      <c r="CX43" s="117">
        <v>0</v>
      </c>
      <c r="CY43" s="119">
        <f t="shared" si="18"/>
        <v>0</v>
      </c>
      <c r="CZ43" s="117">
        <v>0</v>
      </c>
      <c r="DA43" s="119">
        <f t="shared" si="19"/>
        <v>0</v>
      </c>
      <c r="DB43" s="120">
        <f t="shared" si="20"/>
        <v>0</v>
      </c>
      <c r="DC43" s="87" t="str">
        <f t="shared" si="65"/>
        <v/>
      </c>
      <c r="DD43" s="87" t="str">
        <f t="shared" si="66"/>
        <v/>
      </c>
      <c r="DE43" s="121" t="str">
        <f t="shared" si="67"/>
        <v/>
      </c>
      <c r="DF43" s="122">
        <v>0</v>
      </c>
      <c r="DG43" s="123">
        <v>0</v>
      </c>
      <c r="DH43" s="124"/>
      <c r="DI43" s="125">
        <f t="shared" si="140"/>
        <v>0</v>
      </c>
      <c r="DJ43" s="84">
        <v>0</v>
      </c>
      <c r="DK43" s="126">
        <v>0</v>
      </c>
      <c r="DL43" s="127">
        <f t="shared" si="169"/>
        <v>0</v>
      </c>
      <c r="DM43" s="128">
        <v>0</v>
      </c>
      <c r="DN43" s="129">
        <v>0</v>
      </c>
      <c r="DO43" s="130">
        <f t="shared" si="141"/>
        <v>0</v>
      </c>
      <c r="DP43" s="131">
        <f t="shared" si="142"/>
        <v>0</v>
      </c>
      <c r="DQ43" s="132">
        <f t="shared" si="143"/>
        <v>0</v>
      </c>
      <c r="DR43" s="133" t="str">
        <f t="shared" si="144"/>
        <v/>
      </c>
      <c r="DS43" s="116">
        <v>0</v>
      </c>
      <c r="DT43" s="135">
        <v>0</v>
      </c>
      <c r="DU43" s="136">
        <f t="shared" si="145"/>
        <v>0</v>
      </c>
      <c r="DV43" s="117">
        <v>0</v>
      </c>
      <c r="DW43" s="138"/>
      <c r="DX43" s="136">
        <f t="shared" si="146"/>
        <v>0</v>
      </c>
      <c r="DY43" s="138"/>
      <c r="DZ43" s="138"/>
      <c r="EA43" s="136" t="str">
        <f t="shared" si="147"/>
        <v/>
      </c>
      <c r="EB43" s="139">
        <f t="shared" si="148"/>
        <v>0</v>
      </c>
      <c r="EC43" s="140">
        <f t="shared" si="149"/>
        <v>0</v>
      </c>
      <c r="ED43" s="141">
        <f t="shared" si="150"/>
        <v>0</v>
      </c>
      <c r="EE43" s="86">
        <v>0</v>
      </c>
      <c r="EF43" s="142">
        <v>0</v>
      </c>
      <c r="EG43" s="136">
        <f t="shared" si="151"/>
        <v>0</v>
      </c>
      <c r="EH43" s="143">
        <v>0</v>
      </c>
      <c r="EI43" s="144">
        <v>0</v>
      </c>
      <c r="EJ43" s="136">
        <f t="shared" si="152"/>
        <v>0</v>
      </c>
      <c r="EK43" s="145">
        <f t="shared" si="153"/>
        <v>0</v>
      </c>
      <c r="EL43" s="146">
        <f t="shared" si="154"/>
        <v>0</v>
      </c>
      <c r="EM43" s="147">
        <f t="shared" si="155"/>
        <v>0</v>
      </c>
      <c r="EN43" s="120">
        <f t="shared" si="156"/>
        <v>0</v>
      </c>
      <c r="EO43" s="148" t="str">
        <f t="shared" si="157"/>
        <v/>
      </c>
      <c r="EP43" s="173">
        <v>0</v>
      </c>
      <c r="EQ43" s="174">
        <v>0</v>
      </c>
      <c r="ER43" s="174">
        <v>0</v>
      </c>
      <c r="ES43" s="151">
        <f t="shared" si="201"/>
        <v>0</v>
      </c>
      <c r="ET43" s="152">
        <f t="shared" si="202"/>
        <v>0</v>
      </c>
      <c r="EU43" s="153" t="str">
        <f t="shared" si="203"/>
        <v/>
      </c>
      <c r="EV43" s="175">
        <v>0</v>
      </c>
      <c r="EW43" s="162">
        <v>0</v>
      </c>
      <c r="EX43" s="162">
        <v>0</v>
      </c>
      <c r="EY43" s="85">
        <f t="shared" si="188"/>
        <v>0</v>
      </c>
      <c r="EZ43" s="132">
        <f t="shared" si="189"/>
        <v>0</v>
      </c>
      <c r="FA43" s="133" t="str">
        <f t="shared" si="190"/>
        <v/>
      </c>
      <c r="FB43" s="116">
        <v>0</v>
      </c>
      <c r="FC43" s="117">
        <v>0</v>
      </c>
      <c r="FD43" s="155">
        <v>0</v>
      </c>
      <c r="FE43" s="156">
        <f t="shared" si="172"/>
        <v>0</v>
      </c>
      <c r="FF43" s="142">
        <v>0</v>
      </c>
      <c r="FG43" s="157">
        <f t="shared" si="164"/>
        <v>0</v>
      </c>
      <c r="FH43" s="143">
        <v>0</v>
      </c>
      <c r="FI43" s="158">
        <f t="shared" si="165"/>
        <v>0</v>
      </c>
      <c r="FJ43" s="120">
        <f t="shared" si="92"/>
        <v>0</v>
      </c>
      <c r="FK43" s="438" t="str">
        <f t="shared" si="93"/>
        <v/>
      </c>
      <c r="FL43" s="438" t="str">
        <f t="shared" si="94"/>
        <v/>
      </c>
      <c r="FM43" s="148" t="str">
        <f t="shared" si="95"/>
        <v/>
      </c>
      <c r="FN43" s="410">
        <v>0</v>
      </c>
      <c r="FO43" s="411">
        <v>0</v>
      </c>
      <c r="FP43" s="411">
        <v>0</v>
      </c>
      <c r="FQ43" s="407">
        <f t="shared" si="204"/>
        <v>0</v>
      </c>
      <c r="FR43" s="408">
        <f t="shared" si="97"/>
        <v>0</v>
      </c>
      <c r="FS43" s="409" t="str">
        <f t="shared" si="98"/>
        <v/>
      </c>
      <c r="FT43" s="176"/>
      <c r="FU43" s="174"/>
      <c r="FV43" s="177" t="str">
        <f t="shared" si="166"/>
        <v/>
      </c>
      <c r="FW43" s="161" t="str">
        <f t="shared" si="100"/>
        <v/>
      </c>
      <c r="FX43" s="162" t="str">
        <f t="shared" si="101"/>
        <v/>
      </c>
      <c r="FY43" s="163" t="str">
        <f t="shared" si="217"/>
        <v/>
      </c>
      <c r="FZ43" s="164" t="str">
        <f t="shared" si="103"/>
        <v/>
      </c>
      <c r="GA43" s="164" t="str">
        <f t="shared" si="104"/>
        <v/>
      </c>
      <c r="GB43" s="165" t="str">
        <f t="shared" si="218"/>
        <v/>
      </c>
      <c r="GC43" s="166" t="str">
        <f t="shared" si="106"/>
        <v/>
      </c>
      <c r="GD43" s="167" t="str">
        <f t="shared" si="107"/>
        <v/>
      </c>
      <c r="GE43" s="168" t="str">
        <f t="shared" si="177"/>
        <v/>
      </c>
      <c r="GF43" s="169" t="str">
        <f t="shared" si="178"/>
        <v/>
      </c>
      <c r="GG43" s="169" t="str">
        <f t="shared" si="179"/>
        <v/>
      </c>
      <c r="GH43" s="169" t="str">
        <f t="shared" si="180"/>
        <v/>
      </c>
      <c r="GI43" s="169" t="str">
        <f t="shared" si="181"/>
        <v/>
      </c>
      <c r="GJ43" s="170" t="str">
        <f t="shared" si="182"/>
        <v/>
      </c>
      <c r="GK43" s="169" t="str">
        <f t="shared" si="183"/>
        <v/>
      </c>
      <c r="GL43" s="439" t="str">
        <f t="shared" si="115"/>
        <v/>
      </c>
      <c r="GM43" s="168">
        <f t="shared" si="116"/>
        <v>0</v>
      </c>
      <c r="GN43" s="169">
        <f t="shared" si="117"/>
        <v>0</v>
      </c>
      <c r="GO43" s="169">
        <f t="shared" si="118"/>
        <v>0</v>
      </c>
      <c r="GP43" s="169">
        <f t="shared" si="119"/>
        <v>0</v>
      </c>
      <c r="GQ43" s="171"/>
      <c r="GR43" s="809"/>
      <c r="GS43" s="809"/>
      <c r="GT43" s="25">
        <f t="shared" si="120"/>
        <v>0</v>
      </c>
      <c r="GU43" s="25" t="s">
        <v>161</v>
      </c>
      <c r="GV43" s="25">
        <f t="shared" si="121"/>
        <v>200</v>
      </c>
      <c r="GW43" s="25" t="str">
        <f t="shared" si="122"/>
        <v>0/200</v>
      </c>
      <c r="GX43" s="25">
        <f t="shared" si="123"/>
        <v>0</v>
      </c>
      <c r="GY43" s="25" t="s">
        <v>161</v>
      </c>
      <c r="GZ43" s="25">
        <f t="shared" si="124"/>
        <v>200</v>
      </c>
      <c r="HA43" s="25" t="str">
        <f t="shared" si="125"/>
        <v>0/200</v>
      </c>
      <c r="HB43" s="25">
        <f t="shared" si="126"/>
        <v>0</v>
      </c>
      <c r="HC43" s="25" t="s">
        <v>161</v>
      </c>
      <c r="HD43" s="25">
        <f t="shared" si="127"/>
        <v>100</v>
      </c>
      <c r="HE43" s="25" t="str">
        <f t="shared" si="128"/>
        <v>0/100</v>
      </c>
      <c r="HF43" s="25">
        <f t="shared" si="129"/>
        <v>0</v>
      </c>
      <c r="HG43" s="25" t="s">
        <v>161</v>
      </c>
      <c r="HH43" s="25">
        <f t="shared" si="130"/>
        <v>100</v>
      </c>
      <c r="HI43" s="25" t="str">
        <f t="shared" si="131"/>
        <v>0/100</v>
      </c>
      <c r="HJ43" s="25">
        <f t="shared" si="132"/>
        <v>0</v>
      </c>
      <c r="HK43" s="25" t="s">
        <v>161</v>
      </c>
      <c r="HL43" s="25">
        <f t="shared" si="133"/>
        <v>200</v>
      </c>
      <c r="HM43" s="25" t="str">
        <f t="shared" si="134"/>
        <v>0/200</v>
      </c>
      <c r="HN43" s="25">
        <f t="shared" si="135"/>
        <v>0</v>
      </c>
      <c r="HO43" s="25" t="s">
        <v>161</v>
      </c>
      <c r="HP43" s="25">
        <f t="shared" si="136"/>
        <v>100</v>
      </c>
      <c r="HQ43" s="25" t="str">
        <f t="shared" si="137"/>
        <v>0/100</v>
      </c>
    </row>
    <row r="44" spans="1:225" ht="21.75" customHeight="1">
      <c r="A44" s="2">
        <f t="shared" si="27"/>
        <v>0</v>
      </c>
      <c r="B44" s="22">
        <f t="shared" si="28"/>
        <v>0</v>
      </c>
      <c r="C44" s="88">
        <v>35</v>
      </c>
      <c r="D44" s="85"/>
      <c r="E44" s="26"/>
      <c r="F44" s="27"/>
      <c r="G44" s="23"/>
      <c r="H44" s="26"/>
      <c r="I44" s="26"/>
      <c r="J44" s="26"/>
      <c r="K44" s="365"/>
      <c r="L44" s="89">
        <v>0</v>
      </c>
      <c r="M44" s="90">
        <v>0</v>
      </c>
      <c r="N44" s="91">
        <v>0</v>
      </c>
      <c r="O44" s="91"/>
      <c r="P44" s="371">
        <f t="shared" si="29"/>
        <v>0</v>
      </c>
      <c r="Q44" s="372">
        <f t="shared" si="30"/>
        <v>0</v>
      </c>
      <c r="R44" s="90">
        <v>0</v>
      </c>
      <c r="S44" s="92">
        <f t="shared" si="221"/>
        <v>0</v>
      </c>
      <c r="T44" s="90">
        <v>0</v>
      </c>
      <c r="U44" s="92">
        <f t="shared" si="222"/>
        <v>0</v>
      </c>
      <c r="V44" s="93">
        <f t="shared" si="31"/>
        <v>0</v>
      </c>
      <c r="W44" s="94" t="str">
        <f t="shared" si="32"/>
        <v/>
      </c>
      <c r="X44" s="94" t="str">
        <f t="shared" si="33"/>
        <v/>
      </c>
      <c r="Y44" s="373" t="str">
        <f t="shared" si="34"/>
        <v/>
      </c>
      <c r="Z44" s="380">
        <v>0</v>
      </c>
      <c r="AA44" s="381">
        <v>0</v>
      </c>
      <c r="AB44" s="382">
        <v>0</v>
      </c>
      <c r="AC44" s="382"/>
      <c r="AD44" s="382">
        <f t="shared" si="35"/>
        <v>0</v>
      </c>
      <c r="AE44" s="383">
        <f t="shared" si="36"/>
        <v>0</v>
      </c>
      <c r="AF44" s="381">
        <v>0</v>
      </c>
      <c r="AG44" s="383">
        <f t="shared" si="3"/>
        <v>0</v>
      </c>
      <c r="AH44" s="381">
        <v>0</v>
      </c>
      <c r="AI44" s="383">
        <f t="shared" si="4"/>
        <v>0</v>
      </c>
      <c r="AJ44" s="384">
        <f t="shared" si="5"/>
        <v>0</v>
      </c>
      <c r="AK44" s="385" t="str">
        <f t="shared" si="37"/>
        <v/>
      </c>
      <c r="AL44" s="385" t="str">
        <f t="shared" si="38"/>
        <v/>
      </c>
      <c r="AM44" s="386" t="str">
        <f t="shared" si="39"/>
        <v/>
      </c>
      <c r="AN44" s="96">
        <v>0</v>
      </c>
      <c r="AO44" s="97">
        <v>0</v>
      </c>
      <c r="AP44" s="98">
        <v>0</v>
      </c>
      <c r="AQ44" s="98"/>
      <c r="AR44" s="98">
        <f t="shared" si="40"/>
        <v>0</v>
      </c>
      <c r="AS44" s="99">
        <f t="shared" si="41"/>
        <v>0</v>
      </c>
      <c r="AT44" s="97"/>
      <c r="AU44" s="99">
        <f t="shared" si="6"/>
        <v>0</v>
      </c>
      <c r="AV44" s="97">
        <v>0</v>
      </c>
      <c r="AW44" s="99">
        <f t="shared" si="7"/>
        <v>0</v>
      </c>
      <c r="AX44" s="100" t="str">
        <f t="shared" si="8"/>
        <v/>
      </c>
      <c r="AY44" s="101" t="str">
        <f t="shared" si="42"/>
        <v/>
      </c>
      <c r="AZ44" s="101" t="str">
        <f t="shared" si="43"/>
        <v/>
      </c>
      <c r="BA44" s="102" t="str">
        <f t="shared" si="44"/>
        <v/>
      </c>
      <c r="BB44" s="103">
        <v>0</v>
      </c>
      <c r="BC44" s="104">
        <v>0</v>
      </c>
      <c r="BD44" s="105">
        <v>0</v>
      </c>
      <c r="BE44" s="105"/>
      <c r="BF44" s="105">
        <f t="shared" si="45"/>
        <v>0</v>
      </c>
      <c r="BG44" s="106">
        <f t="shared" si="46"/>
        <v>0</v>
      </c>
      <c r="BH44" s="104">
        <v>0</v>
      </c>
      <c r="BI44" s="106">
        <f t="shared" si="9"/>
        <v>0</v>
      </c>
      <c r="BJ44" s="104">
        <v>0</v>
      </c>
      <c r="BK44" s="106">
        <f t="shared" si="10"/>
        <v>0</v>
      </c>
      <c r="BL44" s="107">
        <f t="shared" si="11"/>
        <v>0</v>
      </c>
      <c r="BM44" s="108" t="str">
        <f t="shared" si="47"/>
        <v/>
      </c>
      <c r="BN44" s="108" t="str">
        <f t="shared" si="48"/>
        <v/>
      </c>
      <c r="BO44" s="109" t="str">
        <f t="shared" si="49"/>
        <v/>
      </c>
      <c r="BP44" s="110">
        <v>0</v>
      </c>
      <c r="BQ44" s="111">
        <v>0</v>
      </c>
      <c r="BR44" s="112">
        <v>0</v>
      </c>
      <c r="BS44" s="113">
        <f t="shared" si="50"/>
        <v>0</v>
      </c>
      <c r="BT44" s="111">
        <f t="shared" si="51"/>
        <v>0</v>
      </c>
      <c r="BU44" s="113">
        <f t="shared" si="52"/>
        <v>0</v>
      </c>
      <c r="BV44" s="111">
        <v>0</v>
      </c>
      <c r="BW44" s="113">
        <f t="shared" si="12"/>
        <v>0</v>
      </c>
      <c r="BX44" s="435">
        <f t="shared" si="53"/>
        <v>0</v>
      </c>
      <c r="BY44" s="114">
        <f t="shared" si="54"/>
        <v>0</v>
      </c>
      <c r="BZ44" s="434">
        <f t="shared" si="14"/>
        <v>0</v>
      </c>
      <c r="CA44" s="403" t="str">
        <f t="shared" si="55"/>
        <v/>
      </c>
      <c r="CB44" s="114" t="str">
        <f t="shared" si="56"/>
        <v/>
      </c>
      <c r="CC44" s="115" t="str">
        <f t="shared" si="57"/>
        <v/>
      </c>
      <c r="CD44" s="89">
        <v>0</v>
      </c>
      <c r="CE44" s="90">
        <v>0</v>
      </c>
      <c r="CF44" s="91">
        <v>0</v>
      </c>
      <c r="CG44" s="91"/>
      <c r="CH44" s="91">
        <f t="shared" si="58"/>
        <v>0</v>
      </c>
      <c r="CI44" s="92">
        <f t="shared" si="59"/>
        <v>0</v>
      </c>
      <c r="CJ44" s="90">
        <v>0</v>
      </c>
      <c r="CK44" s="92">
        <f t="shared" si="15"/>
        <v>0</v>
      </c>
      <c r="CL44" s="90">
        <v>0</v>
      </c>
      <c r="CM44" s="92">
        <f t="shared" si="16"/>
        <v>0</v>
      </c>
      <c r="CN44" s="93">
        <f t="shared" si="17"/>
        <v>0</v>
      </c>
      <c r="CO44" s="94" t="str">
        <f t="shared" si="60"/>
        <v/>
      </c>
      <c r="CP44" s="94" t="str">
        <f t="shared" si="61"/>
        <v/>
      </c>
      <c r="CQ44" s="95" t="str">
        <f t="shared" si="62"/>
        <v/>
      </c>
      <c r="CR44" s="116">
        <v>0</v>
      </c>
      <c r="CS44" s="117">
        <v>0</v>
      </c>
      <c r="CT44" s="118">
        <v>0</v>
      </c>
      <c r="CU44" s="118"/>
      <c r="CV44" s="118">
        <f t="shared" si="63"/>
        <v>0</v>
      </c>
      <c r="CW44" s="119">
        <f t="shared" si="64"/>
        <v>0</v>
      </c>
      <c r="CX44" s="117">
        <v>0</v>
      </c>
      <c r="CY44" s="119">
        <f t="shared" si="18"/>
        <v>0</v>
      </c>
      <c r="CZ44" s="117">
        <v>0</v>
      </c>
      <c r="DA44" s="119">
        <f t="shared" si="19"/>
        <v>0</v>
      </c>
      <c r="DB44" s="120">
        <f t="shared" si="20"/>
        <v>0</v>
      </c>
      <c r="DC44" s="87" t="str">
        <f t="shared" si="65"/>
        <v/>
      </c>
      <c r="DD44" s="87" t="str">
        <f t="shared" si="66"/>
        <v/>
      </c>
      <c r="DE44" s="121" t="str">
        <f t="shared" si="67"/>
        <v/>
      </c>
      <c r="DF44" s="122">
        <v>0</v>
      </c>
      <c r="DG44" s="123">
        <v>0</v>
      </c>
      <c r="DH44" s="124"/>
      <c r="DI44" s="125">
        <f t="shared" si="140"/>
        <v>0</v>
      </c>
      <c r="DJ44" s="84">
        <v>0</v>
      </c>
      <c r="DK44" s="126">
        <v>0</v>
      </c>
      <c r="DL44" s="127">
        <f t="shared" si="169"/>
        <v>0</v>
      </c>
      <c r="DM44" s="128">
        <v>0</v>
      </c>
      <c r="DN44" s="129">
        <f t="shared" ref="DN44" si="225">IF($U$8="NA","NA",0)</f>
        <v>0</v>
      </c>
      <c r="DO44" s="130">
        <f t="shared" si="141"/>
        <v>0</v>
      </c>
      <c r="DP44" s="131">
        <f t="shared" si="142"/>
        <v>0</v>
      </c>
      <c r="DQ44" s="132">
        <f t="shared" si="143"/>
        <v>0</v>
      </c>
      <c r="DR44" s="133" t="str">
        <f t="shared" si="144"/>
        <v/>
      </c>
      <c r="DS44" s="116">
        <v>0</v>
      </c>
      <c r="DT44" s="135">
        <v>0</v>
      </c>
      <c r="DU44" s="136">
        <f t="shared" si="145"/>
        <v>0</v>
      </c>
      <c r="DV44" s="117">
        <v>0</v>
      </c>
      <c r="DW44" s="138"/>
      <c r="DX44" s="136">
        <f t="shared" si="146"/>
        <v>0</v>
      </c>
      <c r="DY44" s="138"/>
      <c r="DZ44" s="138"/>
      <c r="EA44" s="136" t="str">
        <f t="shared" si="147"/>
        <v/>
      </c>
      <c r="EB44" s="139">
        <f t="shared" si="148"/>
        <v>0</v>
      </c>
      <c r="EC44" s="140">
        <f t="shared" si="149"/>
        <v>0</v>
      </c>
      <c r="ED44" s="141">
        <f t="shared" si="150"/>
        <v>0</v>
      </c>
      <c r="EE44" s="86">
        <v>0</v>
      </c>
      <c r="EF44" s="142">
        <v>0</v>
      </c>
      <c r="EG44" s="136">
        <f t="shared" si="151"/>
        <v>0</v>
      </c>
      <c r="EH44" s="143">
        <v>0</v>
      </c>
      <c r="EI44" s="144">
        <f t="shared" ref="EI44" si="226">IF($U$8="NA","NA",0)</f>
        <v>0</v>
      </c>
      <c r="EJ44" s="136">
        <f t="shared" si="152"/>
        <v>0</v>
      </c>
      <c r="EK44" s="145">
        <f t="shared" si="153"/>
        <v>0</v>
      </c>
      <c r="EL44" s="146">
        <f t="shared" si="154"/>
        <v>0</v>
      </c>
      <c r="EM44" s="147">
        <f t="shared" si="155"/>
        <v>0</v>
      </c>
      <c r="EN44" s="120">
        <f t="shared" si="156"/>
        <v>0</v>
      </c>
      <c r="EO44" s="148" t="str">
        <f t="shared" si="157"/>
        <v/>
      </c>
      <c r="EP44" s="149">
        <v>0</v>
      </c>
      <c r="EQ44" s="114">
        <v>0</v>
      </c>
      <c r="ER44" s="150">
        <v>0</v>
      </c>
      <c r="ES44" s="151">
        <f t="shared" si="201"/>
        <v>0</v>
      </c>
      <c r="ET44" s="152">
        <f t="shared" si="202"/>
        <v>0</v>
      </c>
      <c r="EU44" s="153" t="str">
        <f t="shared" si="203"/>
        <v/>
      </c>
      <c r="EV44" s="154">
        <v>0</v>
      </c>
      <c r="EW44" s="85">
        <v>0</v>
      </c>
      <c r="EX44" s="85">
        <v>0</v>
      </c>
      <c r="EY44" s="85">
        <f t="shared" si="188"/>
        <v>0</v>
      </c>
      <c r="EZ44" s="132">
        <f t="shared" si="189"/>
        <v>0</v>
      </c>
      <c r="FA44" s="133" t="str">
        <f t="shared" si="190"/>
        <v/>
      </c>
      <c r="FB44" s="116">
        <v>0</v>
      </c>
      <c r="FC44" s="117">
        <v>0</v>
      </c>
      <c r="FD44" s="155">
        <v>0</v>
      </c>
      <c r="FE44" s="156">
        <f t="shared" si="172"/>
        <v>0</v>
      </c>
      <c r="FF44" s="142">
        <v>0</v>
      </c>
      <c r="FG44" s="157">
        <f t="shared" si="164"/>
        <v>0</v>
      </c>
      <c r="FH44" s="143">
        <v>0</v>
      </c>
      <c r="FI44" s="158">
        <f t="shared" si="165"/>
        <v>0</v>
      </c>
      <c r="FJ44" s="120">
        <f t="shared" si="92"/>
        <v>0</v>
      </c>
      <c r="FK44" s="438" t="str">
        <f t="shared" si="93"/>
        <v/>
      </c>
      <c r="FL44" s="438" t="str">
        <f t="shared" si="94"/>
        <v/>
      </c>
      <c r="FM44" s="148" t="str">
        <f t="shared" si="95"/>
        <v/>
      </c>
      <c r="FN44" s="405">
        <v>0</v>
      </c>
      <c r="FO44" s="375">
        <v>0</v>
      </c>
      <c r="FP44" s="406">
        <v>0</v>
      </c>
      <c r="FQ44" s="407">
        <f t="shared" si="204"/>
        <v>0</v>
      </c>
      <c r="FR44" s="408">
        <f t="shared" si="97"/>
        <v>0</v>
      </c>
      <c r="FS44" s="409" t="str">
        <f t="shared" si="98"/>
        <v/>
      </c>
      <c r="FT44" s="176"/>
      <c r="FU44" s="174"/>
      <c r="FV44" s="177" t="str">
        <f t="shared" si="166"/>
        <v/>
      </c>
      <c r="FW44" s="161" t="str">
        <f t="shared" si="100"/>
        <v/>
      </c>
      <c r="FX44" s="162" t="str">
        <f t="shared" si="101"/>
        <v/>
      </c>
      <c r="FY44" s="163" t="str">
        <f t="shared" si="217"/>
        <v/>
      </c>
      <c r="FZ44" s="164" t="str">
        <f t="shared" si="103"/>
        <v/>
      </c>
      <c r="GA44" s="164" t="str">
        <f t="shared" si="104"/>
        <v/>
      </c>
      <c r="GB44" s="165" t="str">
        <f t="shared" si="218"/>
        <v/>
      </c>
      <c r="GC44" s="166" t="str">
        <f t="shared" si="106"/>
        <v/>
      </c>
      <c r="GD44" s="167" t="str">
        <f t="shared" si="107"/>
        <v/>
      </c>
      <c r="GE44" s="168" t="str">
        <f t="shared" si="177"/>
        <v/>
      </c>
      <c r="GF44" s="169" t="str">
        <f t="shared" si="178"/>
        <v/>
      </c>
      <c r="GG44" s="169" t="str">
        <f t="shared" si="179"/>
        <v/>
      </c>
      <c r="GH44" s="169" t="str">
        <f t="shared" si="180"/>
        <v/>
      </c>
      <c r="GI44" s="169" t="str">
        <f t="shared" si="181"/>
        <v/>
      </c>
      <c r="GJ44" s="170" t="str">
        <f t="shared" si="182"/>
        <v/>
      </c>
      <c r="GK44" s="169" t="str">
        <f t="shared" si="183"/>
        <v/>
      </c>
      <c r="GL44" s="439" t="str">
        <f t="shared" si="115"/>
        <v/>
      </c>
      <c r="GM44" s="168">
        <f t="shared" si="116"/>
        <v>0</v>
      </c>
      <c r="GN44" s="169">
        <f t="shared" si="117"/>
        <v>0</v>
      </c>
      <c r="GO44" s="169">
        <f t="shared" si="118"/>
        <v>0</v>
      </c>
      <c r="GP44" s="169">
        <f t="shared" si="119"/>
        <v>0</v>
      </c>
      <c r="GQ44" s="171"/>
      <c r="GR44" s="809"/>
      <c r="GS44" s="809"/>
      <c r="GT44" s="25">
        <f t="shared" si="120"/>
        <v>0</v>
      </c>
      <c r="GU44" s="25" t="s">
        <v>161</v>
      </c>
      <c r="GV44" s="25">
        <f t="shared" si="121"/>
        <v>200</v>
      </c>
      <c r="GW44" s="25" t="str">
        <f t="shared" si="122"/>
        <v>0/200</v>
      </c>
      <c r="GX44" s="25">
        <f t="shared" si="123"/>
        <v>0</v>
      </c>
      <c r="GY44" s="25" t="s">
        <v>161</v>
      </c>
      <c r="GZ44" s="25">
        <f t="shared" si="124"/>
        <v>200</v>
      </c>
      <c r="HA44" s="25" t="str">
        <f t="shared" si="125"/>
        <v>0/200</v>
      </c>
      <c r="HB44" s="25">
        <f t="shared" si="126"/>
        <v>0</v>
      </c>
      <c r="HC44" s="25" t="s">
        <v>161</v>
      </c>
      <c r="HD44" s="25">
        <f t="shared" si="127"/>
        <v>100</v>
      </c>
      <c r="HE44" s="25" t="str">
        <f t="shared" si="128"/>
        <v>0/100</v>
      </c>
      <c r="HF44" s="25">
        <f t="shared" si="129"/>
        <v>0</v>
      </c>
      <c r="HG44" s="25" t="s">
        <v>161</v>
      </c>
      <c r="HH44" s="25">
        <f t="shared" si="130"/>
        <v>100</v>
      </c>
      <c r="HI44" s="25" t="str">
        <f t="shared" si="131"/>
        <v>0/100</v>
      </c>
      <c r="HJ44" s="25">
        <f t="shared" si="132"/>
        <v>0</v>
      </c>
      <c r="HK44" s="25" t="s">
        <v>161</v>
      </c>
      <c r="HL44" s="25">
        <f t="shared" si="133"/>
        <v>200</v>
      </c>
      <c r="HM44" s="25" t="str">
        <f t="shared" si="134"/>
        <v>0/200</v>
      </c>
      <c r="HN44" s="25">
        <f t="shared" si="135"/>
        <v>0</v>
      </c>
      <c r="HO44" s="25" t="s">
        <v>161</v>
      </c>
      <c r="HP44" s="25">
        <f t="shared" si="136"/>
        <v>100</v>
      </c>
      <c r="HQ44" s="25" t="str">
        <f t="shared" si="137"/>
        <v>0/100</v>
      </c>
    </row>
    <row r="45" spans="1:225" ht="21.75" customHeight="1">
      <c r="A45" s="2">
        <f t="shared" si="27"/>
        <v>0</v>
      </c>
      <c r="B45" s="22">
        <f t="shared" si="28"/>
        <v>0</v>
      </c>
      <c r="C45" s="172">
        <v>36</v>
      </c>
      <c r="D45" s="85"/>
      <c r="E45" s="26"/>
      <c r="F45" s="27"/>
      <c r="G45" s="26"/>
      <c r="H45" s="26"/>
      <c r="I45" s="26"/>
      <c r="J45" s="26"/>
      <c r="K45" s="365"/>
      <c r="L45" s="89">
        <v>0</v>
      </c>
      <c r="M45" s="90">
        <v>0</v>
      </c>
      <c r="N45" s="91">
        <v>0</v>
      </c>
      <c r="O45" s="91"/>
      <c r="P45" s="371">
        <f t="shared" si="29"/>
        <v>0</v>
      </c>
      <c r="Q45" s="372">
        <f t="shared" si="30"/>
        <v>0</v>
      </c>
      <c r="R45" s="90">
        <v>0</v>
      </c>
      <c r="S45" s="92">
        <f t="shared" si="221"/>
        <v>0</v>
      </c>
      <c r="T45" s="90">
        <v>0</v>
      </c>
      <c r="U45" s="92">
        <f t="shared" si="222"/>
        <v>0</v>
      </c>
      <c r="V45" s="93">
        <f t="shared" si="31"/>
        <v>0</v>
      </c>
      <c r="W45" s="94" t="str">
        <f t="shared" si="32"/>
        <v/>
      </c>
      <c r="X45" s="94" t="str">
        <f t="shared" si="33"/>
        <v/>
      </c>
      <c r="Y45" s="373" t="str">
        <f t="shared" si="34"/>
        <v/>
      </c>
      <c r="Z45" s="380">
        <v>0</v>
      </c>
      <c r="AA45" s="381">
        <v>0</v>
      </c>
      <c r="AB45" s="382">
        <v>0</v>
      </c>
      <c r="AC45" s="382"/>
      <c r="AD45" s="382">
        <f t="shared" si="35"/>
        <v>0</v>
      </c>
      <c r="AE45" s="383">
        <f t="shared" si="36"/>
        <v>0</v>
      </c>
      <c r="AF45" s="381">
        <v>0</v>
      </c>
      <c r="AG45" s="383">
        <f t="shared" si="3"/>
        <v>0</v>
      </c>
      <c r="AH45" s="381">
        <v>0</v>
      </c>
      <c r="AI45" s="383">
        <f t="shared" si="4"/>
        <v>0</v>
      </c>
      <c r="AJ45" s="384">
        <f t="shared" si="5"/>
        <v>0</v>
      </c>
      <c r="AK45" s="385" t="str">
        <f t="shared" si="37"/>
        <v/>
      </c>
      <c r="AL45" s="385" t="str">
        <f t="shared" si="38"/>
        <v/>
      </c>
      <c r="AM45" s="386" t="str">
        <f t="shared" si="39"/>
        <v/>
      </c>
      <c r="AN45" s="96">
        <v>0</v>
      </c>
      <c r="AO45" s="97">
        <v>0</v>
      </c>
      <c r="AP45" s="98">
        <v>0</v>
      </c>
      <c r="AQ45" s="98"/>
      <c r="AR45" s="98">
        <f t="shared" si="40"/>
        <v>0</v>
      </c>
      <c r="AS45" s="99">
        <f t="shared" si="41"/>
        <v>0</v>
      </c>
      <c r="AT45" s="97"/>
      <c r="AU45" s="99">
        <f t="shared" si="6"/>
        <v>0</v>
      </c>
      <c r="AV45" s="97">
        <v>0</v>
      </c>
      <c r="AW45" s="99">
        <f t="shared" si="7"/>
        <v>0</v>
      </c>
      <c r="AX45" s="100" t="str">
        <f t="shared" si="8"/>
        <v/>
      </c>
      <c r="AY45" s="101" t="str">
        <f t="shared" si="42"/>
        <v/>
      </c>
      <c r="AZ45" s="101" t="str">
        <f t="shared" si="43"/>
        <v/>
      </c>
      <c r="BA45" s="102" t="str">
        <f t="shared" si="44"/>
        <v/>
      </c>
      <c r="BB45" s="103">
        <v>0</v>
      </c>
      <c r="BC45" s="104">
        <v>0</v>
      </c>
      <c r="BD45" s="105">
        <v>0</v>
      </c>
      <c r="BE45" s="105"/>
      <c r="BF45" s="105">
        <f t="shared" si="45"/>
        <v>0</v>
      </c>
      <c r="BG45" s="106">
        <f t="shared" si="46"/>
        <v>0</v>
      </c>
      <c r="BH45" s="104">
        <v>0</v>
      </c>
      <c r="BI45" s="106">
        <f t="shared" si="9"/>
        <v>0</v>
      </c>
      <c r="BJ45" s="104">
        <v>0</v>
      </c>
      <c r="BK45" s="106">
        <f t="shared" si="10"/>
        <v>0</v>
      </c>
      <c r="BL45" s="107">
        <f t="shared" si="11"/>
        <v>0</v>
      </c>
      <c r="BM45" s="108" t="str">
        <f t="shared" si="47"/>
        <v/>
      </c>
      <c r="BN45" s="108" t="str">
        <f t="shared" si="48"/>
        <v/>
      </c>
      <c r="BO45" s="109" t="str">
        <f t="shared" si="49"/>
        <v/>
      </c>
      <c r="BP45" s="110">
        <v>0</v>
      </c>
      <c r="BQ45" s="111">
        <v>0</v>
      </c>
      <c r="BR45" s="112">
        <v>0</v>
      </c>
      <c r="BS45" s="113">
        <f t="shared" si="50"/>
        <v>0</v>
      </c>
      <c r="BT45" s="111">
        <f t="shared" si="51"/>
        <v>0</v>
      </c>
      <c r="BU45" s="113">
        <f t="shared" si="52"/>
        <v>0</v>
      </c>
      <c r="BV45" s="111">
        <v>0</v>
      </c>
      <c r="BW45" s="113">
        <f t="shared" si="12"/>
        <v>0</v>
      </c>
      <c r="BX45" s="435">
        <f t="shared" si="53"/>
        <v>0</v>
      </c>
      <c r="BY45" s="114">
        <f t="shared" si="54"/>
        <v>0</v>
      </c>
      <c r="BZ45" s="434">
        <f t="shared" si="14"/>
        <v>0</v>
      </c>
      <c r="CA45" s="403" t="str">
        <f t="shared" si="55"/>
        <v/>
      </c>
      <c r="CB45" s="114" t="str">
        <f t="shared" si="56"/>
        <v/>
      </c>
      <c r="CC45" s="115" t="str">
        <f t="shared" si="57"/>
        <v/>
      </c>
      <c r="CD45" s="89">
        <v>0</v>
      </c>
      <c r="CE45" s="90">
        <v>0</v>
      </c>
      <c r="CF45" s="91">
        <v>0</v>
      </c>
      <c r="CG45" s="91"/>
      <c r="CH45" s="91">
        <f t="shared" si="58"/>
        <v>0</v>
      </c>
      <c r="CI45" s="92">
        <f t="shared" si="59"/>
        <v>0</v>
      </c>
      <c r="CJ45" s="90">
        <v>0</v>
      </c>
      <c r="CK45" s="92">
        <f t="shared" si="15"/>
        <v>0</v>
      </c>
      <c r="CL45" s="90">
        <v>0</v>
      </c>
      <c r="CM45" s="92">
        <f t="shared" si="16"/>
        <v>0</v>
      </c>
      <c r="CN45" s="93">
        <f t="shared" si="17"/>
        <v>0</v>
      </c>
      <c r="CO45" s="94" t="str">
        <f t="shared" si="60"/>
        <v/>
      </c>
      <c r="CP45" s="94" t="str">
        <f t="shared" si="61"/>
        <v/>
      </c>
      <c r="CQ45" s="95" t="str">
        <f t="shared" si="62"/>
        <v/>
      </c>
      <c r="CR45" s="116">
        <v>0</v>
      </c>
      <c r="CS45" s="117">
        <v>0</v>
      </c>
      <c r="CT45" s="118">
        <v>0</v>
      </c>
      <c r="CU45" s="118"/>
      <c r="CV45" s="118">
        <f t="shared" si="63"/>
        <v>0</v>
      </c>
      <c r="CW45" s="119">
        <f t="shared" si="64"/>
        <v>0</v>
      </c>
      <c r="CX45" s="117">
        <v>0</v>
      </c>
      <c r="CY45" s="119">
        <f t="shared" si="18"/>
        <v>0</v>
      </c>
      <c r="CZ45" s="117">
        <v>0</v>
      </c>
      <c r="DA45" s="119">
        <f t="shared" si="19"/>
        <v>0</v>
      </c>
      <c r="DB45" s="120">
        <f t="shared" si="20"/>
        <v>0</v>
      </c>
      <c r="DC45" s="87" t="str">
        <f t="shared" si="65"/>
        <v/>
      </c>
      <c r="DD45" s="87" t="str">
        <f t="shared" si="66"/>
        <v/>
      </c>
      <c r="DE45" s="121" t="str">
        <f t="shared" si="67"/>
        <v/>
      </c>
      <c r="DF45" s="122">
        <v>0</v>
      </c>
      <c r="DG45" s="123">
        <v>0</v>
      </c>
      <c r="DH45" s="124"/>
      <c r="DI45" s="125">
        <f t="shared" si="140"/>
        <v>0</v>
      </c>
      <c r="DJ45" s="84">
        <v>0</v>
      </c>
      <c r="DK45" s="126">
        <v>0</v>
      </c>
      <c r="DL45" s="127">
        <f t="shared" si="169"/>
        <v>0</v>
      </c>
      <c r="DM45" s="128">
        <v>0</v>
      </c>
      <c r="DN45" s="129">
        <v>0</v>
      </c>
      <c r="DO45" s="130">
        <f t="shared" si="141"/>
        <v>0</v>
      </c>
      <c r="DP45" s="131">
        <f t="shared" si="142"/>
        <v>0</v>
      </c>
      <c r="DQ45" s="132">
        <f t="shared" si="143"/>
        <v>0</v>
      </c>
      <c r="DR45" s="133" t="str">
        <f t="shared" si="144"/>
        <v/>
      </c>
      <c r="DS45" s="116">
        <v>0</v>
      </c>
      <c r="DT45" s="135">
        <v>0</v>
      </c>
      <c r="DU45" s="136">
        <f t="shared" si="145"/>
        <v>0</v>
      </c>
      <c r="DV45" s="117">
        <v>0</v>
      </c>
      <c r="DW45" s="138"/>
      <c r="DX45" s="136">
        <f t="shared" si="146"/>
        <v>0</v>
      </c>
      <c r="DY45" s="138"/>
      <c r="DZ45" s="138"/>
      <c r="EA45" s="136" t="str">
        <f t="shared" si="147"/>
        <v/>
      </c>
      <c r="EB45" s="139">
        <f t="shared" si="148"/>
        <v>0</v>
      </c>
      <c r="EC45" s="140">
        <f t="shared" si="149"/>
        <v>0</v>
      </c>
      <c r="ED45" s="141">
        <f t="shared" si="150"/>
        <v>0</v>
      </c>
      <c r="EE45" s="86">
        <v>0</v>
      </c>
      <c r="EF45" s="142">
        <v>0</v>
      </c>
      <c r="EG45" s="136">
        <f t="shared" si="151"/>
        <v>0</v>
      </c>
      <c r="EH45" s="143">
        <v>0</v>
      </c>
      <c r="EI45" s="144">
        <v>0</v>
      </c>
      <c r="EJ45" s="136">
        <f t="shared" si="152"/>
        <v>0</v>
      </c>
      <c r="EK45" s="145">
        <f t="shared" si="153"/>
        <v>0</v>
      </c>
      <c r="EL45" s="146">
        <f t="shared" si="154"/>
        <v>0</v>
      </c>
      <c r="EM45" s="147">
        <f t="shared" si="155"/>
        <v>0</v>
      </c>
      <c r="EN45" s="120">
        <f t="shared" si="156"/>
        <v>0</v>
      </c>
      <c r="EO45" s="148" t="str">
        <f t="shared" si="157"/>
        <v/>
      </c>
      <c r="EP45" s="173">
        <v>0</v>
      </c>
      <c r="EQ45" s="174">
        <v>0</v>
      </c>
      <c r="ER45" s="174">
        <v>0</v>
      </c>
      <c r="ES45" s="151">
        <f t="shared" si="201"/>
        <v>0</v>
      </c>
      <c r="ET45" s="152">
        <f t="shared" si="202"/>
        <v>0</v>
      </c>
      <c r="EU45" s="153" t="str">
        <f t="shared" si="203"/>
        <v/>
      </c>
      <c r="EV45" s="175">
        <v>0</v>
      </c>
      <c r="EW45" s="162">
        <v>0</v>
      </c>
      <c r="EX45" s="162">
        <v>0</v>
      </c>
      <c r="EY45" s="85">
        <f t="shared" si="188"/>
        <v>0</v>
      </c>
      <c r="EZ45" s="132">
        <f t="shared" si="189"/>
        <v>0</v>
      </c>
      <c r="FA45" s="133" t="str">
        <f t="shared" si="190"/>
        <v/>
      </c>
      <c r="FB45" s="116">
        <v>0</v>
      </c>
      <c r="FC45" s="117">
        <v>0</v>
      </c>
      <c r="FD45" s="155">
        <v>0</v>
      </c>
      <c r="FE45" s="156">
        <f t="shared" si="172"/>
        <v>0</v>
      </c>
      <c r="FF45" s="142">
        <v>0</v>
      </c>
      <c r="FG45" s="157">
        <f t="shared" si="164"/>
        <v>0</v>
      </c>
      <c r="FH45" s="143">
        <v>0</v>
      </c>
      <c r="FI45" s="158">
        <f t="shared" si="165"/>
        <v>0</v>
      </c>
      <c r="FJ45" s="120">
        <f t="shared" si="92"/>
        <v>0</v>
      </c>
      <c r="FK45" s="438" t="str">
        <f t="shared" si="93"/>
        <v/>
      </c>
      <c r="FL45" s="438" t="str">
        <f t="shared" si="94"/>
        <v/>
      </c>
      <c r="FM45" s="148" t="str">
        <f t="shared" si="95"/>
        <v/>
      </c>
      <c r="FN45" s="410">
        <v>0</v>
      </c>
      <c r="FO45" s="411">
        <v>0</v>
      </c>
      <c r="FP45" s="411">
        <v>0</v>
      </c>
      <c r="FQ45" s="407">
        <f t="shared" si="204"/>
        <v>0</v>
      </c>
      <c r="FR45" s="408">
        <f t="shared" si="97"/>
        <v>0</v>
      </c>
      <c r="FS45" s="409" t="str">
        <f t="shared" si="98"/>
        <v/>
      </c>
      <c r="FT45" s="176"/>
      <c r="FU45" s="174"/>
      <c r="FV45" s="177" t="str">
        <f t="shared" si="166"/>
        <v/>
      </c>
      <c r="FW45" s="161" t="str">
        <f t="shared" si="100"/>
        <v/>
      </c>
      <c r="FX45" s="162" t="str">
        <f t="shared" si="101"/>
        <v/>
      </c>
      <c r="FY45" s="163" t="str">
        <f t="shared" si="217"/>
        <v/>
      </c>
      <c r="FZ45" s="164" t="str">
        <f t="shared" si="103"/>
        <v/>
      </c>
      <c r="GA45" s="164" t="str">
        <f t="shared" si="104"/>
        <v/>
      </c>
      <c r="GB45" s="165" t="str">
        <f t="shared" si="218"/>
        <v/>
      </c>
      <c r="GC45" s="166" t="str">
        <f t="shared" si="106"/>
        <v/>
      </c>
      <c r="GD45" s="167" t="str">
        <f t="shared" si="107"/>
        <v/>
      </c>
      <c r="GE45" s="168" t="str">
        <f t="shared" si="177"/>
        <v/>
      </c>
      <c r="GF45" s="169" t="str">
        <f t="shared" si="178"/>
        <v/>
      </c>
      <c r="GG45" s="169" t="str">
        <f t="shared" si="179"/>
        <v/>
      </c>
      <c r="GH45" s="169" t="str">
        <f t="shared" si="180"/>
        <v/>
      </c>
      <c r="GI45" s="169" t="str">
        <f t="shared" si="181"/>
        <v/>
      </c>
      <c r="GJ45" s="170" t="str">
        <f t="shared" si="182"/>
        <v/>
      </c>
      <c r="GK45" s="169" t="str">
        <f t="shared" si="183"/>
        <v/>
      </c>
      <c r="GL45" s="439" t="str">
        <f t="shared" si="115"/>
        <v/>
      </c>
      <c r="GM45" s="168">
        <f t="shared" si="116"/>
        <v>0</v>
      </c>
      <c r="GN45" s="169">
        <f t="shared" si="117"/>
        <v>0</v>
      </c>
      <c r="GO45" s="169">
        <f t="shared" si="118"/>
        <v>0</v>
      </c>
      <c r="GP45" s="169">
        <f t="shared" si="119"/>
        <v>0</v>
      </c>
      <c r="GQ45" s="171"/>
      <c r="GR45" s="809"/>
      <c r="GS45" s="809"/>
      <c r="GT45" s="25">
        <f t="shared" si="120"/>
        <v>0</v>
      </c>
      <c r="GU45" s="25" t="s">
        <v>161</v>
      </c>
      <c r="GV45" s="25">
        <f t="shared" si="121"/>
        <v>200</v>
      </c>
      <c r="GW45" s="25" t="str">
        <f t="shared" si="122"/>
        <v>0/200</v>
      </c>
      <c r="GX45" s="25">
        <f t="shared" si="123"/>
        <v>0</v>
      </c>
      <c r="GY45" s="25" t="s">
        <v>161</v>
      </c>
      <c r="GZ45" s="25">
        <f t="shared" si="124"/>
        <v>200</v>
      </c>
      <c r="HA45" s="25" t="str">
        <f t="shared" si="125"/>
        <v>0/200</v>
      </c>
      <c r="HB45" s="25">
        <f t="shared" si="126"/>
        <v>0</v>
      </c>
      <c r="HC45" s="25" t="s">
        <v>161</v>
      </c>
      <c r="HD45" s="25">
        <f t="shared" si="127"/>
        <v>100</v>
      </c>
      <c r="HE45" s="25" t="str">
        <f t="shared" si="128"/>
        <v>0/100</v>
      </c>
      <c r="HF45" s="25">
        <f t="shared" si="129"/>
        <v>0</v>
      </c>
      <c r="HG45" s="25" t="s">
        <v>161</v>
      </c>
      <c r="HH45" s="25">
        <f t="shared" si="130"/>
        <v>100</v>
      </c>
      <c r="HI45" s="25" t="str">
        <f t="shared" si="131"/>
        <v>0/100</v>
      </c>
      <c r="HJ45" s="25">
        <f t="shared" si="132"/>
        <v>0</v>
      </c>
      <c r="HK45" s="25" t="s">
        <v>161</v>
      </c>
      <c r="HL45" s="25">
        <f t="shared" si="133"/>
        <v>200</v>
      </c>
      <c r="HM45" s="25" t="str">
        <f t="shared" si="134"/>
        <v>0/200</v>
      </c>
      <c r="HN45" s="25">
        <f t="shared" si="135"/>
        <v>0</v>
      </c>
      <c r="HO45" s="25" t="s">
        <v>161</v>
      </c>
      <c r="HP45" s="25">
        <f t="shared" si="136"/>
        <v>100</v>
      </c>
      <c r="HQ45" s="25" t="str">
        <f t="shared" si="137"/>
        <v>0/100</v>
      </c>
    </row>
    <row r="46" spans="1:225" ht="21.75" customHeight="1">
      <c r="A46" s="2">
        <f t="shared" si="27"/>
        <v>0</v>
      </c>
      <c r="B46" s="22">
        <f t="shared" si="28"/>
        <v>0</v>
      </c>
      <c r="C46" s="88">
        <v>37</v>
      </c>
      <c r="D46" s="85"/>
      <c r="E46" s="26"/>
      <c r="F46" s="27"/>
      <c r="G46" s="23"/>
      <c r="H46" s="26"/>
      <c r="I46" s="26"/>
      <c r="J46" s="26"/>
      <c r="K46" s="365"/>
      <c r="L46" s="89">
        <v>0</v>
      </c>
      <c r="M46" s="90">
        <v>0</v>
      </c>
      <c r="N46" s="91">
        <v>0</v>
      </c>
      <c r="O46" s="91"/>
      <c r="P46" s="371">
        <f t="shared" si="29"/>
        <v>0</v>
      </c>
      <c r="Q46" s="372">
        <f t="shared" si="30"/>
        <v>0</v>
      </c>
      <c r="R46" s="90">
        <v>0</v>
      </c>
      <c r="S46" s="92">
        <f t="shared" si="221"/>
        <v>0</v>
      </c>
      <c r="T46" s="90">
        <v>0</v>
      </c>
      <c r="U46" s="92">
        <f t="shared" si="222"/>
        <v>0</v>
      </c>
      <c r="V46" s="93">
        <f t="shared" si="31"/>
        <v>0</v>
      </c>
      <c r="W46" s="94" t="str">
        <f t="shared" si="32"/>
        <v/>
      </c>
      <c r="X46" s="94" t="str">
        <f t="shared" si="33"/>
        <v/>
      </c>
      <c r="Y46" s="373" t="str">
        <f t="shared" si="34"/>
        <v/>
      </c>
      <c r="Z46" s="380">
        <v>0</v>
      </c>
      <c r="AA46" s="381">
        <v>0</v>
      </c>
      <c r="AB46" s="382">
        <v>0</v>
      </c>
      <c r="AC46" s="382"/>
      <c r="AD46" s="382">
        <f t="shared" si="35"/>
        <v>0</v>
      </c>
      <c r="AE46" s="383">
        <f t="shared" si="36"/>
        <v>0</v>
      </c>
      <c r="AF46" s="381">
        <v>0</v>
      </c>
      <c r="AG46" s="383">
        <f t="shared" si="3"/>
        <v>0</v>
      </c>
      <c r="AH46" s="381">
        <v>0</v>
      </c>
      <c r="AI46" s="383">
        <f t="shared" si="4"/>
        <v>0</v>
      </c>
      <c r="AJ46" s="384">
        <f t="shared" si="5"/>
        <v>0</v>
      </c>
      <c r="AK46" s="385" t="str">
        <f t="shared" si="37"/>
        <v/>
      </c>
      <c r="AL46" s="385" t="str">
        <f t="shared" si="38"/>
        <v/>
      </c>
      <c r="AM46" s="386" t="str">
        <f t="shared" si="39"/>
        <v/>
      </c>
      <c r="AN46" s="96">
        <v>0</v>
      </c>
      <c r="AO46" s="97">
        <v>0</v>
      </c>
      <c r="AP46" s="98">
        <v>0</v>
      </c>
      <c r="AQ46" s="98"/>
      <c r="AR46" s="98">
        <f t="shared" si="40"/>
        <v>0</v>
      </c>
      <c r="AS46" s="99">
        <f t="shared" si="41"/>
        <v>0</v>
      </c>
      <c r="AT46" s="97"/>
      <c r="AU46" s="99">
        <f t="shared" si="6"/>
        <v>0</v>
      </c>
      <c r="AV46" s="97">
        <v>0</v>
      </c>
      <c r="AW46" s="99">
        <f t="shared" si="7"/>
        <v>0</v>
      </c>
      <c r="AX46" s="100" t="str">
        <f t="shared" si="8"/>
        <v/>
      </c>
      <c r="AY46" s="101" t="str">
        <f t="shared" si="42"/>
        <v/>
      </c>
      <c r="AZ46" s="101" t="str">
        <f t="shared" si="43"/>
        <v/>
      </c>
      <c r="BA46" s="102" t="str">
        <f t="shared" si="44"/>
        <v/>
      </c>
      <c r="BB46" s="103">
        <v>0</v>
      </c>
      <c r="BC46" s="104">
        <v>0</v>
      </c>
      <c r="BD46" s="105">
        <v>0</v>
      </c>
      <c r="BE46" s="105"/>
      <c r="BF46" s="105">
        <f t="shared" si="45"/>
        <v>0</v>
      </c>
      <c r="BG46" s="106">
        <f t="shared" si="46"/>
        <v>0</v>
      </c>
      <c r="BH46" s="104">
        <v>0</v>
      </c>
      <c r="BI46" s="106">
        <f t="shared" si="9"/>
        <v>0</v>
      </c>
      <c r="BJ46" s="104">
        <v>0</v>
      </c>
      <c r="BK46" s="106">
        <f t="shared" si="10"/>
        <v>0</v>
      </c>
      <c r="BL46" s="107">
        <f t="shared" si="11"/>
        <v>0</v>
      </c>
      <c r="BM46" s="108" t="str">
        <f t="shared" si="47"/>
        <v/>
      </c>
      <c r="BN46" s="108" t="str">
        <f t="shared" si="48"/>
        <v/>
      </c>
      <c r="BO46" s="109" t="str">
        <f t="shared" si="49"/>
        <v/>
      </c>
      <c r="BP46" s="110">
        <v>0</v>
      </c>
      <c r="BQ46" s="111">
        <v>0</v>
      </c>
      <c r="BR46" s="112">
        <v>0</v>
      </c>
      <c r="BS46" s="113">
        <f t="shared" si="50"/>
        <v>0</v>
      </c>
      <c r="BT46" s="111">
        <f t="shared" si="51"/>
        <v>0</v>
      </c>
      <c r="BU46" s="113">
        <f t="shared" si="52"/>
        <v>0</v>
      </c>
      <c r="BV46" s="111">
        <v>0</v>
      </c>
      <c r="BW46" s="113">
        <f t="shared" si="12"/>
        <v>0</v>
      </c>
      <c r="BX46" s="435">
        <f t="shared" si="53"/>
        <v>0</v>
      </c>
      <c r="BY46" s="114">
        <f t="shared" si="54"/>
        <v>0</v>
      </c>
      <c r="BZ46" s="434">
        <f t="shared" si="14"/>
        <v>0</v>
      </c>
      <c r="CA46" s="403" t="str">
        <f t="shared" si="55"/>
        <v/>
      </c>
      <c r="CB46" s="114" t="str">
        <f t="shared" si="56"/>
        <v/>
      </c>
      <c r="CC46" s="115" t="str">
        <f t="shared" si="57"/>
        <v/>
      </c>
      <c r="CD46" s="89">
        <v>0</v>
      </c>
      <c r="CE46" s="90">
        <v>0</v>
      </c>
      <c r="CF46" s="91">
        <v>0</v>
      </c>
      <c r="CG46" s="91"/>
      <c r="CH46" s="91">
        <f t="shared" si="58"/>
        <v>0</v>
      </c>
      <c r="CI46" s="92">
        <f t="shared" si="59"/>
        <v>0</v>
      </c>
      <c r="CJ46" s="90">
        <v>0</v>
      </c>
      <c r="CK46" s="92">
        <f t="shared" si="15"/>
        <v>0</v>
      </c>
      <c r="CL46" s="90">
        <v>0</v>
      </c>
      <c r="CM46" s="92">
        <f t="shared" si="16"/>
        <v>0</v>
      </c>
      <c r="CN46" s="93">
        <f t="shared" si="17"/>
        <v>0</v>
      </c>
      <c r="CO46" s="94" t="str">
        <f t="shared" si="60"/>
        <v/>
      </c>
      <c r="CP46" s="94" t="str">
        <f t="shared" si="61"/>
        <v/>
      </c>
      <c r="CQ46" s="95" t="str">
        <f t="shared" si="62"/>
        <v/>
      </c>
      <c r="CR46" s="116">
        <v>0</v>
      </c>
      <c r="CS46" s="117">
        <v>0</v>
      </c>
      <c r="CT46" s="118">
        <v>0</v>
      </c>
      <c r="CU46" s="118"/>
      <c r="CV46" s="118">
        <f t="shared" si="63"/>
        <v>0</v>
      </c>
      <c r="CW46" s="119">
        <f t="shared" si="64"/>
        <v>0</v>
      </c>
      <c r="CX46" s="117">
        <v>0</v>
      </c>
      <c r="CY46" s="119">
        <f t="shared" si="18"/>
        <v>0</v>
      </c>
      <c r="CZ46" s="117">
        <v>0</v>
      </c>
      <c r="DA46" s="119">
        <f t="shared" si="19"/>
        <v>0</v>
      </c>
      <c r="DB46" s="120">
        <f t="shared" si="20"/>
        <v>0</v>
      </c>
      <c r="DC46" s="87" t="str">
        <f t="shared" si="65"/>
        <v/>
      </c>
      <c r="DD46" s="87" t="str">
        <f t="shared" si="66"/>
        <v/>
      </c>
      <c r="DE46" s="121" t="str">
        <f t="shared" si="67"/>
        <v/>
      </c>
      <c r="DF46" s="122">
        <v>0</v>
      </c>
      <c r="DG46" s="123">
        <v>0</v>
      </c>
      <c r="DH46" s="124"/>
      <c r="DI46" s="125">
        <f t="shared" si="140"/>
        <v>0</v>
      </c>
      <c r="DJ46" s="84">
        <v>0</v>
      </c>
      <c r="DK46" s="126">
        <v>0</v>
      </c>
      <c r="DL46" s="127">
        <f t="shared" si="169"/>
        <v>0</v>
      </c>
      <c r="DM46" s="128">
        <v>0</v>
      </c>
      <c r="DN46" s="129">
        <f t="shared" ref="DN46" si="227">IF($U$8="NA","NA",0)</f>
        <v>0</v>
      </c>
      <c r="DO46" s="130">
        <f t="shared" si="141"/>
        <v>0</v>
      </c>
      <c r="DP46" s="131">
        <f t="shared" si="142"/>
        <v>0</v>
      </c>
      <c r="DQ46" s="132">
        <f t="shared" si="143"/>
        <v>0</v>
      </c>
      <c r="DR46" s="133" t="str">
        <f t="shared" si="144"/>
        <v/>
      </c>
      <c r="DS46" s="116">
        <v>0</v>
      </c>
      <c r="DT46" s="135">
        <v>0</v>
      </c>
      <c r="DU46" s="136">
        <f t="shared" si="145"/>
        <v>0</v>
      </c>
      <c r="DV46" s="117">
        <v>0</v>
      </c>
      <c r="DW46" s="138"/>
      <c r="DX46" s="136">
        <f t="shared" si="146"/>
        <v>0</v>
      </c>
      <c r="DY46" s="138"/>
      <c r="DZ46" s="138"/>
      <c r="EA46" s="136" t="str">
        <f t="shared" si="147"/>
        <v/>
      </c>
      <c r="EB46" s="139">
        <f t="shared" si="148"/>
        <v>0</v>
      </c>
      <c r="EC46" s="140">
        <f t="shared" si="149"/>
        <v>0</v>
      </c>
      <c r="ED46" s="141">
        <f t="shared" si="150"/>
        <v>0</v>
      </c>
      <c r="EE46" s="86">
        <v>0</v>
      </c>
      <c r="EF46" s="142">
        <v>0</v>
      </c>
      <c r="EG46" s="136">
        <f t="shared" si="151"/>
        <v>0</v>
      </c>
      <c r="EH46" s="143">
        <v>0</v>
      </c>
      <c r="EI46" s="144">
        <f t="shared" ref="EI46" si="228">IF($U$8="NA","NA",0)</f>
        <v>0</v>
      </c>
      <c r="EJ46" s="136">
        <f t="shared" si="152"/>
        <v>0</v>
      </c>
      <c r="EK46" s="145">
        <f t="shared" si="153"/>
        <v>0</v>
      </c>
      <c r="EL46" s="146">
        <f t="shared" si="154"/>
        <v>0</v>
      </c>
      <c r="EM46" s="147">
        <f t="shared" si="155"/>
        <v>0</v>
      </c>
      <c r="EN46" s="120">
        <f t="shared" si="156"/>
        <v>0</v>
      </c>
      <c r="EO46" s="148" t="str">
        <f t="shared" si="157"/>
        <v/>
      </c>
      <c r="EP46" s="149">
        <v>0</v>
      </c>
      <c r="EQ46" s="114">
        <v>0</v>
      </c>
      <c r="ER46" s="150">
        <v>0</v>
      </c>
      <c r="ES46" s="151">
        <f t="shared" si="201"/>
        <v>0</v>
      </c>
      <c r="ET46" s="152">
        <f t="shared" si="202"/>
        <v>0</v>
      </c>
      <c r="EU46" s="153" t="str">
        <f t="shared" si="203"/>
        <v/>
      </c>
      <c r="EV46" s="154">
        <v>0</v>
      </c>
      <c r="EW46" s="85">
        <v>0</v>
      </c>
      <c r="EX46" s="85">
        <v>0</v>
      </c>
      <c r="EY46" s="85">
        <f t="shared" si="188"/>
        <v>0</v>
      </c>
      <c r="EZ46" s="132">
        <f t="shared" si="189"/>
        <v>0</v>
      </c>
      <c r="FA46" s="133" t="str">
        <f t="shared" si="190"/>
        <v/>
      </c>
      <c r="FB46" s="116">
        <v>0</v>
      </c>
      <c r="FC46" s="117">
        <v>0</v>
      </c>
      <c r="FD46" s="155">
        <v>0</v>
      </c>
      <c r="FE46" s="156">
        <f t="shared" si="172"/>
        <v>0</v>
      </c>
      <c r="FF46" s="142">
        <v>0</v>
      </c>
      <c r="FG46" s="157">
        <f t="shared" si="164"/>
        <v>0</v>
      </c>
      <c r="FH46" s="143">
        <v>0</v>
      </c>
      <c r="FI46" s="158">
        <f t="shared" si="165"/>
        <v>0</v>
      </c>
      <c r="FJ46" s="120">
        <f t="shared" si="92"/>
        <v>0</v>
      </c>
      <c r="FK46" s="438" t="str">
        <f t="shared" si="93"/>
        <v/>
      </c>
      <c r="FL46" s="438" t="str">
        <f t="shared" si="94"/>
        <v/>
      </c>
      <c r="FM46" s="148" t="str">
        <f t="shared" si="95"/>
        <v/>
      </c>
      <c r="FN46" s="405">
        <v>0</v>
      </c>
      <c r="FO46" s="375">
        <v>0</v>
      </c>
      <c r="FP46" s="406">
        <v>0</v>
      </c>
      <c r="FQ46" s="407">
        <f t="shared" si="204"/>
        <v>0</v>
      </c>
      <c r="FR46" s="408">
        <f t="shared" si="97"/>
        <v>0</v>
      </c>
      <c r="FS46" s="409" t="str">
        <f t="shared" si="98"/>
        <v/>
      </c>
      <c r="FT46" s="176"/>
      <c r="FU46" s="174"/>
      <c r="FV46" s="177" t="str">
        <f t="shared" si="166"/>
        <v/>
      </c>
      <c r="FW46" s="161" t="str">
        <f t="shared" si="100"/>
        <v/>
      </c>
      <c r="FX46" s="162" t="str">
        <f t="shared" si="101"/>
        <v/>
      </c>
      <c r="FY46" s="163" t="str">
        <f t="shared" si="217"/>
        <v/>
      </c>
      <c r="FZ46" s="164" t="str">
        <f t="shared" si="103"/>
        <v/>
      </c>
      <c r="GA46" s="164" t="str">
        <f t="shared" si="104"/>
        <v/>
      </c>
      <c r="GB46" s="165" t="str">
        <f t="shared" si="218"/>
        <v/>
      </c>
      <c r="GC46" s="166" t="str">
        <f t="shared" si="106"/>
        <v/>
      </c>
      <c r="GD46" s="167" t="str">
        <f t="shared" si="107"/>
        <v/>
      </c>
      <c r="GE46" s="168" t="str">
        <f t="shared" si="177"/>
        <v/>
      </c>
      <c r="GF46" s="169" t="str">
        <f t="shared" si="178"/>
        <v/>
      </c>
      <c r="GG46" s="169" t="str">
        <f t="shared" si="179"/>
        <v/>
      </c>
      <c r="GH46" s="169" t="str">
        <f t="shared" si="180"/>
        <v/>
      </c>
      <c r="GI46" s="169" t="str">
        <f t="shared" si="181"/>
        <v/>
      </c>
      <c r="GJ46" s="170" t="str">
        <f t="shared" si="182"/>
        <v/>
      </c>
      <c r="GK46" s="169" t="str">
        <f t="shared" si="183"/>
        <v/>
      </c>
      <c r="GL46" s="439" t="str">
        <f t="shared" si="115"/>
        <v/>
      </c>
      <c r="GM46" s="168">
        <f t="shared" si="116"/>
        <v>0</v>
      </c>
      <c r="GN46" s="169">
        <f t="shared" si="117"/>
        <v>0</v>
      </c>
      <c r="GO46" s="169">
        <f t="shared" si="118"/>
        <v>0</v>
      </c>
      <c r="GP46" s="169">
        <f t="shared" si="119"/>
        <v>0</v>
      </c>
      <c r="GQ46" s="171"/>
      <c r="GR46" s="809"/>
      <c r="GS46" s="809"/>
      <c r="GT46" s="25">
        <f t="shared" si="120"/>
        <v>0</v>
      </c>
      <c r="GU46" s="25" t="s">
        <v>161</v>
      </c>
      <c r="GV46" s="25">
        <f t="shared" si="121"/>
        <v>200</v>
      </c>
      <c r="GW46" s="25" t="str">
        <f t="shared" si="122"/>
        <v>0/200</v>
      </c>
      <c r="GX46" s="25">
        <f t="shared" si="123"/>
        <v>0</v>
      </c>
      <c r="GY46" s="25" t="s">
        <v>161</v>
      </c>
      <c r="GZ46" s="25">
        <f t="shared" si="124"/>
        <v>200</v>
      </c>
      <c r="HA46" s="25" t="str">
        <f t="shared" si="125"/>
        <v>0/200</v>
      </c>
      <c r="HB46" s="25">
        <f t="shared" si="126"/>
        <v>0</v>
      </c>
      <c r="HC46" s="25" t="s">
        <v>161</v>
      </c>
      <c r="HD46" s="25">
        <f t="shared" si="127"/>
        <v>100</v>
      </c>
      <c r="HE46" s="25" t="str">
        <f t="shared" si="128"/>
        <v>0/100</v>
      </c>
      <c r="HF46" s="25">
        <f t="shared" si="129"/>
        <v>0</v>
      </c>
      <c r="HG46" s="25" t="s">
        <v>161</v>
      </c>
      <c r="HH46" s="25">
        <f t="shared" si="130"/>
        <v>100</v>
      </c>
      <c r="HI46" s="25" t="str">
        <f t="shared" si="131"/>
        <v>0/100</v>
      </c>
      <c r="HJ46" s="25">
        <f t="shared" si="132"/>
        <v>0</v>
      </c>
      <c r="HK46" s="25" t="s">
        <v>161</v>
      </c>
      <c r="HL46" s="25">
        <f t="shared" si="133"/>
        <v>200</v>
      </c>
      <c r="HM46" s="25" t="str">
        <f t="shared" si="134"/>
        <v>0/200</v>
      </c>
      <c r="HN46" s="25">
        <f t="shared" si="135"/>
        <v>0</v>
      </c>
      <c r="HO46" s="25" t="s">
        <v>161</v>
      </c>
      <c r="HP46" s="25">
        <f t="shared" si="136"/>
        <v>100</v>
      </c>
      <c r="HQ46" s="25" t="str">
        <f t="shared" si="137"/>
        <v>0/100</v>
      </c>
    </row>
    <row r="47" spans="1:225" ht="21.75" customHeight="1">
      <c r="A47" s="2">
        <f t="shared" si="27"/>
        <v>0</v>
      </c>
      <c r="B47" s="22">
        <f t="shared" si="28"/>
        <v>0</v>
      </c>
      <c r="C47" s="172">
        <v>38</v>
      </c>
      <c r="D47" s="85"/>
      <c r="E47" s="26"/>
      <c r="F47" s="27"/>
      <c r="G47" s="26"/>
      <c r="H47" s="26"/>
      <c r="I47" s="26"/>
      <c r="J47" s="26"/>
      <c r="K47" s="365"/>
      <c r="L47" s="89">
        <v>0</v>
      </c>
      <c r="M47" s="90">
        <v>0</v>
      </c>
      <c r="N47" s="91">
        <v>0</v>
      </c>
      <c r="O47" s="91"/>
      <c r="P47" s="371">
        <f t="shared" si="29"/>
        <v>0</v>
      </c>
      <c r="Q47" s="372">
        <f t="shared" si="30"/>
        <v>0</v>
      </c>
      <c r="R47" s="90">
        <v>0</v>
      </c>
      <c r="S47" s="92">
        <f t="shared" si="221"/>
        <v>0</v>
      </c>
      <c r="T47" s="90">
        <v>0</v>
      </c>
      <c r="U47" s="92">
        <f t="shared" si="222"/>
        <v>0</v>
      </c>
      <c r="V47" s="93">
        <f t="shared" si="31"/>
        <v>0</v>
      </c>
      <c r="W47" s="94" t="str">
        <f t="shared" si="32"/>
        <v/>
      </c>
      <c r="X47" s="94" t="str">
        <f t="shared" si="33"/>
        <v/>
      </c>
      <c r="Y47" s="373" t="str">
        <f t="shared" si="34"/>
        <v/>
      </c>
      <c r="Z47" s="380">
        <v>0</v>
      </c>
      <c r="AA47" s="381">
        <v>0</v>
      </c>
      <c r="AB47" s="382">
        <v>0</v>
      </c>
      <c r="AC47" s="382"/>
      <c r="AD47" s="382">
        <f t="shared" si="35"/>
        <v>0</v>
      </c>
      <c r="AE47" s="383">
        <f t="shared" si="36"/>
        <v>0</v>
      </c>
      <c r="AF47" s="381">
        <v>0</v>
      </c>
      <c r="AG47" s="383">
        <f t="shared" si="3"/>
        <v>0</v>
      </c>
      <c r="AH47" s="381">
        <v>0</v>
      </c>
      <c r="AI47" s="383">
        <f t="shared" si="4"/>
        <v>0</v>
      </c>
      <c r="AJ47" s="384">
        <f t="shared" si="5"/>
        <v>0</v>
      </c>
      <c r="AK47" s="385" t="str">
        <f t="shared" si="37"/>
        <v/>
      </c>
      <c r="AL47" s="385" t="str">
        <f t="shared" si="38"/>
        <v/>
      </c>
      <c r="AM47" s="386" t="str">
        <f t="shared" si="39"/>
        <v/>
      </c>
      <c r="AN47" s="96">
        <v>0</v>
      </c>
      <c r="AO47" s="97">
        <v>0</v>
      </c>
      <c r="AP47" s="98">
        <v>0</v>
      </c>
      <c r="AQ47" s="98"/>
      <c r="AR47" s="98">
        <f t="shared" si="40"/>
        <v>0</v>
      </c>
      <c r="AS47" s="99">
        <f t="shared" si="41"/>
        <v>0</v>
      </c>
      <c r="AT47" s="97"/>
      <c r="AU47" s="99">
        <f t="shared" si="6"/>
        <v>0</v>
      </c>
      <c r="AV47" s="97">
        <v>0</v>
      </c>
      <c r="AW47" s="99">
        <f t="shared" si="7"/>
        <v>0</v>
      </c>
      <c r="AX47" s="100" t="str">
        <f t="shared" si="8"/>
        <v/>
      </c>
      <c r="AY47" s="101" t="str">
        <f t="shared" si="42"/>
        <v/>
      </c>
      <c r="AZ47" s="101" t="str">
        <f t="shared" si="43"/>
        <v/>
      </c>
      <c r="BA47" s="102" t="str">
        <f t="shared" si="44"/>
        <v/>
      </c>
      <c r="BB47" s="103">
        <v>0</v>
      </c>
      <c r="BC47" s="104">
        <v>0</v>
      </c>
      <c r="BD47" s="105">
        <v>0</v>
      </c>
      <c r="BE47" s="105"/>
      <c r="BF47" s="105">
        <f t="shared" si="45"/>
        <v>0</v>
      </c>
      <c r="BG47" s="106">
        <f t="shared" si="46"/>
        <v>0</v>
      </c>
      <c r="BH47" s="104">
        <v>0</v>
      </c>
      <c r="BI47" s="106">
        <f t="shared" si="9"/>
        <v>0</v>
      </c>
      <c r="BJ47" s="104">
        <v>0</v>
      </c>
      <c r="BK47" s="106">
        <f t="shared" si="10"/>
        <v>0</v>
      </c>
      <c r="BL47" s="107">
        <f t="shared" si="11"/>
        <v>0</v>
      </c>
      <c r="BM47" s="108" t="str">
        <f t="shared" si="47"/>
        <v/>
      </c>
      <c r="BN47" s="108" t="str">
        <f t="shared" si="48"/>
        <v/>
      </c>
      <c r="BO47" s="109" t="str">
        <f t="shared" si="49"/>
        <v/>
      </c>
      <c r="BP47" s="110">
        <v>0</v>
      </c>
      <c r="BQ47" s="111">
        <v>0</v>
      </c>
      <c r="BR47" s="112">
        <v>0</v>
      </c>
      <c r="BS47" s="113">
        <f t="shared" si="50"/>
        <v>0</v>
      </c>
      <c r="BT47" s="111">
        <f t="shared" si="51"/>
        <v>0</v>
      </c>
      <c r="BU47" s="113">
        <f t="shared" si="52"/>
        <v>0</v>
      </c>
      <c r="BV47" s="111">
        <v>0</v>
      </c>
      <c r="BW47" s="113">
        <f t="shared" si="12"/>
        <v>0</v>
      </c>
      <c r="BX47" s="435">
        <f t="shared" si="53"/>
        <v>0</v>
      </c>
      <c r="BY47" s="114">
        <f t="shared" si="54"/>
        <v>0</v>
      </c>
      <c r="BZ47" s="434">
        <f t="shared" si="14"/>
        <v>0</v>
      </c>
      <c r="CA47" s="403" t="str">
        <f t="shared" si="55"/>
        <v/>
      </c>
      <c r="CB47" s="114" t="str">
        <f t="shared" si="56"/>
        <v/>
      </c>
      <c r="CC47" s="115" t="str">
        <f t="shared" si="57"/>
        <v/>
      </c>
      <c r="CD47" s="89">
        <v>0</v>
      </c>
      <c r="CE47" s="90">
        <v>0</v>
      </c>
      <c r="CF47" s="91">
        <v>0</v>
      </c>
      <c r="CG47" s="91"/>
      <c r="CH47" s="91">
        <f t="shared" si="58"/>
        <v>0</v>
      </c>
      <c r="CI47" s="92">
        <f t="shared" si="59"/>
        <v>0</v>
      </c>
      <c r="CJ47" s="90">
        <v>0</v>
      </c>
      <c r="CK47" s="92">
        <f t="shared" si="15"/>
        <v>0</v>
      </c>
      <c r="CL47" s="90">
        <v>0</v>
      </c>
      <c r="CM47" s="92">
        <f t="shared" si="16"/>
        <v>0</v>
      </c>
      <c r="CN47" s="93">
        <f t="shared" si="17"/>
        <v>0</v>
      </c>
      <c r="CO47" s="94" t="str">
        <f t="shared" si="60"/>
        <v/>
      </c>
      <c r="CP47" s="94" t="str">
        <f t="shared" si="61"/>
        <v/>
      </c>
      <c r="CQ47" s="95" t="str">
        <f t="shared" si="62"/>
        <v/>
      </c>
      <c r="CR47" s="116">
        <v>0</v>
      </c>
      <c r="CS47" s="117">
        <v>0</v>
      </c>
      <c r="CT47" s="118">
        <v>0</v>
      </c>
      <c r="CU47" s="118"/>
      <c r="CV47" s="118">
        <f t="shared" si="63"/>
        <v>0</v>
      </c>
      <c r="CW47" s="119">
        <f t="shared" si="64"/>
        <v>0</v>
      </c>
      <c r="CX47" s="117">
        <v>0</v>
      </c>
      <c r="CY47" s="119">
        <f t="shared" si="18"/>
        <v>0</v>
      </c>
      <c r="CZ47" s="117">
        <v>0</v>
      </c>
      <c r="DA47" s="119">
        <f t="shared" si="19"/>
        <v>0</v>
      </c>
      <c r="DB47" s="120">
        <f t="shared" si="20"/>
        <v>0</v>
      </c>
      <c r="DC47" s="87" t="str">
        <f t="shared" si="65"/>
        <v/>
      </c>
      <c r="DD47" s="87" t="str">
        <f t="shared" si="66"/>
        <v/>
      </c>
      <c r="DE47" s="121" t="str">
        <f t="shared" si="67"/>
        <v/>
      </c>
      <c r="DF47" s="122">
        <v>0</v>
      </c>
      <c r="DG47" s="123">
        <v>0</v>
      </c>
      <c r="DH47" s="124"/>
      <c r="DI47" s="125">
        <f t="shared" si="140"/>
        <v>0</v>
      </c>
      <c r="DJ47" s="84">
        <v>0</v>
      </c>
      <c r="DK47" s="126">
        <v>0</v>
      </c>
      <c r="DL47" s="127">
        <f t="shared" si="169"/>
        <v>0</v>
      </c>
      <c r="DM47" s="128">
        <v>0</v>
      </c>
      <c r="DN47" s="129">
        <v>0</v>
      </c>
      <c r="DO47" s="130">
        <f t="shared" si="141"/>
        <v>0</v>
      </c>
      <c r="DP47" s="131">
        <f t="shared" si="142"/>
        <v>0</v>
      </c>
      <c r="DQ47" s="132">
        <f t="shared" si="143"/>
        <v>0</v>
      </c>
      <c r="DR47" s="133" t="str">
        <f t="shared" si="144"/>
        <v/>
      </c>
      <c r="DS47" s="116">
        <v>0</v>
      </c>
      <c r="DT47" s="135">
        <v>0</v>
      </c>
      <c r="DU47" s="136">
        <f t="shared" si="145"/>
        <v>0</v>
      </c>
      <c r="DV47" s="117">
        <v>0</v>
      </c>
      <c r="DW47" s="138"/>
      <c r="DX47" s="136">
        <f t="shared" si="146"/>
        <v>0</v>
      </c>
      <c r="DY47" s="138"/>
      <c r="DZ47" s="138"/>
      <c r="EA47" s="136" t="str">
        <f t="shared" si="147"/>
        <v/>
      </c>
      <c r="EB47" s="139">
        <f t="shared" si="148"/>
        <v>0</v>
      </c>
      <c r="EC47" s="140">
        <f t="shared" si="149"/>
        <v>0</v>
      </c>
      <c r="ED47" s="141">
        <f t="shared" si="150"/>
        <v>0</v>
      </c>
      <c r="EE47" s="86">
        <v>0</v>
      </c>
      <c r="EF47" s="142">
        <v>0</v>
      </c>
      <c r="EG47" s="136">
        <f t="shared" si="151"/>
        <v>0</v>
      </c>
      <c r="EH47" s="143">
        <v>0</v>
      </c>
      <c r="EI47" s="144">
        <v>0</v>
      </c>
      <c r="EJ47" s="136">
        <f t="shared" si="152"/>
        <v>0</v>
      </c>
      <c r="EK47" s="145">
        <f t="shared" si="153"/>
        <v>0</v>
      </c>
      <c r="EL47" s="146">
        <f t="shared" si="154"/>
        <v>0</v>
      </c>
      <c r="EM47" s="147">
        <f t="shared" si="155"/>
        <v>0</v>
      </c>
      <c r="EN47" s="120">
        <f t="shared" si="156"/>
        <v>0</v>
      </c>
      <c r="EO47" s="148" t="str">
        <f t="shared" si="157"/>
        <v/>
      </c>
      <c r="EP47" s="173">
        <v>0</v>
      </c>
      <c r="EQ47" s="174">
        <v>0</v>
      </c>
      <c r="ER47" s="174">
        <v>0</v>
      </c>
      <c r="ES47" s="151">
        <f t="shared" si="201"/>
        <v>0</v>
      </c>
      <c r="ET47" s="152">
        <f t="shared" si="202"/>
        <v>0</v>
      </c>
      <c r="EU47" s="153" t="str">
        <f t="shared" si="203"/>
        <v/>
      </c>
      <c r="EV47" s="175">
        <v>0</v>
      </c>
      <c r="EW47" s="162">
        <v>0</v>
      </c>
      <c r="EX47" s="162">
        <v>0</v>
      </c>
      <c r="EY47" s="85">
        <f t="shared" si="188"/>
        <v>0</v>
      </c>
      <c r="EZ47" s="132">
        <f t="shared" si="189"/>
        <v>0</v>
      </c>
      <c r="FA47" s="133" t="str">
        <f t="shared" si="190"/>
        <v/>
      </c>
      <c r="FB47" s="116">
        <v>0</v>
      </c>
      <c r="FC47" s="117">
        <v>0</v>
      </c>
      <c r="FD47" s="155">
        <v>0</v>
      </c>
      <c r="FE47" s="156">
        <f t="shared" si="172"/>
        <v>0</v>
      </c>
      <c r="FF47" s="142">
        <v>0</v>
      </c>
      <c r="FG47" s="157">
        <f t="shared" si="164"/>
        <v>0</v>
      </c>
      <c r="FH47" s="143">
        <v>0</v>
      </c>
      <c r="FI47" s="158">
        <f t="shared" si="165"/>
        <v>0</v>
      </c>
      <c r="FJ47" s="120">
        <f t="shared" si="92"/>
        <v>0</v>
      </c>
      <c r="FK47" s="438" t="str">
        <f t="shared" si="93"/>
        <v/>
      </c>
      <c r="FL47" s="438" t="str">
        <f t="shared" si="94"/>
        <v/>
      </c>
      <c r="FM47" s="148" t="str">
        <f t="shared" si="95"/>
        <v/>
      </c>
      <c r="FN47" s="410">
        <v>0</v>
      </c>
      <c r="FO47" s="411">
        <v>0</v>
      </c>
      <c r="FP47" s="411">
        <v>0</v>
      </c>
      <c r="FQ47" s="407">
        <f t="shared" si="204"/>
        <v>0</v>
      </c>
      <c r="FR47" s="408">
        <f t="shared" si="97"/>
        <v>0</v>
      </c>
      <c r="FS47" s="409" t="str">
        <f t="shared" si="98"/>
        <v/>
      </c>
      <c r="FT47" s="176"/>
      <c r="FU47" s="174"/>
      <c r="FV47" s="177" t="str">
        <f t="shared" si="166"/>
        <v/>
      </c>
      <c r="FW47" s="161" t="str">
        <f t="shared" si="100"/>
        <v/>
      </c>
      <c r="FX47" s="162" t="str">
        <f t="shared" si="101"/>
        <v/>
      </c>
      <c r="FY47" s="163" t="str">
        <f t="shared" si="217"/>
        <v/>
      </c>
      <c r="FZ47" s="164" t="str">
        <f t="shared" si="103"/>
        <v/>
      </c>
      <c r="GA47" s="164" t="str">
        <f t="shared" si="104"/>
        <v/>
      </c>
      <c r="GB47" s="165" t="str">
        <f t="shared" si="218"/>
        <v/>
      </c>
      <c r="GC47" s="166" t="str">
        <f t="shared" si="106"/>
        <v/>
      </c>
      <c r="GD47" s="167" t="str">
        <f t="shared" si="107"/>
        <v/>
      </c>
      <c r="GE47" s="168" t="str">
        <f t="shared" si="177"/>
        <v/>
      </c>
      <c r="GF47" s="169" t="str">
        <f t="shared" si="178"/>
        <v/>
      </c>
      <c r="GG47" s="169" t="str">
        <f t="shared" si="179"/>
        <v/>
      </c>
      <c r="GH47" s="169" t="str">
        <f t="shared" si="180"/>
        <v/>
      </c>
      <c r="GI47" s="169" t="str">
        <f t="shared" si="181"/>
        <v/>
      </c>
      <c r="GJ47" s="170" t="str">
        <f t="shared" si="182"/>
        <v/>
      </c>
      <c r="GK47" s="169" t="str">
        <f t="shared" si="183"/>
        <v/>
      </c>
      <c r="GL47" s="439" t="str">
        <f t="shared" si="115"/>
        <v/>
      </c>
      <c r="GM47" s="168">
        <f t="shared" si="116"/>
        <v>0</v>
      </c>
      <c r="GN47" s="169">
        <f t="shared" si="117"/>
        <v>0</v>
      </c>
      <c r="GO47" s="169">
        <f t="shared" si="118"/>
        <v>0</v>
      </c>
      <c r="GP47" s="169">
        <f t="shared" si="119"/>
        <v>0</v>
      </c>
      <c r="GQ47" s="171"/>
      <c r="GR47" s="809"/>
      <c r="GS47" s="809"/>
      <c r="GT47" s="25">
        <f t="shared" si="120"/>
        <v>0</v>
      </c>
      <c r="GU47" s="25" t="s">
        <v>161</v>
      </c>
      <c r="GV47" s="25">
        <f t="shared" si="121"/>
        <v>200</v>
      </c>
      <c r="GW47" s="25" t="str">
        <f t="shared" si="122"/>
        <v>0/200</v>
      </c>
      <c r="GX47" s="25">
        <f t="shared" si="123"/>
        <v>0</v>
      </c>
      <c r="GY47" s="25" t="s">
        <v>161</v>
      </c>
      <c r="GZ47" s="25">
        <f t="shared" si="124"/>
        <v>200</v>
      </c>
      <c r="HA47" s="25" t="str">
        <f t="shared" si="125"/>
        <v>0/200</v>
      </c>
      <c r="HB47" s="25">
        <f t="shared" si="126"/>
        <v>0</v>
      </c>
      <c r="HC47" s="25" t="s">
        <v>161</v>
      </c>
      <c r="HD47" s="25">
        <f t="shared" si="127"/>
        <v>100</v>
      </c>
      <c r="HE47" s="25" t="str">
        <f t="shared" si="128"/>
        <v>0/100</v>
      </c>
      <c r="HF47" s="25">
        <f t="shared" si="129"/>
        <v>0</v>
      </c>
      <c r="HG47" s="25" t="s">
        <v>161</v>
      </c>
      <c r="HH47" s="25">
        <f t="shared" si="130"/>
        <v>100</v>
      </c>
      <c r="HI47" s="25" t="str">
        <f t="shared" si="131"/>
        <v>0/100</v>
      </c>
      <c r="HJ47" s="25">
        <f t="shared" si="132"/>
        <v>0</v>
      </c>
      <c r="HK47" s="25" t="s">
        <v>161</v>
      </c>
      <c r="HL47" s="25">
        <f t="shared" si="133"/>
        <v>200</v>
      </c>
      <c r="HM47" s="25" t="str">
        <f t="shared" si="134"/>
        <v>0/200</v>
      </c>
      <c r="HN47" s="25">
        <f t="shared" si="135"/>
        <v>0</v>
      </c>
      <c r="HO47" s="25" t="s">
        <v>161</v>
      </c>
      <c r="HP47" s="25">
        <f t="shared" si="136"/>
        <v>100</v>
      </c>
      <c r="HQ47" s="25" t="str">
        <f t="shared" si="137"/>
        <v>0/100</v>
      </c>
    </row>
    <row r="48" spans="1:225" ht="21.75" customHeight="1">
      <c r="A48" s="2">
        <f t="shared" si="27"/>
        <v>0</v>
      </c>
      <c r="B48" s="22">
        <f t="shared" si="28"/>
        <v>0</v>
      </c>
      <c r="C48" s="88">
        <v>39</v>
      </c>
      <c r="D48" s="85"/>
      <c r="E48" s="26"/>
      <c r="F48" s="27"/>
      <c r="G48" s="23"/>
      <c r="H48" s="26"/>
      <c r="I48" s="26"/>
      <c r="J48" s="26"/>
      <c r="K48" s="365"/>
      <c r="L48" s="89">
        <v>0</v>
      </c>
      <c r="M48" s="90">
        <v>0</v>
      </c>
      <c r="N48" s="91">
        <v>0</v>
      </c>
      <c r="O48" s="91"/>
      <c r="P48" s="371">
        <f t="shared" si="29"/>
        <v>0</v>
      </c>
      <c r="Q48" s="372">
        <f t="shared" si="30"/>
        <v>0</v>
      </c>
      <c r="R48" s="90">
        <v>0</v>
      </c>
      <c r="S48" s="92">
        <f t="shared" si="221"/>
        <v>0</v>
      </c>
      <c r="T48" s="90">
        <v>0</v>
      </c>
      <c r="U48" s="92">
        <f t="shared" si="222"/>
        <v>0</v>
      </c>
      <c r="V48" s="93">
        <f t="shared" si="31"/>
        <v>0</v>
      </c>
      <c r="W48" s="94" t="str">
        <f t="shared" si="32"/>
        <v/>
      </c>
      <c r="X48" s="94" t="str">
        <f t="shared" si="33"/>
        <v/>
      </c>
      <c r="Y48" s="373" t="str">
        <f t="shared" si="34"/>
        <v/>
      </c>
      <c r="Z48" s="380">
        <v>0</v>
      </c>
      <c r="AA48" s="381">
        <v>0</v>
      </c>
      <c r="AB48" s="382">
        <v>0</v>
      </c>
      <c r="AC48" s="382"/>
      <c r="AD48" s="382">
        <f t="shared" si="35"/>
        <v>0</v>
      </c>
      <c r="AE48" s="383">
        <f t="shared" si="36"/>
        <v>0</v>
      </c>
      <c r="AF48" s="381">
        <v>0</v>
      </c>
      <c r="AG48" s="383">
        <f t="shared" si="3"/>
        <v>0</v>
      </c>
      <c r="AH48" s="381">
        <v>0</v>
      </c>
      <c r="AI48" s="383">
        <f t="shared" si="4"/>
        <v>0</v>
      </c>
      <c r="AJ48" s="384">
        <f t="shared" si="5"/>
        <v>0</v>
      </c>
      <c r="AK48" s="385" t="str">
        <f t="shared" si="37"/>
        <v/>
      </c>
      <c r="AL48" s="385" t="str">
        <f t="shared" si="38"/>
        <v/>
      </c>
      <c r="AM48" s="386" t="str">
        <f t="shared" si="39"/>
        <v/>
      </c>
      <c r="AN48" s="96">
        <v>0</v>
      </c>
      <c r="AO48" s="97">
        <v>0</v>
      </c>
      <c r="AP48" s="98">
        <v>0</v>
      </c>
      <c r="AQ48" s="98"/>
      <c r="AR48" s="98">
        <f t="shared" si="40"/>
        <v>0</v>
      </c>
      <c r="AS48" s="99">
        <f t="shared" si="41"/>
        <v>0</v>
      </c>
      <c r="AT48" s="97"/>
      <c r="AU48" s="99">
        <f t="shared" si="6"/>
        <v>0</v>
      </c>
      <c r="AV48" s="97">
        <v>0</v>
      </c>
      <c r="AW48" s="99">
        <f t="shared" si="7"/>
        <v>0</v>
      </c>
      <c r="AX48" s="100" t="str">
        <f t="shared" si="8"/>
        <v/>
      </c>
      <c r="AY48" s="101" t="str">
        <f t="shared" si="42"/>
        <v/>
      </c>
      <c r="AZ48" s="101" t="str">
        <f t="shared" si="43"/>
        <v/>
      </c>
      <c r="BA48" s="102" t="str">
        <f t="shared" si="44"/>
        <v/>
      </c>
      <c r="BB48" s="103">
        <v>0</v>
      </c>
      <c r="BC48" s="104">
        <v>0</v>
      </c>
      <c r="BD48" s="105">
        <v>0</v>
      </c>
      <c r="BE48" s="105"/>
      <c r="BF48" s="105">
        <f t="shared" si="45"/>
        <v>0</v>
      </c>
      <c r="BG48" s="106">
        <f t="shared" si="46"/>
        <v>0</v>
      </c>
      <c r="BH48" s="104">
        <v>0</v>
      </c>
      <c r="BI48" s="106">
        <f t="shared" si="9"/>
        <v>0</v>
      </c>
      <c r="BJ48" s="104">
        <v>0</v>
      </c>
      <c r="BK48" s="106">
        <f t="shared" si="10"/>
        <v>0</v>
      </c>
      <c r="BL48" s="107">
        <f t="shared" si="11"/>
        <v>0</v>
      </c>
      <c r="BM48" s="108" t="str">
        <f t="shared" si="47"/>
        <v/>
      </c>
      <c r="BN48" s="108" t="str">
        <f t="shared" si="48"/>
        <v/>
      </c>
      <c r="BO48" s="109" t="str">
        <f t="shared" si="49"/>
        <v/>
      </c>
      <c r="BP48" s="110">
        <v>0</v>
      </c>
      <c r="BQ48" s="111">
        <v>0</v>
      </c>
      <c r="BR48" s="112">
        <v>0</v>
      </c>
      <c r="BS48" s="113">
        <f t="shared" si="50"/>
        <v>0</v>
      </c>
      <c r="BT48" s="111">
        <f t="shared" si="51"/>
        <v>0</v>
      </c>
      <c r="BU48" s="113">
        <f t="shared" si="52"/>
        <v>0</v>
      </c>
      <c r="BV48" s="111">
        <v>0</v>
      </c>
      <c r="BW48" s="113">
        <f t="shared" si="12"/>
        <v>0</v>
      </c>
      <c r="BX48" s="435">
        <f t="shared" si="53"/>
        <v>0</v>
      </c>
      <c r="BY48" s="114">
        <f t="shared" si="54"/>
        <v>0</v>
      </c>
      <c r="BZ48" s="434">
        <f t="shared" si="14"/>
        <v>0</v>
      </c>
      <c r="CA48" s="403" t="str">
        <f t="shared" si="55"/>
        <v/>
      </c>
      <c r="CB48" s="114" t="str">
        <f t="shared" si="56"/>
        <v/>
      </c>
      <c r="CC48" s="115" t="str">
        <f t="shared" si="57"/>
        <v/>
      </c>
      <c r="CD48" s="89">
        <v>0</v>
      </c>
      <c r="CE48" s="90">
        <v>0</v>
      </c>
      <c r="CF48" s="91">
        <v>0</v>
      </c>
      <c r="CG48" s="91"/>
      <c r="CH48" s="91">
        <f t="shared" si="58"/>
        <v>0</v>
      </c>
      <c r="CI48" s="92">
        <f t="shared" si="59"/>
        <v>0</v>
      </c>
      <c r="CJ48" s="90">
        <v>0</v>
      </c>
      <c r="CK48" s="92">
        <f t="shared" si="15"/>
        <v>0</v>
      </c>
      <c r="CL48" s="90">
        <v>0</v>
      </c>
      <c r="CM48" s="92">
        <f t="shared" si="16"/>
        <v>0</v>
      </c>
      <c r="CN48" s="93">
        <f t="shared" si="17"/>
        <v>0</v>
      </c>
      <c r="CO48" s="94" t="str">
        <f t="shared" si="60"/>
        <v/>
      </c>
      <c r="CP48" s="94" t="str">
        <f t="shared" si="61"/>
        <v/>
      </c>
      <c r="CQ48" s="95" t="str">
        <f t="shared" si="62"/>
        <v/>
      </c>
      <c r="CR48" s="116">
        <v>0</v>
      </c>
      <c r="CS48" s="117">
        <v>0</v>
      </c>
      <c r="CT48" s="118">
        <v>0</v>
      </c>
      <c r="CU48" s="118"/>
      <c r="CV48" s="118">
        <f t="shared" si="63"/>
        <v>0</v>
      </c>
      <c r="CW48" s="119">
        <f t="shared" si="64"/>
        <v>0</v>
      </c>
      <c r="CX48" s="117">
        <v>0</v>
      </c>
      <c r="CY48" s="119">
        <f t="shared" si="18"/>
        <v>0</v>
      </c>
      <c r="CZ48" s="117">
        <v>0</v>
      </c>
      <c r="DA48" s="119">
        <f t="shared" si="19"/>
        <v>0</v>
      </c>
      <c r="DB48" s="120">
        <f t="shared" si="20"/>
        <v>0</v>
      </c>
      <c r="DC48" s="87" t="str">
        <f t="shared" si="65"/>
        <v/>
      </c>
      <c r="DD48" s="87" t="str">
        <f t="shared" si="66"/>
        <v/>
      </c>
      <c r="DE48" s="121" t="str">
        <f t="shared" si="67"/>
        <v/>
      </c>
      <c r="DF48" s="122">
        <v>0</v>
      </c>
      <c r="DG48" s="123">
        <v>0</v>
      </c>
      <c r="DH48" s="124"/>
      <c r="DI48" s="125">
        <f t="shared" si="140"/>
        <v>0</v>
      </c>
      <c r="DJ48" s="84">
        <v>0</v>
      </c>
      <c r="DK48" s="126">
        <v>0</v>
      </c>
      <c r="DL48" s="127">
        <f t="shared" si="169"/>
        <v>0</v>
      </c>
      <c r="DM48" s="128">
        <v>0</v>
      </c>
      <c r="DN48" s="129">
        <f t="shared" ref="DN48" si="229">IF($U$8="NA","NA",0)</f>
        <v>0</v>
      </c>
      <c r="DO48" s="130">
        <f t="shared" si="141"/>
        <v>0</v>
      </c>
      <c r="DP48" s="131">
        <f t="shared" si="142"/>
        <v>0</v>
      </c>
      <c r="DQ48" s="132">
        <f t="shared" si="143"/>
        <v>0</v>
      </c>
      <c r="DR48" s="133" t="str">
        <f t="shared" si="144"/>
        <v/>
      </c>
      <c r="DS48" s="116">
        <v>0</v>
      </c>
      <c r="DT48" s="135">
        <v>0</v>
      </c>
      <c r="DU48" s="136">
        <f t="shared" si="145"/>
        <v>0</v>
      </c>
      <c r="DV48" s="117">
        <v>0</v>
      </c>
      <c r="DW48" s="138"/>
      <c r="DX48" s="136">
        <f t="shared" si="146"/>
        <v>0</v>
      </c>
      <c r="DY48" s="138"/>
      <c r="DZ48" s="138"/>
      <c r="EA48" s="136" t="str">
        <f t="shared" si="147"/>
        <v/>
      </c>
      <c r="EB48" s="139">
        <f t="shared" si="148"/>
        <v>0</v>
      </c>
      <c r="EC48" s="140">
        <f t="shared" si="149"/>
        <v>0</v>
      </c>
      <c r="ED48" s="141">
        <f t="shared" si="150"/>
        <v>0</v>
      </c>
      <c r="EE48" s="86">
        <v>0</v>
      </c>
      <c r="EF48" s="142">
        <v>0</v>
      </c>
      <c r="EG48" s="136">
        <f t="shared" si="151"/>
        <v>0</v>
      </c>
      <c r="EH48" s="143">
        <v>0</v>
      </c>
      <c r="EI48" s="144">
        <f t="shared" ref="EI48" si="230">IF($U$8="NA","NA",0)</f>
        <v>0</v>
      </c>
      <c r="EJ48" s="136">
        <f t="shared" si="152"/>
        <v>0</v>
      </c>
      <c r="EK48" s="145">
        <f t="shared" si="153"/>
        <v>0</v>
      </c>
      <c r="EL48" s="146">
        <f t="shared" si="154"/>
        <v>0</v>
      </c>
      <c r="EM48" s="147">
        <f t="shared" si="155"/>
        <v>0</v>
      </c>
      <c r="EN48" s="120">
        <f t="shared" si="156"/>
        <v>0</v>
      </c>
      <c r="EO48" s="148" t="str">
        <f t="shared" si="157"/>
        <v/>
      </c>
      <c r="EP48" s="149">
        <v>0</v>
      </c>
      <c r="EQ48" s="114">
        <v>0</v>
      </c>
      <c r="ER48" s="150">
        <v>0</v>
      </c>
      <c r="ES48" s="151">
        <f t="shared" si="201"/>
        <v>0</v>
      </c>
      <c r="ET48" s="152">
        <f t="shared" si="202"/>
        <v>0</v>
      </c>
      <c r="EU48" s="153" t="str">
        <f t="shared" si="203"/>
        <v/>
      </c>
      <c r="EV48" s="154">
        <v>0</v>
      </c>
      <c r="EW48" s="85">
        <v>0</v>
      </c>
      <c r="EX48" s="85">
        <v>0</v>
      </c>
      <c r="EY48" s="85">
        <f t="shared" si="188"/>
        <v>0</v>
      </c>
      <c r="EZ48" s="132">
        <f t="shared" si="189"/>
        <v>0</v>
      </c>
      <c r="FA48" s="133" t="str">
        <f t="shared" si="190"/>
        <v/>
      </c>
      <c r="FB48" s="116">
        <v>0</v>
      </c>
      <c r="FC48" s="117">
        <v>0</v>
      </c>
      <c r="FD48" s="155">
        <v>0</v>
      </c>
      <c r="FE48" s="156">
        <f t="shared" si="172"/>
        <v>0</v>
      </c>
      <c r="FF48" s="142">
        <v>0</v>
      </c>
      <c r="FG48" s="157">
        <f t="shared" si="164"/>
        <v>0</v>
      </c>
      <c r="FH48" s="143">
        <v>0</v>
      </c>
      <c r="FI48" s="158">
        <f t="shared" si="165"/>
        <v>0</v>
      </c>
      <c r="FJ48" s="120">
        <f t="shared" si="92"/>
        <v>0</v>
      </c>
      <c r="FK48" s="438" t="str">
        <f t="shared" si="93"/>
        <v/>
      </c>
      <c r="FL48" s="438" t="str">
        <f t="shared" si="94"/>
        <v/>
      </c>
      <c r="FM48" s="148" t="str">
        <f t="shared" si="95"/>
        <v/>
      </c>
      <c r="FN48" s="405">
        <v>0</v>
      </c>
      <c r="FO48" s="375">
        <v>0</v>
      </c>
      <c r="FP48" s="406">
        <v>0</v>
      </c>
      <c r="FQ48" s="407">
        <f t="shared" si="204"/>
        <v>0</v>
      </c>
      <c r="FR48" s="408">
        <f t="shared" si="97"/>
        <v>0</v>
      </c>
      <c r="FS48" s="409" t="str">
        <f t="shared" si="98"/>
        <v/>
      </c>
      <c r="FT48" s="176"/>
      <c r="FU48" s="174"/>
      <c r="FV48" s="177" t="str">
        <f t="shared" si="166"/>
        <v/>
      </c>
      <c r="FW48" s="161" t="str">
        <f t="shared" si="100"/>
        <v/>
      </c>
      <c r="FX48" s="162" t="str">
        <f t="shared" si="101"/>
        <v/>
      </c>
      <c r="FY48" s="163" t="str">
        <f t="shared" si="217"/>
        <v/>
      </c>
      <c r="FZ48" s="164" t="str">
        <f t="shared" si="103"/>
        <v/>
      </c>
      <c r="GA48" s="164" t="str">
        <f t="shared" si="104"/>
        <v/>
      </c>
      <c r="GB48" s="165" t="str">
        <f t="shared" si="218"/>
        <v/>
      </c>
      <c r="GC48" s="166" t="str">
        <f t="shared" si="106"/>
        <v/>
      </c>
      <c r="GD48" s="167" t="str">
        <f t="shared" si="107"/>
        <v/>
      </c>
      <c r="GE48" s="168" t="str">
        <f t="shared" si="177"/>
        <v/>
      </c>
      <c r="GF48" s="169" t="str">
        <f t="shared" si="178"/>
        <v/>
      </c>
      <c r="GG48" s="169" t="str">
        <f t="shared" si="179"/>
        <v/>
      </c>
      <c r="GH48" s="169" t="str">
        <f t="shared" si="180"/>
        <v/>
      </c>
      <c r="GI48" s="169" t="str">
        <f t="shared" si="181"/>
        <v/>
      </c>
      <c r="GJ48" s="170" t="str">
        <f t="shared" si="182"/>
        <v/>
      </c>
      <c r="GK48" s="169" t="str">
        <f t="shared" si="183"/>
        <v/>
      </c>
      <c r="GL48" s="439" t="str">
        <f t="shared" si="115"/>
        <v/>
      </c>
      <c r="GM48" s="168">
        <f t="shared" si="116"/>
        <v>0</v>
      </c>
      <c r="GN48" s="169">
        <f t="shared" si="117"/>
        <v>0</v>
      </c>
      <c r="GO48" s="169">
        <f t="shared" si="118"/>
        <v>0</v>
      </c>
      <c r="GP48" s="169">
        <f t="shared" si="119"/>
        <v>0</v>
      </c>
      <c r="GQ48" s="171"/>
      <c r="GR48" s="809"/>
      <c r="GS48" s="809"/>
      <c r="GT48" s="25">
        <f t="shared" si="120"/>
        <v>0</v>
      </c>
      <c r="GU48" s="25" t="s">
        <v>161</v>
      </c>
      <c r="GV48" s="25">
        <f t="shared" si="121"/>
        <v>200</v>
      </c>
      <c r="GW48" s="25" t="str">
        <f t="shared" si="122"/>
        <v>0/200</v>
      </c>
      <c r="GX48" s="25">
        <f t="shared" si="123"/>
        <v>0</v>
      </c>
      <c r="GY48" s="25" t="s">
        <v>161</v>
      </c>
      <c r="GZ48" s="25">
        <f t="shared" si="124"/>
        <v>200</v>
      </c>
      <c r="HA48" s="25" t="str">
        <f t="shared" si="125"/>
        <v>0/200</v>
      </c>
      <c r="HB48" s="25">
        <f t="shared" si="126"/>
        <v>0</v>
      </c>
      <c r="HC48" s="25" t="s">
        <v>161</v>
      </c>
      <c r="HD48" s="25">
        <f t="shared" si="127"/>
        <v>100</v>
      </c>
      <c r="HE48" s="25" t="str">
        <f t="shared" si="128"/>
        <v>0/100</v>
      </c>
      <c r="HF48" s="25">
        <f t="shared" si="129"/>
        <v>0</v>
      </c>
      <c r="HG48" s="25" t="s">
        <v>161</v>
      </c>
      <c r="HH48" s="25">
        <f t="shared" si="130"/>
        <v>100</v>
      </c>
      <c r="HI48" s="25" t="str">
        <f t="shared" si="131"/>
        <v>0/100</v>
      </c>
      <c r="HJ48" s="25">
        <f t="shared" si="132"/>
        <v>0</v>
      </c>
      <c r="HK48" s="25" t="s">
        <v>161</v>
      </c>
      <c r="HL48" s="25">
        <f t="shared" si="133"/>
        <v>200</v>
      </c>
      <c r="HM48" s="25" t="str">
        <f t="shared" si="134"/>
        <v>0/200</v>
      </c>
      <c r="HN48" s="25">
        <f t="shared" si="135"/>
        <v>0</v>
      </c>
      <c r="HO48" s="25" t="s">
        <v>161</v>
      </c>
      <c r="HP48" s="25">
        <f t="shared" si="136"/>
        <v>100</v>
      </c>
      <c r="HQ48" s="25" t="str">
        <f t="shared" si="137"/>
        <v>0/100</v>
      </c>
    </row>
    <row r="49" spans="1:225" ht="21.75" customHeight="1">
      <c r="A49" s="2">
        <f t="shared" si="27"/>
        <v>0</v>
      </c>
      <c r="B49" s="22">
        <f t="shared" si="28"/>
        <v>0</v>
      </c>
      <c r="C49" s="172">
        <v>40</v>
      </c>
      <c r="D49" s="85"/>
      <c r="E49" s="26"/>
      <c r="F49" s="27"/>
      <c r="G49" s="26"/>
      <c r="H49" s="26"/>
      <c r="I49" s="26"/>
      <c r="J49" s="26"/>
      <c r="K49" s="365"/>
      <c r="L49" s="89">
        <v>0</v>
      </c>
      <c r="M49" s="90">
        <v>0</v>
      </c>
      <c r="N49" s="91">
        <v>0</v>
      </c>
      <c r="O49" s="91"/>
      <c r="P49" s="371">
        <f t="shared" si="29"/>
        <v>0</v>
      </c>
      <c r="Q49" s="372">
        <f t="shared" si="30"/>
        <v>0</v>
      </c>
      <c r="R49" s="90">
        <v>0</v>
      </c>
      <c r="S49" s="92">
        <f t="shared" si="221"/>
        <v>0</v>
      </c>
      <c r="T49" s="90">
        <v>0</v>
      </c>
      <c r="U49" s="92">
        <f t="shared" si="222"/>
        <v>0</v>
      </c>
      <c r="V49" s="93">
        <f t="shared" si="31"/>
        <v>0</v>
      </c>
      <c r="W49" s="94" t="str">
        <f t="shared" si="32"/>
        <v/>
      </c>
      <c r="X49" s="94" t="str">
        <f t="shared" si="33"/>
        <v/>
      </c>
      <c r="Y49" s="373" t="str">
        <f t="shared" si="34"/>
        <v/>
      </c>
      <c r="Z49" s="380">
        <v>0</v>
      </c>
      <c r="AA49" s="381">
        <v>0</v>
      </c>
      <c r="AB49" s="382">
        <v>0</v>
      </c>
      <c r="AC49" s="382"/>
      <c r="AD49" s="382">
        <f t="shared" si="35"/>
        <v>0</v>
      </c>
      <c r="AE49" s="383">
        <f t="shared" si="36"/>
        <v>0</v>
      </c>
      <c r="AF49" s="381">
        <v>0</v>
      </c>
      <c r="AG49" s="383">
        <f t="shared" si="3"/>
        <v>0</v>
      </c>
      <c r="AH49" s="381">
        <v>0</v>
      </c>
      <c r="AI49" s="383">
        <f t="shared" si="4"/>
        <v>0</v>
      </c>
      <c r="AJ49" s="384">
        <f t="shared" si="5"/>
        <v>0</v>
      </c>
      <c r="AK49" s="385" t="str">
        <f t="shared" si="37"/>
        <v/>
      </c>
      <c r="AL49" s="385" t="str">
        <f t="shared" si="38"/>
        <v/>
      </c>
      <c r="AM49" s="386" t="str">
        <f t="shared" si="39"/>
        <v/>
      </c>
      <c r="AN49" s="96">
        <v>0</v>
      </c>
      <c r="AO49" s="97">
        <v>0</v>
      </c>
      <c r="AP49" s="98">
        <v>0</v>
      </c>
      <c r="AQ49" s="98"/>
      <c r="AR49" s="98">
        <f t="shared" si="40"/>
        <v>0</v>
      </c>
      <c r="AS49" s="99">
        <f t="shared" si="41"/>
        <v>0</v>
      </c>
      <c r="AT49" s="97"/>
      <c r="AU49" s="99">
        <f t="shared" si="6"/>
        <v>0</v>
      </c>
      <c r="AV49" s="97">
        <v>0</v>
      </c>
      <c r="AW49" s="99">
        <f t="shared" si="7"/>
        <v>0</v>
      </c>
      <c r="AX49" s="100" t="str">
        <f t="shared" si="8"/>
        <v/>
      </c>
      <c r="AY49" s="101" t="str">
        <f t="shared" si="42"/>
        <v/>
      </c>
      <c r="AZ49" s="101" t="str">
        <f t="shared" si="43"/>
        <v/>
      </c>
      <c r="BA49" s="102" t="str">
        <f t="shared" si="44"/>
        <v/>
      </c>
      <c r="BB49" s="103">
        <v>0</v>
      </c>
      <c r="BC49" s="104">
        <v>0</v>
      </c>
      <c r="BD49" s="105">
        <v>0</v>
      </c>
      <c r="BE49" s="105"/>
      <c r="BF49" s="105">
        <f t="shared" si="45"/>
        <v>0</v>
      </c>
      <c r="BG49" s="106">
        <f t="shared" si="46"/>
        <v>0</v>
      </c>
      <c r="BH49" s="104">
        <v>0</v>
      </c>
      <c r="BI49" s="106">
        <f t="shared" si="9"/>
        <v>0</v>
      </c>
      <c r="BJ49" s="104">
        <v>0</v>
      </c>
      <c r="BK49" s="106">
        <f t="shared" si="10"/>
        <v>0</v>
      </c>
      <c r="BL49" s="107">
        <f t="shared" si="11"/>
        <v>0</v>
      </c>
      <c r="BM49" s="108" t="str">
        <f t="shared" si="47"/>
        <v/>
      </c>
      <c r="BN49" s="108" t="str">
        <f t="shared" si="48"/>
        <v/>
      </c>
      <c r="BO49" s="109" t="str">
        <f t="shared" si="49"/>
        <v/>
      </c>
      <c r="BP49" s="110">
        <v>0</v>
      </c>
      <c r="BQ49" s="111">
        <v>0</v>
      </c>
      <c r="BR49" s="112">
        <v>0</v>
      </c>
      <c r="BS49" s="113">
        <f t="shared" si="50"/>
        <v>0</v>
      </c>
      <c r="BT49" s="111">
        <f t="shared" si="51"/>
        <v>0</v>
      </c>
      <c r="BU49" s="113">
        <f t="shared" si="52"/>
        <v>0</v>
      </c>
      <c r="BV49" s="111">
        <v>0</v>
      </c>
      <c r="BW49" s="113">
        <f t="shared" si="12"/>
        <v>0</v>
      </c>
      <c r="BX49" s="435">
        <f t="shared" si="53"/>
        <v>0</v>
      </c>
      <c r="BY49" s="114">
        <f t="shared" si="54"/>
        <v>0</v>
      </c>
      <c r="BZ49" s="434">
        <f t="shared" si="14"/>
        <v>0</v>
      </c>
      <c r="CA49" s="403" t="str">
        <f t="shared" si="55"/>
        <v/>
      </c>
      <c r="CB49" s="114" t="str">
        <f t="shared" si="56"/>
        <v/>
      </c>
      <c r="CC49" s="115" t="str">
        <f t="shared" si="57"/>
        <v/>
      </c>
      <c r="CD49" s="89">
        <v>0</v>
      </c>
      <c r="CE49" s="90">
        <v>0</v>
      </c>
      <c r="CF49" s="91">
        <v>0</v>
      </c>
      <c r="CG49" s="91"/>
      <c r="CH49" s="91">
        <f t="shared" si="58"/>
        <v>0</v>
      </c>
      <c r="CI49" s="92">
        <f t="shared" si="59"/>
        <v>0</v>
      </c>
      <c r="CJ49" s="90">
        <v>0</v>
      </c>
      <c r="CK49" s="92">
        <f t="shared" si="15"/>
        <v>0</v>
      </c>
      <c r="CL49" s="90">
        <v>0</v>
      </c>
      <c r="CM49" s="92">
        <f t="shared" si="16"/>
        <v>0</v>
      </c>
      <c r="CN49" s="93">
        <f t="shared" si="17"/>
        <v>0</v>
      </c>
      <c r="CO49" s="94" t="str">
        <f t="shared" si="60"/>
        <v/>
      </c>
      <c r="CP49" s="94" t="str">
        <f t="shared" si="61"/>
        <v/>
      </c>
      <c r="CQ49" s="95" t="str">
        <f t="shared" si="62"/>
        <v/>
      </c>
      <c r="CR49" s="116">
        <v>0</v>
      </c>
      <c r="CS49" s="117">
        <v>0</v>
      </c>
      <c r="CT49" s="118">
        <v>0</v>
      </c>
      <c r="CU49" s="118"/>
      <c r="CV49" s="118">
        <f t="shared" si="63"/>
        <v>0</v>
      </c>
      <c r="CW49" s="119">
        <f t="shared" si="64"/>
        <v>0</v>
      </c>
      <c r="CX49" s="117">
        <v>0</v>
      </c>
      <c r="CY49" s="119">
        <f t="shared" si="18"/>
        <v>0</v>
      </c>
      <c r="CZ49" s="117">
        <v>0</v>
      </c>
      <c r="DA49" s="119">
        <f t="shared" si="19"/>
        <v>0</v>
      </c>
      <c r="DB49" s="120">
        <f t="shared" si="20"/>
        <v>0</v>
      </c>
      <c r="DC49" s="87" t="str">
        <f t="shared" si="65"/>
        <v/>
      </c>
      <c r="DD49" s="87" t="str">
        <f t="shared" si="66"/>
        <v/>
      </c>
      <c r="DE49" s="121" t="str">
        <f t="shared" si="67"/>
        <v/>
      </c>
      <c r="DF49" s="122">
        <v>0</v>
      </c>
      <c r="DG49" s="123">
        <v>0</v>
      </c>
      <c r="DH49" s="124"/>
      <c r="DI49" s="125">
        <f t="shared" si="140"/>
        <v>0</v>
      </c>
      <c r="DJ49" s="84">
        <v>0</v>
      </c>
      <c r="DK49" s="126">
        <v>0</v>
      </c>
      <c r="DL49" s="127">
        <f t="shared" si="169"/>
        <v>0</v>
      </c>
      <c r="DM49" s="128">
        <v>0</v>
      </c>
      <c r="DN49" s="129">
        <v>0</v>
      </c>
      <c r="DO49" s="130">
        <f t="shared" si="141"/>
        <v>0</v>
      </c>
      <c r="DP49" s="131">
        <f t="shared" si="142"/>
        <v>0</v>
      </c>
      <c r="DQ49" s="132">
        <f t="shared" si="143"/>
        <v>0</v>
      </c>
      <c r="DR49" s="133" t="str">
        <f t="shared" si="144"/>
        <v/>
      </c>
      <c r="DS49" s="116">
        <v>0</v>
      </c>
      <c r="DT49" s="135">
        <v>0</v>
      </c>
      <c r="DU49" s="136">
        <f t="shared" si="145"/>
        <v>0</v>
      </c>
      <c r="DV49" s="117">
        <v>0</v>
      </c>
      <c r="DW49" s="138"/>
      <c r="DX49" s="136">
        <f t="shared" si="146"/>
        <v>0</v>
      </c>
      <c r="DY49" s="138"/>
      <c r="DZ49" s="138"/>
      <c r="EA49" s="136" t="str">
        <f t="shared" si="147"/>
        <v/>
      </c>
      <c r="EB49" s="139">
        <f t="shared" si="148"/>
        <v>0</v>
      </c>
      <c r="EC49" s="140">
        <f t="shared" si="149"/>
        <v>0</v>
      </c>
      <c r="ED49" s="141">
        <f t="shared" si="150"/>
        <v>0</v>
      </c>
      <c r="EE49" s="86">
        <v>0</v>
      </c>
      <c r="EF49" s="142">
        <v>0</v>
      </c>
      <c r="EG49" s="136">
        <f t="shared" si="151"/>
        <v>0</v>
      </c>
      <c r="EH49" s="143">
        <v>0</v>
      </c>
      <c r="EI49" s="144">
        <v>0</v>
      </c>
      <c r="EJ49" s="136">
        <f t="shared" si="152"/>
        <v>0</v>
      </c>
      <c r="EK49" s="145">
        <f t="shared" si="153"/>
        <v>0</v>
      </c>
      <c r="EL49" s="146">
        <f t="shared" si="154"/>
        <v>0</v>
      </c>
      <c r="EM49" s="147">
        <f t="shared" si="155"/>
        <v>0</v>
      </c>
      <c r="EN49" s="120">
        <f t="shared" si="156"/>
        <v>0</v>
      </c>
      <c r="EO49" s="148" t="str">
        <f t="shared" si="157"/>
        <v/>
      </c>
      <c r="EP49" s="173">
        <v>0</v>
      </c>
      <c r="EQ49" s="174">
        <v>0</v>
      </c>
      <c r="ER49" s="174">
        <v>0</v>
      </c>
      <c r="ES49" s="151">
        <f t="shared" si="201"/>
        <v>0</v>
      </c>
      <c r="ET49" s="152">
        <f t="shared" si="202"/>
        <v>0</v>
      </c>
      <c r="EU49" s="153" t="str">
        <f t="shared" si="203"/>
        <v/>
      </c>
      <c r="EV49" s="175">
        <v>0</v>
      </c>
      <c r="EW49" s="162">
        <v>0</v>
      </c>
      <c r="EX49" s="162">
        <v>0</v>
      </c>
      <c r="EY49" s="85">
        <f t="shared" si="188"/>
        <v>0</v>
      </c>
      <c r="EZ49" s="132">
        <f t="shared" si="189"/>
        <v>0</v>
      </c>
      <c r="FA49" s="133" t="str">
        <f t="shared" si="190"/>
        <v/>
      </c>
      <c r="FB49" s="116">
        <v>0</v>
      </c>
      <c r="FC49" s="117">
        <v>0</v>
      </c>
      <c r="FD49" s="155">
        <v>0</v>
      </c>
      <c r="FE49" s="156">
        <f t="shared" si="172"/>
        <v>0</v>
      </c>
      <c r="FF49" s="142">
        <v>0</v>
      </c>
      <c r="FG49" s="157">
        <f t="shared" si="164"/>
        <v>0</v>
      </c>
      <c r="FH49" s="143">
        <v>0</v>
      </c>
      <c r="FI49" s="158">
        <f t="shared" si="165"/>
        <v>0</v>
      </c>
      <c r="FJ49" s="120">
        <f t="shared" si="92"/>
        <v>0</v>
      </c>
      <c r="FK49" s="438" t="str">
        <f t="shared" si="93"/>
        <v/>
      </c>
      <c r="FL49" s="438" t="str">
        <f t="shared" si="94"/>
        <v/>
      </c>
      <c r="FM49" s="148" t="str">
        <f t="shared" si="95"/>
        <v/>
      </c>
      <c r="FN49" s="410">
        <v>0</v>
      </c>
      <c r="FO49" s="411">
        <v>0</v>
      </c>
      <c r="FP49" s="411">
        <v>0</v>
      </c>
      <c r="FQ49" s="407">
        <f t="shared" si="204"/>
        <v>0</v>
      </c>
      <c r="FR49" s="408">
        <f t="shared" si="97"/>
        <v>0</v>
      </c>
      <c r="FS49" s="409" t="str">
        <f t="shared" si="98"/>
        <v/>
      </c>
      <c r="FT49" s="176"/>
      <c r="FU49" s="174"/>
      <c r="FV49" s="177" t="str">
        <f t="shared" si="166"/>
        <v/>
      </c>
      <c r="FW49" s="161" t="str">
        <f t="shared" si="100"/>
        <v/>
      </c>
      <c r="FX49" s="162" t="str">
        <f t="shared" si="101"/>
        <v/>
      </c>
      <c r="FY49" s="163" t="str">
        <f t="shared" si="217"/>
        <v/>
      </c>
      <c r="FZ49" s="164" t="str">
        <f t="shared" si="103"/>
        <v/>
      </c>
      <c r="GA49" s="164" t="str">
        <f t="shared" si="104"/>
        <v/>
      </c>
      <c r="GB49" s="165" t="str">
        <f t="shared" si="218"/>
        <v/>
      </c>
      <c r="GC49" s="166" t="str">
        <f t="shared" si="106"/>
        <v/>
      </c>
      <c r="GD49" s="167" t="str">
        <f t="shared" si="107"/>
        <v/>
      </c>
      <c r="GE49" s="168" t="str">
        <f t="shared" si="177"/>
        <v/>
      </c>
      <c r="GF49" s="169" t="str">
        <f t="shared" si="178"/>
        <v/>
      </c>
      <c r="GG49" s="169" t="str">
        <f t="shared" si="179"/>
        <v/>
      </c>
      <c r="GH49" s="169" t="str">
        <f t="shared" si="180"/>
        <v/>
      </c>
      <c r="GI49" s="169" t="str">
        <f t="shared" si="181"/>
        <v/>
      </c>
      <c r="GJ49" s="170" t="str">
        <f t="shared" si="182"/>
        <v/>
      </c>
      <c r="GK49" s="169" t="str">
        <f t="shared" si="183"/>
        <v/>
      </c>
      <c r="GL49" s="439" t="str">
        <f t="shared" si="115"/>
        <v/>
      </c>
      <c r="GM49" s="168">
        <f t="shared" si="116"/>
        <v>0</v>
      </c>
      <c r="GN49" s="169">
        <f t="shared" si="117"/>
        <v>0</v>
      </c>
      <c r="GO49" s="169">
        <f t="shared" si="118"/>
        <v>0</v>
      </c>
      <c r="GP49" s="169">
        <f t="shared" si="119"/>
        <v>0</v>
      </c>
      <c r="GQ49" s="171"/>
      <c r="GR49" s="809"/>
      <c r="GS49" s="809"/>
      <c r="GT49" s="25">
        <f t="shared" si="120"/>
        <v>0</v>
      </c>
      <c r="GU49" s="25" t="s">
        <v>161</v>
      </c>
      <c r="GV49" s="25">
        <f t="shared" si="121"/>
        <v>200</v>
      </c>
      <c r="GW49" s="25" t="str">
        <f t="shared" si="122"/>
        <v>0/200</v>
      </c>
      <c r="GX49" s="25">
        <f t="shared" si="123"/>
        <v>0</v>
      </c>
      <c r="GY49" s="25" t="s">
        <v>161</v>
      </c>
      <c r="GZ49" s="25">
        <f t="shared" si="124"/>
        <v>200</v>
      </c>
      <c r="HA49" s="25" t="str">
        <f t="shared" si="125"/>
        <v>0/200</v>
      </c>
      <c r="HB49" s="25">
        <f t="shared" si="126"/>
        <v>0</v>
      </c>
      <c r="HC49" s="25" t="s">
        <v>161</v>
      </c>
      <c r="HD49" s="25">
        <f t="shared" si="127"/>
        <v>100</v>
      </c>
      <c r="HE49" s="25" t="str">
        <f t="shared" si="128"/>
        <v>0/100</v>
      </c>
      <c r="HF49" s="25">
        <f t="shared" si="129"/>
        <v>0</v>
      </c>
      <c r="HG49" s="25" t="s">
        <v>161</v>
      </c>
      <c r="HH49" s="25">
        <f t="shared" si="130"/>
        <v>100</v>
      </c>
      <c r="HI49" s="25" t="str">
        <f t="shared" si="131"/>
        <v>0/100</v>
      </c>
      <c r="HJ49" s="25">
        <f t="shared" si="132"/>
        <v>0</v>
      </c>
      <c r="HK49" s="25" t="s">
        <v>161</v>
      </c>
      <c r="HL49" s="25">
        <f t="shared" si="133"/>
        <v>200</v>
      </c>
      <c r="HM49" s="25" t="str">
        <f t="shared" si="134"/>
        <v>0/200</v>
      </c>
      <c r="HN49" s="25">
        <f t="shared" si="135"/>
        <v>0</v>
      </c>
      <c r="HO49" s="25" t="s">
        <v>161</v>
      </c>
      <c r="HP49" s="25">
        <f t="shared" si="136"/>
        <v>100</v>
      </c>
      <c r="HQ49" s="25" t="str">
        <f t="shared" si="137"/>
        <v>0/100</v>
      </c>
    </row>
    <row r="50" spans="1:225" ht="21.75" customHeight="1">
      <c r="A50" s="2">
        <f t="shared" si="27"/>
        <v>0</v>
      </c>
      <c r="B50" s="22">
        <f t="shared" si="28"/>
        <v>0</v>
      </c>
      <c r="C50" s="88">
        <v>41</v>
      </c>
      <c r="D50" s="85"/>
      <c r="E50" s="26"/>
      <c r="F50" s="27"/>
      <c r="G50" s="23"/>
      <c r="H50" s="26"/>
      <c r="I50" s="26"/>
      <c r="J50" s="26"/>
      <c r="K50" s="365"/>
      <c r="L50" s="89">
        <v>0</v>
      </c>
      <c r="M50" s="90">
        <v>0</v>
      </c>
      <c r="N50" s="91">
        <v>0</v>
      </c>
      <c r="O50" s="91"/>
      <c r="P50" s="371">
        <f t="shared" si="29"/>
        <v>0</v>
      </c>
      <c r="Q50" s="372">
        <f t="shared" si="30"/>
        <v>0</v>
      </c>
      <c r="R50" s="90">
        <v>0</v>
      </c>
      <c r="S50" s="92">
        <f t="shared" si="221"/>
        <v>0</v>
      </c>
      <c r="T50" s="90">
        <v>0</v>
      </c>
      <c r="U50" s="92">
        <f t="shared" si="222"/>
        <v>0</v>
      </c>
      <c r="V50" s="93">
        <f t="shared" si="31"/>
        <v>0</v>
      </c>
      <c r="W50" s="94" t="str">
        <f t="shared" si="32"/>
        <v/>
      </c>
      <c r="X50" s="94" t="str">
        <f t="shared" si="33"/>
        <v/>
      </c>
      <c r="Y50" s="373" t="str">
        <f t="shared" si="34"/>
        <v/>
      </c>
      <c r="Z50" s="380">
        <v>0</v>
      </c>
      <c r="AA50" s="381">
        <v>0</v>
      </c>
      <c r="AB50" s="382">
        <v>0</v>
      </c>
      <c r="AC50" s="382"/>
      <c r="AD50" s="382">
        <f t="shared" si="35"/>
        <v>0</v>
      </c>
      <c r="AE50" s="383">
        <f t="shared" si="36"/>
        <v>0</v>
      </c>
      <c r="AF50" s="381">
        <v>0</v>
      </c>
      <c r="AG50" s="383">
        <f t="shared" si="3"/>
        <v>0</v>
      </c>
      <c r="AH50" s="381">
        <v>0</v>
      </c>
      <c r="AI50" s="383">
        <f t="shared" si="4"/>
        <v>0</v>
      </c>
      <c r="AJ50" s="384">
        <f t="shared" si="5"/>
        <v>0</v>
      </c>
      <c r="AK50" s="385" t="str">
        <f t="shared" si="37"/>
        <v/>
      </c>
      <c r="AL50" s="385" t="str">
        <f t="shared" si="38"/>
        <v/>
      </c>
      <c r="AM50" s="386" t="str">
        <f t="shared" si="39"/>
        <v/>
      </c>
      <c r="AN50" s="96">
        <v>0</v>
      </c>
      <c r="AO50" s="97">
        <v>0</v>
      </c>
      <c r="AP50" s="98">
        <v>0</v>
      </c>
      <c r="AQ50" s="98"/>
      <c r="AR50" s="98">
        <f t="shared" si="40"/>
        <v>0</v>
      </c>
      <c r="AS50" s="99">
        <f t="shared" si="41"/>
        <v>0</v>
      </c>
      <c r="AT50" s="97">
        <v>0</v>
      </c>
      <c r="AU50" s="99">
        <f t="shared" si="6"/>
        <v>0</v>
      </c>
      <c r="AV50" s="97">
        <v>0</v>
      </c>
      <c r="AW50" s="99">
        <f t="shared" si="7"/>
        <v>0</v>
      </c>
      <c r="AX50" s="100">
        <f t="shared" si="8"/>
        <v>0</v>
      </c>
      <c r="AY50" s="101" t="str">
        <f t="shared" si="42"/>
        <v/>
      </c>
      <c r="AZ50" s="101" t="str">
        <f t="shared" si="43"/>
        <v/>
      </c>
      <c r="BA50" s="102" t="str">
        <f t="shared" si="44"/>
        <v/>
      </c>
      <c r="BB50" s="103">
        <v>0</v>
      </c>
      <c r="BC50" s="104">
        <v>0</v>
      </c>
      <c r="BD50" s="105">
        <v>0</v>
      </c>
      <c r="BE50" s="105"/>
      <c r="BF50" s="105">
        <f t="shared" si="45"/>
        <v>0</v>
      </c>
      <c r="BG50" s="106">
        <f t="shared" si="46"/>
        <v>0</v>
      </c>
      <c r="BH50" s="104">
        <v>0</v>
      </c>
      <c r="BI50" s="106">
        <f t="shared" si="9"/>
        <v>0</v>
      </c>
      <c r="BJ50" s="104">
        <v>0</v>
      </c>
      <c r="BK50" s="106">
        <f t="shared" si="10"/>
        <v>0</v>
      </c>
      <c r="BL50" s="107">
        <f t="shared" si="11"/>
        <v>0</v>
      </c>
      <c r="BM50" s="108" t="str">
        <f t="shared" si="47"/>
        <v/>
      </c>
      <c r="BN50" s="108" t="str">
        <f t="shared" si="48"/>
        <v/>
      </c>
      <c r="BO50" s="109" t="str">
        <f t="shared" si="49"/>
        <v/>
      </c>
      <c r="BP50" s="110">
        <v>0</v>
      </c>
      <c r="BQ50" s="111">
        <v>0</v>
      </c>
      <c r="BR50" s="112">
        <v>0</v>
      </c>
      <c r="BS50" s="113">
        <f t="shared" si="50"/>
        <v>0</v>
      </c>
      <c r="BT50" s="111">
        <f t="shared" si="51"/>
        <v>0</v>
      </c>
      <c r="BU50" s="113">
        <f t="shared" si="52"/>
        <v>0</v>
      </c>
      <c r="BV50" s="111">
        <v>0</v>
      </c>
      <c r="BW50" s="113">
        <f t="shared" si="12"/>
        <v>0</v>
      </c>
      <c r="BX50" s="435">
        <f t="shared" si="53"/>
        <v>0</v>
      </c>
      <c r="BY50" s="114">
        <f t="shared" si="54"/>
        <v>0</v>
      </c>
      <c r="BZ50" s="434">
        <f t="shared" si="14"/>
        <v>0</v>
      </c>
      <c r="CA50" s="403" t="str">
        <f t="shared" si="55"/>
        <v/>
      </c>
      <c r="CB50" s="114" t="str">
        <f t="shared" si="56"/>
        <v/>
      </c>
      <c r="CC50" s="115" t="str">
        <f t="shared" si="57"/>
        <v/>
      </c>
      <c r="CD50" s="89">
        <v>0</v>
      </c>
      <c r="CE50" s="90">
        <v>0</v>
      </c>
      <c r="CF50" s="91">
        <v>0</v>
      </c>
      <c r="CG50" s="91"/>
      <c r="CH50" s="91">
        <f t="shared" si="58"/>
        <v>0</v>
      </c>
      <c r="CI50" s="92">
        <f t="shared" si="59"/>
        <v>0</v>
      </c>
      <c r="CJ50" s="90">
        <v>0</v>
      </c>
      <c r="CK50" s="92">
        <f t="shared" si="15"/>
        <v>0</v>
      </c>
      <c r="CL50" s="90">
        <v>0</v>
      </c>
      <c r="CM50" s="92">
        <f t="shared" si="16"/>
        <v>0</v>
      </c>
      <c r="CN50" s="93">
        <f t="shared" si="17"/>
        <v>0</v>
      </c>
      <c r="CO50" s="94" t="str">
        <f t="shared" si="60"/>
        <v/>
      </c>
      <c r="CP50" s="94" t="str">
        <f t="shared" si="61"/>
        <v/>
      </c>
      <c r="CQ50" s="95" t="str">
        <f t="shared" si="62"/>
        <v/>
      </c>
      <c r="CR50" s="116">
        <v>0</v>
      </c>
      <c r="CS50" s="117">
        <v>0</v>
      </c>
      <c r="CT50" s="118">
        <v>0</v>
      </c>
      <c r="CU50" s="118"/>
      <c r="CV50" s="118">
        <f t="shared" si="63"/>
        <v>0</v>
      </c>
      <c r="CW50" s="119">
        <f t="shared" si="64"/>
        <v>0</v>
      </c>
      <c r="CX50" s="117">
        <v>0</v>
      </c>
      <c r="CY50" s="119">
        <f t="shared" si="18"/>
        <v>0</v>
      </c>
      <c r="CZ50" s="117">
        <v>0</v>
      </c>
      <c r="DA50" s="119">
        <f t="shared" si="19"/>
        <v>0</v>
      </c>
      <c r="DB50" s="120">
        <f t="shared" si="20"/>
        <v>0</v>
      </c>
      <c r="DC50" s="87" t="str">
        <f t="shared" si="65"/>
        <v/>
      </c>
      <c r="DD50" s="87" t="str">
        <f t="shared" si="66"/>
        <v/>
      </c>
      <c r="DE50" s="121" t="str">
        <f t="shared" si="67"/>
        <v/>
      </c>
      <c r="DF50" s="122">
        <v>0</v>
      </c>
      <c r="DG50" s="123">
        <v>0</v>
      </c>
      <c r="DH50" s="124"/>
      <c r="DI50" s="125">
        <f t="shared" si="140"/>
        <v>0</v>
      </c>
      <c r="DJ50" s="84">
        <v>0</v>
      </c>
      <c r="DK50" s="126">
        <v>0</v>
      </c>
      <c r="DL50" s="127">
        <f t="shared" si="169"/>
        <v>0</v>
      </c>
      <c r="DM50" s="128">
        <v>0</v>
      </c>
      <c r="DN50" s="129">
        <f t="shared" ref="DN50" si="231">IF($U$8="NA","NA",0)</f>
        <v>0</v>
      </c>
      <c r="DO50" s="130">
        <f t="shared" si="141"/>
        <v>0</v>
      </c>
      <c r="DP50" s="131">
        <f t="shared" si="142"/>
        <v>0</v>
      </c>
      <c r="DQ50" s="132">
        <f t="shared" si="143"/>
        <v>0</v>
      </c>
      <c r="DR50" s="133" t="str">
        <f t="shared" si="144"/>
        <v/>
      </c>
      <c r="DS50" s="116">
        <v>0</v>
      </c>
      <c r="DT50" s="135">
        <v>0</v>
      </c>
      <c r="DU50" s="136">
        <f t="shared" si="145"/>
        <v>0</v>
      </c>
      <c r="DV50" s="117">
        <v>0</v>
      </c>
      <c r="DW50" s="138"/>
      <c r="DX50" s="136">
        <f t="shared" si="146"/>
        <v>0</v>
      </c>
      <c r="DY50" s="138"/>
      <c r="DZ50" s="138"/>
      <c r="EA50" s="136" t="str">
        <f t="shared" si="147"/>
        <v/>
      </c>
      <c r="EB50" s="139">
        <f t="shared" si="148"/>
        <v>0</v>
      </c>
      <c r="EC50" s="140">
        <f t="shared" si="149"/>
        <v>0</v>
      </c>
      <c r="ED50" s="141">
        <f t="shared" si="150"/>
        <v>0</v>
      </c>
      <c r="EE50" s="86">
        <v>0</v>
      </c>
      <c r="EF50" s="142">
        <v>0</v>
      </c>
      <c r="EG50" s="136">
        <f t="shared" si="151"/>
        <v>0</v>
      </c>
      <c r="EH50" s="143">
        <v>0</v>
      </c>
      <c r="EI50" s="144">
        <f t="shared" ref="EI50" si="232">IF($U$8="NA","NA",0)</f>
        <v>0</v>
      </c>
      <c r="EJ50" s="136">
        <f t="shared" si="152"/>
        <v>0</v>
      </c>
      <c r="EK50" s="145">
        <f t="shared" si="153"/>
        <v>0</v>
      </c>
      <c r="EL50" s="146">
        <f t="shared" si="154"/>
        <v>0</v>
      </c>
      <c r="EM50" s="147">
        <f t="shared" si="155"/>
        <v>0</v>
      </c>
      <c r="EN50" s="120">
        <f t="shared" si="156"/>
        <v>0</v>
      </c>
      <c r="EO50" s="148" t="str">
        <f t="shared" si="157"/>
        <v/>
      </c>
      <c r="EP50" s="149">
        <v>0</v>
      </c>
      <c r="EQ50" s="114">
        <v>0</v>
      </c>
      <c r="ER50" s="150">
        <v>0</v>
      </c>
      <c r="ES50" s="151">
        <f t="shared" si="201"/>
        <v>0</v>
      </c>
      <c r="ET50" s="152">
        <f t="shared" si="202"/>
        <v>0</v>
      </c>
      <c r="EU50" s="153" t="str">
        <f t="shared" si="203"/>
        <v/>
      </c>
      <c r="EV50" s="154">
        <v>0</v>
      </c>
      <c r="EW50" s="85">
        <v>0</v>
      </c>
      <c r="EX50" s="85">
        <v>0</v>
      </c>
      <c r="EY50" s="85">
        <f t="shared" si="188"/>
        <v>0</v>
      </c>
      <c r="EZ50" s="132">
        <f t="shared" si="189"/>
        <v>0</v>
      </c>
      <c r="FA50" s="133" t="str">
        <f t="shared" si="190"/>
        <v/>
      </c>
      <c r="FB50" s="116">
        <v>0</v>
      </c>
      <c r="FC50" s="117">
        <v>0</v>
      </c>
      <c r="FD50" s="155">
        <v>0</v>
      </c>
      <c r="FE50" s="156">
        <f t="shared" si="172"/>
        <v>0</v>
      </c>
      <c r="FF50" s="142">
        <v>0</v>
      </c>
      <c r="FG50" s="157">
        <f t="shared" si="164"/>
        <v>0</v>
      </c>
      <c r="FH50" s="143">
        <v>0</v>
      </c>
      <c r="FI50" s="158">
        <f t="shared" si="165"/>
        <v>0</v>
      </c>
      <c r="FJ50" s="120">
        <f t="shared" si="92"/>
        <v>0</v>
      </c>
      <c r="FK50" s="438" t="str">
        <f t="shared" si="93"/>
        <v/>
      </c>
      <c r="FL50" s="438" t="str">
        <f t="shared" si="94"/>
        <v/>
      </c>
      <c r="FM50" s="148" t="str">
        <f t="shared" si="95"/>
        <v/>
      </c>
      <c r="FN50" s="405">
        <v>0</v>
      </c>
      <c r="FO50" s="375">
        <v>0</v>
      </c>
      <c r="FP50" s="406">
        <v>0</v>
      </c>
      <c r="FQ50" s="407">
        <f t="shared" si="204"/>
        <v>0</v>
      </c>
      <c r="FR50" s="408">
        <f t="shared" si="97"/>
        <v>0</v>
      </c>
      <c r="FS50" s="409" t="str">
        <f t="shared" si="98"/>
        <v/>
      </c>
      <c r="FT50" s="176"/>
      <c r="FU50" s="174"/>
      <c r="FV50" s="177" t="str">
        <f t="shared" si="166"/>
        <v/>
      </c>
      <c r="FW50" s="161" t="str">
        <f t="shared" si="100"/>
        <v/>
      </c>
      <c r="FX50" s="162" t="str">
        <f t="shared" si="101"/>
        <v/>
      </c>
      <c r="FY50" s="163" t="str">
        <f t="shared" si="217"/>
        <v/>
      </c>
      <c r="FZ50" s="164" t="str">
        <f t="shared" si="103"/>
        <v/>
      </c>
      <c r="GA50" s="164" t="str">
        <f t="shared" si="104"/>
        <v/>
      </c>
      <c r="GB50" s="165" t="str">
        <f t="shared" si="218"/>
        <v/>
      </c>
      <c r="GC50" s="166" t="str">
        <f t="shared" si="106"/>
        <v/>
      </c>
      <c r="GD50" s="167" t="str">
        <f t="shared" si="107"/>
        <v/>
      </c>
      <c r="GE50" s="168" t="str">
        <f t="shared" si="177"/>
        <v/>
      </c>
      <c r="GF50" s="169" t="str">
        <f t="shared" si="178"/>
        <v/>
      </c>
      <c r="GG50" s="169" t="str">
        <f t="shared" si="179"/>
        <v/>
      </c>
      <c r="GH50" s="169" t="str">
        <f t="shared" si="180"/>
        <v/>
      </c>
      <c r="GI50" s="169" t="str">
        <f t="shared" si="181"/>
        <v/>
      </c>
      <c r="GJ50" s="170" t="str">
        <f t="shared" si="182"/>
        <v/>
      </c>
      <c r="GK50" s="169" t="str">
        <f t="shared" si="183"/>
        <v/>
      </c>
      <c r="GL50" s="439" t="str">
        <f t="shared" si="115"/>
        <v/>
      </c>
      <c r="GM50" s="168">
        <f t="shared" si="116"/>
        <v>0</v>
      </c>
      <c r="GN50" s="169">
        <f t="shared" si="117"/>
        <v>0</v>
      </c>
      <c r="GO50" s="169">
        <f t="shared" si="118"/>
        <v>0</v>
      </c>
      <c r="GP50" s="169">
        <f t="shared" si="119"/>
        <v>0</v>
      </c>
      <c r="GQ50" s="171"/>
      <c r="GR50" s="809"/>
      <c r="GS50" s="809"/>
      <c r="GT50" s="25">
        <f t="shared" si="120"/>
        <v>0</v>
      </c>
      <c r="GU50" s="25" t="s">
        <v>161</v>
      </c>
      <c r="GV50" s="25">
        <f t="shared" si="121"/>
        <v>200</v>
      </c>
      <c r="GW50" s="25" t="str">
        <f t="shared" si="122"/>
        <v>0/200</v>
      </c>
      <c r="GX50" s="25">
        <f t="shared" si="123"/>
        <v>0</v>
      </c>
      <c r="GY50" s="25" t="s">
        <v>161</v>
      </c>
      <c r="GZ50" s="25">
        <f t="shared" si="124"/>
        <v>200</v>
      </c>
      <c r="HA50" s="25" t="str">
        <f t="shared" si="125"/>
        <v>0/200</v>
      </c>
      <c r="HB50" s="25">
        <f t="shared" si="126"/>
        <v>0</v>
      </c>
      <c r="HC50" s="25" t="s">
        <v>161</v>
      </c>
      <c r="HD50" s="25">
        <f t="shared" si="127"/>
        <v>100</v>
      </c>
      <c r="HE50" s="25" t="str">
        <f t="shared" si="128"/>
        <v>0/100</v>
      </c>
      <c r="HF50" s="25">
        <f t="shared" si="129"/>
        <v>0</v>
      </c>
      <c r="HG50" s="25" t="s">
        <v>161</v>
      </c>
      <c r="HH50" s="25">
        <f t="shared" si="130"/>
        <v>100</v>
      </c>
      <c r="HI50" s="25" t="str">
        <f t="shared" si="131"/>
        <v>0/100</v>
      </c>
      <c r="HJ50" s="25">
        <f t="shared" si="132"/>
        <v>0</v>
      </c>
      <c r="HK50" s="25" t="s">
        <v>161</v>
      </c>
      <c r="HL50" s="25">
        <f t="shared" si="133"/>
        <v>200</v>
      </c>
      <c r="HM50" s="25" t="str">
        <f t="shared" si="134"/>
        <v>0/200</v>
      </c>
      <c r="HN50" s="25">
        <f t="shared" si="135"/>
        <v>0</v>
      </c>
      <c r="HO50" s="25" t="s">
        <v>161</v>
      </c>
      <c r="HP50" s="25">
        <f t="shared" si="136"/>
        <v>100</v>
      </c>
      <c r="HQ50" s="25" t="str">
        <f t="shared" si="137"/>
        <v>0/100</v>
      </c>
    </row>
    <row r="51" spans="1:225" ht="21.75" customHeight="1">
      <c r="A51" s="2">
        <f t="shared" si="27"/>
        <v>0</v>
      </c>
      <c r="B51" s="22">
        <f t="shared" si="28"/>
        <v>0</v>
      </c>
      <c r="C51" s="172">
        <v>42</v>
      </c>
      <c r="D51" s="85"/>
      <c r="E51" s="26"/>
      <c r="F51" s="27"/>
      <c r="G51" s="26"/>
      <c r="H51" s="26"/>
      <c r="I51" s="26"/>
      <c r="J51" s="26"/>
      <c r="K51" s="365"/>
      <c r="L51" s="89">
        <v>0</v>
      </c>
      <c r="M51" s="90">
        <v>0</v>
      </c>
      <c r="N51" s="91">
        <v>0</v>
      </c>
      <c r="O51" s="91"/>
      <c r="P51" s="371">
        <f t="shared" si="29"/>
        <v>0</v>
      </c>
      <c r="Q51" s="372">
        <f t="shared" si="30"/>
        <v>0</v>
      </c>
      <c r="R51" s="90">
        <v>0</v>
      </c>
      <c r="S51" s="92">
        <f t="shared" si="221"/>
        <v>0</v>
      </c>
      <c r="T51" s="90">
        <v>0</v>
      </c>
      <c r="U51" s="92">
        <f t="shared" si="222"/>
        <v>0</v>
      </c>
      <c r="V51" s="93">
        <f t="shared" si="31"/>
        <v>0</v>
      </c>
      <c r="W51" s="94" t="str">
        <f t="shared" si="32"/>
        <v/>
      </c>
      <c r="X51" s="94" t="str">
        <f t="shared" si="33"/>
        <v/>
      </c>
      <c r="Y51" s="373" t="str">
        <f t="shared" si="34"/>
        <v/>
      </c>
      <c r="Z51" s="380">
        <v>0</v>
      </c>
      <c r="AA51" s="381">
        <v>0</v>
      </c>
      <c r="AB51" s="382">
        <v>0</v>
      </c>
      <c r="AC51" s="382"/>
      <c r="AD51" s="382">
        <f t="shared" si="35"/>
        <v>0</v>
      </c>
      <c r="AE51" s="383">
        <f t="shared" si="36"/>
        <v>0</v>
      </c>
      <c r="AF51" s="381">
        <v>0</v>
      </c>
      <c r="AG51" s="383">
        <f t="shared" si="3"/>
        <v>0</v>
      </c>
      <c r="AH51" s="381">
        <v>0</v>
      </c>
      <c r="AI51" s="383">
        <f t="shared" si="4"/>
        <v>0</v>
      </c>
      <c r="AJ51" s="384">
        <f t="shared" si="5"/>
        <v>0</v>
      </c>
      <c r="AK51" s="385" t="str">
        <f t="shared" si="37"/>
        <v/>
      </c>
      <c r="AL51" s="385" t="str">
        <f t="shared" si="38"/>
        <v/>
      </c>
      <c r="AM51" s="386" t="str">
        <f t="shared" si="39"/>
        <v/>
      </c>
      <c r="AN51" s="96">
        <v>0</v>
      </c>
      <c r="AO51" s="97">
        <v>0</v>
      </c>
      <c r="AP51" s="98">
        <v>0</v>
      </c>
      <c r="AQ51" s="98"/>
      <c r="AR51" s="98">
        <f t="shared" si="40"/>
        <v>0</v>
      </c>
      <c r="AS51" s="99">
        <f t="shared" si="41"/>
        <v>0</v>
      </c>
      <c r="AT51" s="97">
        <v>0</v>
      </c>
      <c r="AU51" s="99">
        <f t="shared" si="6"/>
        <v>0</v>
      </c>
      <c r="AV51" s="97">
        <v>0</v>
      </c>
      <c r="AW51" s="99">
        <f t="shared" si="7"/>
        <v>0</v>
      </c>
      <c r="AX51" s="100">
        <f t="shared" si="8"/>
        <v>0</v>
      </c>
      <c r="AY51" s="101" t="str">
        <f t="shared" si="42"/>
        <v/>
      </c>
      <c r="AZ51" s="101" t="str">
        <f t="shared" si="43"/>
        <v/>
      </c>
      <c r="BA51" s="102" t="str">
        <f t="shared" si="44"/>
        <v/>
      </c>
      <c r="BB51" s="103">
        <v>0</v>
      </c>
      <c r="BC51" s="104">
        <v>0</v>
      </c>
      <c r="BD51" s="105">
        <v>0</v>
      </c>
      <c r="BE51" s="105"/>
      <c r="BF51" s="105">
        <f t="shared" si="45"/>
        <v>0</v>
      </c>
      <c r="BG51" s="106">
        <f t="shared" si="46"/>
        <v>0</v>
      </c>
      <c r="BH51" s="104">
        <v>0</v>
      </c>
      <c r="BI51" s="106">
        <f t="shared" si="9"/>
        <v>0</v>
      </c>
      <c r="BJ51" s="104">
        <v>0</v>
      </c>
      <c r="BK51" s="106">
        <f t="shared" si="10"/>
        <v>0</v>
      </c>
      <c r="BL51" s="107">
        <f t="shared" si="11"/>
        <v>0</v>
      </c>
      <c r="BM51" s="108" t="str">
        <f t="shared" si="47"/>
        <v/>
      </c>
      <c r="BN51" s="108" t="str">
        <f t="shared" si="48"/>
        <v/>
      </c>
      <c r="BO51" s="109" t="str">
        <f t="shared" si="49"/>
        <v/>
      </c>
      <c r="BP51" s="110">
        <v>0</v>
      </c>
      <c r="BQ51" s="111">
        <v>0</v>
      </c>
      <c r="BR51" s="112">
        <v>0</v>
      </c>
      <c r="BS51" s="113">
        <f t="shared" si="50"/>
        <v>0</v>
      </c>
      <c r="BT51" s="111">
        <f t="shared" si="51"/>
        <v>0</v>
      </c>
      <c r="BU51" s="113">
        <f t="shared" si="52"/>
        <v>0</v>
      </c>
      <c r="BV51" s="111">
        <v>0</v>
      </c>
      <c r="BW51" s="113">
        <f t="shared" si="12"/>
        <v>0</v>
      </c>
      <c r="BX51" s="435">
        <f t="shared" si="53"/>
        <v>0</v>
      </c>
      <c r="BY51" s="114">
        <f t="shared" si="54"/>
        <v>0</v>
      </c>
      <c r="BZ51" s="434">
        <f t="shared" si="14"/>
        <v>0</v>
      </c>
      <c r="CA51" s="403" t="str">
        <f t="shared" si="55"/>
        <v/>
      </c>
      <c r="CB51" s="114" t="str">
        <f t="shared" si="56"/>
        <v/>
      </c>
      <c r="CC51" s="115" t="str">
        <f t="shared" si="57"/>
        <v/>
      </c>
      <c r="CD51" s="89">
        <v>0</v>
      </c>
      <c r="CE51" s="90">
        <v>0</v>
      </c>
      <c r="CF51" s="91">
        <v>0</v>
      </c>
      <c r="CG51" s="91"/>
      <c r="CH51" s="91">
        <f t="shared" si="58"/>
        <v>0</v>
      </c>
      <c r="CI51" s="92">
        <f t="shared" si="59"/>
        <v>0</v>
      </c>
      <c r="CJ51" s="90">
        <v>0</v>
      </c>
      <c r="CK51" s="92">
        <f t="shared" si="15"/>
        <v>0</v>
      </c>
      <c r="CL51" s="90">
        <v>0</v>
      </c>
      <c r="CM51" s="92">
        <f t="shared" si="16"/>
        <v>0</v>
      </c>
      <c r="CN51" s="93">
        <f t="shared" si="17"/>
        <v>0</v>
      </c>
      <c r="CO51" s="94" t="str">
        <f t="shared" si="60"/>
        <v/>
      </c>
      <c r="CP51" s="94" t="str">
        <f t="shared" si="61"/>
        <v/>
      </c>
      <c r="CQ51" s="95" t="str">
        <f t="shared" si="62"/>
        <v/>
      </c>
      <c r="CR51" s="116">
        <v>0</v>
      </c>
      <c r="CS51" s="117">
        <v>0</v>
      </c>
      <c r="CT51" s="118">
        <v>0</v>
      </c>
      <c r="CU51" s="118"/>
      <c r="CV51" s="118">
        <f t="shared" si="63"/>
        <v>0</v>
      </c>
      <c r="CW51" s="119">
        <f t="shared" si="64"/>
        <v>0</v>
      </c>
      <c r="CX51" s="117">
        <v>0</v>
      </c>
      <c r="CY51" s="119">
        <f t="shared" si="18"/>
        <v>0</v>
      </c>
      <c r="CZ51" s="117">
        <v>0</v>
      </c>
      <c r="DA51" s="119">
        <f t="shared" si="19"/>
        <v>0</v>
      </c>
      <c r="DB51" s="120">
        <f t="shared" si="20"/>
        <v>0</v>
      </c>
      <c r="DC51" s="87" t="str">
        <f t="shared" si="65"/>
        <v/>
      </c>
      <c r="DD51" s="87" t="str">
        <f t="shared" si="66"/>
        <v/>
      </c>
      <c r="DE51" s="121" t="str">
        <f t="shared" si="67"/>
        <v/>
      </c>
      <c r="DF51" s="122">
        <v>0</v>
      </c>
      <c r="DG51" s="123">
        <v>0</v>
      </c>
      <c r="DH51" s="124"/>
      <c r="DI51" s="125">
        <f t="shared" si="140"/>
        <v>0</v>
      </c>
      <c r="DJ51" s="84">
        <v>0</v>
      </c>
      <c r="DK51" s="126">
        <v>0</v>
      </c>
      <c r="DL51" s="127">
        <f t="shared" si="169"/>
        <v>0</v>
      </c>
      <c r="DM51" s="128">
        <v>0</v>
      </c>
      <c r="DN51" s="129">
        <v>0</v>
      </c>
      <c r="DO51" s="130">
        <f t="shared" si="141"/>
        <v>0</v>
      </c>
      <c r="DP51" s="131">
        <f t="shared" si="142"/>
        <v>0</v>
      </c>
      <c r="DQ51" s="132">
        <f t="shared" si="143"/>
        <v>0</v>
      </c>
      <c r="DR51" s="133" t="str">
        <f t="shared" si="144"/>
        <v/>
      </c>
      <c r="DS51" s="116">
        <v>0</v>
      </c>
      <c r="DT51" s="135">
        <v>0</v>
      </c>
      <c r="DU51" s="136">
        <f t="shared" si="145"/>
        <v>0</v>
      </c>
      <c r="DV51" s="117">
        <v>0</v>
      </c>
      <c r="DW51" s="138"/>
      <c r="DX51" s="136">
        <f t="shared" si="146"/>
        <v>0</v>
      </c>
      <c r="DY51" s="138"/>
      <c r="DZ51" s="138"/>
      <c r="EA51" s="136" t="str">
        <f t="shared" si="147"/>
        <v/>
      </c>
      <c r="EB51" s="139">
        <f t="shared" si="148"/>
        <v>0</v>
      </c>
      <c r="EC51" s="140">
        <f t="shared" si="149"/>
        <v>0</v>
      </c>
      <c r="ED51" s="141">
        <f t="shared" si="150"/>
        <v>0</v>
      </c>
      <c r="EE51" s="86">
        <v>0</v>
      </c>
      <c r="EF51" s="142">
        <v>0</v>
      </c>
      <c r="EG51" s="136">
        <f t="shared" si="151"/>
        <v>0</v>
      </c>
      <c r="EH51" s="143">
        <v>0</v>
      </c>
      <c r="EI51" s="144">
        <v>0</v>
      </c>
      <c r="EJ51" s="136">
        <f t="shared" si="152"/>
        <v>0</v>
      </c>
      <c r="EK51" s="145">
        <f t="shared" si="153"/>
        <v>0</v>
      </c>
      <c r="EL51" s="146">
        <f t="shared" si="154"/>
        <v>0</v>
      </c>
      <c r="EM51" s="147">
        <f t="shared" si="155"/>
        <v>0</v>
      </c>
      <c r="EN51" s="120">
        <f t="shared" si="156"/>
        <v>0</v>
      </c>
      <c r="EO51" s="148" t="str">
        <f t="shared" si="157"/>
        <v/>
      </c>
      <c r="EP51" s="173">
        <v>0</v>
      </c>
      <c r="EQ51" s="174">
        <v>0</v>
      </c>
      <c r="ER51" s="174">
        <v>0</v>
      </c>
      <c r="ES51" s="151">
        <f t="shared" si="201"/>
        <v>0</v>
      </c>
      <c r="ET51" s="152">
        <f t="shared" si="202"/>
        <v>0</v>
      </c>
      <c r="EU51" s="153" t="str">
        <f t="shared" si="203"/>
        <v/>
      </c>
      <c r="EV51" s="175">
        <v>0</v>
      </c>
      <c r="EW51" s="162">
        <v>0</v>
      </c>
      <c r="EX51" s="162">
        <v>0</v>
      </c>
      <c r="EY51" s="85">
        <f t="shared" si="188"/>
        <v>0</v>
      </c>
      <c r="EZ51" s="132">
        <f t="shared" si="189"/>
        <v>0</v>
      </c>
      <c r="FA51" s="133" t="str">
        <f t="shared" si="190"/>
        <v/>
      </c>
      <c r="FB51" s="116">
        <v>0</v>
      </c>
      <c r="FC51" s="117">
        <v>0</v>
      </c>
      <c r="FD51" s="155">
        <v>0</v>
      </c>
      <c r="FE51" s="156">
        <f t="shared" si="172"/>
        <v>0</v>
      </c>
      <c r="FF51" s="142">
        <v>0</v>
      </c>
      <c r="FG51" s="157">
        <f t="shared" si="164"/>
        <v>0</v>
      </c>
      <c r="FH51" s="143">
        <v>0</v>
      </c>
      <c r="FI51" s="158">
        <f t="shared" si="165"/>
        <v>0</v>
      </c>
      <c r="FJ51" s="120">
        <f t="shared" si="92"/>
        <v>0</v>
      </c>
      <c r="FK51" s="438" t="str">
        <f t="shared" si="93"/>
        <v/>
      </c>
      <c r="FL51" s="438" t="str">
        <f t="shared" si="94"/>
        <v/>
      </c>
      <c r="FM51" s="148" t="str">
        <f t="shared" si="95"/>
        <v/>
      </c>
      <c r="FN51" s="410">
        <v>0</v>
      </c>
      <c r="FO51" s="411">
        <v>0</v>
      </c>
      <c r="FP51" s="411">
        <v>0</v>
      </c>
      <c r="FQ51" s="407">
        <f t="shared" si="204"/>
        <v>0</v>
      </c>
      <c r="FR51" s="408">
        <f t="shared" si="97"/>
        <v>0</v>
      </c>
      <c r="FS51" s="409" t="str">
        <f t="shared" si="98"/>
        <v/>
      </c>
      <c r="FT51" s="176"/>
      <c r="FU51" s="174"/>
      <c r="FV51" s="177" t="str">
        <f t="shared" ref="FV51:FV109" si="233">IF(OR(FT51="",FU51=""),"",FU51/FT51*100)</f>
        <v/>
      </c>
      <c r="FW51" s="161" t="str">
        <f t="shared" si="100"/>
        <v/>
      </c>
      <c r="FX51" s="162" t="str">
        <f t="shared" si="101"/>
        <v/>
      </c>
      <c r="FY51" s="163" t="str">
        <f t="shared" si="217"/>
        <v/>
      </c>
      <c r="FZ51" s="164" t="str">
        <f t="shared" si="103"/>
        <v/>
      </c>
      <c r="GA51" s="164" t="str">
        <f t="shared" si="104"/>
        <v/>
      </c>
      <c r="GB51" s="165" t="str">
        <f t="shared" si="218"/>
        <v/>
      </c>
      <c r="GC51" s="166" t="str">
        <f t="shared" si="106"/>
        <v/>
      </c>
      <c r="GD51" s="167" t="str">
        <f t="shared" si="107"/>
        <v/>
      </c>
      <c r="GE51" s="168" t="str">
        <f t="shared" si="177"/>
        <v/>
      </c>
      <c r="GF51" s="169" t="str">
        <f t="shared" si="178"/>
        <v/>
      </c>
      <c r="GG51" s="169" t="str">
        <f t="shared" si="179"/>
        <v/>
      </c>
      <c r="GH51" s="169" t="str">
        <f t="shared" si="180"/>
        <v/>
      </c>
      <c r="GI51" s="169" t="str">
        <f t="shared" si="181"/>
        <v/>
      </c>
      <c r="GJ51" s="170" t="str">
        <f t="shared" si="182"/>
        <v/>
      </c>
      <c r="GK51" s="169" t="str">
        <f t="shared" si="183"/>
        <v/>
      </c>
      <c r="GL51" s="439" t="str">
        <f t="shared" si="115"/>
        <v/>
      </c>
      <c r="GM51" s="168">
        <f t="shared" si="116"/>
        <v>0</v>
      </c>
      <c r="GN51" s="169">
        <f t="shared" si="117"/>
        <v>0</v>
      </c>
      <c r="GO51" s="169">
        <f t="shared" si="118"/>
        <v>0</v>
      </c>
      <c r="GP51" s="169">
        <f t="shared" si="119"/>
        <v>0</v>
      </c>
      <c r="GQ51" s="171"/>
      <c r="GR51" s="809"/>
      <c r="GS51" s="809"/>
      <c r="GT51" s="25">
        <f t="shared" si="120"/>
        <v>0</v>
      </c>
      <c r="GU51" s="25" t="s">
        <v>161</v>
      </c>
      <c r="GV51" s="25">
        <f t="shared" si="121"/>
        <v>200</v>
      </c>
      <c r="GW51" s="25" t="str">
        <f t="shared" si="122"/>
        <v>0/200</v>
      </c>
      <c r="GX51" s="25">
        <f t="shared" si="123"/>
        <v>0</v>
      </c>
      <c r="GY51" s="25" t="s">
        <v>161</v>
      </c>
      <c r="GZ51" s="25">
        <f t="shared" si="124"/>
        <v>200</v>
      </c>
      <c r="HA51" s="25" t="str">
        <f t="shared" si="125"/>
        <v>0/200</v>
      </c>
      <c r="HB51" s="25">
        <f t="shared" si="126"/>
        <v>0</v>
      </c>
      <c r="HC51" s="25" t="s">
        <v>161</v>
      </c>
      <c r="HD51" s="25">
        <f t="shared" si="127"/>
        <v>100</v>
      </c>
      <c r="HE51" s="25" t="str">
        <f t="shared" si="128"/>
        <v>0/100</v>
      </c>
      <c r="HF51" s="25">
        <f t="shared" si="129"/>
        <v>0</v>
      </c>
      <c r="HG51" s="25" t="s">
        <v>161</v>
      </c>
      <c r="HH51" s="25">
        <f t="shared" si="130"/>
        <v>100</v>
      </c>
      <c r="HI51" s="25" t="str">
        <f t="shared" si="131"/>
        <v>0/100</v>
      </c>
      <c r="HJ51" s="25">
        <f t="shared" si="132"/>
        <v>0</v>
      </c>
      <c r="HK51" s="25" t="s">
        <v>161</v>
      </c>
      <c r="HL51" s="25">
        <f t="shared" si="133"/>
        <v>200</v>
      </c>
      <c r="HM51" s="25" t="str">
        <f t="shared" si="134"/>
        <v>0/200</v>
      </c>
      <c r="HN51" s="25">
        <f t="shared" si="135"/>
        <v>0</v>
      </c>
      <c r="HO51" s="25" t="s">
        <v>161</v>
      </c>
      <c r="HP51" s="25">
        <f t="shared" si="136"/>
        <v>100</v>
      </c>
      <c r="HQ51" s="25" t="str">
        <f t="shared" si="137"/>
        <v>0/100</v>
      </c>
    </row>
    <row r="52" spans="1:225" ht="21.75" customHeight="1">
      <c r="A52" s="2">
        <f t="shared" si="27"/>
        <v>0</v>
      </c>
      <c r="B52" s="22">
        <f t="shared" si="28"/>
        <v>0</v>
      </c>
      <c r="C52" s="88">
        <v>43</v>
      </c>
      <c r="D52" s="85"/>
      <c r="E52" s="26"/>
      <c r="F52" s="27"/>
      <c r="G52" s="23"/>
      <c r="H52" s="26"/>
      <c r="I52" s="26"/>
      <c r="J52" s="26"/>
      <c r="K52" s="365"/>
      <c r="L52" s="89">
        <v>0</v>
      </c>
      <c r="M52" s="90">
        <v>0</v>
      </c>
      <c r="N52" s="91">
        <v>0</v>
      </c>
      <c r="O52" s="91"/>
      <c r="P52" s="371">
        <f t="shared" si="29"/>
        <v>0</v>
      </c>
      <c r="Q52" s="372">
        <f t="shared" si="30"/>
        <v>0</v>
      </c>
      <c r="R52" s="90">
        <v>0</v>
      </c>
      <c r="S52" s="92">
        <f t="shared" si="221"/>
        <v>0</v>
      </c>
      <c r="T52" s="90">
        <v>0</v>
      </c>
      <c r="U52" s="92">
        <f t="shared" si="222"/>
        <v>0</v>
      </c>
      <c r="V52" s="93">
        <f t="shared" si="31"/>
        <v>0</v>
      </c>
      <c r="W52" s="94" t="str">
        <f t="shared" si="32"/>
        <v/>
      </c>
      <c r="X52" s="94" t="str">
        <f t="shared" si="33"/>
        <v/>
      </c>
      <c r="Y52" s="373" t="str">
        <f t="shared" si="34"/>
        <v/>
      </c>
      <c r="Z52" s="380">
        <v>0</v>
      </c>
      <c r="AA52" s="381">
        <v>0</v>
      </c>
      <c r="AB52" s="382">
        <v>0</v>
      </c>
      <c r="AC52" s="382"/>
      <c r="AD52" s="382">
        <f t="shared" si="35"/>
        <v>0</v>
      </c>
      <c r="AE52" s="383">
        <f t="shared" si="36"/>
        <v>0</v>
      </c>
      <c r="AF52" s="381">
        <v>0</v>
      </c>
      <c r="AG52" s="383">
        <f t="shared" si="3"/>
        <v>0</v>
      </c>
      <c r="AH52" s="381">
        <v>0</v>
      </c>
      <c r="AI52" s="383">
        <f t="shared" si="4"/>
        <v>0</v>
      </c>
      <c r="AJ52" s="384">
        <f t="shared" si="5"/>
        <v>0</v>
      </c>
      <c r="AK52" s="385" t="str">
        <f t="shared" si="37"/>
        <v/>
      </c>
      <c r="AL52" s="385" t="str">
        <f t="shared" si="38"/>
        <v/>
      </c>
      <c r="AM52" s="386" t="str">
        <f t="shared" si="39"/>
        <v/>
      </c>
      <c r="AN52" s="96">
        <v>0</v>
      </c>
      <c r="AO52" s="97">
        <v>0</v>
      </c>
      <c r="AP52" s="98">
        <v>0</v>
      </c>
      <c r="AQ52" s="98"/>
      <c r="AR52" s="98">
        <f t="shared" si="40"/>
        <v>0</v>
      </c>
      <c r="AS52" s="99">
        <f t="shared" si="41"/>
        <v>0</v>
      </c>
      <c r="AT52" s="97">
        <v>0</v>
      </c>
      <c r="AU52" s="99">
        <f t="shared" si="6"/>
        <v>0</v>
      </c>
      <c r="AV52" s="97">
        <v>0</v>
      </c>
      <c r="AW52" s="99">
        <f t="shared" si="7"/>
        <v>0</v>
      </c>
      <c r="AX52" s="100">
        <f t="shared" si="8"/>
        <v>0</v>
      </c>
      <c r="AY52" s="101" t="str">
        <f t="shared" si="42"/>
        <v/>
      </c>
      <c r="AZ52" s="101" t="str">
        <f t="shared" si="43"/>
        <v/>
      </c>
      <c r="BA52" s="102" t="str">
        <f t="shared" si="44"/>
        <v/>
      </c>
      <c r="BB52" s="103">
        <v>0</v>
      </c>
      <c r="BC52" s="104">
        <v>0</v>
      </c>
      <c r="BD52" s="105">
        <v>0</v>
      </c>
      <c r="BE52" s="105"/>
      <c r="BF52" s="105">
        <f t="shared" si="45"/>
        <v>0</v>
      </c>
      <c r="BG52" s="106">
        <f t="shared" si="46"/>
        <v>0</v>
      </c>
      <c r="BH52" s="104">
        <v>0</v>
      </c>
      <c r="BI52" s="106">
        <f t="shared" si="9"/>
        <v>0</v>
      </c>
      <c r="BJ52" s="104">
        <v>0</v>
      </c>
      <c r="BK52" s="106">
        <f t="shared" si="10"/>
        <v>0</v>
      </c>
      <c r="BL52" s="107">
        <f t="shared" si="11"/>
        <v>0</v>
      </c>
      <c r="BM52" s="108" t="str">
        <f t="shared" si="47"/>
        <v/>
      </c>
      <c r="BN52" s="108" t="str">
        <f t="shared" si="48"/>
        <v/>
      </c>
      <c r="BO52" s="109" t="str">
        <f t="shared" si="49"/>
        <v/>
      </c>
      <c r="BP52" s="110">
        <v>0</v>
      </c>
      <c r="BQ52" s="111">
        <v>0</v>
      </c>
      <c r="BR52" s="112">
        <v>0</v>
      </c>
      <c r="BS52" s="113">
        <f t="shared" si="50"/>
        <v>0</v>
      </c>
      <c r="BT52" s="111">
        <f t="shared" si="51"/>
        <v>0</v>
      </c>
      <c r="BU52" s="113">
        <f t="shared" si="52"/>
        <v>0</v>
      </c>
      <c r="BV52" s="111">
        <v>0</v>
      </c>
      <c r="BW52" s="113">
        <f t="shared" si="12"/>
        <v>0</v>
      </c>
      <c r="BX52" s="435">
        <f t="shared" si="53"/>
        <v>0</v>
      </c>
      <c r="BY52" s="114">
        <f t="shared" si="54"/>
        <v>0</v>
      </c>
      <c r="BZ52" s="434">
        <f t="shared" si="14"/>
        <v>0</v>
      </c>
      <c r="CA52" s="403" t="str">
        <f t="shared" si="55"/>
        <v/>
      </c>
      <c r="CB52" s="114" t="str">
        <f t="shared" si="56"/>
        <v/>
      </c>
      <c r="CC52" s="115" t="str">
        <f t="shared" si="57"/>
        <v/>
      </c>
      <c r="CD52" s="89">
        <v>0</v>
      </c>
      <c r="CE52" s="90">
        <v>0</v>
      </c>
      <c r="CF52" s="91">
        <v>0</v>
      </c>
      <c r="CG52" s="91"/>
      <c r="CH52" s="91">
        <f t="shared" si="58"/>
        <v>0</v>
      </c>
      <c r="CI52" s="92">
        <f t="shared" si="59"/>
        <v>0</v>
      </c>
      <c r="CJ52" s="90">
        <v>0</v>
      </c>
      <c r="CK52" s="92">
        <f t="shared" si="15"/>
        <v>0</v>
      </c>
      <c r="CL52" s="90">
        <v>0</v>
      </c>
      <c r="CM52" s="92">
        <f t="shared" si="16"/>
        <v>0</v>
      </c>
      <c r="CN52" s="93">
        <f t="shared" si="17"/>
        <v>0</v>
      </c>
      <c r="CO52" s="94" t="str">
        <f t="shared" si="60"/>
        <v/>
      </c>
      <c r="CP52" s="94" t="str">
        <f t="shared" si="61"/>
        <v/>
      </c>
      <c r="CQ52" s="95" t="str">
        <f t="shared" si="62"/>
        <v/>
      </c>
      <c r="CR52" s="116">
        <v>0</v>
      </c>
      <c r="CS52" s="117">
        <v>0</v>
      </c>
      <c r="CT52" s="118">
        <v>0</v>
      </c>
      <c r="CU52" s="118"/>
      <c r="CV52" s="118">
        <f t="shared" si="63"/>
        <v>0</v>
      </c>
      <c r="CW52" s="119">
        <f t="shared" si="64"/>
        <v>0</v>
      </c>
      <c r="CX52" s="117">
        <v>0</v>
      </c>
      <c r="CY52" s="119">
        <f t="shared" si="18"/>
        <v>0</v>
      </c>
      <c r="CZ52" s="117">
        <v>0</v>
      </c>
      <c r="DA52" s="119">
        <f t="shared" si="19"/>
        <v>0</v>
      </c>
      <c r="DB52" s="120">
        <f t="shared" si="20"/>
        <v>0</v>
      </c>
      <c r="DC52" s="87" t="str">
        <f t="shared" si="65"/>
        <v/>
      </c>
      <c r="DD52" s="87" t="str">
        <f t="shared" si="66"/>
        <v/>
      </c>
      <c r="DE52" s="121" t="str">
        <f t="shared" si="67"/>
        <v/>
      </c>
      <c r="DF52" s="122">
        <v>0</v>
      </c>
      <c r="DG52" s="123">
        <v>0</v>
      </c>
      <c r="DH52" s="124"/>
      <c r="DI52" s="125">
        <f t="shared" si="140"/>
        <v>0</v>
      </c>
      <c r="DJ52" s="84">
        <v>0</v>
      </c>
      <c r="DK52" s="126">
        <v>0</v>
      </c>
      <c r="DL52" s="127">
        <f t="shared" si="169"/>
        <v>0</v>
      </c>
      <c r="DM52" s="128">
        <v>0</v>
      </c>
      <c r="DN52" s="129">
        <f t="shared" ref="DN52" si="234">IF($U$8="NA","NA",0)</f>
        <v>0</v>
      </c>
      <c r="DO52" s="130">
        <f t="shared" si="141"/>
        <v>0</v>
      </c>
      <c r="DP52" s="131">
        <f t="shared" si="142"/>
        <v>0</v>
      </c>
      <c r="DQ52" s="132">
        <f t="shared" si="143"/>
        <v>0</v>
      </c>
      <c r="DR52" s="133" t="str">
        <f t="shared" si="144"/>
        <v/>
      </c>
      <c r="DS52" s="116">
        <v>0</v>
      </c>
      <c r="DT52" s="135">
        <v>0</v>
      </c>
      <c r="DU52" s="136">
        <f t="shared" si="145"/>
        <v>0</v>
      </c>
      <c r="DV52" s="117">
        <v>0</v>
      </c>
      <c r="DW52" s="138"/>
      <c r="DX52" s="136">
        <f t="shared" si="146"/>
        <v>0</v>
      </c>
      <c r="DY52" s="138"/>
      <c r="DZ52" s="138"/>
      <c r="EA52" s="136" t="str">
        <f t="shared" si="147"/>
        <v/>
      </c>
      <c r="EB52" s="139">
        <f t="shared" si="148"/>
        <v>0</v>
      </c>
      <c r="EC52" s="140">
        <f t="shared" si="149"/>
        <v>0</v>
      </c>
      <c r="ED52" s="141">
        <f t="shared" si="150"/>
        <v>0</v>
      </c>
      <c r="EE52" s="86">
        <v>0</v>
      </c>
      <c r="EF52" s="142">
        <v>0</v>
      </c>
      <c r="EG52" s="136">
        <f t="shared" si="151"/>
        <v>0</v>
      </c>
      <c r="EH52" s="143">
        <v>0</v>
      </c>
      <c r="EI52" s="144">
        <f t="shared" ref="EI52" si="235">IF($U$8="NA","NA",0)</f>
        <v>0</v>
      </c>
      <c r="EJ52" s="136">
        <f t="shared" si="152"/>
        <v>0</v>
      </c>
      <c r="EK52" s="145">
        <f t="shared" si="153"/>
        <v>0</v>
      </c>
      <c r="EL52" s="146">
        <f t="shared" si="154"/>
        <v>0</v>
      </c>
      <c r="EM52" s="147">
        <f t="shared" si="155"/>
        <v>0</v>
      </c>
      <c r="EN52" s="120">
        <f t="shared" si="156"/>
        <v>0</v>
      </c>
      <c r="EO52" s="148" t="str">
        <f t="shared" si="157"/>
        <v/>
      </c>
      <c r="EP52" s="149">
        <v>0</v>
      </c>
      <c r="EQ52" s="114">
        <v>0</v>
      </c>
      <c r="ER52" s="150">
        <v>0</v>
      </c>
      <c r="ES52" s="151">
        <f t="shared" si="201"/>
        <v>0</v>
      </c>
      <c r="ET52" s="152">
        <f t="shared" si="202"/>
        <v>0</v>
      </c>
      <c r="EU52" s="153" t="str">
        <f t="shared" si="203"/>
        <v/>
      </c>
      <c r="EV52" s="154">
        <v>0</v>
      </c>
      <c r="EW52" s="85">
        <v>0</v>
      </c>
      <c r="EX52" s="85">
        <v>0</v>
      </c>
      <c r="EY52" s="85">
        <f t="shared" si="188"/>
        <v>0</v>
      </c>
      <c r="EZ52" s="132">
        <f t="shared" si="189"/>
        <v>0</v>
      </c>
      <c r="FA52" s="133" t="str">
        <f t="shared" si="190"/>
        <v/>
      </c>
      <c r="FB52" s="116">
        <v>0</v>
      </c>
      <c r="FC52" s="117">
        <v>0</v>
      </c>
      <c r="FD52" s="155">
        <v>0</v>
      </c>
      <c r="FE52" s="156">
        <f t="shared" si="172"/>
        <v>0</v>
      </c>
      <c r="FF52" s="142">
        <v>0</v>
      </c>
      <c r="FG52" s="157">
        <f t="shared" si="164"/>
        <v>0</v>
      </c>
      <c r="FH52" s="143">
        <v>0</v>
      </c>
      <c r="FI52" s="158">
        <f t="shared" si="165"/>
        <v>0</v>
      </c>
      <c r="FJ52" s="120">
        <f t="shared" si="92"/>
        <v>0</v>
      </c>
      <c r="FK52" s="438" t="str">
        <f t="shared" si="93"/>
        <v/>
      </c>
      <c r="FL52" s="438" t="str">
        <f t="shared" si="94"/>
        <v/>
      </c>
      <c r="FM52" s="148" t="str">
        <f t="shared" si="95"/>
        <v/>
      </c>
      <c r="FN52" s="405">
        <v>0</v>
      </c>
      <c r="FO52" s="375">
        <v>0</v>
      </c>
      <c r="FP52" s="406">
        <v>0</v>
      </c>
      <c r="FQ52" s="407">
        <f t="shared" si="204"/>
        <v>0</v>
      </c>
      <c r="FR52" s="408">
        <f t="shared" si="97"/>
        <v>0</v>
      </c>
      <c r="FS52" s="409" t="str">
        <f t="shared" si="98"/>
        <v/>
      </c>
      <c r="FT52" s="176"/>
      <c r="FU52" s="174"/>
      <c r="FV52" s="177" t="str">
        <f t="shared" si="233"/>
        <v/>
      </c>
      <c r="FW52" s="161" t="str">
        <f t="shared" si="100"/>
        <v/>
      </c>
      <c r="FX52" s="162" t="str">
        <f t="shared" si="101"/>
        <v/>
      </c>
      <c r="FY52" s="163" t="str">
        <f t="shared" si="217"/>
        <v/>
      </c>
      <c r="FZ52" s="164" t="str">
        <f t="shared" si="103"/>
        <v/>
      </c>
      <c r="GA52" s="164" t="str">
        <f t="shared" si="104"/>
        <v/>
      </c>
      <c r="GB52" s="165" t="str">
        <f t="shared" si="218"/>
        <v/>
      </c>
      <c r="GC52" s="166" t="str">
        <f t="shared" si="106"/>
        <v/>
      </c>
      <c r="GD52" s="167" t="str">
        <f t="shared" si="107"/>
        <v/>
      </c>
      <c r="GE52" s="168" t="str">
        <f t="shared" si="177"/>
        <v/>
      </c>
      <c r="GF52" s="169" t="str">
        <f t="shared" si="178"/>
        <v/>
      </c>
      <c r="GG52" s="169" t="str">
        <f t="shared" si="179"/>
        <v/>
      </c>
      <c r="GH52" s="169" t="str">
        <f t="shared" si="180"/>
        <v/>
      </c>
      <c r="GI52" s="169" t="str">
        <f t="shared" si="181"/>
        <v/>
      </c>
      <c r="GJ52" s="170" t="str">
        <f t="shared" si="182"/>
        <v/>
      </c>
      <c r="GK52" s="169" t="str">
        <f t="shared" si="183"/>
        <v/>
      </c>
      <c r="GL52" s="439" t="str">
        <f t="shared" si="115"/>
        <v/>
      </c>
      <c r="GM52" s="168">
        <f t="shared" si="116"/>
        <v>0</v>
      </c>
      <c r="GN52" s="169">
        <f t="shared" si="117"/>
        <v>0</v>
      </c>
      <c r="GO52" s="169">
        <f t="shared" si="118"/>
        <v>0</v>
      </c>
      <c r="GP52" s="169">
        <f t="shared" si="119"/>
        <v>0</v>
      </c>
      <c r="GQ52" s="171"/>
      <c r="GR52" s="809"/>
      <c r="GS52" s="809"/>
      <c r="GT52" s="25">
        <f t="shared" si="120"/>
        <v>0</v>
      </c>
      <c r="GU52" s="25" t="s">
        <v>161</v>
      </c>
      <c r="GV52" s="25">
        <f t="shared" si="121"/>
        <v>200</v>
      </c>
      <c r="GW52" s="25" t="str">
        <f t="shared" si="122"/>
        <v>0/200</v>
      </c>
      <c r="GX52" s="25">
        <f t="shared" si="123"/>
        <v>0</v>
      </c>
      <c r="GY52" s="25" t="s">
        <v>161</v>
      </c>
      <c r="GZ52" s="25">
        <f t="shared" si="124"/>
        <v>200</v>
      </c>
      <c r="HA52" s="25" t="str">
        <f t="shared" si="125"/>
        <v>0/200</v>
      </c>
      <c r="HB52" s="25">
        <f t="shared" si="126"/>
        <v>0</v>
      </c>
      <c r="HC52" s="25" t="s">
        <v>161</v>
      </c>
      <c r="HD52" s="25">
        <f t="shared" si="127"/>
        <v>100</v>
      </c>
      <c r="HE52" s="25" t="str">
        <f t="shared" si="128"/>
        <v>0/100</v>
      </c>
      <c r="HF52" s="25">
        <f t="shared" si="129"/>
        <v>0</v>
      </c>
      <c r="HG52" s="25" t="s">
        <v>161</v>
      </c>
      <c r="HH52" s="25">
        <f t="shared" si="130"/>
        <v>100</v>
      </c>
      <c r="HI52" s="25" t="str">
        <f t="shared" si="131"/>
        <v>0/100</v>
      </c>
      <c r="HJ52" s="25">
        <f t="shared" si="132"/>
        <v>0</v>
      </c>
      <c r="HK52" s="25" t="s">
        <v>161</v>
      </c>
      <c r="HL52" s="25">
        <f t="shared" si="133"/>
        <v>200</v>
      </c>
      <c r="HM52" s="25" t="str">
        <f t="shared" si="134"/>
        <v>0/200</v>
      </c>
      <c r="HN52" s="25">
        <f t="shared" si="135"/>
        <v>0</v>
      </c>
      <c r="HO52" s="25" t="s">
        <v>161</v>
      </c>
      <c r="HP52" s="25">
        <f t="shared" si="136"/>
        <v>100</v>
      </c>
      <c r="HQ52" s="25" t="str">
        <f t="shared" si="137"/>
        <v>0/100</v>
      </c>
    </row>
    <row r="53" spans="1:225" ht="21.75" customHeight="1">
      <c r="A53" s="2">
        <f t="shared" si="27"/>
        <v>0</v>
      </c>
      <c r="B53" s="22">
        <f t="shared" si="28"/>
        <v>0</v>
      </c>
      <c r="C53" s="172">
        <v>44</v>
      </c>
      <c r="D53" s="85"/>
      <c r="E53" s="26"/>
      <c r="F53" s="27"/>
      <c r="G53" s="26"/>
      <c r="H53" s="26"/>
      <c r="I53" s="26"/>
      <c r="J53" s="26"/>
      <c r="K53" s="365"/>
      <c r="L53" s="89">
        <v>0</v>
      </c>
      <c r="M53" s="90">
        <v>0</v>
      </c>
      <c r="N53" s="91">
        <v>0</v>
      </c>
      <c r="O53" s="91"/>
      <c r="P53" s="371">
        <f t="shared" si="29"/>
        <v>0</v>
      </c>
      <c r="Q53" s="372">
        <f t="shared" si="30"/>
        <v>0</v>
      </c>
      <c r="R53" s="90">
        <v>0</v>
      </c>
      <c r="S53" s="92">
        <f t="shared" si="221"/>
        <v>0</v>
      </c>
      <c r="T53" s="90">
        <v>0</v>
      </c>
      <c r="U53" s="92">
        <f t="shared" si="222"/>
        <v>0</v>
      </c>
      <c r="V53" s="93">
        <f t="shared" si="31"/>
        <v>0</v>
      </c>
      <c r="W53" s="94" t="str">
        <f t="shared" si="32"/>
        <v/>
      </c>
      <c r="X53" s="94" t="str">
        <f t="shared" si="33"/>
        <v/>
      </c>
      <c r="Y53" s="373" t="str">
        <f t="shared" si="34"/>
        <v/>
      </c>
      <c r="Z53" s="380">
        <v>0</v>
      </c>
      <c r="AA53" s="381">
        <v>0</v>
      </c>
      <c r="AB53" s="382">
        <v>0</v>
      </c>
      <c r="AC53" s="382"/>
      <c r="AD53" s="382">
        <f t="shared" si="35"/>
        <v>0</v>
      </c>
      <c r="AE53" s="383">
        <f t="shared" si="36"/>
        <v>0</v>
      </c>
      <c r="AF53" s="381">
        <v>0</v>
      </c>
      <c r="AG53" s="383">
        <f t="shared" si="3"/>
        <v>0</v>
      </c>
      <c r="AH53" s="381">
        <v>0</v>
      </c>
      <c r="AI53" s="383">
        <f t="shared" si="4"/>
        <v>0</v>
      </c>
      <c r="AJ53" s="384">
        <f t="shared" si="5"/>
        <v>0</v>
      </c>
      <c r="AK53" s="385" t="str">
        <f t="shared" si="37"/>
        <v/>
      </c>
      <c r="AL53" s="385" t="str">
        <f t="shared" si="38"/>
        <v/>
      </c>
      <c r="AM53" s="386" t="str">
        <f t="shared" si="39"/>
        <v/>
      </c>
      <c r="AN53" s="96">
        <v>0</v>
      </c>
      <c r="AO53" s="97">
        <v>0</v>
      </c>
      <c r="AP53" s="98">
        <v>0</v>
      </c>
      <c r="AQ53" s="98"/>
      <c r="AR53" s="98">
        <f t="shared" si="40"/>
        <v>0</v>
      </c>
      <c r="AS53" s="99">
        <f t="shared" si="41"/>
        <v>0</v>
      </c>
      <c r="AT53" s="97">
        <v>0</v>
      </c>
      <c r="AU53" s="99">
        <f t="shared" si="6"/>
        <v>0</v>
      </c>
      <c r="AV53" s="97">
        <v>0</v>
      </c>
      <c r="AW53" s="99">
        <f t="shared" si="7"/>
        <v>0</v>
      </c>
      <c r="AX53" s="100">
        <f t="shared" si="8"/>
        <v>0</v>
      </c>
      <c r="AY53" s="101" t="str">
        <f t="shared" si="42"/>
        <v/>
      </c>
      <c r="AZ53" s="101" t="str">
        <f t="shared" si="43"/>
        <v/>
      </c>
      <c r="BA53" s="102" t="str">
        <f t="shared" si="44"/>
        <v/>
      </c>
      <c r="BB53" s="103">
        <v>0</v>
      </c>
      <c r="BC53" s="104">
        <v>0</v>
      </c>
      <c r="BD53" s="105">
        <v>0</v>
      </c>
      <c r="BE53" s="105"/>
      <c r="BF53" s="105">
        <f t="shared" si="45"/>
        <v>0</v>
      </c>
      <c r="BG53" s="106">
        <f t="shared" si="46"/>
        <v>0</v>
      </c>
      <c r="BH53" s="104">
        <v>0</v>
      </c>
      <c r="BI53" s="106">
        <f t="shared" si="9"/>
        <v>0</v>
      </c>
      <c r="BJ53" s="104">
        <v>0</v>
      </c>
      <c r="BK53" s="106">
        <f t="shared" si="10"/>
        <v>0</v>
      </c>
      <c r="BL53" s="107">
        <f t="shared" si="11"/>
        <v>0</v>
      </c>
      <c r="BM53" s="108" t="str">
        <f t="shared" si="47"/>
        <v/>
      </c>
      <c r="BN53" s="108" t="str">
        <f t="shared" si="48"/>
        <v/>
      </c>
      <c r="BO53" s="109" t="str">
        <f t="shared" si="49"/>
        <v/>
      </c>
      <c r="BP53" s="110">
        <v>0</v>
      </c>
      <c r="BQ53" s="111">
        <v>0</v>
      </c>
      <c r="BR53" s="112">
        <v>0</v>
      </c>
      <c r="BS53" s="113">
        <f t="shared" si="50"/>
        <v>0</v>
      </c>
      <c r="BT53" s="111">
        <f t="shared" si="51"/>
        <v>0</v>
      </c>
      <c r="BU53" s="113">
        <f t="shared" si="52"/>
        <v>0</v>
      </c>
      <c r="BV53" s="111">
        <v>0</v>
      </c>
      <c r="BW53" s="113">
        <f t="shared" si="12"/>
        <v>0</v>
      </c>
      <c r="BX53" s="435">
        <f t="shared" si="53"/>
        <v>0</v>
      </c>
      <c r="BY53" s="114">
        <f t="shared" si="54"/>
        <v>0</v>
      </c>
      <c r="BZ53" s="434">
        <f t="shared" si="14"/>
        <v>0</v>
      </c>
      <c r="CA53" s="403" t="str">
        <f t="shared" si="55"/>
        <v/>
      </c>
      <c r="CB53" s="114" t="str">
        <f t="shared" si="56"/>
        <v/>
      </c>
      <c r="CC53" s="115" t="str">
        <f t="shared" si="57"/>
        <v/>
      </c>
      <c r="CD53" s="89">
        <v>0</v>
      </c>
      <c r="CE53" s="90">
        <v>0</v>
      </c>
      <c r="CF53" s="91">
        <v>0</v>
      </c>
      <c r="CG53" s="91"/>
      <c r="CH53" s="91">
        <f t="shared" si="58"/>
        <v>0</v>
      </c>
      <c r="CI53" s="92">
        <f t="shared" si="59"/>
        <v>0</v>
      </c>
      <c r="CJ53" s="90">
        <v>0</v>
      </c>
      <c r="CK53" s="92">
        <f t="shared" si="15"/>
        <v>0</v>
      </c>
      <c r="CL53" s="90">
        <v>0</v>
      </c>
      <c r="CM53" s="92">
        <f t="shared" si="16"/>
        <v>0</v>
      </c>
      <c r="CN53" s="93">
        <f t="shared" si="17"/>
        <v>0</v>
      </c>
      <c r="CO53" s="94" t="str">
        <f t="shared" si="60"/>
        <v/>
      </c>
      <c r="CP53" s="94" t="str">
        <f t="shared" si="61"/>
        <v/>
      </c>
      <c r="CQ53" s="95" t="str">
        <f t="shared" si="62"/>
        <v/>
      </c>
      <c r="CR53" s="116">
        <v>0</v>
      </c>
      <c r="CS53" s="117">
        <v>0</v>
      </c>
      <c r="CT53" s="118">
        <v>0</v>
      </c>
      <c r="CU53" s="118"/>
      <c r="CV53" s="118">
        <f t="shared" si="63"/>
        <v>0</v>
      </c>
      <c r="CW53" s="119">
        <f t="shared" si="64"/>
        <v>0</v>
      </c>
      <c r="CX53" s="117">
        <v>0</v>
      </c>
      <c r="CY53" s="119">
        <f t="shared" si="18"/>
        <v>0</v>
      </c>
      <c r="CZ53" s="117">
        <v>0</v>
      </c>
      <c r="DA53" s="119">
        <f t="shared" si="19"/>
        <v>0</v>
      </c>
      <c r="DB53" s="120">
        <f t="shared" si="20"/>
        <v>0</v>
      </c>
      <c r="DC53" s="87" t="str">
        <f t="shared" si="65"/>
        <v/>
      </c>
      <c r="DD53" s="87" t="str">
        <f t="shared" si="66"/>
        <v/>
      </c>
      <c r="DE53" s="121" t="str">
        <f t="shared" si="67"/>
        <v/>
      </c>
      <c r="DF53" s="122">
        <v>0</v>
      </c>
      <c r="DG53" s="123">
        <v>0</v>
      </c>
      <c r="DH53" s="124"/>
      <c r="DI53" s="125">
        <f t="shared" si="140"/>
        <v>0</v>
      </c>
      <c r="DJ53" s="84">
        <v>0</v>
      </c>
      <c r="DK53" s="126">
        <v>0</v>
      </c>
      <c r="DL53" s="127">
        <f t="shared" si="169"/>
        <v>0</v>
      </c>
      <c r="DM53" s="128">
        <v>0</v>
      </c>
      <c r="DN53" s="129">
        <v>0</v>
      </c>
      <c r="DO53" s="130">
        <f t="shared" si="141"/>
        <v>0</v>
      </c>
      <c r="DP53" s="131">
        <f t="shared" si="142"/>
        <v>0</v>
      </c>
      <c r="DQ53" s="132">
        <f t="shared" si="143"/>
        <v>0</v>
      </c>
      <c r="DR53" s="133" t="str">
        <f t="shared" si="144"/>
        <v/>
      </c>
      <c r="DS53" s="116">
        <v>0</v>
      </c>
      <c r="DT53" s="135">
        <v>0</v>
      </c>
      <c r="DU53" s="136">
        <f t="shared" si="145"/>
        <v>0</v>
      </c>
      <c r="DV53" s="117">
        <v>0</v>
      </c>
      <c r="DW53" s="138"/>
      <c r="DX53" s="136">
        <f t="shared" si="146"/>
        <v>0</v>
      </c>
      <c r="DY53" s="138"/>
      <c r="DZ53" s="138"/>
      <c r="EA53" s="136" t="str">
        <f t="shared" si="147"/>
        <v/>
      </c>
      <c r="EB53" s="139">
        <f t="shared" si="148"/>
        <v>0</v>
      </c>
      <c r="EC53" s="140">
        <f t="shared" si="149"/>
        <v>0</v>
      </c>
      <c r="ED53" s="141">
        <f t="shared" si="150"/>
        <v>0</v>
      </c>
      <c r="EE53" s="86">
        <v>0</v>
      </c>
      <c r="EF53" s="142">
        <v>0</v>
      </c>
      <c r="EG53" s="136">
        <f t="shared" si="151"/>
        <v>0</v>
      </c>
      <c r="EH53" s="143">
        <v>0</v>
      </c>
      <c r="EI53" s="144">
        <v>0</v>
      </c>
      <c r="EJ53" s="136">
        <f t="shared" si="152"/>
        <v>0</v>
      </c>
      <c r="EK53" s="145">
        <f t="shared" si="153"/>
        <v>0</v>
      </c>
      <c r="EL53" s="146">
        <f t="shared" si="154"/>
        <v>0</v>
      </c>
      <c r="EM53" s="147">
        <f t="shared" si="155"/>
        <v>0</v>
      </c>
      <c r="EN53" s="120">
        <f t="shared" si="156"/>
        <v>0</v>
      </c>
      <c r="EO53" s="148" t="str">
        <f t="shared" si="157"/>
        <v/>
      </c>
      <c r="EP53" s="173">
        <v>0</v>
      </c>
      <c r="EQ53" s="174">
        <v>0</v>
      </c>
      <c r="ER53" s="174">
        <v>0</v>
      </c>
      <c r="ES53" s="151">
        <f t="shared" si="201"/>
        <v>0</v>
      </c>
      <c r="ET53" s="152">
        <f t="shared" si="202"/>
        <v>0</v>
      </c>
      <c r="EU53" s="153" t="str">
        <f t="shared" si="203"/>
        <v/>
      </c>
      <c r="EV53" s="175">
        <v>0</v>
      </c>
      <c r="EW53" s="162">
        <v>0</v>
      </c>
      <c r="EX53" s="162">
        <v>0</v>
      </c>
      <c r="EY53" s="85">
        <f t="shared" si="188"/>
        <v>0</v>
      </c>
      <c r="EZ53" s="132">
        <f t="shared" si="189"/>
        <v>0</v>
      </c>
      <c r="FA53" s="133" t="str">
        <f t="shared" si="190"/>
        <v/>
      </c>
      <c r="FB53" s="116">
        <v>0</v>
      </c>
      <c r="FC53" s="117">
        <v>0</v>
      </c>
      <c r="FD53" s="155">
        <v>0</v>
      </c>
      <c r="FE53" s="156">
        <f t="shared" si="172"/>
        <v>0</v>
      </c>
      <c r="FF53" s="142">
        <v>0</v>
      </c>
      <c r="FG53" s="157">
        <f t="shared" si="164"/>
        <v>0</v>
      </c>
      <c r="FH53" s="143">
        <v>0</v>
      </c>
      <c r="FI53" s="158">
        <f t="shared" si="165"/>
        <v>0</v>
      </c>
      <c r="FJ53" s="120">
        <f t="shared" si="92"/>
        <v>0</v>
      </c>
      <c r="FK53" s="438" t="str">
        <f t="shared" si="93"/>
        <v/>
      </c>
      <c r="FL53" s="438" t="str">
        <f t="shared" si="94"/>
        <v/>
      </c>
      <c r="FM53" s="148" t="str">
        <f t="shared" si="95"/>
        <v/>
      </c>
      <c r="FN53" s="410">
        <v>0</v>
      </c>
      <c r="FO53" s="411">
        <v>0</v>
      </c>
      <c r="FP53" s="411">
        <v>0</v>
      </c>
      <c r="FQ53" s="407">
        <f t="shared" si="204"/>
        <v>0</v>
      </c>
      <c r="FR53" s="408">
        <f t="shared" si="97"/>
        <v>0</v>
      </c>
      <c r="FS53" s="409" t="str">
        <f t="shared" si="98"/>
        <v/>
      </c>
      <c r="FT53" s="176"/>
      <c r="FU53" s="174"/>
      <c r="FV53" s="177" t="str">
        <f t="shared" si="233"/>
        <v/>
      </c>
      <c r="FW53" s="161" t="str">
        <f t="shared" si="100"/>
        <v/>
      </c>
      <c r="FX53" s="162" t="str">
        <f t="shared" si="101"/>
        <v/>
      </c>
      <c r="FY53" s="163" t="str">
        <f t="shared" si="217"/>
        <v/>
      </c>
      <c r="FZ53" s="164" t="str">
        <f t="shared" si="103"/>
        <v/>
      </c>
      <c r="GA53" s="164" t="str">
        <f t="shared" si="104"/>
        <v/>
      </c>
      <c r="GB53" s="165" t="str">
        <f t="shared" si="218"/>
        <v/>
      </c>
      <c r="GC53" s="166" t="str">
        <f t="shared" si="106"/>
        <v/>
      </c>
      <c r="GD53" s="167" t="str">
        <f t="shared" si="107"/>
        <v/>
      </c>
      <c r="GE53" s="168" t="str">
        <f t="shared" si="177"/>
        <v/>
      </c>
      <c r="GF53" s="169" t="str">
        <f t="shared" si="178"/>
        <v/>
      </c>
      <c r="GG53" s="169" t="str">
        <f t="shared" si="179"/>
        <v/>
      </c>
      <c r="GH53" s="169" t="str">
        <f t="shared" si="180"/>
        <v/>
      </c>
      <c r="GI53" s="169" t="str">
        <f t="shared" si="181"/>
        <v/>
      </c>
      <c r="GJ53" s="170" t="str">
        <f t="shared" si="182"/>
        <v/>
      </c>
      <c r="GK53" s="169" t="str">
        <f t="shared" si="183"/>
        <v/>
      </c>
      <c r="GL53" s="439" t="str">
        <f t="shared" si="115"/>
        <v/>
      </c>
      <c r="GM53" s="168">
        <f t="shared" si="116"/>
        <v>0</v>
      </c>
      <c r="GN53" s="169">
        <f t="shared" si="117"/>
        <v>0</v>
      </c>
      <c r="GO53" s="169">
        <f t="shared" si="118"/>
        <v>0</v>
      </c>
      <c r="GP53" s="169">
        <f t="shared" si="119"/>
        <v>0</v>
      </c>
      <c r="GQ53" s="171"/>
      <c r="GR53" s="809"/>
      <c r="GS53" s="809"/>
      <c r="GT53" s="25">
        <f t="shared" si="120"/>
        <v>0</v>
      </c>
      <c r="GU53" s="25" t="s">
        <v>161</v>
      </c>
      <c r="GV53" s="25">
        <f t="shared" si="121"/>
        <v>200</v>
      </c>
      <c r="GW53" s="25" t="str">
        <f t="shared" si="122"/>
        <v>0/200</v>
      </c>
      <c r="GX53" s="25">
        <f t="shared" si="123"/>
        <v>0</v>
      </c>
      <c r="GY53" s="25" t="s">
        <v>161</v>
      </c>
      <c r="GZ53" s="25">
        <f t="shared" si="124"/>
        <v>200</v>
      </c>
      <c r="HA53" s="25" t="str">
        <f t="shared" si="125"/>
        <v>0/200</v>
      </c>
      <c r="HB53" s="25">
        <f t="shared" si="126"/>
        <v>0</v>
      </c>
      <c r="HC53" s="25" t="s">
        <v>161</v>
      </c>
      <c r="HD53" s="25">
        <f t="shared" si="127"/>
        <v>100</v>
      </c>
      <c r="HE53" s="25" t="str">
        <f t="shared" si="128"/>
        <v>0/100</v>
      </c>
      <c r="HF53" s="25">
        <f t="shared" si="129"/>
        <v>0</v>
      </c>
      <c r="HG53" s="25" t="s">
        <v>161</v>
      </c>
      <c r="HH53" s="25">
        <f t="shared" si="130"/>
        <v>100</v>
      </c>
      <c r="HI53" s="25" t="str">
        <f t="shared" si="131"/>
        <v>0/100</v>
      </c>
      <c r="HJ53" s="25">
        <f t="shared" si="132"/>
        <v>0</v>
      </c>
      <c r="HK53" s="25" t="s">
        <v>161</v>
      </c>
      <c r="HL53" s="25">
        <f t="shared" si="133"/>
        <v>200</v>
      </c>
      <c r="HM53" s="25" t="str">
        <f t="shared" si="134"/>
        <v>0/200</v>
      </c>
      <c r="HN53" s="25">
        <f t="shared" si="135"/>
        <v>0</v>
      </c>
      <c r="HO53" s="25" t="s">
        <v>161</v>
      </c>
      <c r="HP53" s="25">
        <f t="shared" si="136"/>
        <v>100</v>
      </c>
      <c r="HQ53" s="25" t="str">
        <f t="shared" si="137"/>
        <v>0/100</v>
      </c>
    </row>
    <row r="54" spans="1:225" ht="21.75" customHeight="1">
      <c r="A54" s="2">
        <f t="shared" si="27"/>
        <v>0</v>
      </c>
      <c r="B54" s="22">
        <f t="shared" si="28"/>
        <v>0</v>
      </c>
      <c r="C54" s="88">
        <v>45</v>
      </c>
      <c r="D54" s="85"/>
      <c r="E54" s="26"/>
      <c r="F54" s="27"/>
      <c r="G54" s="23"/>
      <c r="H54" s="26"/>
      <c r="I54" s="26"/>
      <c r="J54" s="26"/>
      <c r="K54" s="365"/>
      <c r="L54" s="89">
        <v>0</v>
      </c>
      <c r="M54" s="90">
        <v>0</v>
      </c>
      <c r="N54" s="91">
        <v>0</v>
      </c>
      <c r="O54" s="91"/>
      <c r="P54" s="371">
        <f t="shared" si="29"/>
        <v>0</v>
      </c>
      <c r="Q54" s="372">
        <f t="shared" si="30"/>
        <v>0</v>
      </c>
      <c r="R54" s="90">
        <v>0</v>
      </c>
      <c r="S54" s="92">
        <f t="shared" si="221"/>
        <v>0</v>
      </c>
      <c r="T54" s="90">
        <v>0</v>
      </c>
      <c r="U54" s="92">
        <f t="shared" si="222"/>
        <v>0</v>
      </c>
      <c r="V54" s="93">
        <f t="shared" si="31"/>
        <v>0</v>
      </c>
      <c r="W54" s="94" t="str">
        <f t="shared" si="32"/>
        <v/>
      </c>
      <c r="X54" s="94" t="str">
        <f t="shared" si="33"/>
        <v/>
      </c>
      <c r="Y54" s="373" t="str">
        <f t="shared" si="34"/>
        <v/>
      </c>
      <c r="Z54" s="380">
        <v>0</v>
      </c>
      <c r="AA54" s="381">
        <v>0</v>
      </c>
      <c r="AB54" s="382">
        <v>0</v>
      </c>
      <c r="AC54" s="382"/>
      <c r="AD54" s="382">
        <f t="shared" si="35"/>
        <v>0</v>
      </c>
      <c r="AE54" s="383">
        <f t="shared" si="36"/>
        <v>0</v>
      </c>
      <c r="AF54" s="381">
        <v>0</v>
      </c>
      <c r="AG54" s="383">
        <f t="shared" si="3"/>
        <v>0</v>
      </c>
      <c r="AH54" s="381">
        <v>0</v>
      </c>
      <c r="AI54" s="383">
        <f t="shared" si="4"/>
        <v>0</v>
      </c>
      <c r="AJ54" s="384">
        <f t="shared" si="5"/>
        <v>0</v>
      </c>
      <c r="AK54" s="385" t="str">
        <f t="shared" si="37"/>
        <v/>
      </c>
      <c r="AL54" s="385" t="str">
        <f t="shared" si="38"/>
        <v/>
      </c>
      <c r="AM54" s="386" t="str">
        <f t="shared" si="39"/>
        <v/>
      </c>
      <c r="AN54" s="96">
        <v>0</v>
      </c>
      <c r="AO54" s="97">
        <v>0</v>
      </c>
      <c r="AP54" s="98">
        <v>0</v>
      </c>
      <c r="AQ54" s="98"/>
      <c r="AR54" s="98">
        <f t="shared" si="40"/>
        <v>0</v>
      </c>
      <c r="AS54" s="99">
        <f t="shared" si="41"/>
        <v>0</v>
      </c>
      <c r="AT54" s="97">
        <v>0</v>
      </c>
      <c r="AU54" s="99">
        <f t="shared" si="6"/>
        <v>0</v>
      </c>
      <c r="AV54" s="97">
        <v>0</v>
      </c>
      <c r="AW54" s="99">
        <f t="shared" si="7"/>
        <v>0</v>
      </c>
      <c r="AX54" s="100">
        <f t="shared" si="8"/>
        <v>0</v>
      </c>
      <c r="AY54" s="101" t="str">
        <f t="shared" si="42"/>
        <v/>
      </c>
      <c r="AZ54" s="101" t="str">
        <f t="shared" si="43"/>
        <v/>
      </c>
      <c r="BA54" s="102" t="str">
        <f t="shared" si="44"/>
        <v/>
      </c>
      <c r="BB54" s="103">
        <v>0</v>
      </c>
      <c r="BC54" s="104">
        <v>0</v>
      </c>
      <c r="BD54" s="105">
        <v>0</v>
      </c>
      <c r="BE54" s="105"/>
      <c r="BF54" s="105">
        <f t="shared" si="45"/>
        <v>0</v>
      </c>
      <c r="BG54" s="106">
        <f t="shared" si="46"/>
        <v>0</v>
      </c>
      <c r="BH54" s="104">
        <v>0</v>
      </c>
      <c r="BI54" s="106">
        <f t="shared" si="9"/>
        <v>0</v>
      </c>
      <c r="BJ54" s="104">
        <v>0</v>
      </c>
      <c r="BK54" s="106">
        <f t="shared" si="10"/>
        <v>0</v>
      </c>
      <c r="BL54" s="107">
        <f t="shared" si="11"/>
        <v>0</v>
      </c>
      <c r="BM54" s="108" t="str">
        <f t="shared" si="47"/>
        <v/>
      </c>
      <c r="BN54" s="108" t="str">
        <f t="shared" si="48"/>
        <v/>
      </c>
      <c r="BO54" s="109" t="str">
        <f t="shared" si="49"/>
        <v/>
      </c>
      <c r="BP54" s="110">
        <v>0</v>
      </c>
      <c r="BQ54" s="111">
        <v>0</v>
      </c>
      <c r="BR54" s="112">
        <v>0</v>
      </c>
      <c r="BS54" s="113">
        <f t="shared" si="50"/>
        <v>0</v>
      </c>
      <c r="BT54" s="111">
        <f t="shared" si="51"/>
        <v>0</v>
      </c>
      <c r="BU54" s="113">
        <f t="shared" si="52"/>
        <v>0</v>
      </c>
      <c r="BV54" s="111">
        <v>0</v>
      </c>
      <c r="BW54" s="113">
        <f t="shared" si="12"/>
        <v>0</v>
      </c>
      <c r="BX54" s="435">
        <f t="shared" si="53"/>
        <v>0</v>
      </c>
      <c r="BY54" s="114">
        <f t="shared" si="54"/>
        <v>0</v>
      </c>
      <c r="BZ54" s="434">
        <f t="shared" si="14"/>
        <v>0</v>
      </c>
      <c r="CA54" s="403" t="str">
        <f t="shared" si="55"/>
        <v/>
      </c>
      <c r="CB54" s="114" t="str">
        <f t="shared" si="56"/>
        <v/>
      </c>
      <c r="CC54" s="115" t="str">
        <f t="shared" si="57"/>
        <v/>
      </c>
      <c r="CD54" s="89">
        <v>0</v>
      </c>
      <c r="CE54" s="90">
        <v>0</v>
      </c>
      <c r="CF54" s="91">
        <v>0</v>
      </c>
      <c r="CG54" s="91"/>
      <c r="CH54" s="91">
        <f t="shared" si="58"/>
        <v>0</v>
      </c>
      <c r="CI54" s="92">
        <f t="shared" si="59"/>
        <v>0</v>
      </c>
      <c r="CJ54" s="90">
        <v>0</v>
      </c>
      <c r="CK54" s="92">
        <f t="shared" si="15"/>
        <v>0</v>
      </c>
      <c r="CL54" s="90">
        <v>0</v>
      </c>
      <c r="CM54" s="92">
        <f t="shared" si="16"/>
        <v>0</v>
      </c>
      <c r="CN54" s="93">
        <f t="shared" si="17"/>
        <v>0</v>
      </c>
      <c r="CO54" s="94" t="str">
        <f t="shared" si="60"/>
        <v/>
      </c>
      <c r="CP54" s="94" t="str">
        <f t="shared" si="61"/>
        <v/>
      </c>
      <c r="CQ54" s="95" t="str">
        <f t="shared" si="62"/>
        <v/>
      </c>
      <c r="CR54" s="116">
        <v>0</v>
      </c>
      <c r="CS54" s="117">
        <v>0</v>
      </c>
      <c r="CT54" s="118">
        <v>0</v>
      </c>
      <c r="CU54" s="118"/>
      <c r="CV54" s="118">
        <f t="shared" si="63"/>
        <v>0</v>
      </c>
      <c r="CW54" s="119">
        <f t="shared" si="64"/>
        <v>0</v>
      </c>
      <c r="CX54" s="117">
        <v>0</v>
      </c>
      <c r="CY54" s="119">
        <f t="shared" si="18"/>
        <v>0</v>
      </c>
      <c r="CZ54" s="117">
        <v>0</v>
      </c>
      <c r="DA54" s="119">
        <f t="shared" si="19"/>
        <v>0</v>
      </c>
      <c r="DB54" s="120">
        <f t="shared" si="20"/>
        <v>0</v>
      </c>
      <c r="DC54" s="87" t="str">
        <f t="shared" si="65"/>
        <v/>
      </c>
      <c r="DD54" s="87" t="str">
        <f t="shared" si="66"/>
        <v/>
      </c>
      <c r="DE54" s="121" t="str">
        <f t="shared" si="67"/>
        <v/>
      </c>
      <c r="DF54" s="122">
        <v>0</v>
      </c>
      <c r="DG54" s="123">
        <v>0</v>
      </c>
      <c r="DH54" s="124"/>
      <c r="DI54" s="125">
        <f t="shared" si="140"/>
        <v>0</v>
      </c>
      <c r="DJ54" s="84">
        <v>0</v>
      </c>
      <c r="DK54" s="126">
        <v>0</v>
      </c>
      <c r="DL54" s="127">
        <f t="shared" si="169"/>
        <v>0</v>
      </c>
      <c r="DM54" s="128">
        <v>0</v>
      </c>
      <c r="DN54" s="129">
        <f t="shared" ref="DN54" si="236">IF($U$8="NA","NA",0)</f>
        <v>0</v>
      </c>
      <c r="DO54" s="130">
        <f t="shared" si="141"/>
        <v>0</v>
      </c>
      <c r="DP54" s="131">
        <f t="shared" si="142"/>
        <v>0</v>
      </c>
      <c r="DQ54" s="132">
        <f t="shared" si="143"/>
        <v>0</v>
      </c>
      <c r="DR54" s="133" t="str">
        <f t="shared" si="144"/>
        <v/>
      </c>
      <c r="DS54" s="116">
        <v>0</v>
      </c>
      <c r="DT54" s="135">
        <v>0</v>
      </c>
      <c r="DU54" s="136">
        <f t="shared" si="145"/>
        <v>0</v>
      </c>
      <c r="DV54" s="117">
        <v>0</v>
      </c>
      <c r="DW54" s="138"/>
      <c r="DX54" s="136">
        <f t="shared" si="146"/>
        <v>0</v>
      </c>
      <c r="DY54" s="138"/>
      <c r="DZ54" s="138"/>
      <c r="EA54" s="136" t="str">
        <f t="shared" si="147"/>
        <v/>
      </c>
      <c r="EB54" s="139">
        <f t="shared" si="148"/>
        <v>0</v>
      </c>
      <c r="EC54" s="140">
        <f t="shared" si="149"/>
        <v>0</v>
      </c>
      <c r="ED54" s="141">
        <f t="shared" si="150"/>
        <v>0</v>
      </c>
      <c r="EE54" s="86">
        <v>0</v>
      </c>
      <c r="EF54" s="142">
        <v>0</v>
      </c>
      <c r="EG54" s="136">
        <f t="shared" si="151"/>
        <v>0</v>
      </c>
      <c r="EH54" s="143">
        <v>0</v>
      </c>
      <c r="EI54" s="144">
        <f t="shared" ref="EI54" si="237">IF($U$8="NA","NA",0)</f>
        <v>0</v>
      </c>
      <c r="EJ54" s="136">
        <f t="shared" si="152"/>
        <v>0</v>
      </c>
      <c r="EK54" s="145">
        <f t="shared" si="153"/>
        <v>0</v>
      </c>
      <c r="EL54" s="146">
        <f t="shared" si="154"/>
        <v>0</v>
      </c>
      <c r="EM54" s="147">
        <f t="shared" si="155"/>
        <v>0</v>
      </c>
      <c r="EN54" s="120">
        <f t="shared" si="156"/>
        <v>0</v>
      </c>
      <c r="EO54" s="148" t="str">
        <f t="shared" si="157"/>
        <v/>
      </c>
      <c r="EP54" s="149">
        <v>0</v>
      </c>
      <c r="EQ54" s="114">
        <v>0</v>
      </c>
      <c r="ER54" s="150">
        <v>0</v>
      </c>
      <c r="ES54" s="151">
        <f t="shared" si="201"/>
        <v>0</v>
      </c>
      <c r="ET54" s="152">
        <f t="shared" si="202"/>
        <v>0</v>
      </c>
      <c r="EU54" s="153" t="str">
        <f t="shared" si="203"/>
        <v/>
      </c>
      <c r="EV54" s="154">
        <v>0</v>
      </c>
      <c r="EW54" s="85">
        <v>0</v>
      </c>
      <c r="EX54" s="85">
        <v>0</v>
      </c>
      <c r="EY54" s="85">
        <f t="shared" si="188"/>
        <v>0</v>
      </c>
      <c r="EZ54" s="132">
        <f t="shared" si="189"/>
        <v>0</v>
      </c>
      <c r="FA54" s="133" t="str">
        <f t="shared" si="190"/>
        <v/>
      </c>
      <c r="FB54" s="116">
        <v>0</v>
      </c>
      <c r="FC54" s="117">
        <v>0</v>
      </c>
      <c r="FD54" s="155">
        <v>0</v>
      </c>
      <c r="FE54" s="156">
        <f t="shared" si="172"/>
        <v>0</v>
      </c>
      <c r="FF54" s="142">
        <v>0</v>
      </c>
      <c r="FG54" s="157">
        <f t="shared" si="164"/>
        <v>0</v>
      </c>
      <c r="FH54" s="143">
        <v>0</v>
      </c>
      <c r="FI54" s="158">
        <f t="shared" si="165"/>
        <v>0</v>
      </c>
      <c r="FJ54" s="120">
        <f t="shared" si="92"/>
        <v>0</v>
      </c>
      <c r="FK54" s="438" t="str">
        <f t="shared" si="93"/>
        <v/>
      </c>
      <c r="FL54" s="438" t="str">
        <f t="shared" si="94"/>
        <v/>
      </c>
      <c r="FM54" s="148" t="str">
        <f t="shared" si="95"/>
        <v/>
      </c>
      <c r="FN54" s="405">
        <v>0</v>
      </c>
      <c r="FO54" s="375">
        <v>0</v>
      </c>
      <c r="FP54" s="406">
        <v>0</v>
      </c>
      <c r="FQ54" s="407">
        <f t="shared" si="204"/>
        <v>0</v>
      </c>
      <c r="FR54" s="408">
        <f t="shared" si="97"/>
        <v>0</v>
      </c>
      <c r="FS54" s="409" t="str">
        <f t="shared" si="98"/>
        <v/>
      </c>
      <c r="FT54" s="176"/>
      <c r="FU54" s="174"/>
      <c r="FV54" s="177" t="str">
        <f t="shared" si="233"/>
        <v/>
      </c>
      <c r="FW54" s="161" t="str">
        <f t="shared" si="100"/>
        <v/>
      </c>
      <c r="FX54" s="162" t="str">
        <f t="shared" si="101"/>
        <v/>
      </c>
      <c r="FY54" s="163" t="str">
        <f t="shared" si="217"/>
        <v/>
      </c>
      <c r="FZ54" s="164" t="str">
        <f t="shared" si="103"/>
        <v/>
      </c>
      <c r="GA54" s="164" t="str">
        <f t="shared" si="104"/>
        <v/>
      </c>
      <c r="GB54" s="165" t="str">
        <f t="shared" si="218"/>
        <v/>
      </c>
      <c r="GC54" s="166" t="str">
        <f t="shared" si="106"/>
        <v/>
      </c>
      <c r="GD54" s="167" t="str">
        <f t="shared" si="107"/>
        <v/>
      </c>
      <c r="GE54" s="168" t="str">
        <f t="shared" si="177"/>
        <v/>
      </c>
      <c r="GF54" s="169" t="str">
        <f t="shared" si="178"/>
        <v/>
      </c>
      <c r="GG54" s="169" t="str">
        <f t="shared" si="179"/>
        <v/>
      </c>
      <c r="GH54" s="169" t="str">
        <f t="shared" si="180"/>
        <v/>
      </c>
      <c r="GI54" s="169" t="str">
        <f t="shared" si="181"/>
        <v/>
      </c>
      <c r="GJ54" s="170" t="str">
        <f t="shared" si="182"/>
        <v/>
      </c>
      <c r="GK54" s="169" t="str">
        <f t="shared" si="183"/>
        <v/>
      </c>
      <c r="GL54" s="439" t="str">
        <f t="shared" si="115"/>
        <v/>
      </c>
      <c r="GM54" s="168">
        <f t="shared" si="116"/>
        <v>0</v>
      </c>
      <c r="GN54" s="169">
        <f t="shared" si="117"/>
        <v>0</v>
      </c>
      <c r="GO54" s="169">
        <f t="shared" si="118"/>
        <v>0</v>
      </c>
      <c r="GP54" s="169">
        <f t="shared" si="119"/>
        <v>0</v>
      </c>
      <c r="GQ54" s="171"/>
      <c r="GR54" s="809"/>
      <c r="GS54" s="809"/>
      <c r="GT54" s="25">
        <f t="shared" si="120"/>
        <v>0</v>
      </c>
      <c r="GU54" s="25" t="s">
        <v>161</v>
      </c>
      <c r="GV54" s="25">
        <f t="shared" si="121"/>
        <v>200</v>
      </c>
      <c r="GW54" s="25" t="str">
        <f t="shared" si="122"/>
        <v>0/200</v>
      </c>
      <c r="GX54" s="25">
        <f t="shared" si="123"/>
        <v>0</v>
      </c>
      <c r="GY54" s="25" t="s">
        <v>161</v>
      </c>
      <c r="GZ54" s="25">
        <f t="shared" si="124"/>
        <v>200</v>
      </c>
      <c r="HA54" s="25" t="str">
        <f t="shared" si="125"/>
        <v>0/200</v>
      </c>
      <c r="HB54" s="25">
        <f t="shared" si="126"/>
        <v>0</v>
      </c>
      <c r="HC54" s="25" t="s">
        <v>161</v>
      </c>
      <c r="HD54" s="25">
        <f t="shared" si="127"/>
        <v>100</v>
      </c>
      <c r="HE54" s="25" t="str">
        <f t="shared" si="128"/>
        <v>0/100</v>
      </c>
      <c r="HF54" s="25">
        <f t="shared" si="129"/>
        <v>0</v>
      </c>
      <c r="HG54" s="25" t="s">
        <v>161</v>
      </c>
      <c r="HH54" s="25">
        <f t="shared" si="130"/>
        <v>100</v>
      </c>
      <c r="HI54" s="25" t="str">
        <f t="shared" si="131"/>
        <v>0/100</v>
      </c>
      <c r="HJ54" s="25">
        <f t="shared" si="132"/>
        <v>0</v>
      </c>
      <c r="HK54" s="25" t="s">
        <v>161</v>
      </c>
      <c r="HL54" s="25">
        <f t="shared" si="133"/>
        <v>200</v>
      </c>
      <c r="HM54" s="25" t="str">
        <f t="shared" si="134"/>
        <v>0/200</v>
      </c>
      <c r="HN54" s="25">
        <f t="shared" si="135"/>
        <v>0</v>
      </c>
      <c r="HO54" s="25" t="s">
        <v>161</v>
      </c>
      <c r="HP54" s="25">
        <f t="shared" si="136"/>
        <v>100</v>
      </c>
      <c r="HQ54" s="25" t="str">
        <f t="shared" si="137"/>
        <v>0/100</v>
      </c>
    </row>
    <row r="55" spans="1:225" ht="21.75" customHeight="1">
      <c r="A55" s="2">
        <f t="shared" si="27"/>
        <v>0</v>
      </c>
      <c r="B55" s="22">
        <f t="shared" si="28"/>
        <v>0</v>
      </c>
      <c r="C55" s="172">
        <v>46</v>
      </c>
      <c r="D55" s="85"/>
      <c r="E55" s="26"/>
      <c r="F55" s="27"/>
      <c r="G55" s="26"/>
      <c r="H55" s="26"/>
      <c r="I55" s="26"/>
      <c r="J55" s="26"/>
      <c r="K55" s="365"/>
      <c r="L55" s="89">
        <v>0</v>
      </c>
      <c r="M55" s="90">
        <v>0</v>
      </c>
      <c r="N55" s="91">
        <v>0</v>
      </c>
      <c r="O55" s="91"/>
      <c r="P55" s="371">
        <f t="shared" si="29"/>
        <v>0</v>
      </c>
      <c r="Q55" s="372">
        <f t="shared" si="30"/>
        <v>0</v>
      </c>
      <c r="R55" s="90">
        <v>0</v>
      </c>
      <c r="S55" s="92">
        <f t="shared" si="221"/>
        <v>0</v>
      </c>
      <c r="T55" s="90">
        <v>0</v>
      </c>
      <c r="U55" s="92">
        <f t="shared" si="222"/>
        <v>0</v>
      </c>
      <c r="V55" s="93">
        <f t="shared" si="31"/>
        <v>0</v>
      </c>
      <c r="W55" s="94" t="str">
        <f t="shared" si="32"/>
        <v/>
      </c>
      <c r="X55" s="94" t="str">
        <f t="shared" si="33"/>
        <v/>
      </c>
      <c r="Y55" s="373" t="str">
        <f t="shared" si="34"/>
        <v/>
      </c>
      <c r="Z55" s="380">
        <v>0</v>
      </c>
      <c r="AA55" s="381">
        <v>0</v>
      </c>
      <c r="AB55" s="382">
        <v>0</v>
      </c>
      <c r="AC55" s="382"/>
      <c r="AD55" s="382">
        <f t="shared" si="35"/>
        <v>0</v>
      </c>
      <c r="AE55" s="383">
        <f t="shared" si="36"/>
        <v>0</v>
      </c>
      <c r="AF55" s="381">
        <v>0</v>
      </c>
      <c r="AG55" s="383">
        <f t="shared" si="3"/>
        <v>0</v>
      </c>
      <c r="AH55" s="381">
        <v>0</v>
      </c>
      <c r="AI55" s="383">
        <f t="shared" si="4"/>
        <v>0</v>
      </c>
      <c r="AJ55" s="384">
        <f t="shared" si="5"/>
        <v>0</v>
      </c>
      <c r="AK55" s="385" t="str">
        <f t="shared" si="37"/>
        <v/>
      </c>
      <c r="AL55" s="385" t="str">
        <f t="shared" si="38"/>
        <v/>
      </c>
      <c r="AM55" s="386" t="str">
        <f t="shared" si="39"/>
        <v/>
      </c>
      <c r="AN55" s="96">
        <v>0</v>
      </c>
      <c r="AO55" s="97">
        <v>0</v>
      </c>
      <c r="AP55" s="98">
        <v>0</v>
      </c>
      <c r="AQ55" s="98"/>
      <c r="AR55" s="98">
        <f t="shared" si="40"/>
        <v>0</v>
      </c>
      <c r="AS55" s="99">
        <f t="shared" si="41"/>
        <v>0</v>
      </c>
      <c r="AT55" s="97">
        <v>0</v>
      </c>
      <c r="AU55" s="99">
        <f t="shared" si="6"/>
        <v>0</v>
      </c>
      <c r="AV55" s="97">
        <v>0</v>
      </c>
      <c r="AW55" s="99">
        <f t="shared" si="7"/>
        <v>0</v>
      </c>
      <c r="AX55" s="100">
        <f t="shared" si="8"/>
        <v>0</v>
      </c>
      <c r="AY55" s="101" t="str">
        <f t="shared" si="42"/>
        <v/>
      </c>
      <c r="AZ55" s="101" t="str">
        <f t="shared" si="43"/>
        <v/>
      </c>
      <c r="BA55" s="102" t="str">
        <f t="shared" si="44"/>
        <v/>
      </c>
      <c r="BB55" s="103">
        <v>0</v>
      </c>
      <c r="BC55" s="104">
        <v>0</v>
      </c>
      <c r="BD55" s="105">
        <v>0</v>
      </c>
      <c r="BE55" s="105"/>
      <c r="BF55" s="105">
        <f t="shared" si="45"/>
        <v>0</v>
      </c>
      <c r="BG55" s="106">
        <f t="shared" si="46"/>
        <v>0</v>
      </c>
      <c r="BH55" s="104">
        <v>0</v>
      </c>
      <c r="BI55" s="106">
        <f t="shared" si="9"/>
        <v>0</v>
      </c>
      <c r="BJ55" s="104">
        <v>0</v>
      </c>
      <c r="BK55" s="106">
        <f t="shared" si="10"/>
        <v>0</v>
      </c>
      <c r="BL55" s="107">
        <f t="shared" si="11"/>
        <v>0</v>
      </c>
      <c r="BM55" s="108" t="str">
        <f t="shared" si="47"/>
        <v/>
      </c>
      <c r="BN55" s="108" t="str">
        <f t="shared" si="48"/>
        <v/>
      </c>
      <c r="BO55" s="109" t="str">
        <f t="shared" si="49"/>
        <v/>
      </c>
      <c r="BP55" s="110">
        <v>0</v>
      </c>
      <c r="BQ55" s="111">
        <v>0</v>
      </c>
      <c r="BR55" s="112">
        <v>0</v>
      </c>
      <c r="BS55" s="113">
        <f t="shared" si="50"/>
        <v>0</v>
      </c>
      <c r="BT55" s="111">
        <f t="shared" si="51"/>
        <v>0</v>
      </c>
      <c r="BU55" s="113">
        <f t="shared" si="52"/>
        <v>0</v>
      </c>
      <c r="BV55" s="111">
        <v>0</v>
      </c>
      <c r="BW55" s="113">
        <f t="shared" si="12"/>
        <v>0</v>
      </c>
      <c r="BX55" s="435">
        <f t="shared" si="53"/>
        <v>0</v>
      </c>
      <c r="BY55" s="114">
        <f t="shared" si="54"/>
        <v>0</v>
      </c>
      <c r="BZ55" s="434">
        <f t="shared" si="14"/>
        <v>0</v>
      </c>
      <c r="CA55" s="403" t="str">
        <f t="shared" si="55"/>
        <v/>
      </c>
      <c r="CB55" s="114" t="str">
        <f t="shared" si="56"/>
        <v/>
      </c>
      <c r="CC55" s="115" t="str">
        <f t="shared" si="57"/>
        <v/>
      </c>
      <c r="CD55" s="89">
        <v>0</v>
      </c>
      <c r="CE55" s="90">
        <v>0</v>
      </c>
      <c r="CF55" s="91">
        <v>0</v>
      </c>
      <c r="CG55" s="91"/>
      <c r="CH55" s="91">
        <f t="shared" si="58"/>
        <v>0</v>
      </c>
      <c r="CI55" s="92">
        <f t="shared" si="59"/>
        <v>0</v>
      </c>
      <c r="CJ55" s="90">
        <v>0</v>
      </c>
      <c r="CK55" s="92">
        <f t="shared" si="15"/>
        <v>0</v>
      </c>
      <c r="CL55" s="90">
        <v>0</v>
      </c>
      <c r="CM55" s="92">
        <f t="shared" si="16"/>
        <v>0</v>
      </c>
      <c r="CN55" s="93">
        <f t="shared" si="17"/>
        <v>0</v>
      </c>
      <c r="CO55" s="94" t="str">
        <f t="shared" si="60"/>
        <v/>
      </c>
      <c r="CP55" s="94" t="str">
        <f t="shared" si="61"/>
        <v/>
      </c>
      <c r="CQ55" s="95" t="str">
        <f t="shared" si="62"/>
        <v/>
      </c>
      <c r="CR55" s="116">
        <v>0</v>
      </c>
      <c r="CS55" s="117">
        <v>0</v>
      </c>
      <c r="CT55" s="118">
        <v>0</v>
      </c>
      <c r="CU55" s="118"/>
      <c r="CV55" s="118">
        <f t="shared" si="63"/>
        <v>0</v>
      </c>
      <c r="CW55" s="119">
        <f t="shared" si="64"/>
        <v>0</v>
      </c>
      <c r="CX55" s="117">
        <v>0</v>
      </c>
      <c r="CY55" s="119">
        <f t="shared" si="18"/>
        <v>0</v>
      </c>
      <c r="CZ55" s="117">
        <v>0</v>
      </c>
      <c r="DA55" s="119">
        <f t="shared" si="19"/>
        <v>0</v>
      </c>
      <c r="DB55" s="120">
        <f t="shared" si="20"/>
        <v>0</v>
      </c>
      <c r="DC55" s="87" t="str">
        <f t="shared" si="65"/>
        <v/>
      </c>
      <c r="DD55" s="87" t="str">
        <f t="shared" si="66"/>
        <v/>
      </c>
      <c r="DE55" s="121" t="str">
        <f t="shared" si="67"/>
        <v/>
      </c>
      <c r="DF55" s="122">
        <v>0</v>
      </c>
      <c r="DG55" s="123">
        <v>0</v>
      </c>
      <c r="DH55" s="124"/>
      <c r="DI55" s="125">
        <f t="shared" si="140"/>
        <v>0</v>
      </c>
      <c r="DJ55" s="84">
        <v>0</v>
      </c>
      <c r="DK55" s="126">
        <v>0</v>
      </c>
      <c r="DL55" s="127">
        <f t="shared" si="169"/>
        <v>0</v>
      </c>
      <c r="DM55" s="128">
        <v>0</v>
      </c>
      <c r="DN55" s="129">
        <v>0</v>
      </c>
      <c r="DO55" s="130">
        <f t="shared" si="141"/>
        <v>0</v>
      </c>
      <c r="DP55" s="131">
        <f t="shared" si="142"/>
        <v>0</v>
      </c>
      <c r="DQ55" s="132">
        <f t="shared" si="143"/>
        <v>0</v>
      </c>
      <c r="DR55" s="133" t="str">
        <f t="shared" si="144"/>
        <v/>
      </c>
      <c r="DS55" s="116">
        <v>0</v>
      </c>
      <c r="DT55" s="135">
        <v>0</v>
      </c>
      <c r="DU55" s="136">
        <f t="shared" si="145"/>
        <v>0</v>
      </c>
      <c r="DV55" s="117">
        <v>0</v>
      </c>
      <c r="DW55" s="138"/>
      <c r="DX55" s="136">
        <f t="shared" si="146"/>
        <v>0</v>
      </c>
      <c r="DY55" s="138"/>
      <c r="DZ55" s="138"/>
      <c r="EA55" s="136" t="str">
        <f t="shared" si="147"/>
        <v/>
      </c>
      <c r="EB55" s="139">
        <f t="shared" si="148"/>
        <v>0</v>
      </c>
      <c r="EC55" s="140">
        <f t="shared" si="149"/>
        <v>0</v>
      </c>
      <c r="ED55" s="141">
        <f t="shared" si="150"/>
        <v>0</v>
      </c>
      <c r="EE55" s="86">
        <v>0</v>
      </c>
      <c r="EF55" s="142">
        <v>0</v>
      </c>
      <c r="EG55" s="136">
        <f t="shared" si="151"/>
        <v>0</v>
      </c>
      <c r="EH55" s="143">
        <v>0</v>
      </c>
      <c r="EI55" s="144">
        <v>0</v>
      </c>
      <c r="EJ55" s="136">
        <f t="shared" si="152"/>
        <v>0</v>
      </c>
      <c r="EK55" s="145">
        <f t="shared" si="153"/>
        <v>0</v>
      </c>
      <c r="EL55" s="146">
        <f t="shared" si="154"/>
        <v>0</v>
      </c>
      <c r="EM55" s="147">
        <f t="shared" si="155"/>
        <v>0</v>
      </c>
      <c r="EN55" s="120">
        <f t="shared" si="156"/>
        <v>0</v>
      </c>
      <c r="EO55" s="148" t="str">
        <f t="shared" si="157"/>
        <v/>
      </c>
      <c r="EP55" s="173">
        <v>0</v>
      </c>
      <c r="EQ55" s="174">
        <v>0</v>
      </c>
      <c r="ER55" s="174">
        <v>0</v>
      </c>
      <c r="ES55" s="151">
        <f t="shared" si="201"/>
        <v>0</v>
      </c>
      <c r="ET55" s="152">
        <f t="shared" si="202"/>
        <v>0</v>
      </c>
      <c r="EU55" s="153" t="str">
        <f t="shared" si="203"/>
        <v/>
      </c>
      <c r="EV55" s="175">
        <v>0</v>
      </c>
      <c r="EW55" s="162">
        <v>0</v>
      </c>
      <c r="EX55" s="162">
        <v>0</v>
      </c>
      <c r="EY55" s="85">
        <f t="shared" si="188"/>
        <v>0</v>
      </c>
      <c r="EZ55" s="132">
        <f t="shared" si="189"/>
        <v>0</v>
      </c>
      <c r="FA55" s="133" t="str">
        <f t="shared" si="190"/>
        <v/>
      </c>
      <c r="FB55" s="116">
        <v>0</v>
      </c>
      <c r="FC55" s="117">
        <v>0</v>
      </c>
      <c r="FD55" s="155">
        <v>0</v>
      </c>
      <c r="FE55" s="156">
        <f t="shared" si="172"/>
        <v>0</v>
      </c>
      <c r="FF55" s="142">
        <v>0</v>
      </c>
      <c r="FG55" s="157">
        <f t="shared" si="164"/>
        <v>0</v>
      </c>
      <c r="FH55" s="143">
        <v>0</v>
      </c>
      <c r="FI55" s="158">
        <f t="shared" si="165"/>
        <v>0</v>
      </c>
      <c r="FJ55" s="120">
        <f t="shared" si="92"/>
        <v>0</v>
      </c>
      <c r="FK55" s="438" t="str">
        <f t="shared" si="93"/>
        <v/>
      </c>
      <c r="FL55" s="438" t="str">
        <f t="shared" si="94"/>
        <v/>
      </c>
      <c r="FM55" s="148" t="str">
        <f t="shared" si="95"/>
        <v/>
      </c>
      <c r="FN55" s="410">
        <v>0</v>
      </c>
      <c r="FO55" s="411">
        <v>0</v>
      </c>
      <c r="FP55" s="411">
        <v>0</v>
      </c>
      <c r="FQ55" s="407">
        <f t="shared" si="204"/>
        <v>0</v>
      </c>
      <c r="FR55" s="408">
        <f t="shared" si="97"/>
        <v>0</v>
      </c>
      <c r="FS55" s="409" t="str">
        <f t="shared" si="98"/>
        <v/>
      </c>
      <c r="FT55" s="176"/>
      <c r="FU55" s="174"/>
      <c r="FV55" s="177" t="str">
        <f t="shared" si="233"/>
        <v/>
      </c>
      <c r="FW55" s="161" t="str">
        <f t="shared" si="100"/>
        <v/>
      </c>
      <c r="FX55" s="162" t="str">
        <f t="shared" si="101"/>
        <v/>
      </c>
      <c r="FY55" s="163" t="str">
        <f t="shared" si="217"/>
        <v/>
      </c>
      <c r="FZ55" s="164" t="str">
        <f t="shared" si="103"/>
        <v/>
      </c>
      <c r="GA55" s="164" t="str">
        <f t="shared" si="104"/>
        <v/>
      </c>
      <c r="GB55" s="165" t="str">
        <f t="shared" si="218"/>
        <v/>
      </c>
      <c r="GC55" s="166" t="str">
        <f t="shared" si="106"/>
        <v/>
      </c>
      <c r="GD55" s="167" t="str">
        <f t="shared" si="107"/>
        <v/>
      </c>
      <c r="GE55" s="168" t="str">
        <f t="shared" si="177"/>
        <v/>
      </c>
      <c r="GF55" s="169" t="str">
        <f t="shared" si="178"/>
        <v/>
      </c>
      <c r="GG55" s="169" t="str">
        <f t="shared" si="179"/>
        <v/>
      </c>
      <c r="GH55" s="169" t="str">
        <f t="shared" si="180"/>
        <v/>
      </c>
      <c r="GI55" s="169" t="str">
        <f t="shared" si="181"/>
        <v/>
      </c>
      <c r="GJ55" s="170" t="str">
        <f t="shared" si="182"/>
        <v/>
      </c>
      <c r="GK55" s="169" t="str">
        <f t="shared" si="183"/>
        <v/>
      </c>
      <c r="GL55" s="439" t="str">
        <f t="shared" si="115"/>
        <v/>
      </c>
      <c r="GM55" s="168">
        <f t="shared" si="116"/>
        <v>0</v>
      </c>
      <c r="GN55" s="169">
        <f t="shared" si="117"/>
        <v>0</v>
      </c>
      <c r="GO55" s="169">
        <f t="shared" si="118"/>
        <v>0</v>
      </c>
      <c r="GP55" s="169">
        <f t="shared" si="119"/>
        <v>0</v>
      </c>
      <c r="GQ55" s="171"/>
      <c r="GR55" s="809"/>
      <c r="GS55" s="809"/>
      <c r="GT55" s="25">
        <f t="shared" si="120"/>
        <v>0</v>
      </c>
      <c r="GU55" s="25" t="s">
        <v>161</v>
      </c>
      <c r="GV55" s="25">
        <f t="shared" si="121"/>
        <v>200</v>
      </c>
      <c r="GW55" s="25" t="str">
        <f t="shared" si="122"/>
        <v>0/200</v>
      </c>
      <c r="GX55" s="25">
        <f t="shared" si="123"/>
        <v>0</v>
      </c>
      <c r="GY55" s="25" t="s">
        <v>161</v>
      </c>
      <c r="GZ55" s="25">
        <f t="shared" si="124"/>
        <v>200</v>
      </c>
      <c r="HA55" s="25" t="str">
        <f t="shared" si="125"/>
        <v>0/200</v>
      </c>
      <c r="HB55" s="25">
        <f t="shared" si="126"/>
        <v>0</v>
      </c>
      <c r="HC55" s="25" t="s">
        <v>161</v>
      </c>
      <c r="HD55" s="25">
        <f t="shared" si="127"/>
        <v>100</v>
      </c>
      <c r="HE55" s="25" t="str">
        <f t="shared" si="128"/>
        <v>0/100</v>
      </c>
      <c r="HF55" s="25">
        <f t="shared" si="129"/>
        <v>0</v>
      </c>
      <c r="HG55" s="25" t="s">
        <v>161</v>
      </c>
      <c r="HH55" s="25">
        <f t="shared" si="130"/>
        <v>100</v>
      </c>
      <c r="HI55" s="25" t="str">
        <f t="shared" si="131"/>
        <v>0/100</v>
      </c>
      <c r="HJ55" s="25">
        <f t="shared" si="132"/>
        <v>0</v>
      </c>
      <c r="HK55" s="25" t="s">
        <v>161</v>
      </c>
      <c r="HL55" s="25">
        <f t="shared" si="133"/>
        <v>200</v>
      </c>
      <c r="HM55" s="25" t="str">
        <f t="shared" si="134"/>
        <v>0/200</v>
      </c>
      <c r="HN55" s="25">
        <f t="shared" si="135"/>
        <v>0</v>
      </c>
      <c r="HO55" s="25" t="s">
        <v>161</v>
      </c>
      <c r="HP55" s="25">
        <f t="shared" si="136"/>
        <v>100</v>
      </c>
      <c r="HQ55" s="25" t="str">
        <f t="shared" si="137"/>
        <v>0/100</v>
      </c>
    </row>
    <row r="56" spans="1:225" ht="21.75" customHeight="1">
      <c r="A56" s="2">
        <f t="shared" si="27"/>
        <v>0</v>
      </c>
      <c r="B56" s="22">
        <f t="shared" si="28"/>
        <v>0</v>
      </c>
      <c r="C56" s="88">
        <v>47</v>
      </c>
      <c r="D56" s="85"/>
      <c r="E56" s="26"/>
      <c r="F56" s="27"/>
      <c r="G56" s="26"/>
      <c r="H56" s="26"/>
      <c r="I56" s="26"/>
      <c r="J56" s="26"/>
      <c r="K56" s="365"/>
      <c r="L56" s="89">
        <v>0</v>
      </c>
      <c r="M56" s="90">
        <v>0</v>
      </c>
      <c r="N56" s="91">
        <v>0</v>
      </c>
      <c r="O56" s="91"/>
      <c r="P56" s="371">
        <f t="shared" si="29"/>
        <v>0</v>
      </c>
      <c r="Q56" s="372">
        <f t="shared" si="30"/>
        <v>0</v>
      </c>
      <c r="R56" s="90">
        <v>0</v>
      </c>
      <c r="S56" s="92">
        <f t="shared" si="221"/>
        <v>0</v>
      </c>
      <c r="T56" s="90">
        <v>0</v>
      </c>
      <c r="U56" s="92">
        <f t="shared" si="222"/>
        <v>0</v>
      </c>
      <c r="V56" s="93">
        <f t="shared" si="31"/>
        <v>0</v>
      </c>
      <c r="W56" s="94" t="str">
        <f t="shared" si="32"/>
        <v/>
      </c>
      <c r="X56" s="94" t="str">
        <f t="shared" si="33"/>
        <v/>
      </c>
      <c r="Y56" s="373" t="str">
        <f t="shared" si="34"/>
        <v/>
      </c>
      <c r="Z56" s="380">
        <v>0</v>
      </c>
      <c r="AA56" s="381">
        <v>0</v>
      </c>
      <c r="AB56" s="382">
        <v>0</v>
      </c>
      <c r="AC56" s="382"/>
      <c r="AD56" s="382">
        <f t="shared" si="35"/>
        <v>0</v>
      </c>
      <c r="AE56" s="383">
        <f t="shared" si="36"/>
        <v>0</v>
      </c>
      <c r="AF56" s="381">
        <v>0</v>
      </c>
      <c r="AG56" s="383">
        <f t="shared" si="3"/>
        <v>0</v>
      </c>
      <c r="AH56" s="381">
        <v>0</v>
      </c>
      <c r="AI56" s="383">
        <f t="shared" si="4"/>
        <v>0</v>
      </c>
      <c r="AJ56" s="384">
        <f t="shared" si="5"/>
        <v>0</v>
      </c>
      <c r="AK56" s="385" t="str">
        <f t="shared" si="37"/>
        <v/>
      </c>
      <c r="AL56" s="385" t="str">
        <f t="shared" si="38"/>
        <v/>
      </c>
      <c r="AM56" s="386" t="str">
        <f t="shared" si="39"/>
        <v/>
      </c>
      <c r="AN56" s="96">
        <v>0</v>
      </c>
      <c r="AO56" s="97">
        <v>0</v>
      </c>
      <c r="AP56" s="98">
        <v>0</v>
      </c>
      <c r="AQ56" s="98"/>
      <c r="AR56" s="98">
        <f t="shared" si="40"/>
        <v>0</v>
      </c>
      <c r="AS56" s="99">
        <f t="shared" si="41"/>
        <v>0</v>
      </c>
      <c r="AT56" s="97">
        <v>0</v>
      </c>
      <c r="AU56" s="99">
        <f t="shared" si="6"/>
        <v>0</v>
      </c>
      <c r="AV56" s="97">
        <v>0</v>
      </c>
      <c r="AW56" s="99">
        <f t="shared" si="7"/>
        <v>0</v>
      </c>
      <c r="AX56" s="100">
        <f t="shared" si="8"/>
        <v>0</v>
      </c>
      <c r="AY56" s="101" t="str">
        <f t="shared" si="42"/>
        <v/>
      </c>
      <c r="AZ56" s="101" t="str">
        <f t="shared" si="43"/>
        <v/>
      </c>
      <c r="BA56" s="102" t="str">
        <f t="shared" si="44"/>
        <v/>
      </c>
      <c r="BB56" s="103">
        <v>0</v>
      </c>
      <c r="BC56" s="104">
        <v>0</v>
      </c>
      <c r="BD56" s="105">
        <v>0</v>
      </c>
      <c r="BE56" s="105"/>
      <c r="BF56" s="105">
        <f t="shared" si="45"/>
        <v>0</v>
      </c>
      <c r="BG56" s="106">
        <f t="shared" si="46"/>
        <v>0</v>
      </c>
      <c r="BH56" s="104">
        <v>0</v>
      </c>
      <c r="BI56" s="106">
        <f t="shared" si="9"/>
        <v>0</v>
      </c>
      <c r="BJ56" s="104">
        <v>0</v>
      </c>
      <c r="BK56" s="106">
        <f t="shared" si="10"/>
        <v>0</v>
      </c>
      <c r="BL56" s="107">
        <f t="shared" si="11"/>
        <v>0</v>
      </c>
      <c r="BM56" s="108" t="str">
        <f t="shared" si="47"/>
        <v/>
      </c>
      <c r="BN56" s="108" t="str">
        <f t="shared" si="48"/>
        <v/>
      </c>
      <c r="BO56" s="109" t="str">
        <f t="shared" si="49"/>
        <v/>
      </c>
      <c r="BP56" s="110">
        <v>0</v>
      </c>
      <c r="BQ56" s="111">
        <v>0</v>
      </c>
      <c r="BR56" s="112">
        <v>0</v>
      </c>
      <c r="BS56" s="113">
        <f t="shared" si="50"/>
        <v>0</v>
      </c>
      <c r="BT56" s="111">
        <f t="shared" si="51"/>
        <v>0</v>
      </c>
      <c r="BU56" s="113">
        <f t="shared" si="52"/>
        <v>0</v>
      </c>
      <c r="BV56" s="111">
        <v>0</v>
      </c>
      <c r="BW56" s="113">
        <f t="shared" si="12"/>
        <v>0</v>
      </c>
      <c r="BX56" s="435">
        <f t="shared" si="53"/>
        <v>0</v>
      </c>
      <c r="BY56" s="114">
        <f t="shared" si="54"/>
        <v>0</v>
      </c>
      <c r="BZ56" s="434">
        <f t="shared" si="14"/>
        <v>0</v>
      </c>
      <c r="CA56" s="403" t="str">
        <f t="shared" si="55"/>
        <v/>
      </c>
      <c r="CB56" s="114" t="str">
        <f t="shared" si="56"/>
        <v/>
      </c>
      <c r="CC56" s="115" t="str">
        <f t="shared" si="57"/>
        <v/>
      </c>
      <c r="CD56" s="89">
        <v>0</v>
      </c>
      <c r="CE56" s="90">
        <v>0</v>
      </c>
      <c r="CF56" s="91">
        <v>0</v>
      </c>
      <c r="CG56" s="91"/>
      <c r="CH56" s="91">
        <f t="shared" si="58"/>
        <v>0</v>
      </c>
      <c r="CI56" s="92">
        <f t="shared" si="59"/>
        <v>0</v>
      </c>
      <c r="CJ56" s="90">
        <v>0</v>
      </c>
      <c r="CK56" s="92">
        <f t="shared" si="15"/>
        <v>0</v>
      </c>
      <c r="CL56" s="90">
        <v>0</v>
      </c>
      <c r="CM56" s="92">
        <f t="shared" si="16"/>
        <v>0</v>
      </c>
      <c r="CN56" s="93">
        <f t="shared" si="17"/>
        <v>0</v>
      </c>
      <c r="CO56" s="94" t="str">
        <f t="shared" si="60"/>
        <v/>
      </c>
      <c r="CP56" s="94" t="str">
        <f t="shared" si="61"/>
        <v/>
      </c>
      <c r="CQ56" s="95" t="str">
        <f t="shared" si="62"/>
        <v/>
      </c>
      <c r="CR56" s="116">
        <v>0</v>
      </c>
      <c r="CS56" s="117">
        <v>0</v>
      </c>
      <c r="CT56" s="118">
        <v>0</v>
      </c>
      <c r="CU56" s="118"/>
      <c r="CV56" s="118">
        <f t="shared" si="63"/>
        <v>0</v>
      </c>
      <c r="CW56" s="119">
        <f t="shared" si="64"/>
        <v>0</v>
      </c>
      <c r="CX56" s="117">
        <v>0</v>
      </c>
      <c r="CY56" s="119">
        <f t="shared" si="18"/>
        <v>0</v>
      </c>
      <c r="CZ56" s="117">
        <v>0</v>
      </c>
      <c r="DA56" s="119">
        <f t="shared" si="19"/>
        <v>0</v>
      </c>
      <c r="DB56" s="120">
        <f t="shared" si="20"/>
        <v>0</v>
      </c>
      <c r="DC56" s="87" t="str">
        <f t="shared" si="65"/>
        <v/>
      </c>
      <c r="DD56" s="87" t="str">
        <f t="shared" si="66"/>
        <v/>
      </c>
      <c r="DE56" s="121" t="str">
        <f t="shared" si="67"/>
        <v/>
      </c>
      <c r="DF56" s="122">
        <v>0</v>
      </c>
      <c r="DG56" s="123">
        <v>0</v>
      </c>
      <c r="DH56" s="124"/>
      <c r="DI56" s="125">
        <f t="shared" si="140"/>
        <v>0</v>
      </c>
      <c r="DJ56" s="84">
        <v>0</v>
      </c>
      <c r="DK56" s="126">
        <v>0</v>
      </c>
      <c r="DL56" s="127">
        <f t="shared" si="169"/>
        <v>0</v>
      </c>
      <c r="DM56" s="128">
        <v>0</v>
      </c>
      <c r="DN56" s="129">
        <f t="shared" ref="DN56" si="238">IF($U$8="NA","NA",0)</f>
        <v>0</v>
      </c>
      <c r="DO56" s="130">
        <f t="shared" si="141"/>
        <v>0</v>
      </c>
      <c r="DP56" s="131">
        <f t="shared" si="142"/>
        <v>0</v>
      </c>
      <c r="DQ56" s="132">
        <f t="shared" si="143"/>
        <v>0</v>
      </c>
      <c r="DR56" s="133" t="str">
        <f t="shared" si="144"/>
        <v/>
      </c>
      <c r="DS56" s="116">
        <v>0</v>
      </c>
      <c r="DT56" s="135">
        <v>0</v>
      </c>
      <c r="DU56" s="136">
        <f t="shared" si="145"/>
        <v>0</v>
      </c>
      <c r="DV56" s="117">
        <v>0</v>
      </c>
      <c r="DW56" s="138"/>
      <c r="DX56" s="136">
        <f t="shared" si="146"/>
        <v>0</v>
      </c>
      <c r="DY56" s="138"/>
      <c r="DZ56" s="138"/>
      <c r="EA56" s="136" t="str">
        <f t="shared" si="147"/>
        <v/>
      </c>
      <c r="EB56" s="139">
        <f t="shared" si="148"/>
        <v>0</v>
      </c>
      <c r="EC56" s="140">
        <f t="shared" si="149"/>
        <v>0</v>
      </c>
      <c r="ED56" s="141">
        <f t="shared" si="150"/>
        <v>0</v>
      </c>
      <c r="EE56" s="86">
        <v>0</v>
      </c>
      <c r="EF56" s="142">
        <v>0</v>
      </c>
      <c r="EG56" s="136">
        <f t="shared" si="151"/>
        <v>0</v>
      </c>
      <c r="EH56" s="143">
        <v>0</v>
      </c>
      <c r="EI56" s="144">
        <f t="shared" ref="EI56" si="239">IF($U$8="NA","NA",0)</f>
        <v>0</v>
      </c>
      <c r="EJ56" s="136">
        <f t="shared" si="152"/>
        <v>0</v>
      </c>
      <c r="EK56" s="145">
        <f t="shared" si="153"/>
        <v>0</v>
      </c>
      <c r="EL56" s="146">
        <f t="shared" si="154"/>
        <v>0</v>
      </c>
      <c r="EM56" s="147">
        <f t="shared" si="155"/>
        <v>0</v>
      </c>
      <c r="EN56" s="120">
        <f t="shared" si="156"/>
        <v>0</v>
      </c>
      <c r="EO56" s="148" t="str">
        <f t="shared" si="157"/>
        <v/>
      </c>
      <c r="EP56" s="149">
        <v>0</v>
      </c>
      <c r="EQ56" s="114">
        <v>0</v>
      </c>
      <c r="ER56" s="150">
        <v>0</v>
      </c>
      <c r="ES56" s="151">
        <f t="shared" si="201"/>
        <v>0</v>
      </c>
      <c r="ET56" s="152">
        <f t="shared" si="202"/>
        <v>0</v>
      </c>
      <c r="EU56" s="153" t="str">
        <f t="shared" si="203"/>
        <v/>
      </c>
      <c r="EV56" s="154">
        <v>0</v>
      </c>
      <c r="EW56" s="85">
        <v>0</v>
      </c>
      <c r="EX56" s="85">
        <v>0</v>
      </c>
      <c r="EY56" s="85">
        <f t="shared" si="188"/>
        <v>0</v>
      </c>
      <c r="EZ56" s="132">
        <f t="shared" si="189"/>
        <v>0</v>
      </c>
      <c r="FA56" s="133" t="str">
        <f t="shared" si="190"/>
        <v/>
      </c>
      <c r="FB56" s="116">
        <v>0</v>
      </c>
      <c r="FC56" s="117">
        <v>0</v>
      </c>
      <c r="FD56" s="155">
        <v>0</v>
      </c>
      <c r="FE56" s="156">
        <f t="shared" si="172"/>
        <v>0</v>
      </c>
      <c r="FF56" s="142">
        <v>0</v>
      </c>
      <c r="FG56" s="157">
        <f t="shared" si="164"/>
        <v>0</v>
      </c>
      <c r="FH56" s="143">
        <v>0</v>
      </c>
      <c r="FI56" s="158">
        <f t="shared" si="165"/>
        <v>0</v>
      </c>
      <c r="FJ56" s="120">
        <f t="shared" si="92"/>
        <v>0</v>
      </c>
      <c r="FK56" s="438" t="str">
        <f t="shared" si="93"/>
        <v/>
      </c>
      <c r="FL56" s="438" t="str">
        <f t="shared" si="94"/>
        <v/>
      </c>
      <c r="FM56" s="148" t="str">
        <f t="shared" si="95"/>
        <v/>
      </c>
      <c r="FN56" s="405">
        <v>0</v>
      </c>
      <c r="FO56" s="375">
        <v>0</v>
      </c>
      <c r="FP56" s="406">
        <v>0</v>
      </c>
      <c r="FQ56" s="407">
        <f t="shared" si="204"/>
        <v>0</v>
      </c>
      <c r="FR56" s="408">
        <f t="shared" si="97"/>
        <v>0</v>
      </c>
      <c r="FS56" s="409" t="str">
        <f t="shared" si="98"/>
        <v/>
      </c>
      <c r="FT56" s="176"/>
      <c r="FU56" s="174"/>
      <c r="FV56" s="177" t="str">
        <f t="shared" si="233"/>
        <v/>
      </c>
      <c r="FW56" s="161" t="str">
        <f t="shared" si="100"/>
        <v/>
      </c>
      <c r="FX56" s="162" t="str">
        <f t="shared" si="101"/>
        <v/>
      </c>
      <c r="FY56" s="163" t="str">
        <f t="shared" si="217"/>
        <v/>
      </c>
      <c r="FZ56" s="164" t="str">
        <f t="shared" si="103"/>
        <v/>
      </c>
      <c r="GA56" s="164" t="str">
        <f t="shared" si="104"/>
        <v/>
      </c>
      <c r="GB56" s="165" t="str">
        <f t="shared" si="218"/>
        <v/>
      </c>
      <c r="GC56" s="166" t="str">
        <f t="shared" si="106"/>
        <v/>
      </c>
      <c r="GD56" s="167" t="str">
        <f t="shared" si="107"/>
        <v/>
      </c>
      <c r="GE56" s="168" t="str">
        <f t="shared" si="177"/>
        <v/>
      </c>
      <c r="GF56" s="169" t="str">
        <f t="shared" si="178"/>
        <v/>
      </c>
      <c r="GG56" s="169" t="str">
        <f t="shared" si="179"/>
        <v/>
      </c>
      <c r="GH56" s="169" t="str">
        <f t="shared" si="180"/>
        <v/>
      </c>
      <c r="GI56" s="169" t="str">
        <f t="shared" si="181"/>
        <v/>
      </c>
      <c r="GJ56" s="170" t="str">
        <f t="shared" si="182"/>
        <v/>
      </c>
      <c r="GK56" s="169" t="str">
        <f t="shared" si="183"/>
        <v/>
      </c>
      <c r="GL56" s="439" t="str">
        <f t="shared" si="115"/>
        <v/>
      </c>
      <c r="GM56" s="168">
        <f t="shared" si="116"/>
        <v>0</v>
      </c>
      <c r="GN56" s="169">
        <f t="shared" si="117"/>
        <v>0</v>
      </c>
      <c r="GO56" s="169">
        <f t="shared" si="118"/>
        <v>0</v>
      </c>
      <c r="GP56" s="169">
        <f t="shared" si="119"/>
        <v>0</v>
      </c>
      <c r="GQ56" s="171"/>
      <c r="GR56" s="809"/>
      <c r="GS56" s="809"/>
      <c r="GT56" s="25">
        <f t="shared" si="120"/>
        <v>0</v>
      </c>
      <c r="GU56" s="25" t="s">
        <v>161</v>
      </c>
      <c r="GV56" s="25">
        <f t="shared" si="121"/>
        <v>200</v>
      </c>
      <c r="GW56" s="25" t="str">
        <f t="shared" si="122"/>
        <v>0/200</v>
      </c>
      <c r="GX56" s="25">
        <f t="shared" si="123"/>
        <v>0</v>
      </c>
      <c r="GY56" s="25" t="s">
        <v>161</v>
      </c>
      <c r="GZ56" s="25">
        <f t="shared" si="124"/>
        <v>200</v>
      </c>
      <c r="HA56" s="25" t="str">
        <f t="shared" si="125"/>
        <v>0/200</v>
      </c>
      <c r="HB56" s="25">
        <f t="shared" si="126"/>
        <v>0</v>
      </c>
      <c r="HC56" s="25" t="s">
        <v>161</v>
      </c>
      <c r="HD56" s="25">
        <f t="shared" si="127"/>
        <v>100</v>
      </c>
      <c r="HE56" s="25" t="str">
        <f t="shared" si="128"/>
        <v>0/100</v>
      </c>
      <c r="HF56" s="25">
        <f t="shared" si="129"/>
        <v>0</v>
      </c>
      <c r="HG56" s="25" t="s">
        <v>161</v>
      </c>
      <c r="HH56" s="25">
        <f t="shared" si="130"/>
        <v>100</v>
      </c>
      <c r="HI56" s="25" t="str">
        <f t="shared" si="131"/>
        <v>0/100</v>
      </c>
      <c r="HJ56" s="25">
        <f t="shared" si="132"/>
        <v>0</v>
      </c>
      <c r="HK56" s="25" t="s">
        <v>161</v>
      </c>
      <c r="HL56" s="25">
        <f t="shared" si="133"/>
        <v>200</v>
      </c>
      <c r="HM56" s="25" t="str">
        <f t="shared" si="134"/>
        <v>0/200</v>
      </c>
      <c r="HN56" s="25">
        <f t="shared" si="135"/>
        <v>0</v>
      </c>
      <c r="HO56" s="25" t="s">
        <v>161</v>
      </c>
      <c r="HP56" s="25">
        <f t="shared" si="136"/>
        <v>100</v>
      </c>
      <c r="HQ56" s="25" t="str">
        <f t="shared" si="137"/>
        <v>0/100</v>
      </c>
    </row>
    <row r="57" spans="1:225" ht="21.75" customHeight="1">
      <c r="A57" s="2">
        <f t="shared" si="27"/>
        <v>0</v>
      </c>
      <c r="B57" s="22">
        <f t="shared" si="28"/>
        <v>0</v>
      </c>
      <c r="C57" s="172">
        <v>48</v>
      </c>
      <c r="D57" s="85"/>
      <c r="E57" s="26"/>
      <c r="F57" s="27"/>
      <c r="G57" s="23"/>
      <c r="H57" s="26"/>
      <c r="I57" s="26"/>
      <c r="J57" s="26"/>
      <c r="K57" s="365"/>
      <c r="L57" s="89">
        <v>0</v>
      </c>
      <c r="M57" s="90">
        <v>0</v>
      </c>
      <c r="N57" s="91">
        <v>0</v>
      </c>
      <c r="O57" s="91"/>
      <c r="P57" s="371">
        <f t="shared" si="29"/>
        <v>0</v>
      </c>
      <c r="Q57" s="372">
        <f t="shared" si="30"/>
        <v>0</v>
      </c>
      <c r="R57" s="90">
        <v>0</v>
      </c>
      <c r="S57" s="92">
        <f t="shared" si="221"/>
        <v>0</v>
      </c>
      <c r="T57" s="90">
        <v>0</v>
      </c>
      <c r="U57" s="92">
        <f t="shared" si="222"/>
        <v>0</v>
      </c>
      <c r="V57" s="93">
        <f t="shared" si="31"/>
        <v>0</v>
      </c>
      <c r="W57" s="94" t="str">
        <f t="shared" si="32"/>
        <v/>
      </c>
      <c r="X57" s="94" t="str">
        <f t="shared" si="33"/>
        <v/>
      </c>
      <c r="Y57" s="373" t="str">
        <f t="shared" si="34"/>
        <v/>
      </c>
      <c r="Z57" s="380">
        <v>0</v>
      </c>
      <c r="AA57" s="381">
        <v>0</v>
      </c>
      <c r="AB57" s="382">
        <v>0</v>
      </c>
      <c r="AC57" s="382"/>
      <c r="AD57" s="382">
        <f t="shared" si="35"/>
        <v>0</v>
      </c>
      <c r="AE57" s="383">
        <f t="shared" si="36"/>
        <v>0</v>
      </c>
      <c r="AF57" s="381">
        <v>0</v>
      </c>
      <c r="AG57" s="383">
        <f t="shared" si="3"/>
        <v>0</v>
      </c>
      <c r="AH57" s="381">
        <v>0</v>
      </c>
      <c r="AI57" s="383">
        <f t="shared" si="4"/>
        <v>0</v>
      </c>
      <c r="AJ57" s="384">
        <f t="shared" si="5"/>
        <v>0</v>
      </c>
      <c r="AK57" s="385" t="str">
        <f t="shared" si="37"/>
        <v/>
      </c>
      <c r="AL57" s="385" t="str">
        <f t="shared" si="38"/>
        <v/>
      </c>
      <c r="AM57" s="386" t="str">
        <f t="shared" si="39"/>
        <v/>
      </c>
      <c r="AN57" s="96">
        <v>0</v>
      </c>
      <c r="AO57" s="97">
        <v>0</v>
      </c>
      <c r="AP57" s="98">
        <v>0</v>
      </c>
      <c r="AQ57" s="98"/>
      <c r="AR57" s="98">
        <f t="shared" si="40"/>
        <v>0</v>
      </c>
      <c r="AS57" s="99">
        <f t="shared" si="41"/>
        <v>0</v>
      </c>
      <c r="AT57" s="97">
        <v>0</v>
      </c>
      <c r="AU57" s="99">
        <f t="shared" si="6"/>
        <v>0</v>
      </c>
      <c r="AV57" s="97">
        <v>0</v>
      </c>
      <c r="AW57" s="99">
        <f t="shared" si="7"/>
        <v>0</v>
      </c>
      <c r="AX57" s="100">
        <f t="shared" si="8"/>
        <v>0</v>
      </c>
      <c r="AY57" s="101" t="str">
        <f t="shared" si="42"/>
        <v/>
      </c>
      <c r="AZ57" s="101" t="str">
        <f t="shared" si="43"/>
        <v/>
      </c>
      <c r="BA57" s="102" t="str">
        <f t="shared" si="44"/>
        <v/>
      </c>
      <c r="BB57" s="103">
        <v>0</v>
      </c>
      <c r="BC57" s="104">
        <v>0</v>
      </c>
      <c r="BD57" s="105">
        <v>0</v>
      </c>
      <c r="BE57" s="105"/>
      <c r="BF57" s="105">
        <f t="shared" si="45"/>
        <v>0</v>
      </c>
      <c r="BG57" s="106">
        <f t="shared" si="46"/>
        <v>0</v>
      </c>
      <c r="BH57" s="104">
        <v>0</v>
      </c>
      <c r="BI57" s="106">
        <f t="shared" si="9"/>
        <v>0</v>
      </c>
      <c r="BJ57" s="104">
        <v>0</v>
      </c>
      <c r="BK57" s="106">
        <f t="shared" si="10"/>
        <v>0</v>
      </c>
      <c r="BL57" s="107">
        <f t="shared" si="11"/>
        <v>0</v>
      </c>
      <c r="BM57" s="108" t="str">
        <f t="shared" si="47"/>
        <v/>
      </c>
      <c r="BN57" s="108" t="str">
        <f t="shared" si="48"/>
        <v/>
      </c>
      <c r="BO57" s="109" t="str">
        <f t="shared" si="49"/>
        <v/>
      </c>
      <c r="BP57" s="110">
        <v>0</v>
      </c>
      <c r="BQ57" s="111">
        <v>0</v>
      </c>
      <c r="BR57" s="112">
        <v>0</v>
      </c>
      <c r="BS57" s="113">
        <f t="shared" si="50"/>
        <v>0</v>
      </c>
      <c r="BT57" s="111">
        <f t="shared" si="51"/>
        <v>0</v>
      </c>
      <c r="BU57" s="113">
        <f t="shared" si="52"/>
        <v>0</v>
      </c>
      <c r="BV57" s="111">
        <v>0</v>
      </c>
      <c r="BW57" s="113">
        <f t="shared" si="12"/>
        <v>0</v>
      </c>
      <c r="BX57" s="435">
        <f t="shared" si="53"/>
        <v>0</v>
      </c>
      <c r="BY57" s="114">
        <f t="shared" si="54"/>
        <v>0</v>
      </c>
      <c r="BZ57" s="434">
        <f t="shared" si="14"/>
        <v>0</v>
      </c>
      <c r="CA57" s="403" t="str">
        <f t="shared" si="55"/>
        <v/>
      </c>
      <c r="CB57" s="114" t="str">
        <f t="shared" si="56"/>
        <v/>
      </c>
      <c r="CC57" s="115" t="str">
        <f t="shared" si="57"/>
        <v/>
      </c>
      <c r="CD57" s="89">
        <v>0</v>
      </c>
      <c r="CE57" s="90">
        <v>0</v>
      </c>
      <c r="CF57" s="91">
        <v>0</v>
      </c>
      <c r="CG57" s="91"/>
      <c r="CH57" s="91">
        <f t="shared" si="58"/>
        <v>0</v>
      </c>
      <c r="CI57" s="92">
        <f t="shared" si="59"/>
        <v>0</v>
      </c>
      <c r="CJ57" s="90">
        <v>0</v>
      </c>
      <c r="CK57" s="92">
        <f t="shared" si="15"/>
        <v>0</v>
      </c>
      <c r="CL57" s="90">
        <v>0</v>
      </c>
      <c r="CM57" s="92">
        <f t="shared" si="16"/>
        <v>0</v>
      </c>
      <c r="CN57" s="93">
        <f t="shared" si="17"/>
        <v>0</v>
      </c>
      <c r="CO57" s="94" t="str">
        <f t="shared" si="60"/>
        <v/>
      </c>
      <c r="CP57" s="94" t="str">
        <f t="shared" si="61"/>
        <v/>
      </c>
      <c r="CQ57" s="95" t="str">
        <f t="shared" si="62"/>
        <v/>
      </c>
      <c r="CR57" s="116">
        <v>0</v>
      </c>
      <c r="CS57" s="117">
        <v>0</v>
      </c>
      <c r="CT57" s="118">
        <v>0</v>
      </c>
      <c r="CU57" s="118"/>
      <c r="CV57" s="118">
        <f t="shared" si="63"/>
        <v>0</v>
      </c>
      <c r="CW57" s="119">
        <f t="shared" si="64"/>
        <v>0</v>
      </c>
      <c r="CX57" s="117">
        <v>0</v>
      </c>
      <c r="CY57" s="119">
        <f t="shared" si="18"/>
        <v>0</v>
      </c>
      <c r="CZ57" s="117">
        <v>0</v>
      </c>
      <c r="DA57" s="119">
        <f t="shared" si="19"/>
        <v>0</v>
      </c>
      <c r="DB57" s="120">
        <f t="shared" si="20"/>
        <v>0</v>
      </c>
      <c r="DC57" s="87" t="str">
        <f t="shared" si="65"/>
        <v/>
      </c>
      <c r="DD57" s="87" t="str">
        <f t="shared" si="66"/>
        <v/>
      </c>
      <c r="DE57" s="121" t="str">
        <f t="shared" si="67"/>
        <v/>
      </c>
      <c r="DF57" s="122">
        <v>0</v>
      </c>
      <c r="DG57" s="123">
        <v>0</v>
      </c>
      <c r="DH57" s="124"/>
      <c r="DI57" s="125">
        <f t="shared" si="140"/>
        <v>0</v>
      </c>
      <c r="DJ57" s="84">
        <v>0</v>
      </c>
      <c r="DK57" s="126">
        <v>0</v>
      </c>
      <c r="DL57" s="127">
        <f t="shared" si="169"/>
        <v>0</v>
      </c>
      <c r="DM57" s="128">
        <v>0</v>
      </c>
      <c r="DN57" s="129">
        <v>0</v>
      </c>
      <c r="DO57" s="130">
        <f t="shared" si="141"/>
        <v>0</v>
      </c>
      <c r="DP57" s="131">
        <f t="shared" si="142"/>
        <v>0</v>
      </c>
      <c r="DQ57" s="132">
        <f t="shared" si="143"/>
        <v>0</v>
      </c>
      <c r="DR57" s="133" t="str">
        <f t="shared" si="144"/>
        <v/>
      </c>
      <c r="DS57" s="116">
        <v>0</v>
      </c>
      <c r="DT57" s="135">
        <v>0</v>
      </c>
      <c r="DU57" s="136">
        <f t="shared" si="145"/>
        <v>0</v>
      </c>
      <c r="DV57" s="117">
        <v>0</v>
      </c>
      <c r="DW57" s="138"/>
      <c r="DX57" s="136">
        <f t="shared" si="146"/>
        <v>0</v>
      </c>
      <c r="DY57" s="138"/>
      <c r="DZ57" s="138"/>
      <c r="EA57" s="136" t="str">
        <f t="shared" si="147"/>
        <v/>
      </c>
      <c r="EB57" s="139">
        <f t="shared" si="148"/>
        <v>0</v>
      </c>
      <c r="EC57" s="140">
        <f t="shared" si="149"/>
        <v>0</v>
      </c>
      <c r="ED57" s="141">
        <f t="shared" si="150"/>
        <v>0</v>
      </c>
      <c r="EE57" s="86">
        <v>0</v>
      </c>
      <c r="EF57" s="142">
        <v>0</v>
      </c>
      <c r="EG57" s="136">
        <f t="shared" si="151"/>
        <v>0</v>
      </c>
      <c r="EH57" s="143">
        <v>0</v>
      </c>
      <c r="EI57" s="144">
        <v>0</v>
      </c>
      <c r="EJ57" s="136">
        <f t="shared" si="152"/>
        <v>0</v>
      </c>
      <c r="EK57" s="145">
        <f t="shared" si="153"/>
        <v>0</v>
      </c>
      <c r="EL57" s="146">
        <f t="shared" si="154"/>
        <v>0</v>
      </c>
      <c r="EM57" s="147">
        <f t="shared" si="155"/>
        <v>0</v>
      </c>
      <c r="EN57" s="120">
        <f t="shared" si="156"/>
        <v>0</v>
      </c>
      <c r="EO57" s="148" t="str">
        <f t="shared" si="157"/>
        <v/>
      </c>
      <c r="EP57" s="173">
        <v>0</v>
      </c>
      <c r="EQ57" s="174">
        <v>0</v>
      </c>
      <c r="ER57" s="174">
        <v>0</v>
      </c>
      <c r="ES57" s="151">
        <f t="shared" si="201"/>
        <v>0</v>
      </c>
      <c r="ET57" s="152">
        <f t="shared" si="202"/>
        <v>0</v>
      </c>
      <c r="EU57" s="153" t="str">
        <f t="shared" si="203"/>
        <v/>
      </c>
      <c r="EV57" s="175">
        <v>0</v>
      </c>
      <c r="EW57" s="162">
        <v>0</v>
      </c>
      <c r="EX57" s="162">
        <v>0</v>
      </c>
      <c r="EY57" s="85">
        <f t="shared" si="188"/>
        <v>0</v>
      </c>
      <c r="EZ57" s="132">
        <f t="shared" si="189"/>
        <v>0</v>
      </c>
      <c r="FA57" s="133" t="str">
        <f t="shared" si="190"/>
        <v/>
      </c>
      <c r="FB57" s="116">
        <v>0</v>
      </c>
      <c r="FC57" s="117">
        <v>0</v>
      </c>
      <c r="FD57" s="155">
        <v>0</v>
      </c>
      <c r="FE57" s="156">
        <f t="shared" si="172"/>
        <v>0</v>
      </c>
      <c r="FF57" s="142">
        <v>0</v>
      </c>
      <c r="FG57" s="157">
        <f t="shared" si="164"/>
        <v>0</v>
      </c>
      <c r="FH57" s="143">
        <v>0</v>
      </c>
      <c r="FI57" s="158">
        <f t="shared" si="165"/>
        <v>0</v>
      </c>
      <c r="FJ57" s="120">
        <f t="shared" si="92"/>
        <v>0</v>
      </c>
      <c r="FK57" s="438" t="str">
        <f t="shared" si="93"/>
        <v/>
      </c>
      <c r="FL57" s="438" t="str">
        <f t="shared" si="94"/>
        <v/>
      </c>
      <c r="FM57" s="148" t="str">
        <f t="shared" si="95"/>
        <v/>
      </c>
      <c r="FN57" s="410">
        <v>0</v>
      </c>
      <c r="FO57" s="411">
        <v>0</v>
      </c>
      <c r="FP57" s="411">
        <v>0</v>
      </c>
      <c r="FQ57" s="407">
        <f t="shared" si="204"/>
        <v>0</v>
      </c>
      <c r="FR57" s="408">
        <f t="shared" si="97"/>
        <v>0</v>
      </c>
      <c r="FS57" s="409" t="str">
        <f t="shared" si="98"/>
        <v/>
      </c>
      <c r="FT57" s="176"/>
      <c r="FU57" s="174"/>
      <c r="FV57" s="177" t="str">
        <f t="shared" si="233"/>
        <v/>
      </c>
      <c r="FW57" s="161" t="str">
        <f t="shared" si="100"/>
        <v/>
      </c>
      <c r="FX57" s="162" t="str">
        <f t="shared" si="101"/>
        <v/>
      </c>
      <c r="FY57" s="163" t="str">
        <f t="shared" si="217"/>
        <v/>
      </c>
      <c r="FZ57" s="164" t="str">
        <f t="shared" si="103"/>
        <v/>
      </c>
      <c r="GA57" s="164" t="str">
        <f t="shared" si="104"/>
        <v/>
      </c>
      <c r="GB57" s="165" t="str">
        <f t="shared" si="218"/>
        <v/>
      </c>
      <c r="GC57" s="166" t="str">
        <f t="shared" si="106"/>
        <v/>
      </c>
      <c r="GD57" s="167" t="str">
        <f t="shared" si="107"/>
        <v/>
      </c>
      <c r="GE57" s="168" t="str">
        <f t="shared" si="177"/>
        <v/>
      </c>
      <c r="GF57" s="169" t="str">
        <f t="shared" si="178"/>
        <v/>
      </c>
      <c r="GG57" s="169" t="str">
        <f t="shared" si="179"/>
        <v/>
      </c>
      <c r="GH57" s="169" t="str">
        <f t="shared" si="180"/>
        <v/>
      </c>
      <c r="GI57" s="169" t="str">
        <f t="shared" si="181"/>
        <v/>
      </c>
      <c r="GJ57" s="170" t="str">
        <f t="shared" si="182"/>
        <v/>
      </c>
      <c r="GK57" s="169" t="str">
        <f t="shared" si="183"/>
        <v/>
      </c>
      <c r="GL57" s="439" t="str">
        <f t="shared" si="115"/>
        <v/>
      </c>
      <c r="GM57" s="168">
        <f t="shared" si="116"/>
        <v>0</v>
      </c>
      <c r="GN57" s="169">
        <f t="shared" si="117"/>
        <v>0</v>
      </c>
      <c r="GO57" s="169">
        <f t="shared" si="118"/>
        <v>0</v>
      </c>
      <c r="GP57" s="169">
        <f t="shared" si="119"/>
        <v>0</v>
      </c>
      <c r="GQ57" s="171"/>
      <c r="GR57" s="809"/>
      <c r="GS57" s="809"/>
      <c r="GT57" s="25">
        <f t="shared" si="120"/>
        <v>0</v>
      </c>
      <c r="GU57" s="25" t="s">
        <v>161</v>
      </c>
      <c r="GV57" s="25">
        <f t="shared" si="121"/>
        <v>200</v>
      </c>
      <c r="GW57" s="25" t="str">
        <f t="shared" si="122"/>
        <v>0/200</v>
      </c>
      <c r="GX57" s="25">
        <f t="shared" si="123"/>
        <v>0</v>
      </c>
      <c r="GY57" s="25" t="s">
        <v>161</v>
      </c>
      <c r="GZ57" s="25">
        <f t="shared" si="124"/>
        <v>200</v>
      </c>
      <c r="HA57" s="25" t="str">
        <f t="shared" si="125"/>
        <v>0/200</v>
      </c>
      <c r="HB57" s="25">
        <f t="shared" si="126"/>
        <v>0</v>
      </c>
      <c r="HC57" s="25" t="s">
        <v>161</v>
      </c>
      <c r="HD57" s="25">
        <f t="shared" si="127"/>
        <v>100</v>
      </c>
      <c r="HE57" s="25" t="str">
        <f t="shared" si="128"/>
        <v>0/100</v>
      </c>
      <c r="HF57" s="25">
        <f t="shared" si="129"/>
        <v>0</v>
      </c>
      <c r="HG57" s="25" t="s">
        <v>161</v>
      </c>
      <c r="HH57" s="25">
        <f t="shared" si="130"/>
        <v>100</v>
      </c>
      <c r="HI57" s="25" t="str">
        <f t="shared" si="131"/>
        <v>0/100</v>
      </c>
      <c r="HJ57" s="25">
        <f t="shared" si="132"/>
        <v>0</v>
      </c>
      <c r="HK57" s="25" t="s">
        <v>161</v>
      </c>
      <c r="HL57" s="25">
        <f t="shared" si="133"/>
        <v>200</v>
      </c>
      <c r="HM57" s="25" t="str">
        <f t="shared" si="134"/>
        <v>0/200</v>
      </c>
      <c r="HN57" s="25">
        <f t="shared" si="135"/>
        <v>0</v>
      </c>
      <c r="HO57" s="25" t="s">
        <v>161</v>
      </c>
      <c r="HP57" s="25">
        <f t="shared" si="136"/>
        <v>100</v>
      </c>
      <c r="HQ57" s="25" t="str">
        <f t="shared" si="137"/>
        <v>0/100</v>
      </c>
    </row>
    <row r="58" spans="1:225" ht="21.75" customHeight="1">
      <c r="A58" s="2">
        <f t="shared" si="27"/>
        <v>0</v>
      </c>
      <c r="B58" s="22">
        <f t="shared" si="28"/>
        <v>0</v>
      </c>
      <c r="C58" s="88">
        <v>49</v>
      </c>
      <c r="D58" s="85"/>
      <c r="E58" s="26"/>
      <c r="F58" s="27"/>
      <c r="G58" s="26"/>
      <c r="H58" s="26"/>
      <c r="I58" s="26"/>
      <c r="J58" s="26"/>
      <c r="K58" s="365"/>
      <c r="L58" s="89">
        <v>0</v>
      </c>
      <c r="M58" s="90">
        <v>0</v>
      </c>
      <c r="N58" s="91">
        <v>0</v>
      </c>
      <c r="O58" s="91"/>
      <c r="P58" s="371">
        <f t="shared" si="29"/>
        <v>0</v>
      </c>
      <c r="Q58" s="372">
        <f t="shared" si="30"/>
        <v>0</v>
      </c>
      <c r="R58" s="90">
        <v>0</v>
      </c>
      <c r="S58" s="92">
        <f t="shared" si="221"/>
        <v>0</v>
      </c>
      <c r="T58" s="90">
        <v>0</v>
      </c>
      <c r="U58" s="92">
        <f t="shared" si="222"/>
        <v>0</v>
      </c>
      <c r="V58" s="93">
        <f t="shared" si="31"/>
        <v>0</v>
      </c>
      <c r="W58" s="94" t="str">
        <f t="shared" si="32"/>
        <v/>
      </c>
      <c r="X58" s="94" t="str">
        <f t="shared" si="33"/>
        <v/>
      </c>
      <c r="Y58" s="373" t="str">
        <f t="shared" si="34"/>
        <v/>
      </c>
      <c r="Z58" s="380">
        <v>0</v>
      </c>
      <c r="AA58" s="381">
        <v>0</v>
      </c>
      <c r="AB58" s="382">
        <v>0</v>
      </c>
      <c r="AC58" s="382"/>
      <c r="AD58" s="382">
        <f t="shared" si="35"/>
        <v>0</v>
      </c>
      <c r="AE58" s="383">
        <f t="shared" si="36"/>
        <v>0</v>
      </c>
      <c r="AF58" s="381">
        <v>0</v>
      </c>
      <c r="AG58" s="383">
        <f t="shared" si="3"/>
        <v>0</v>
      </c>
      <c r="AH58" s="381">
        <v>0</v>
      </c>
      <c r="AI58" s="383">
        <f t="shared" si="4"/>
        <v>0</v>
      </c>
      <c r="AJ58" s="384">
        <f t="shared" si="5"/>
        <v>0</v>
      </c>
      <c r="AK58" s="385" t="str">
        <f t="shared" si="37"/>
        <v/>
      </c>
      <c r="AL58" s="385" t="str">
        <f t="shared" si="38"/>
        <v/>
      </c>
      <c r="AM58" s="386" t="str">
        <f t="shared" si="39"/>
        <v/>
      </c>
      <c r="AN58" s="96">
        <v>0</v>
      </c>
      <c r="AO58" s="97">
        <v>0</v>
      </c>
      <c r="AP58" s="98">
        <v>0</v>
      </c>
      <c r="AQ58" s="98"/>
      <c r="AR58" s="98">
        <f t="shared" si="40"/>
        <v>0</v>
      </c>
      <c r="AS58" s="99">
        <f t="shared" si="41"/>
        <v>0</v>
      </c>
      <c r="AT58" s="97">
        <v>0</v>
      </c>
      <c r="AU58" s="99">
        <f t="shared" si="6"/>
        <v>0</v>
      </c>
      <c r="AV58" s="97">
        <v>0</v>
      </c>
      <c r="AW58" s="99">
        <f t="shared" si="7"/>
        <v>0</v>
      </c>
      <c r="AX58" s="100">
        <f t="shared" si="8"/>
        <v>0</v>
      </c>
      <c r="AY58" s="101" t="str">
        <f t="shared" si="42"/>
        <v/>
      </c>
      <c r="AZ58" s="101" t="str">
        <f t="shared" si="43"/>
        <v/>
      </c>
      <c r="BA58" s="102" t="str">
        <f t="shared" si="44"/>
        <v/>
      </c>
      <c r="BB58" s="103">
        <v>0</v>
      </c>
      <c r="BC58" s="104">
        <v>0</v>
      </c>
      <c r="BD58" s="105">
        <v>0</v>
      </c>
      <c r="BE58" s="105"/>
      <c r="BF58" s="105">
        <f t="shared" si="45"/>
        <v>0</v>
      </c>
      <c r="BG58" s="106">
        <f t="shared" si="46"/>
        <v>0</v>
      </c>
      <c r="BH58" s="104">
        <v>0</v>
      </c>
      <c r="BI58" s="106">
        <f t="shared" si="9"/>
        <v>0</v>
      </c>
      <c r="BJ58" s="104">
        <v>0</v>
      </c>
      <c r="BK58" s="106">
        <f t="shared" si="10"/>
        <v>0</v>
      </c>
      <c r="BL58" s="107">
        <f t="shared" si="11"/>
        <v>0</v>
      </c>
      <c r="BM58" s="108" t="str">
        <f t="shared" si="47"/>
        <v/>
      </c>
      <c r="BN58" s="108" t="str">
        <f t="shared" si="48"/>
        <v/>
      </c>
      <c r="BO58" s="109" t="str">
        <f t="shared" si="49"/>
        <v/>
      </c>
      <c r="BP58" s="110">
        <v>0</v>
      </c>
      <c r="BQ58" s="111">
        <v>0</v>
      </c>
      <c r="BR58" s="112">
        <v>0</v>
      </c>
      <c r="BS58" s="113">
        <f t="shared" si="50"/>
        <v>0</v>
      </c>
      <c r="BT58" s="111">
        <f t="shared" si="51"/>
        <v>0</v>
      </c>
      <c r="BU58" s="113">
        <f t="shared" si="52"/>
        <v>0</v>
      </c>
      <c r="BV58" s="111">
        <v>0</v>
      </c>
      <c r="BW58" s="113">
        <f t="shared" si="12"/>
        <v>0</v>
      </c>
      <c r="BX58" s="435">
        <f t="shared" si="53"/>
        <v>0</v>
      </c>
      <c r="BY58" s="114">
        <f t="shared" si="54"/>
        <v>0</v>
      </c>
      <c r="BZ58" s="434">
        <f t="shared" si="14"/>
        <v>0</v>
      </c>
      <c r="CA58" s="403" t="str">
        <f t="shared" si="55"/>
        <v/>
      </c>
      <c r="CB58" s="114" t="str">
        <f t="shared" si="56"/>
        <v/>
      </c>
      <c r="CC58" s="115" t="str">
        <f t="shared" si="57"/>
        <v/>
      </c>
      <c r="CD58" s="89">
        <v>0</v>
      </c>
      <c r="CE58" s="90">
        <v>0</v>
      </c>
      <c r="CF58" s="91">
        <v>0</v>
      </c>
      <c r="CG58" s="91"/>
      <c r="CH58" s="91">
        <f t="shared" si="58"/>
        <v>0</v>
      </c>
      <c r="CI58" s="92">
        <f t="shared" si="59"/>
        <v>0</v>
      </c>
      <c r="CJ58" s="90">
        <v>0</v>
      </c>
      <c r="CK58" s="92">
        <f t="shared" si="15"/>
        <v>0</v>
      </c>
      <c r="CL58" s="90">
        <v>0</v>
      </c>
      <c r="CM58" s="92">
        <f t="shared" si="16"/>
        <v>0</v>
      </c>
      <c r="CN58" s="93">
        <f t="shared" si="17"/>
        <v>0</v>
      </c>
      <c r="CO58" s="94" t="str">
        <f t="shared" si="60"/>
        <v/>
      </c>
      <c r="CP58" s="94" t="str">
        <f t="shared" si="61"/>
        <v/>
      </c>
      <c r="CQ58" s="95" t="str">
        <f t="shared" si="62"/>
        <v/>
      </c>
      <c r="CR58" s="116">
        <v>0</v>
      </c>
      <c r="CS58" s="117">
        <v>0</v>
      </c>
      <c r="CT58" s="118">
        <v>0</v>
      </c>
      <c r="CU58" s="118"/>
      <c r="CV58" s="118">
        <f t="shared" si="63"/>
        <v>0</v>
      </c>
      <c r="CW58" s="119">
        <f t="shared" si="64"/>
        <v>0</v>
      </c>
      <c r="CX58" s="117">
        <v>0</v>
      </c>
      <c r="CY58" s="119">
        <f t="shared" si="18"/>
        <v>0</v>
      </c>
      <c r="CZ58" s="117">
        <v>0</v>
      </c>
      <c r="DA58" s="119">
        <f t="shared" si="19"/>
        <v>0</v>
      </c>
      <c r="DB58" s="120">
        <f t="shared" si="20"/>
        <v>0</v>
      </c>
      <c r="DC58" s="87" t="str">
        <f t="shared" si="65"/>
        <v/>
      </c>
      <c r="DD58" s="87" t="str">
        <f t="shared" si="66"/>
        <v/>
      </c>
      <c r="DE58" s="121" t="str">
        <f t="shared" si="67"/>
        <v/>
      </c>
      <c r="DF58" s="122">
        <v>0</v>
      </c>
      <c r="DG58" s="123">
        <v>0</v>
      </c>
      <c r="DH58" s="124"/>
      <c r="DI58" s="125">
        <f t="shared" si="140"/>
        <v>0</v>
      </c>
      <c r="DJ58" s="84">
        <v>0</v>
      </c>
      <c r="DK58" s="126">
        <v>0</v>
      </c>
      <c r="DL58" s="127">
        <f t="shared" si="169"/>
        <v>0</v>
      </c>
      <c r="DM58" s="128">
        <v>0</v>
      </c>
      <c r="DN58" s="129">
        <f t="shared" ref="DN58" si="240">IF($U$8="NA","NA",0)</f>
        <v>0</v>
      </c>
      <c r="DO58" s="130">
        <f t="shared" si="141"/>
        <v>0</v>
      </c>
      <c r="DP58" s="131">
        <f t="shared" si="142"/>
        <v>0</v>
      </c>
      <c r="DQ58" s="132">
        <f t="shared" si="143"/>
        <v>0</v>
      </c>
      <c r="DR58" s="133" t="str">
        <f t="shared" si="144"/>
        <v/>
      </c>
      <c r="DS58" s="116">
        <v>0</v>
      </c>
      <c r="DT58" s="135">
        <v>0</v>
      </c>
      <c r="DU58" s="136">
        <f t="shared" si="145"/>
        <v>0</v>
      </c>
      <c r="DV58" s="117">
        <v>0</v>
      </c>
      <c r="DW58" s="138"/>
      <c r="DX58" s="136">
        <f t="shared" si="146"/>
        <v>0</v>
      </c>
      <c r="DY58" s="138"/>
      <c r="DZ58" s="138"/>
      <c r="EA58" s="136" t="str">
        <f t="shared" si="147"/>
        <v/>
      </c>
      <c r="EB58" s="139">
        <f t="shared" si="148"/>
        <v>0</v>
      </c>
      <c r="EC58" s="140">
        <f t="shared" si="149"/>
        <v>0</v>
      </c>
      <c r="ED58" s="141">
        <f t="shared" si="150"/>
        <v>0</v>
      </c>
      <c r="EE58" s="86">
        <v>0</v>
      </c>
      <c r="EF58" s="142">
        <v>0</v>
      </c>
      <c r="EG58" s="136">
        <f t="shared" si="151"/>
        <v>0</v>
      </c>
      <c r="EH58" s="143">
        <v>0</v>
      </c>
      <c r="EI58" s="144">
        <f t="shared" ref="EI58" si="241">IF($U$8="NA","NA",0)</f>
        <v>0</v>
      </c>
      <c r="EJ58" s="136">
        <f t="shared" si="152"/>
        <v>0</v>
      </c>
      <c r="EK58" s="145">
        <f t="shared" si="153"/>
        <v>0</v>
      </c>
      <c r="EL58" s="146">
        <f t="shared" si="154"/>
        <v>0</v>
      </c>
      <c r="EM58" s="147">
        <f t="shared" si="155"/>
        <v>0</v>
      </c>
      <c r="EN58" s="120">
        <f t="shared" si="156"/>
        <v>0</v>
      </c>
      <c r="EO58" s="148" t="str">
        <f t="shared" si="157"/>
        <v/>
      </c>
      <c r="EP58" s="149">
        <v>0</v>
      </c>
      <c r="EQ58" s="114">
        <v>0</v>
      </c>
      <c r="ER58" s="150">
        <v>0</v>
      </c>
      <c r="ES58" s="151">
        <f t="shared" si="201"/>
        <v>0</v>
      </c>
      <c r="ET58" s="152">
        <f t="shared" si="202"/>
        <v>0</v>
      </c>
      <c r="EU58" s="153" t="str">
        <f t="shared" si="203"/>
        <v/>
      </c>
      <c r="EV58" s="154">
        <v>0</v>
      </c>
      <c r="EW58" s="85">
        <v>0</v>
      </c>
      <c r="EX58" s="85">
        <v>0</v>
      </c>
      <c r="EY58" s="85">
        <f t="shared" si="188"/>
        <v>0</v>
      </c>
      <c r="EZ58" s="132">
        <f t="shared" si="189"/>
        <v>0</v>
      </c>
      <c r="FA58" s="133" t="str">
        <f t="shared" si="190"/>
        <v/>
      </c>
      <c r="FB58" s="116">
        <v>0</v>
      </c>
      <c r="FC58" s="117">
        <v>0</v>
      </c>
      <c r="FD58" s="155">
        <v>0</v>
      </c>
      <c r="FE58" s="156">
        <f t="shared" si="172"/>
        <v>0</v>
      </c>
      <c r="FF58" s="142">
        <v>0</v>
      </c>
      <c r="FG58" s="157">
        <f t="shared" si="164"/>
        <v>0</v>
      </c>
      <c r="FH58" s="143">
        <v>0</v>
      </c>
      <c r="FI58" s="158">
        <f t="shared" si="165"/>
        <v>0</v>
      </c>
      <c r="FJ58" s="120">
        <f t="shared" si="92"/>
        <v>0</v>
      </c>
      <c r="FK58" s="438" t="str">
        <f t="shared" si="93"/>
        <v/>
      </c>
      <c r="FL58" s="438" t="str">
        <f t="shared" si="94"/>
        <v/>
      </c>
      <c r="FM58" s="148" t="str">
        <f t="shared" si="95"/>
        <v/>
      </c>
      <c r="FN58" s="405">
        <v>0</v>
      </c>
      <c r="FO58" s="375">
        <v>0</v>
      </c>
      <c r="FP58" s="406">
        <v>0</v>
      </c>
      <c r="FQ58" s="407">
        <f t="shared" si="204"/>
        <v>0</v>
      </c>
      <c r="FR58" s="408">
        <f t="shared" si="97"/>
        <v>0</v>
      </c>
      <c r="FS58" s="409" t="str">
        <f t="shared" si="98"/>
        <v/>
      </c>
      <c r="FT58" s="176"/>
      <c r="FU58" s="174"/>
      <c r="FV58" s="177" t="str">
        <f t="shared" si="233"/>
        <v/>
      </c>
      <c r="FW58" s="161" t="str">
        <f t="shared" si="100"/>
        <v/>
      </c>
      <c r="FX58" s="162" t="str">
        <f t="shared" si="101"/>
        <v/>
      </c>
      <c r="FY58" s="163" t="str">
        <f t="shared" si="217"/>
        <v/>
      </c>
      <c r="FZ58" s="164" t="str">
        <f t="shared" si="103"/>
        <v/>
      </c>
      <c r="GA58" s="164" t="str">
        <f t="shared" si="104"/>
        <v/>
      </c>
      <c r="GB58" s="165" t="str">
        <f t="shared" si="218"/>
        <v/>
      </c>
      <c r="GC58" s="166" t="str">
        <f t="shared" si="106"/>
        <v/>
      </c>
      <c r="GD58" s="167" t="str">
        <f t="shared" si="107"/>
        <v/>
      </c>
      <c r="GE58" s="168" t="str">
        <f t="shared" si="177"/>
        <v/>
      </c>
      <c r="GF58" s="169" t="str">
        <f t="shared" si="178"/>
        <v/>
      </c>
      <c r="GG58" s="169" t="str">
        <f t="shared" si="179"/>
        <v/>
      </c>
      <c r="GH58" s="169" t="str">
        <f t="shared" si="180"/>
        <v/>
      </c>
      <c r="GI58" s="169" t="str">
        <f t="shared" si="181"/>
        <v/>
      </c>
      <c r="GJ58" s="170" t="str">
        <f t="shared" si="182"/>
        <v/>
      </c>
      <c r="GK58" s="169" t="str">
        <f t="shared" si="183"/>
        <v/>
      </c>
      <c r="GL58" s="439" t="str">
        <f t="shared" si="115"/>
        <v/>
      </c>
      <c r="GM58" s="168">
        <f t="shared" si="116"/>
        <v>0</v>
      </c>
      <c r="GN58" s="169">
        <f t="shared" si="117"/>
        <v>0</v>
      </c>
      <c r="GO58" s="169">
        <f t="shared" si="118"/>
        <v>0</v>
      </c>
      <c r="GP58" s="169">
        <f t="shared" si="119"/>
        <v>0</v>
      </c>
      <c r="GQ58" s="171"/>
      <c r="GR58" s="809"/>
      <c r="GS58" s="809"/>
      <c r="GT58" s="25">
        <f t="shared" si="120"/>
        <v>0</v>
      </c>
      <c r="GU58" s="25" t="s">
        <v>161</v>
      </c>
      <c r="GV58" s="25">
        <f t="shared" si="121"/>
        <v>200</v>
      </c>
      <c r="GW58" s="25" t="str">
        <f t="shared" si="122"/>
        <v>0/200</v>
      </c>
      <c r="GX58" s="25">
        <f t="shared" si="123"/>
        <v>0</v>
      </c>
      <c r="GY58" s="25" t="s">
        <v>161</v>
      </c>
      <c r="GZ58" s="25">
        <f t="shared" si="124"/>
        <v>200</v>
      </c>
      <c r="HA58" s="25" t="str">
        <f t="shared" si="125"/>
        <v>0/200</v>
      </c>
      <c r="HB58" s="25">
        <f t="shared" si="126"/>
        <v>0</v>
      </c>
      <c r="HC58" s="25" t="s">
        <v>161</v>
      </c>
      <c r="HD58" s="25">
        <f t="shared" si="127"/>
        <v>100</v>
      </c>
      <c r="HE58" s="25" t="str">
        <f t="shared" si="128"/>
        <v>0/100</v>
      </c>
      <c r="HF58" s="25">
        <f t="shared" si="129"/>
        <v>0</v>
      </c>
      <c r="HG58" s="25" t="s">
        <v>161</v>
      </c>
      <c r="HH58" s="25">
        <f t="shared" si="130"/>
        <v>100</v>
      </c>
      <c r="HI58" s="25" t="str">
        <f t="shared" si="131"/>
        <v>0/100</v>
      </c>
      <c r="HJ58" s="25">
        <f t="shared" si="132"/>
        <v>0</v>
      </c>
      <c r="HK58" s="25" t="s">
        <v>161</v>
      </c>
      <c r="HL58" s="25">
        <f t="shared" si="133"/>
        <v>200</v>
      </c>
      <c r="HM58" s="25" t="str">
        <f t="shared" si="134"/>
        <v>0/200</v>
      </c>
      <c r="HN58" s="25">
        <f t="shared" si="135"/>
        <v>0</v>
      </c>
      <c r="HO58" s="25" t="s">
        <v>161</v>
      </c>
      <c r="HP58" s="25">
        <f t="shared" si="136"/>
        <v>100</v>
      </c>
      <c r="HQ58" s="25" t="str">
        <f t="shared" si="137"/>
        <v>0/100</v>
      </c>
    </row>
    <row r="59" spans="1:225" ht="21.75" customHeight="1">
      <c r="A59" s="2">
        <f t="shared" si="27"/>
        <v>0</v>
      </c>
      <c r="B59" s="22">
        <f t="shared" si="28"/>
        <v>0</v>
      </c>
      <c r="C59" s="172">
        <v>50</v>
      </c>
      <c r="D59" s="85"/>
      <c r="E59" s="26"/>
      <c r="F59" s="27"/>
      <c r="G59" s="23"/>
      <c r="H59" s="26"/>
      <c r="I59" s="26"/>
      <c r="J59" s="26"/>
      <c r="K59" s="365"/>
      <c r="L59" s="89">
        <v>0</v>
      </c>
      <c r="M59" s="90">
        <v>0</v>
      </c>
      <c r="N59" s="91">
        <v>0</v>
      </c>
      <c r="O59" s="91"/>
      <c r="P59" s="371">
        <f t="shared" si="29"/>
        <v>0</v>
      </c>
      <c r="Q59" s="372">
        <f t="shared" si="30"/>
        <v>0</v>
      </c>
      <c r="R59" s="90">
        <v>0</v>
      </c>
      <c r="S59" s="92">
        <f t="shared" si="221"/>
        <v>0</v>
      </c>
      <c r="T59" s="90">
        <v>0</v>
      </c>
      <c r="U59" s="92">
        <f t="shared" si="222"/>
        <v>0</v>
      </c>
      <c r="V59" s="93">
        <f t="shared" si="31"/>
        <v>0</v>
      </c>
      <c r="W59" s="94" t="str">
        <f t="shared" si="32"/>
        <v/>
      </c>
      <c r="X59" s="94" t="str">
        <f t="shared" si="33"/>
        <v/>
      </c>
      <c r="Y59" s="373" t="str">
        <f t="shared" si="34"/>
        <v/>
      </c>
      <c r="Z59" s="380">
        <v>0</v>
      </c>
      <c r="AA59" s="381">
        <v>0</v>
      </c>
      <c r="AB59" s="382">
        <v>0</v>
      </c>
      <c r="AC59" s="382"/>
      <c r="AD59" s="382">
        <f t="shared" si="35"/>
        <v>0</v>
      </c>
      <c r="AE59" s="383">
        <f t="shared" si="36"/>
        <v>0</v>
      </c>
      <c r="AF59" s="381">
        <v>0</v>
      </c>
      <c r="AG59" s="383">
        <f t="shared" si="3"/>
        <v>0</v>
      </c>
      <c r="AH59" s="381">
        <v>0</v>
      </c>
      <c r="AI59" s="383">
        <f t="shared" si="4"/>
        <v>0</v>
      </c>
      <c r="AJ59" s="384">
        <f t="shared" si="5"/>
        <v>0</v>
      </c>
      <c r="AK59" s="385" t="str">
        <f t="shared" si="37"/>
        <v/>
      </c>
      <c r="AL59" s="385" t="str">
        <f t="shared" si="38"/>
        <v/>
      </c>
      <c r="AM59" s="386" t="str">
        <f t="shared" si="39"/>
        <v/>
      </c>
      <c r="AN59" s="96">
        <v>0</v>
      </c>
      <c r="AO59" s="97">
        <v>0</v>
      </c>
      <c r="AP59" s="98">
        <v>0</v>
      </c>
      <c r="AQ59" s="98"/>
      <c r="AR59" s="98">
        <f t="shared" si="40"/>
        <v>0</v>
      </c>
      <c r="AS59" s="99">
        <f t="shared" si="41"/>
        <v>0</v>
      </c>
      <c r="AT59" s="97">
        <v>0</v>
      </c>
      <c r="AU59" s="99">
        <f t="shared" si="6"/>
        <v>0</v>
      </c>
      <c r="AV59" s="97">
        <v>0</v>
      </c>
      <c r="AW59" s="99">
        <f t="shared" si="7"/>
        <v>0</v>
      </c>
      <c r="AX59" s="100">
        <f t="shared" si="8"/>
        <v>0</v>
      </c>
      <c r="AY59" s="101" t="str">
        <f t="shared" si="42"/>
        <v/>
      </c>
      <c r="AZ59" s="101" t="str">
        <f t="shared" si="43"/>
        <v/>
      </c>
      <c r="BA59" s="102" t="str">
        <f t="shared" si="44"/>
        <v/>
      </c>
      <c r="BB59" s="103">
        <v>0</v>
      </c>
      <c r="BC59" s="104">
        <v>0</v>
      </c>
      <c r="BD59" s="105">
        <v>0</v>
      </c>
      <c r="BE59" s="105"/>
      <c r="BF59" s="105">
        <f t="shared" si="45"/>
        <v>0</v>
      </c>
      <c r="BG59" s="106">
        <f t="shared" si="46"/>
        <v>0</v>
      </c>
      <c r="BH59" s="104">
        <v>0</v>
      </c>
      <c r="BI59" s="106">
        <f t="shared" si="9"/>
        <v>0</v>
      </c>
      <c r="BJ59" s="104">
        <v>0</v>
      </c>
      <c r="BK59" s="106">
        <f t="shared" si="10"/>
        <v>0</v>
      </c>
      <c r="BL59" s="107">
        <f t="shared" si="11"/>
        <v>0</v>
      </c>
      <c r="BM59" s="108" t="str">
        <f t="shared" si="47"/>
        <v/>
      </c>
      <c r="BN59" s="108" t="str">
        <f t="shared" si="48"/>
        <v/>
      </c>
      <c r="BO59" s="109" t="str">
        <f t="shared" si="49"/>
        <v/>
      </c>
      <c r="BP59" s="110">
        <v>0</v>
      </c>
      <c r="BQ59" s="111">
        <v>0</v>
      </c>
      <c r="BR59" s="112">
        <v>0</v>
      </c>
      <c r="BS59" s="113">
        <f t="shared" si="50"/>
        <v>0</v>
      </c>
      <c r="BT59" s="111">
        <f t="shared" si="51"/>
        <v>0</v>
      </c>
      <c r="BU59" s="113">
        <f t="shared" si="52"/>
        <v>0</v>
      </c>
      <c r="BV59" s="111">
        <v>0</v>
      </c>
      <c r="BW59" s="113">
        <f t="shared" si="12"/>
        <v>0</v>
      </c>
      <c r="BX59" s="435">
        <f t="shared" si="53"/>
        <v>0</v>
      </c>
      <c r="BY59" s="114">
        <f t="shared" si="54"/>
        <v>0</v>
      </c>
      <c r="BZ59" s="434">
        <f t="shared" si="14"/>
        <v>0</v>
      </c>
      <c r="CA59" s="403" t="str">
        <f t="shared" si="55"/>
        <v/>
      </c>
      <c r="CB59" s="114" t="str">
        <f t="shared" si="56"/>
        <v/>
      </c>
      <c r="CC59" s="115" t="str">
        <f t="shared" si="57"/>
        <v/>
      </c>
      <c r="CD59" s="89">
        <v>0</v>
      </c>
      <c r="CE59" s="90">
        <v>0</v>
      </c>
      <c r="CF59" s="91">
        <v>0</v>
      </c>
      <c r="CG59" s="91"/>
      <c r="CH59" s="91">
        <f t="shared" si="58"/>
        <v>0</v>
      </c>
      <c r="CI59" s="92">
        <f t="shared" si="59"/>
        <v>0</v>
      </c>
      <c r="CJ59" s="90">
        <v>0</v>
      </c>
      <c r="CK59" s="92">
        <f t="shared" si="15"/>
        <v>0</v>
      </c>
      <c r="CL59" s="90">
        <v>0</v>
      </c>
      <c r="CM59" s="92">
        <f t="shared" si="16"/>
        <v>0</v>
      </c>
      <c r="CN59" s="93">
        <f t="shared" si="17"/>
        <v>0</v>
      </c>
      <c r="CO59" s="94" t="str">
        <f t="shared" si="60"/>
        <v/>
      </c>
      <c r="CP59" s="94" t="str">
        <f t="shared" si="61"/>
        <v/>
      </c>
      <c r="CQ59" s="95" t="str">
        <f t="shared" si="62"/>
        <v/>
      </c>
      <c r="CR59" s="116">
        <v>0</v>
      </c>
      <c r="CS59" s="117">
        <v>0</v>
      </c>
      <c r="CT59" s="118">
        <v>0</v>
      </c>
      <c r="CU59" s="118"/>
      <c r="CV59" s="118">
        <f t="shared" si="63"/>
        <v>0</v>
      </c>
      <c r="CW59" s="119">
        <f t="shared" si="64"/>
        <v>0</v>
      </c>
      <c r="CX59" s="117">
        <v>0</v>
      </c>
      <c r="CY59" s="119">
        <f t="shared" si="18"/>
        <v>0</v>
      </c>
      <c r="CZ59" s="117">
        <v>0</v>
      </c>
      <c r="DA59" s="119">
        <f t="shared" si="19"/>
        <v>0</v>
      </c>
      <c r="DB59" s="120">
        <f t="shared" si="20"/>
        <v>0</v>
      </c>
      <c r="DC59" s="87" t="str">
        <f t="shared" si="65"/>
        <v/>
      </c>
      <c r="DD59" s="87" t="str">
        <f t="shared" si="66"/>
        <v/>
      </c>
      <c r="DE59" s="121" t="str">
        <f t="shared" si="67"/>
        <v/>
      </c>
      <c r="DF59" s="122">
        <v>0</v>
      </c>
      <c r="DG59" s="123">
        <v>0</v>
      </c>
      <c r="DH59" s="124"/>
      <c r="DI59" s="125">
        <f t="shared" si="140"/>
        <v>0</v>
      </c>
      <c r="DJ59" s="84">
        <v>0</v>
      </c>
      <c r="DK59" s="126">
        <v>0</v>
      </c>
      <c r="DL59" s="127">
        <f t="shared" si="169"/>
        <v>0</v>
      </c>
      <c r="DM59" s="128">
        <v>0</v>
      </c>
      <c r="DN59" s="129">
        <v>0</v>
      </c>
      <c r="DO59" s="130">
        <f t="shared" si="141"/>
        <v>0</v>
      </c>
      <c r="DP59" s="131">
        <f t="shared" si="142"/>
        <v>0</v>
      </c>
      <c r="DQ59" s="132">
        <f t="shared" si="143"/>
        <v>0</v>
      </c>
      <c r="DR59" s="133" t="str">
        <f t="shared" si="144"/>
        <v/>
      </c>
      <c r="DS59" s="116">
        <v>0</v>
      </c>
      <c r="DT59" s="135">
        <v>0</v>
      </c>
      <c r="DU59" s="136">
        <f t="shared" si="145"/>
        <v>0</v>
      </c>
      <c r="DV59" s="117">
        <v>0</v>
      </c>
      <c r="DW59" s="138"/>
      <c r="DX59" s="136">
        <f t="shared" si="146"/>
        <v>0</v>
      </c>
      <c r="DY59" s="138"/>
      <c r="DZ59" s="138"/>
      <c r="EA59" s="136" t="str">
        <f t="shared" si="147"/>
        <v/>
      </c>
      <c r="EB59" s="139">
        <f t="shared" si="148"/>
        <v>0</v>
      </c>
      <c r="EC59" s="140">
        <f t="shared" si="149"/>
        <v>0</v>
      </c>
      <c r="ED59" s="141">
        <f t="shared" si="150"/>
        <v>0</v>
      </c>
      <c r="EE59" s="86">
        <v>0</v>
      </c>
      <c r="EF59" s="142">
        <v>0</v>
      </c>
      <c r="EG59" s="136">
        <f t="shared" si="151"/>
        <v>0</v>
      </c>
      <c r="EH59" s="143">
        <v>0</v>
      </c>
      <c r="EI59" s="144">
        <v>0</v>
      </c>
      <c r="EJ59" s="136">
        <f t="shared" si="152"/>
        <v>0</v>
      </c>
      <c r="EK59" s="145">
        <f t="shared" si="153"/>
        <v>0</v>
      </c>
      <c r="EL59" s="146">
        <f t="shared" si="154"/>
        <v>0</v>
      </c>
      <c r="EM59" s="147">
        <f t="shared" si="155"/>
        <v>0</v>
      </c>
      <c r="EN59" s="120">
        <f t="shared" si="156"/>
        <v>0</v>
      </c>
      <c r="EO59" s="148" t="str">
        <f t="shared" si="157"/>
        <v/>
      </c>
      <c r="EP59" s="173">
        <v>0</v>
      </c>
      <c r="EQ59" s="174">
        <v>0</v>
      </c>
      <c r="ER59" s="174">
        <v>0</v>
      </c>
      <c r="ES59" s="151">
        <f t="shared" si="201"/>
        <v>0</v>
      </c>
      <c r="ET59" s="152">
        <f t="shared" si="202"/>
        <v>0</v>
      </c>
      <c r="EU59" s="153" t="str">
        <f t="shared" si="203"/>
        <v/>
      </c>
      <c r="EV59" s="175">
        <v>0</v>
      </c>
      <c r="EW59" s="162">
        <v>0</v>
      </c>
      <c r="EX59" s="162">
        <v>0</v>
      </c>
      <c r="EY59" s="85">
        <f t="shared" si="188"/>
        <v>0</v>
      </c>
      <c r="EZ59" s="132">
        <f t="shared" si="189"/>
        <v>0</v>
      </c>
      <c r="FA59" s="133" t="str">
        <f t="shared" si="190"/>
        <v/>
      </c>
      <c r="FB59" s="116">
        <v>0</v>
      </c>
      <c r="FC59" s="117">
        <v>0</v>
      </c>
      <c r="FD59" s="155">
        <v>0</v>
      </c>
      <c r="FE59" s="156">
        <f t="shared" si="172"/>
        <v>0</v>
      </c>
      <c r="FF59" s="142">
        <v>0</v>
      </c>
      <c r="FG59" s="157">
        <f t="shared" si="164"/>
        <v>0</v>
      </c>
      <c r="FH59" s="143">
        <v>0</v>
      </c>
      <c r="FI59" s="158">
        <f t="shared" si="165"/>
        <v>0</v>
      </c>
      <c r="FJ59" s="120">
        <f t="shared" si="92"/>
        <v>0</v>
      </c>
      <c r="FK59" s="438" t="str">
        <f t="shared" si="93"/>
        <v/>
      </c>
      <c r="FL59" s="438" t="str">
        <f t="shared" si="94"/>
        <v/>
      </c>
      <c r="FM59" s="148" t="str">
        <f t="shared" si="95"/>
        <v/>
      </c>
      <c r="FN59" s="410">
        <v>0</v>
      </c>
      <c r="FO59" s="411">
        <v>0</v>
      </c>
      <c r="FP59" s="411">
        <v>0</v>
      </c>
      <c r="FQ59" s="407">
        <f t="shared" si="204"/>
        <v>0</v>
      </c>
      <c r="FR59" s="408">
        <f t="shared" si="97"/>
        <v>0</v>
      </c>
      <c r="FS59" s="409" t="str">
        <f t="shared" si="98"/>
        <v/>
      </c>
      <c r="FT59" s="176"/>
      <c r="FU59" s="174"/>
      <c r="FV59" s="177" t="str">
        <f t="shared" si="233"/>
        <v/>
      </c>
      <c r="FW59" s="161" t="str">
        <f t="shared" si="100"/>
        <v/>
      </c>
      <c r="FX59" s="162" t="str">
        <f t="shared" si="101"/>
        <v/>
      </c>
      <c r="FY59" s="163" t="str">
        <f t="shared" si="217"/>
        <v/>
      </c>
      <c r="FZ59" s="164" t="str">
        <f t="shared" si="103"/>
        <v/>
      </c>
      <c r="GA59" s="164" t="str">
        <f t="shared" si="104"/>
        <v/>
      </c>
      <c r="GB59" s="165" t="str">
        <f t="shared" si="218"/>
        <v/>
      </c>
      <c r="GC59" s="166" t="str">
        <f t="shared" si="106"/>
        <v/>
      </c>
      <c r="GD59" s="167" t="str">
        <f t="shared" si="107"/>
        <v/>
      </c>
      <c r="GE59" s="168" t="str">
        <f t="shared" si="177"/>
        <v/>
      </c>
      <c r="GF59" s="169" t="str">
        <f t="shared" si="178"/>
        <v/>
      </c>
      <c r="GG59" s="169" t="str">
        <f t="shared" si="179"/>
        <v/>
      </c>
      <c r="GH59" s="169" t="str">
        <f t="shared" si="180"/>
        <v/>
      </c>
      <c r="GI59" s="169" t="str">
        <f t="shared" si="181"/>
        <v/>
      </c>
      <c r="GJ59" s="170" t="str">
        <f t="shared" si="182"/>
        <v/>
      </c>
      <c r="GK59" s="169" t="str">
        <f t="shared" si="183"/>
        <v/>
      </c>
      <c r="GL59" s="439" t="str">
        <f t="shared" si="115"/>
        <v/>
      </c>
      <c r="GM59" s="168">
        <f t="shared" si="116"/>
        <v>0</v>
      </c>
      <c r="GN59" s="169">
        <f t="shared" si="117"/>
        <v>0</v>
      </c>
      <c r="GO59" s="169">
        <f t="shared" si="118"/>
        <v>0</v>
      </c>
      <c r="GP59" s="169">
        <f t="shared" si="119"/>
        <v>0</v>
      </c>
      <c r="GQ59" s="171"/>
      <c r="GR59" s="809"/>
      <c r="GS59" s="809"/>
      <c r="GT59" s="25">
        <f t="shared" si="120"/>
        <v>0</v>
      </c>
      <c r="GU59" s="25" t="s">
        <v>161</v>
      </c>
      <c r="GV59" s="25">
        <f t="shared" si="121"/>
        <v>200</v>
      </c>
      <c r="GW59" s="25" t="str">
        <f t="shared" si="122"/>
        <v>0/200</v>
      </c>
      <c r="GX59" s="25">
        <f t="shared" si="123"/>
        <v>0</v>
      </c>
      <c r="GY59" s="25" t="s">
        <v>161</v>
      </c>
      <c r="GZ59" s="25">
        <f t="shared" si="124"/>
        <v>200</v>
      </c>
      <c r="HA59" s="25" t="str">
        <f t="shared" si="125"/>
        <v>0/200</v>
      </c>
      <c r="HB59" s="25">
        <f t="shared" si="126"/>
        <v>0</v>
      </c>
      <c r="HC59" s="25" t="s">
        <v>161</v>
      </c>
      <c r="HD59" s="25">
        <f t="shared" si="127"/>
        <v>100</v>
      </c>
      <c r="HE59" s="25" t="str">
        <f t="shared" si="128"/>
        <v>0/100</v>
      </c>
      <c r="HF59" s="25">
        <f t="shared" si="129"/>
        <v>0</v>
      </c>
      <c r="HG59" s="25" t="s">
        <v>161</v>
      </c>
      <c r="HH59" s="25">
        <f t="shared" si="130"/>
        <v>100</v>
      </c>
      <c r="HI59" s="25" t="str">
        <f t="shared" si="131"/>
        <v>0/100</v>
      </c>
      <c r="HJ59" s="25">
        <f t="shared" si="132"/>
        <v>0</v>
      </c>
      <c r="HK59" s="25" t="s">
        <v>161</v>
      </c>
      <c r="HL59" s="25">
        <f t="shared" si="133"/>
        <v>200</v>
      </c>
      <c r="HM59" s="25" t="str">
        <f t="shared" si="134"/>
        <v>0/200</v>
      </c>
      <c r="HN59" s="25">
        <f t="shared" si="135"/>
        <v>0</v>
      </c>
      <c r="HO59" s="25" t="s">
        <v>161</v>
      </c>
      <c r="HP59" s="25">
        <f t="shared" si="136"/>
        <v>100</v>
      </c>
      <c r="HQ59" s="25" t="str">
        <f t="shared" si="137"/>
        <v>0/100</v>
      </c>
    </row>
    <row r="60" spans="1:225" ht="21.75" customHeight="1">
      <c r="A60" s="2">
        <f t="shared" si="27"/>
        <v>0</v>
      </c>
      <c r="B60" s="22">
        <f t="shared" si="28"/>
        <v>0</v>
      </c>
      <c r="C60" s="88">
        <v>51</v>
      </c>
      <c r="D60" s="85"/>
      <c r="E60" s="26"/>
      <c r="F60" s="27"/>
      <c r="G60" s="26"/>
      <c r="H60" s="26"/>
      <c r="I60" s="26"/>
      <c r="J60" s="26"/>
      <c r="K60" s="365"/>
      <c r="L60" s="89">
        <v>0</v>
      </c>
      <c r="M60" s="90">
        <v>0</v>
      </c>
      <c r="N60" s="91">
        <v>0</v>
      </c>
      <c r="O60" s="91"/>
      <c r="P60" s="371">
        <f t="shared" si="29"/>
        <v>0</v>
      </c>
      <c r="Q60" s="372">
        <f t="shared" si="30"/>
        <v>0</v>
      </c>
      <c r="R60" s="90">
        <v>0</v>
      </c>
      <c r="S60" s="92">
        <f t="shared" si="221"/>
        <v>0</v>
      </c>
      <c r="T60" s="90">
        <v>0</v>
      </c>
      <c r="U60" s="92">
        <f t="shared" si="222"/>
        <v>0</v>
      </c>
      <c r="V60" s="93">
        <f t="shared" si="31"/>
        <v>0</v>
      </c>
      <c r="W60" s="94" t="str">
        <f t="shared" si="32"/>
        <v/>
      </c>
      <c r="X60" s="94" t="str">
        <f t="shared" si="33"/>
        <v/>
      </c>
      <c r="Y60" s="373" t="str">
        <f t="shared" si="34"/>
        <v/>
      </c>
      <c r="Z60" s="380">
        <v>0</v>
      </c>
      <c r="AA60" s="381">
        <v>0</v>
      </c>
      <c r="AB60" s="382">
        <v>0</v>
      </c>
      <c r="AC60" s="382"/>
      <c r="AD60" s="382">
        <f t="shared" si="35"/>
        <v>0</v>
      </c>
      <c r="AE60" s="383">
        <f t="shared" si="36"/>
        <v>0</v>
      </c>
      <c r="AF60" s="381">
        <v>0</v>
      </c>
      <c r="AG60" s="383">
        <f t="shared" si="3"/>
        <v>0</v>
      </c>
      <c r="AH60" s="381">
        <v>0</v>
      </c>
      <c r="AI60" s="383">
        <f t="shared" si="4"/>
        <v>0</v>
      </c>
      <c r="AJ60" s="384">
        <f t="shared" si="5"/>
        <v>0</v>
      </c>
      <c r="AK60" s="385" t="str">
        <f t="shared" si="37"/>
        <v/>
      </c>
      <c r="AL60" s="385" t="str">
        <f t="shared" si="38"/>
        <v/>
      </c>
      <c r="AM60" s="386" t="str">
        <f t="shared" si="39"/>
        <v/>
      </c>
      <c r="AN60" s="96">
        <v>0</v>
      </c>
      <c r="AO60" s="97">
        <v>0</v>
      </c>
      <c r="AP60" s="98">
        <v>0</v>
      </c>
      <c r="AQ60" s="98"/>
      <c r="AR60" s="98">
        <f t="shared" si="40"/>
        <v>0</v>
      </c>
      <c r="AS60" s="99">
        <f t="shared" si="41"/>
        <v>0</v>
      </c>
      <c r="AT60" s="97">
        <v>0</v>
      </c>
      <c r="AU60" s="99">
        <f t="shared" si="6"/>
        <v>0</v>
      </c>
      <c r="AV60" s="97">
        <v>0</v>
      </c>
      <c r="AW60" s="99">
        <f t="shared" si="7"/>
        <v>0</v>
      </c>
      <c r="AX60" s="100">
        <f t="shared" si="8"/>
        <v>0</v>
      </c>
      <c r="AY60" s="101" t="str">
        <f t="shared" si="42"/>
        <v/>
      </c>
      <c r="AZ60" s="101" t="str">
        <f t="shared" si="43"/>
        <v/>
      </c>
      <c r="BA60" s="102" t="str">
        <f t="shared" si="44"/>
        <v/>
      </c>
      <c r="BB60" s="103">
        <v>0</v>
      </c>
      <c r="BC60" s="104">
        <v>0</v>
      </c>
      <c r="BD60" s="105">
        <v>0</v>
      </c>
      <c r="BE60" s="105"/>
      <c r="BF60" s="105">
        <f t="shared" si="45"/>
        <v>0</v>
      </c>
      <c r="BG60" s="106">
        <f t="shared" si="46"/>
        <v>0</v>
      </c>
      <c r="BH60" s="104">
        <v>0</v>
      </c>
      <c r="BI60" s="106">
        <f t="shared" si="9"/>
        <v>0</v>
      </c>
      <c r="BJ60" s="104">
        <v>0</v>
      </c>
      <c r="BK60" s="106">
        <f t="shared" si="10"/>
        <v>0</v>
      </c>
      <c r="BL60" s="107">
        <f t="shared" si="11"/>
        <v>0</v>
      </c>
      <c r="BM60" s="108" t="str">
        <f t="shared" si="47"/>
        <v/>
      </c>
      <c r="BN60" s="108" t="str">
        <f t="shared" si="48"/>
        <v/>
      </c>
      <c r="BO60" s="109" t="str">
        <f t="shared" si="49"/>
        <v/>
      </c>
      <c r="BP60" s="110">
        <v>0</v>
      </c>
      <c r="BQ60" s="111">
        <v>0</v>
      </c>
      <c r="BR60" s="112">
        <v>0</v>
      </c>
      <c r="BS60" s="113">
        <f t="shared" si="50"/>
        <v>0</v>
      </c>
      <c r="BT60" s="111">
        <f t="shared" si="51"/>
        <v>0</v>
      </c>
      <c r="BU60" s="113">
        <f t="shared" si="52"/>
        <v>0</v>
      </c>
      <c r="BV60" s="111">
        <v>0</v>
      </c>
      <c r="BW60" s="113">
        <f t="shared" si="12"/>
        <v>0</v>
      </c>
      <c r="BX60" s="435">
        <f t="shared" si="53"/>
        <v>0</v>
      </c>
      <c r="BY60" s="114">
        <f t="shared" si="54"/>
        <v>0</v>
      </c>
      <c r="BZ60" s="434">
        <f t="shared" si="14"/>
        <v>0</v>
      </c>
      <c r="CA60" s="403" t="str">
        <f t="shared" si="55"/>
        <v/>
      </c>
      <c r="CB60" s="114" t="str">
        <f t="shared" si="56"/>
        <v/>
      </c>
      <c r="CC60" s="115" t="str">
        <f t="shared" si="57"/>
        <v/>
      </c>
      <c r="CD60" s="89">
        <v>0</v>
      </c>
      <c r="CE60" s="90">
        <v>0</v>
      </c>
      <c r="CF60" s="91">
        <v>0</v>
      </c>
      <c r="CG60" s="91"/>
      <c r="CH60" s="91">
        <f t="shared" si="58"/>
        <v>0</v>
      </c>
      <c r="CI60" s="92">
        <f t="shared" si="59"/>
        <v>0</v>
      </c>
      <c r="CJ60" s="90">
        <v>0</v>
      </c>
      <c r="CK60" s="92">
        <f t="shared" si="15"/>
        <v>0</v>
      </c>
      <c r="CL60" s="90">
        <v>0</v>
      </c>
      <c r="CM60" s="92">
        <f t="shared" si="16"/>
        <v>0</v>
      </c>
      <c r="CN60" s="93">
        <f t="shared" si="17"/>
        <v>0</v>
      </c>
      <c r="CO60" s="94" t="str">
        <f t="shared" si="60"/>
        <v/>
      </c>
      <c r="CP60" s="94" t="str">
        <f t="shared" si="61"/>
        <v/>
      </c>
      <c r="CQ60" s="95" t="str">
        <f t="shared" si="62"/>
        <v/>
      </c>
      <c r="CR60" s="116">
        <v>0</v>
      </c>
      <c r="CS60" s="117">
        <v>0</v>
      </c>
      <c r="CT60" s="118">
        <v>0</v>
      </c>
      <c r="CU60" s="118"/>
      <c r="CV60" s="118">
        <f t="shared" si="63"/>
        <v>0</v>
      </c>
      <c r="CW60" s="119">
        <f t="shared" si="64"/>
        <v>0</v>
      </c>
      <c r="CX60" s="117">
        <v>0</v>
      </c>
      <c r="CY60" s="119">
        <f t="shared" si="18"/>
        <v>0</v>
      </c>
      <c r="CZ60" s="117">
        <v>0</v>
      </c>
      <c r="DA60" s="119">
        <f t="shared" si="19"/>
        <v>0</v>
      </c>
      <c r="DB60" s="120">
        <f t="shared" si="20"/>
        <v>0</v>
      </c>
      <c r="DC60" s="87" t="str">
        <f t="shared" si="65"/>
        <v/>
      </c>
      <c r="DD60" s="87" t="str">
        <f t="shared" si="66"/>
        <v/>
      </c>
      <c r="DE60" s="121" t="str">
        <f t="shared" si="67"/>
        <v/>
      </c>
      <c r="DF60" s="122">
        <v>0</v>
      </c>
      <c r="DG60" s="123">
        <v>0</v>
      </c>
      <c r="DH60" s="124"/>
      <c r="DI60" s="125">
        <f t="shared" si="140"/>
        <v>0</v>
      </c>
      <c r="DJ60" s="84">
        <v>0</v>
      </c>
      <c r="DK60" s="126">
        <v>0</v>
      </c>
      <c r="DL60" s="127">
        <f t="shared" si="169"/>
        <v>0</v>
      </c>
      <c r="DM60" s="128">
        <v>0</v>
      </c>
      <c r="DN60" s="129">
        <f t="shared" ref="DN60" si="242">IF($U$8="NA","NA",0)</f>
        <v>0</v>
      </c>
      <c r="DO60" s="130">
        <f t="shared" si="141"/>
        <v>0</v>
      </c>
      <c r="DP60" s="131">
        <f t="shared" si="142"/>
        <v>0</v>
      </c>
      <c r="DQ60" s="132">
        <f t="shared" si="143"/>
        <v>0</v>
      </c>
      <c r="DR60" s="133" t="str">
        <f t="shared" si="144"/>
        <v/>
      </c>
      <c r="DS60" s="116">
        <v>0</v>
      </c>
      <c r="DT60" s="135">
        <v>0</v>
      </c>
      <c r="DU60" s="136">
        <f t="shared" si="145"/>
        <v>0</v>
      </c>
      <c r="DV60" s="117">
        <v>0</v>
      </c>
      <c r="DW60" s="138"/>
      <c r="DX60" s="136">
        <f t="shared" si="146"/>
        <v>0</v>
      </c>
      <c r="DY60" s="138"/>
      <c r="DZ60" s="138"/>
      <c r="EA60" s="136" t="str">
        <f t="shared" si="147"/>
        <v/>
      </c>
      <c r="EB60" s="139">
        <f t="shared" si="148"/>
        <v>0</v>
      </c>
      <c r="EC60" s="140">
        <f t="shared" si="149"/>
        <v>0</v>
      </c>
      <c r="ED60" s="141">
        <f t="shared" si="150"/>
        <v>0</v>
      </c>
      <c r="EE60" s="86">
        <v>0</v>
      </c>
      <c r="EF60" s="142">
        <v>0</v>
      </c>
      <c r="EG60" s="136">
        <f t="shared" si="151"/>
        <v>0</v>
      </c>
      <c r="EH60" s="143">
        <v>0</v>
      </c>
      <c r="EI60" s="144">
        <f t="shared" ref="EI60" si="243">IF($U$8="NA","NA",0)</f>
        <v>0</v>
      </c>
      <c r="EJ60" s="136">
        <f t="shared" si="152"/>
        <v>0</v>
      </c>
      <c r="EK60" s="145">
        <f t="shared" si="153"/>
        <v>0</v>
      </c>
      <c r="EL60" s="146">
        <f t="shared" si="154"/>
        <v>0</v>
      </c>
      <c r="EM60" s="147">
        <f t="shared" si="155"/>
        <v>0</v>
      </c>
      <c r="EN60" s="120">
        <f t="shared" si="156"/>
        <v>0</v>
      </c>
      <c r="EO60" s="148" t="str">
        <f t="shared" si="157"/>
        <v/>
      </c>
      <c r="EP60" s="149">
        <v>0</v>
      </c>
      <c r="EQ60" s="114">
        <v>0</v>
      </c>
      <c r="ER60" s="150">
        <v>0</v>
      </c>
      <c r="ES60" s="151">
        <f t="shared" si="201"/>
        <v>0</v>
      </c>
      <c r="ET60" s="152">
        <f t="shared" si="202"/>
        <v>0</v>
      </c>
      <c r="EU60" s="153" t="str">
        <f t="shared" si="203"/>
        <v/>
      </c>
      <c r="EV60" s="154">
        <v>0</v>
      </c>
      <c r="EW60" s="85">
        <v>0</v>
      </c>
      <c r="EX60" s="85">
        <v>0</v>
      </c>
      <c r="EY60" s="85">
        <f t="shared" si="188"/>
        <v>0</v>
      </c>
      <c r="EZ60" s="132">
        <f t="shared" si="189"/>
        <v>0</v>
      </c>
      <c r="FA60" s="133" t="str">
        <f t="shared" si="190"/>
        <v/>
      </c>
      <c r="FB60" s="116">
        <v>0</v>
      </c>
      <c r="FC60" s="117">
        <v>0</v>
      </c>
      <c r="FD60" s="155">
        <v>0</v>
      </c>
      <c r="FE60" s="156">
        <f t="shared" si="172"/>
        <v>0</v>
      </c>
      <c r="FF60" s="142">
        <v>0</v>
      </c>
      <c r="FG60" s="157">
        <f t="shared" si="164"/>
        <v>0</v>
      </c>
      <c r="FH60" s="143">
        <v>0</v>
      </c>
      <c r="FI60" s="158">
        <f t="shared" si="165"/>
        <v>0</v>
      </c>
      <c r="FJ60" s="120">
        <f t="shared" si="92"/>
        <v>0</v>
      </c>
      <c r="FK60" s="438" t="str">
        <f t="shared" si="93"/>
        <v/>
      </c>
      <c r="FL60" s="438" t="str">
        <f t="shared" si="94"/>
        <v/>
      </c>
      <c r="FM60" s="148" t="str">
        <f t="shared" si="95"/>
        <v/>
      </c>
      <c r="FN60" s="405">
        <v>0</v>
      </c>
      <c r="FO60" s="375">
        <v>0</v>
      </c>
      <c r="FP60" s="406">
        <v>0</v>
      </c>
      <c r="FQ60" s="407">
        <f t="shared" si="204"/>
        <v>0</v>
      </c>
      <c r="FR60" s="408">
        <f t="shared" si="97"/>
        <v>0</v>
      </c>
      <c r="FS60" s="409" t="str">
        <f t="shared" si="98"/>
        <v/>
      </c>
      <c r="FT60" s="176"/>
      <c r="FU60" s="174"/>
      <c r="FV60" s="177" t="str">
        <f t="shared" si="233"/>
        <v/>
      </c>
      <c r="FW60" s="161" t="str">
        <f t="shared" si="100"/>
        <v/>
      </c>
      <c r="FX60" s="162" t="str">
        <f t="shared" si="101"/>
        <v/>
      </c>
      <c r="FY60" s="163" t="str">
        <f t="shared" si="217"/>
        <v/>
      </c>
      <c r="FZ60" s="164" t="str">
        <f t="shared" si="103"/>
        <v/>
      </c>
      <c r="GA60" s="164" t="str">
        <f t="shared" si="104"/>
        <v/>
      </c>
      <c r="GB60" s="165" t="str">
        <f t="shared" si="218"/>
        <v/>
      </c>
      <c r="GC60" s="166" t="str">
        <f t="shared" si="106"/>
        <v/>
      </c>
      <c r="GD60" s="167" t="str">
        <f t="shared" si="107"/>
        <v/>
      </c>
      <c r="GE60" s="168" t="str">
        <f t="shared" si="177"/>
        <v/>
      </c>
      <c r="GF60" s="169" t="str">
        <f t="shared" si="178"/>
        <v/>
      </c>
      <c r="GG60" s="169" t="str">
        <f t="shared" si="179"/>
        <v/>
      </c>
      <c r="GH60" s="169" t="str">
        <f t="shared" si="180"/>
        <v/>
      </c>
      <c r="GI60" s="169" t="str">
        <f t="shared" si="181"/>
        <v/>
      </c>
      <c r="GJ60" s="170" t="str">
        <f t="shared" si="182"/>
        <v/>
      </c>
      <c r="GK60" s="169" t="str">
        <f t="shared" si="183"/>
        <v/>
      </c>
      <c r="GL60" s="439" t="str">
        <f t="shared" si="115"/>
        <v/>
      </c>
      <c r="GM60" s="168">
        <f t="shared" si="116"/>
        <v>0</v>
      </c>
      <c r="GN60" s="169">
        <f t="shared" si="117"/>
        <v>0</v>
      </c>
      <c r="GO60" s="169">
        <f t="shared" si="118"/>
        <v>0</v>
      </c>
      <c r="GP60" s="169">
        <f t="shared" si="119"/>
        <v>0</v>
      </c>
      <c r="GQ60" s="171"/>
      <c r="GR60" s="809"/>
      <c r="GS60" s="809"/>
      <c r="GT60" s="25">
        <f t="shared" si="120"/>
        <v>0</v>
      </c>
      <c r="GU60" s="25" t="s">
        <v>161</v>
      </c>
      <c r="GV60" s="25">
        <f t="shared" si="121"/>
        <v>200</v>
      </c>
      <c r="GW60" s="25" t="str">
        <f t="shared" si="122"/>
        <v>0/200</v>
      </c>
      <c r="GX60" s="25">
        <f t="shared" si="123"/>
        <v>0</v>
      </c>
      <c r="GY60" s="25" t="s">
        <v>161</v>
      </c>
      <c r="GZ60" s="25">
        <f t="shared" si="124"/>
        <v>200</v>
      </c>
      <c r="HA60" s="25" t="str">
        <f t="shared" si="125"/>
        <v>0/200</v>
      </c>
      <c r="HB60" s="25">
        <f t="shared" si="126"/>
        <v>0</v>
      </c>
      <c r="HC60" s="25" t="s">
        <v>161</v>
      </c>
      <c r="HD60" s="25">
        <f t="shared" si="127"/>
        <v>100</v>
      </c>
      <c r="HE60" s="25" t="str">
        <f t="shared" si="128"/>
        <v>0/100</v>
      </c>
      <c r="HF60" s="25">
        <f t="shared" si="129"/>
        <v>0</v>
      </c>
      <c r="HG60" s="25" t="s">
        <v>161</v>
      </c>
      <c r="HH60" s="25">
        <f t="shared" si="130"/>
        <v>100</v>
      </c>
      <c r="HI60" s="25" t="str">
        <f t="shared" si="131"/>
        <v>0/100</v>
      </c>
      <c r="HJ60" s="25">
        <f t="shared" si="132"/>
        <v>0</v>
      </c>
      <c r="HK60" s="25" t="s">
        <v>161</v>
      </c>
      <c r="HL60" s="25">
        <f t="shared" si="133"/>
        <v>200</v>
      </c>
      <c r="HM60" s="25" t="str">
        <f t="shared" si="134"/>
        <v>0/200</v>
      </c>
      <c r="HN60" s="25">
        <f t="shared" si="135"/>
        <v>0</v>
      </c>
      <c r="HO60" s="25" t="s">
        <v>161</v>
      </c>
      <c r="HP60" s="25">
        <f t="shared" si="136"/>
        <v>100</v>
      </c>
      <c r="HQ60" s="25" t="str">
        <f t="shared" si="137"/>
        <v>0/100</v>
      </c>
    </row>
    <row r="61" spans="1:225" ht="21.75" customHeight="1">
      <c r="A61" s="2">
        <f t="shared" si="27"/>
        <v>0</v>
      </c>
      <c r="B61" s="22">
        <f t="shared" si="28"/>
        <v>0</v>
      </c>
      <c r="C61" s="172">
        <v>52</v>
      </c>
      <c r="D61" s="85"/>
      <c r="E61" s="26"/>
      <c r="F61" s="27"/>
      <c r="G61" s="23"/>
      <c r="H61" s="26"/>
      <c r="I61" s="26"/>
      <c r="J61" s="26"/>
      <c r="K61" s="365"/>
      <c r="L61" s="89">
        <v>0</v>
      </c>
      <c r="M61" s="90">
        <v>0</v>
      </c>
      <c r="N61" s="91">
        <v>0</v>
      </c>
      <c r="O61" s="91"/>
      <c r="P61" s="371">
        <f t="shared" si="29"/>
        <v>0</v>
      </c>
      <c r="Q61" s="372">
        <f t="shared" si="30"/>
        <v>0</v>
      </c>
      <c r="R61" s="90">
        <v>0</v>
      </c>
      <c r="S61" s="92">
        <f t="shared" si="221"/>
        <v>0</v>
      </c>
      <c r="T61" s="90">
        <v>0</v>
      </c>
      <c r="U61" s="92">
        <f t="shared" si="222"/>
        <v>0</v>
      </c>
      <c r="V61" s="93">
        <f t="shared" si="31"/>
        <v>0</v>
      </c>
      <c r="W61" s="94" t="str">
        <f t="shared" si="32"/>
        <v/>
      </c>
      <c r="X61" s="94" t="str">
        <f t="shared" si="33"/>
        <v/>
      </c>
      <c r="Y61" s="373" t="str">
        <f t="shared" si="34"/>
        <v/>
      </c>
      <c r="Z61" s="380">
        <v>0</v>
      </c>
      <c r="AA61" s="381">
        <v>0</v>
      </c>
      <c r="AB61" s="382">
        <v>0</v>
      </c>
      <c r="AC61" s="382"/>
      <c r="AD61" s="382">
        <f t="shared" si="35"/>
        <v>0</v>
      </c>
      <c r="AE61" s="383">
        <f t="shared" si="36"/>
        <v>0</v>
      </c>
      <c r="AF61" s="381">
        <v>0</v>
      </c>
      <c r="AG61" s="383">
        <f t="shared" si="3"/>
        <v>0</v>
      </c>
      <c r="AH61" s="381">
        <v>0</v>
      </c>
      <c r="AI61" s="383">
        <f t="shared" si="4"/>
        <v>0</v>
      </c>
      <c r="AJ61" s="384">
        <f t="shared" si="5"/>
        <v>0</v>
      </c>
      <c r="AK61" s="385" t="str">
        <f t="shared" si="37"/>
        <v/>
      </c>
      <c r="AL61" s="385" t="str">
        <f t="shared" si="38"/>
        <v/>
      </c>
      <c r="AM61" s="386" t="str">
        <f t="shared" si="39"/>
        <v/>
      </c>
      <c r="AN61" s="96">
        <v>0</v>
      </c>
      <c r="AO61" s="97">
        <v>0</v>
      </c>
      <c r="AP61" s="98">
        <v>0</v>
      </c>
      <c r="AQ61" s="98"/>
      <c r="AR61" s="98">
        <f t="shared" si="40"/>
        <v>0</v>
      </c>
      <c r="AS61" s="99">
        <f t="shared" si="41"/>
        <v>0</v>
      </c>
      <c r="AT61" s="97">
        <v>0</v>
      </c>
      <c r="AU61" s="99">
        <f t="shared" si="6"/>
        <v>0</v>
      </c>
      <c r="AV61" s="97">
        <v>0</v>
      </c>
      <c r="AW61" s="99">
        <f t="shared" si="7"/>
        <v>0</v>
      </c>
      <c r="AX61" s="100">
        <f t="shared" si="8"/>
        <v>0</v>
      </c>
      <c r="AY61" s="101" t="str">
        <f t="shared" si="42"/>
        <v/>
      </c>
      <c r="AZ61" s="101" t="str">
        <f t="shared" si="43"/>
        <v/>
      </c>
      <c r="BA61" s="102" t="str">
        <f t="shared" si="44"/>
        <v/>
      </c>
      <c r="BB61" s="103">
        <v>0</v>
      </c>
      <c r="BC61" s="104">
        <v>0</v>
      </c>
      <c r="BD61" s="105">
        <v>0</v>
      </c>
      <c r="BE61" s="105"/>
      <c r="BF61" s="105">
        <f t="shared" si="45"/>
        <v>0</v>
      </c>
      <c r="BG61" s="106">
        <f t="shared" si="46"/>
        <v>0</v>
      </c>
      <c r="BH61" s="104">
        <v>0</v>
      </c>
      <c r="BI61" s="106">
        <f t="shared" si="9"/>
        <v>0</v>
      </c>
      <c r="BJ61" s="104">
        <v>0</v>
      </c>
      <c r="BK61" s="106">
        <f t="shared" si="10"/>
        <v>0</v>
      </c>
      <c r="BL61" s="107">
        <f t="shared" si="11"/>
        <v>0</v>
      </c>
      <c r="BM61" s="108" t="str">
        <f t="shared" si="47"/>
        <v/>
      </c>
      <c r="BN61" s="108" t="str">
        <f t="shared" si="48"/>
        <v/>
      </c>
      <c r="BO61" s="109" t="str">
        <f t="shared" si="49"/>
        <v/>
      </c>
      <c r="BP61" s="110">
        <v>0</v>
      </c>
      <c r="BQ61" s="111">
        <v>0</v>
      </c>
      <c r="BR61" s="112">
        <v>0</v>
      </c>
      <c r="BS61" s="113">
        <f t="shared" si="50"/>
        <v>0</v>
      </c>
      <c r="BT61" s="111">
        <f t="shared" si="51"/>
        <v>0</v>
      </c>
      <c r="BU61" s="113">
        <f t="shared" si="52"/>
        <v>0</v>
      </c>
      <c r="BV61" s="111">
        <v>0</v>
      </c>
      <c r="BW61" s="113">
        <f t="shared" si="12"/>
        <v>0</v>
      </c>
      <c r="BX61" s="435">
        <f t="shared" si="53"/>
        <v>0</v>
      </c>
      <c r="BY61" s="114">
        <f t="shared" si="54"/>
        <v>0</v>
      </c>
      <c r="BZ61" s="434">
        <f t="shared" si="14"/>
        <v>0</v>
      </c>
      <c r="CA61" s="403" t="str">
        <f t="shared" si="55"/>
        <v/>
      </c>
      <c r="CB61" s="114" t="str">
        <f t="shared" si="56"/>
        <v/>
      </c>
      <c r="CC61" s="115" t="str">
        <f t="shared" si="57"/>
        <v/>
      </c>
      <c r="CD61" s="89">
        <v>0</v>
      </c>
      <c r="CE61" s="90">
        <v>0</v>
      </c>
      <c r="CF61" s="91">
        <v>0</v>
      </c>
      <c r="CG61" s="91"/>
      <c r="CH61" s="91">
        <f t="shared" si="58"/>
        <v>0</v>
      </c>
      <c r="CI61" s="92">
        <f t="shared" si="59"/>
        <v>0</v>
      </c>
      <c r="CJ61" s="90">
        <v>0</v>
      </c>
      <c r="CK61" s="92">
        <f t="shared" si="15"/>
        <v>0</v>
      </c>
      <c r="CL61" s="90">
        <v>0</v>
      </c>
      <c r="CM61" s="92">
        <f t="shared" si="16"/>
        <v>0</v>
      </c>
      <c r="CN61" s="93">
        <f t="shared" si="17"/>
        <v>0</v>
      </c>
      <c r="CO61" s="94" t="str">
        <f t="shared" si="60"/>
        <v/>
      </c>
      <c r="CP61" s="94" t="str">
        <f t="shared" si="61"/>
        <v/>
      </c>
      <c r="CQ61" s="95" t="str">
        <f t="shared" si="62"/>
        <v/>
      </c>
      <c r="CR61" s="116">
        <v>0</v>
      </c>
      <c r="CS61" s="117">
        <v>0</v>
      </c>
      <c r="CT61" s="118">
        <v>0</v>
      </c>
      <c r="CU61" s="118"/>
      <c r="CV61" s="118">
        <f t="shared" si="63"/>
        <v>0</v>
      </c>
      <c r="CW61" s="119">
        <f t="shared" si="64"/>
        <v>0</v>
      </c>
      <c r="CX61" s="117">
        <v>0</v>
      </c>
      <c r="CY61" s="119">
        <f t="shared" si="18"/>
        <v>0</v>
      </c>
      <c r="CZ61" s="117">
        <v>0</v>
      </c>
      <c r="DA61" s="119">
        <f t="shared" si="19"/>
        <v>0</v>
      </c>
      <c r="DB61" s="120">
        <f t="shared" si="20"/>
        <v>0</v>
      </c>
      <c r="DC61" s="87" t="str">
        <f t="shared" si="65"/>
        <v/>
      </c>
      <c r="DD61" s="87" t="str">
        <f t="shared" si="66"/>
        <v/>
      </c>
      <c r="DE61" s="121" t="str">
        <f t="shared" si="67"/>
        <v/>
      </c>
      <c r="DF61" s="122">
        <v>0</v>
      </c>
      <c r="DG61" s="123">
        <v>0</v>
      </c>
      <c r="DH61" s="124"/>
      <c r="DI61" s="125">
        <f t="shared" si="140"/>
        <v>0</v>
      </c>
      <c r="DJ61" s="84">
        <v>0</v>
      </c>
      <c r="DK61" s="126">
        <v>0</v>
      </c>
      <c r="DL61" s="127">
        <f t="shared" si="169"/>
        <v>0</v>
      </c>
      <c r="DM61" s="128">
        <v>0</v>
      </c>
      <c r="DN61" s="129">
        <v>0</v>
      </c>
      <c r="DO61" s="130">
        <f t="shared" si="141"/>
        <v>0</v>
      </c>
      <c r="DP61" s="131">
        <f t="shared" si="142"/>
        <v>0</v>
      </c>
      <c r="DQ61" s="132">
        <f t="shared" si="143"/>
        <v>0</v>
      </c>
      <c r="DR61" s="133" t="str">
        <f t="shared" si="144"/>
        <v/>
      </c>
      <c r="DS61" s="116">
        <v>0</v>
      </c>
      <c r="DT61" s="135">
        <v>0</v>
      </c>
      <c r="DU61" s="136">
        <f t="shared" si="145"/>
        <v>0</v>
      </c>
      <c r="DV61" s="117">
        <v>0</v>
      </c>
      <c r="DW61" s="138"/>
      <c r="DX61" s="136">
        <f t="shared" si="146"/>
        <v>0</v>
      </c>
      <c r="DY61" s="138"/>
      <c r="DZ61" s="138"/>
      <c r="EA61" s="136" t="str">
        <f t="shared" si="147"/>
        <v/>
      </c>
      <c r="EB61" s="139">
        <f t="shared" si="148"/>
        <v>0</v>
      </c>
      <c r="EC61" s="140">
        <f t="shared" si="149"/>
        <v>0</v>
      </c>
      <c r="ED61" s="141">
        <f t="shared" si="150"/>
        <v>0</v>
      </c>
      <c r="EE61" s="86">
        <v>0</v>
      </c>
      <c r="EF61" s="142">
        <v>0</v>
      </c>
      <c r="EG61" s="136">
        <f t="shared" si="151"/>
        <v>0</v>
      </c>
      <c r="EH61" s="143">
        <v>0</v>
      </c>
      <c r="EI61" s="144">
        <v>0</v>
      </c>
      <c r="EJ61" s="136">
        <f t="shared" si="152"/>
        <v>0</v>
      </c>
      <c r="EK61" s="145">
        <f t="shared" si="153"/>
        <v>0</v>
      </c>
      <c r="EL61" s="146">
        <f t="shared" si="154"/>
        <v>0</v>
      </c>
      <c r="EM61" s="147">
        <f t="shared" si="155"/>
        <v>0</v>
      </c>
      <c r="EN61" s="120">
        <f t="shared" si="156"/>
        <v>0</v>
      </c>
      <c r="EO61" s="148" t="str">
        <f t="shared" si="157"/>
        <v/>
      </c>
      <c r="EP61" s="173">
        <v>0</v>
      </c>
      <c r="EQ61" s="174">
        <v>0</v>
      </c>
      <c r="ER61" s="174">
        <v>0</v>
      </c>
      <c r="ES61" s="151">
        <f t="shared" si="201"/>
        <v>0</v>
      </c>
      <c r="ET61" s="152">
        <f t="shared" si="202"/>
        <v>0</v>
      </c>
      <c r="EU61" s="153" t="str">
        <f t="shared" si="203"/>
        <v/>
      </c>
      <c r="EV61" s="175">
        <v>0</v>
      </c>
      <c r="EW61" s="162">
        <v>0</v>
      </c>
      <c r="EX61" s="162">
        <v>0</v>
      </c>
      <c r="EY61" s="85">
        <f t="shared" si="188"/>
        <v>0</v>
      </c>
      <c r="EZ61" s="132">
        <f t="shared" si="189"/>
        <v>0</v>
      </c>
      <c r="FA61" s="133" t="str">
        <f t="shared" si="190"/>
        <v/>
      </c>
      <c r="FB61" s="116">
        <v>0</v>
      </c>
      <c r="FC61" s="117">
        <v>0</v>
      </c>
      <c r="FD61" s="155">
        <v>0</v>
      </c>
      <c r="FE61" s="156">
        <f t="shared" si="172"/>
        <v>0</v>
      </c>
      <c r="FF61" s="142">
        <v>0</v>
      </c>
      <c r="FG61" s="157">
        <f t="shared" si="164"/>
        <v>0</v>
      </c>
      <c r="FH61" s="143">
        <v>0</v>
      </c>
      <c r="FI61" s="158">
        <f t="shared" si="165"/>
        <v>0</v>
      </c>
      <c r="FJ61" s="120">
        <f t="shared" si="92"/>
        <v>0</v>
      </c>
      <c r="FK61" s="438" t="str">
        <f t="shared" si="93"/>
        <v/>
      </c>
      <c r="FL61" s="438" t="str">
        <f t="shared" si="94"/>
        <v/>
      </c>
      <c r="FM61" s="148" t="str">
        <f t="shared" si="95"/>
        <v/>
      </c>
      <c r="FN61" s="410">
        <v>0</v>
      </c>
      <c r="FO61" s="411">
        <v>0</v>
      </c>
      <c r="FP61" s="411">
        <v>0</v>
      </c>
      <c r="FQ61" s="407">
        <f t="shared" si="204"/>
        <v>0</v>
      </c>
      <c r="FR61" s="408">
        <f t="shared" si="97"/>
        <v>0</v>
      </c>
      <c r="FS61" s="409" t="str">
        <f t="shared" si="98"/>
        <v/>
      </c>
      <c r="FT61" s="176"/>
      <c r="FU61" s="174"/>
      <c r="FV61" s="177" t="str">
        <f t="shared" si="233"/>
        <v/>
      </c>
      <c r="FW61" s="161" t="str">
        <f t="shared" si="100"/>
        <v/>
      </c>
      <c r="FX61" s="162" t="str">
        <f t="shared" si="101"/>
        <v/>
      </c>
      <c r="FY61" s="163" t="str">
        <f t="shared" si="217"/>
        <v/>
      </c>
      <c r="FZ61" s="164" t="str">
        <f t="shared" si="103"/>
        <v/>
      </c>
      <c r="GA61" s="164" t="str">
        <f t="shared" si="104"/>
        <v/>
      </c>
      <c r="GB61" s="165" t="str">
        <f t="shared" si="218"/>
        <v/>
      </c>
      <c r="GC61" s="166" t="str">
        <f t="shared" si="106"/>
        <v/>
      </c>
      <c r="GD61" s="167" t="str">
        <f t="shared" si="107"/>
        <v/>
      </c>
      <c r="GE61" s="168" t="str">
        <f t="shared" si="177"/>
        <v/>
      </c>
      <c r="GF61" s="169" t="str">
        <f t="shared" si="178"/>
        <v/>
      </c>
      <c r="GG61" s="169" t="str">
        <f t="shared" si="179"/>
        <v/>
      </c>
      <c r="GH61" s="169" t="str">
        <f t="shared" si="180"/>
        <v/>
      </c>
      <c r="GI61" s="169" t="str">
        <f t="shared" si="181"/>
        <v/>
      </c>
      <c r="GJ61" s="170" t="str">
        <f t="shared" si="182"/>
        <v/>
      </c>
      <c r="GK61" s="169" t="str">
        <f t="shared" si="183"/>
        <v/>
      </c>
      <c r="GL61" s="439" t="str">
        <f t="shared" si="115"/>
        <v/>
      </c>
      <c r="GM61" s="168">
        <f t="shared" si="116"/>
        <v>0</v>
      </c>
      <c r="GN61" s="169">
        <f t="shared" si="117"/>
        <v>0</v>
      </c>
      <c r="GO61" s="169">
        <f t="shared" si="118"/>
        <v>0</v>
      </c>
      <c r="GP61" s="169">
        <f t="shared" si="119"/>
        <v>0</v>
      </c>
      <c r="GQ61" s="171"/>
      <c r="GR61" s="809"/>
      <c r="GS61" s="809"/>
      <c r="GT61" s="25">
        <f t="shared" si="120"/>
        <v>0</v>
      </c>
      <c r="GU61" s="25" t="s">
        <v>161</v>
      </c>
      <c r="GV61" s="25">
        <f t="shared" si="121"/>
        <v>200</v>
      </c>
      <c r="GW61" s="25" t="str">
        <f t="shared" si="122"/>
        <v>0/200</v>
      </c>
      <c r="GX61" s="25">
        <f t="shared" si="123"/>
        <v>0</v>
      </c>
      <c r="GY61" s="25" t="s">
        <v>161</v>
      </c>
      <c r="GZ61" s="25">
        <f t="shared" si="124"/>
        <v>200</v>
      </c>
      <c r="HA61" s="25" t="str">
        <f t="shared" si="125"/>
        <v>0/200</v>
      </c>
      <c r="HB61" s="25">
        <f t="shared" si="126"/>
        <v>0</v>
      </c>
      <c r="HC61" s="25" t="s">
        <v>161</v>
      </c>
      <c r="HD61" s="25">
        <f t="shared" si="127"/>
        <v>100</v>
      </c>
      <c r="HE61" s="25" t="str">
        <f t="shared" si="128"/>
        <v>0/100</v>
      </c>
      <c r="HF61" s="25">
        <f t="shared" si="129"/>
        <v>0</v>
      </c>
      <c r="HG61" s="25" t="s">
        <v>161</v>
      </c>
      <c r="HH61" s="25">
        <f t="shared" si="130"/>
        <v>100</v>
      </c>
      <c r="HI61" s="25" t="str">
        <f t="shared" si="131"/>
        <v>0/100</v>
      </c>
      <c r="HJ61" s="25">
        <f t="shared" si="132"/>
        <v>0</v>
      </c>
      <c r="HK61" s="25" t="s">
        <v>161</v>
      </c>
      <c r="HL61" s="25">
        <f t="shared" si="133"/>
        <v>200</v>
      </c>
      <c r="HM61" s="25" t="str">
        <f t="shared" si="134"/>
        <v>0/200</v>
      </c>
      <c r="HN61" s="25">
        <f t="shared" si="135"/>
        <v>0</v>
      </c>
      <c r="HO61" s="25" t="s">
        <v>161</v>
      </c>
      <c r="HP61" s="25">
        <f t="shared" si="136"/>
        <v>100</v>
      </c>
      <c r="HQ61" s="25" t="str">
        <f t="shared" si="137"/>
        <v>0/100</v>
      </c>
    </row>
    <row r="62" spans="1:225" ht="21.75" customHeight="1">
      <c r="A62" s="2">
        <f t="shared" si="27"/>
        <v>0</v>
      </c>
      <c r="B62" s="22">
        <f t="shared" si="28"/>
        <v>0</v>
      </c>
      <c r="C62" s="88">
        <v>53</v>
      </c>
      <c r="D62" s="85"/>
      <c r="E62" s="26"/>
      <c r="F62" s="27"/>
      <c r="G62" s="26"/>
      <c r="H62" s="26"/>
      <c r="I62" s="26"/>
      <c r="J62" s="26"/>
      <c r="K62" s="365"/>
      <c r="L62" s="89">
        <v>0</v>
      </c>
      <c r="M62" s="90">
        <v>0</v>
      </c>
      <c r="N62" s="91">
        <v>0</v>
      </c>
      <c r="O62" s="91"/>
      <c r="P62" s="371">
        <f t="shared" si="29"/>
        <v>0</v>
      </c>
      <c r="Q62" s="372">
        <f t="shared" si="30"/>
        <v>0</v>
      </c>
      <c r="R62" s="90">
        <v>0</v>
      </c>
      <c r="S62" s="92">
        <f t="shared" si="221"/>
        <v>0</v>
      </c>
      <c r="T62" s="90">
        <v>0</v>
      </c>
      <c r="U62" s="92">
        <f t="shared" si="222"/>
        <v>0</v>
      </c>
      <c r="V62" s="93">
        <f t="shared" si="31"/>
        <v>0</v>
      </c>
      <c r="W62" s="94" t="str">
        <f t="shared" si="32"/>
        <v/>
      </c>
      <c r="X62" s="94" t="str">
        <f t="shared" si="33"/>
        <v/>
      </c>
      <c r="Y62" s="373" t="str">
        <f t="shared" si="34"/>
        <v/>
      </c>
      <c r="Z62" s="380">
        <v>0</v>
      </c>
      <c r="AA62" s="381">
        <v>0</v>
      </c>
      <c r="AB62" s="382">
        <v>0</v>
      </c>
      <c r="AC62" s="382"/>
      <c r="AD62" s="382">
        <f t="shared" si="35"/>
        <v>0</v>
      </c>
      <c r="AE62" s="383">
        <f t="shared" si="36"/>
        <v>0</v>
      </c>
      <c r="AF62" s="381">
        <v>0</v>
      </c>
      <c r="AG62" s="383">
        <f t="shared" si="3"/>
        <v>0</v>
      </c>
      <c r="AH62" s="381">
        <v>0</v>
      </c>
      <c r="AI62" s="383">
        <f t="shared" si="4"/>
        <v>0</v>
      </c>
      <c r="AJ62" s="384">
        <f t="shared" si="5"/>
        <v>0</v>
      </c>
      <c r="AK62" s="385" t="str">
        <f t="shared" si="37"/>
        <v/>
      </c>
      <c r="AL62" s="385" t="str">
        <f t="shared" si="38"/>
        <v/>
      </c>
      <c r="AM62" s="386" t="str">
        <f t="shared" si="39"/>
        <v/>
      </c>
      <c r="AN62" s="96">
        <v>0</v>
      </c>
      <c r="AO62" s="97">
        <v>0</v>
      </c>
      <c r="AP62" s="98">
        <v>0</v>
      </c>
      <c r="AQ62" s="98"/>
      <c r="AR62" s="98">
        <f t="shared" si="40"/>
        <v>0</v>
      </c>
      <c r="AS62" s="99">
        <f t="shared" si="41"/>
        <v>0</v>
      </c>
      <c r="AT62" s="97">
        <v>0</v>
      </c>
      <c r="AU62" s="99">
        <f t="shared" si="6"/>
        <v>0</v>
      </c>
      <c r="AV62" s="97">
        <v>0</v>
      </c>
      <c r="AW62" s="99">
        <f t="shared" si="7"/>
        <v>0</v>
      </c>
      <c r="AX62" s="100">
        <f t="shared" si="8"/>
        <v>0</v>
      </c>
      <c r="AY62" s="101" t="str">
        <f t="shared" si="42"/>
        <v/>
      </c>
      <c r="AZ62" s="101" t="str">
        <f t="shared" si="43"/>
        <v/>
      </c>
      <c r="BA62" s="102" t="str">
        <f t="shared" si="44"/>
        <v/>
      </c>
      <c r="BB62" s="103">
        <v>0</v>
      </c>
      <c r="BC62" s="104">
        <v>0</v>
      </c>
      <c r="BD62" s="105">
        <v>0</v>
      </c>
      <c r="BE62" s="105"/>
      <c r="BF62" s="105">
        <f t="shared" si="45"/>
        <v>0</v>
      </c>
      <c r="BG62" s="106">
        <f t="shared" si="46"/>
        <v>0</v>
      </c>
      <c r="BH62" s="104">
        <v>0</v>
      </c>
      <c r="BI62" s="106">
        <f t="shared" si="9"/>
        <v>0</v>
      </c>
      <c r="BJ62" s="104">
        <v>0</v>
      </c>
      <c r="BK62" s="106">
        <f t="shared" si="10"/>
        <v>0</v>
      </c>
      <c r="BL62" s="107">
        <f t="shared" si="11"/>
        <v>0</v>
      </c>
      <c r="BM62" s="108" t="str">
        <f t="shared" si="47"/>
        <v/>
      </c>
      <c r="BN62" s="108" t="str">
        <f t="shared" si="48"/>
        <v/>
      </c>
      <c r="BO62" s="109" t="str">
        <f t="shared" si="49"/>
        <v/>
      </c>
      <c r="BP62" s="110">
        <v>0</v>
      </c>
      <c r="BQ62" s="111">
        <v>0</v>
      </c>
      <c r="BR62" s="112">
        <v>0</v>
      </c>
      <c r="BS62" s="113">
        <f t="shared" si="50"/>
        <v>0</v>
      </c>
      <c r="BT62" s="111">
        <f t="shared" si="51"/>
        <v>0</v>
      </c>
      <c r="BU62" s="113">
        <f t="shared" si="52"/>
        <v>0</v>
      </c>
      <c r="BV62" s="111">
        <v>0</v>
      </c>
      <c r="BW62" s="113">
        <f t="shared" si="12"/>
        <v>0</v>
      </c>
      <c r="BX62" s="435">
        <f t="shared" si="53"/>
        <v>0</v>
      </c>
      <c r="BY62" s="114">
        <f t="shared" si="54"/>
        <v>0</v>
      </c>
      <c r="BZ62" s="434">
        <f t="shared" si="14"/>
        <v>0</v>
      </c>
      <c r="CA62" s="403" t="str">
        <f t="shared" si="55"/>
        <v/>
      </c>
      <c r="CB62" s="114" t="str">
        <f t="shared" si="56"/>
        <v/>
      </c>
      <c r="CC62" s="115" t="str">
        <f t="shared" si="57"/>
        <v/>
      </c>
      <c r="CD62" s="89">
        <v>0</v>
      </c>
      <c r="CE62" s="90">
        <v>0</v>
      </c>
      <c r="CF62" s="91">
        <v>0</v>
      </c>
      <c r="CG62" s="91"/>
      <c r="CH62" s="91">
        <f t="shared" si="58"/>
        <v>0</v>
      </c>
      <c r="CI62" s="92">
        <f t="shared" si="59"/>
        <v>0</v>
      </c>
      <c r="CJ62" s="90">
        <v>0</v>
      </c>
      <c r="CK62" s="92">
        <f t="shared" si="15"/>
        <v>0</v>
      </c>
      <c r="CL62" s="90">
        <v>0</v>
      </c>
      <c r="CM62" s="92">
        <f t="shared" si="16"/>
        <v>0</v>
      </c>
      <c r="CN62" s="93">
        <f t="shared" si="17"/>
        <v>0</v>
      </c>
      <c r="CO62" s="94" t="str">
        <f t="shared" si="60"/>
        <v/>
      </c>
      <c r="CP62" s="94" t="str">
        <f t="shared" si="61"/>
        <v/>
      </c>
      <c r="CQ62" s="95" t="str">
        <f t="shared" si="62"/>
        <v/>
      </c>
      <c r="CR62" s="116">
        <v>0</v>
      </c>
      <c r="CS62" s="117">
        <v>0</v>
      </c>
      <c r="CT62" s="118">
        <v>0</v>
      </c>
      <c r="CU62" s="118"/>
      <c r="CV62" s="118">
        <f t="shared" si="63"/>
        <v>0</v>
      </c>
      <c r="CW62" s="119">
        <f t="shared" si="64"/>
        <v>0</v>
      </c>
      <c r="CX62" s="117">
        <v>0</v>
      </c>
      <c r="CY62" s="119">
        <f t="shared" si="18"/>
        <v>0</v>
      </c>
      <c r="CZ62" s="117">
        <v>0</v>
      </c>
      <c r="DA62" s="119">
        <f t="shared" si="19"/>
        <v>0</v>
      </c>
      <c r="DB62" s="120">
        <f t="shared" si="20"/>
        <v>0</v>
      </c>
      <c r="DC62" s="87" t="str">
        <f t="shared" si="65"/>
        <v/>
      </c>
      <c r="DD62" s="87" t="str">
        <f t="shared" si="66"/>
        <v/>
      </c>
      <c r="DE62" s="121" t="str">
        <f t="shared" si="67"/>
        <v/>
      </c>
      <c r="DF62" s="122">
        <v>0</v>
      </c>
      <c r="DG62" s="123">
        <v>0</v>
      </c>
      <c r="DH62" s="124"/>
      <c r="DI62" s="125">
        <f t="shared" si="140"/>
        <v>0</v>
      </c>
      <c r="DJ62" s="84">
        <v>0</v>
      </c>
      <c r="DK62" s="126">
        <v>0</v>
      </c>
      <c r="DL62" s="127">
        <f t="shared" si="169"/>
        <v>0</v>
      </c>
      <c r="DM62" s="128">
        <v>0</v>
      </c>
      <c r="DN62" s="129">
        <f t="shared" ref="DN62" si="244">IF($U$8="NA","NA",0)</f>
        <v>0</v>
      </c>
      <c r="DO62" s="130">
        <f t="shared" si="141"/>
        <v>0</v>
      </c>
      <c r="DP62" s="131">
        <f t="shared" si="142"/>
        <v>0</v>
      </c>
      <c r="DQ62" s="132">
        <f t="shared" si="143"/>
        <v>0</v>
      </c>
      <c r="DR62" s="133" t="str">
        <f t="shared" si="144"/>
        <v/>
      </c>
      <c r="DS62" s="116">
        <v>0</v>
      </c>
      <c r="DT62" s="135">
        <v>0</v>
      </c>
      <c r="DU62" s="136">
        <f t="shared" si="145"/>
        <v>0</v>
      </c>
      <c r="DV62" s="117">
        <v>0</v>
      </c>
      <c r="DW62" s="138"/>
      <c r="DX62" s="136">
        <f t="shared" si="146"/>
        <v>0</v>
      </c>
      <c r="DY62" s="138"/>
      <c r="DZ62" s="138"/>
      <c r="EA62" s="136" t="str">
        <f t="shared" si="147"/>
        <v/>
      </c>
      <c r="EB62" s="139">
        <f t="shared" si="148"/>
        <v>0</v>
      </c>
      <c r="EC62" s="140">
        <f t="shared" si="149"/>
        <v>0</v>
      </c>
      <c r="ED62" s="141">
        <f t="shared" si="150"/>
        <v>0</v>
      </c>
      <c r="EE62" s="86">
        <v>0</v>
      </c>
      <c r="EF62" s="142">
        <v>0</v>
      </c>
      <c r="EG62" s="136">
        <f t="shared" si="151"/>
        <v>0</v>
      </c>
      <c r="EH62" s="143">
        <v>0</v>
      </c>
      <c r="EI62" s="144">
        <f t="shared" ref="EI62" si="245">IF($U$8="NA","NA",0)</f>
        <v>0</v>
      </c>
      <c r="EJ62" s="136">
        <f t="shared" si="152"/>
        <v>0</v>
      </c>
      <c r="EK62" s="145">
        <f t="shared" si="153"/>
        <v>0</v>
      </c>
      <c r="EL62" s="146">
        <f t="shared" si="154"/>
        <v>0</v>
      </c>
      <c r="EM62" s="147">
        <f t="shared" si="155"/>
        <v>0</v>
      </c>
      <c r="EN62" s="120">
        <f t="shared" si="156"/>
        <v>0</v>
      </c>
      <c r="EO62" s="148" t="str">
        <f t="shared" si="157"/>
        <v/>
      </c>
      <c r="EP62" s="149">
        <v>0</v>
      </c>
      <c r="EQ62" s="114">
        <v>0</v>
      </c>
      <c r="ER62" s="150">
        <v>0</v>
      </c>
      <c r="ES62" s="151">
        <f t="shared" si="201"/>
        <v>0</v>
      </c>
      <c r="ET62" s="152">
        <f t="shared" si="202"/>
        <v>0</v>
      </c>
      <c r="EU62" s="153" t="str">
        <f t="shared" si="203"/>
        <v/>
      </c>
      <c r="EV62" s="154">
        <v>0</v>
      </c>
      <c r="EW62" s="85">
        <v>0</v>
      </c>
      <c r="EX62" s="85">
        <v>0</v>
      </c>
      <c r="EY62" s="85">
        <f t="shared" si="188"/>
        <v>0</v>
      </c>
      <c r="EZ62" s="132">
        <f t="shared" si="189"/>
        <v>0</v>
      </c>
      <c r="FA62" s="133" t="str">
        <f t="shared" si="190"/>
        <v/>
      </c>
      <c r="FB62" s="116">
        <v>0</v>
      </c>
      <c r="FC62" s="117">
        <v>0</v>
      </c>
      <c r="FD62" s="155">
        <v>0</v>
      </c>
      <c r="FE62" s="156">
        <f t="shared" si="172"/>
        <v>0</v>
      </c>
      <c r="FF62" s="142">
        <v>0</v>
      </c>
      <c r="FG62" s="157">
        <f t="shared" si="164"/>
        <v>0</v>
      </c>
      <c r="FH62" s="143">
        <v>0</v>
      </c>
      <c r="FI62" s="158">
        <f t="shared" si="165"/>
        <v>0</v>
      </c>
      <c r="FJ62" s="120">
        <f t="shared" si="92"/>
        <v>0</v>
      </c>
      <c r="FK62" s="438" t="str">
        <f t="shared" si="93"/>
        <v/>
      </c>
      <c r="FL62" s="438" t="str">
        <f t="shared" si="94"/>
        <v/>
      </c>
      <c r="FM62" s="148" t="str">
        <f t="shared" si="95"/>
        <v/>
      </c>
      <c r="FN62" s="405">
        <v>0</v>
      </c>
      <c r="FO62" s="375">
        <v>0</v>
      </c>
      <c r="FP62" s="406">
        <v>0</v>
      </c>
      <c r="FQ62" s="407">
        <f t="shared" si="204"/>
        <v>0</v>
      </c>
      <c r="FR62" s="408">
        <f t="shared" si="97"/>
        <v>0</v>
      </c>
      <c r="FS62" s="409" t="str">
        <f t="shared" si="98"/>
        <v/>
      </c>
      <c r="FT62" s="176"/>
      <c r="FU62" s="174"/>
      <c r="FV62" s="177" t="str">
        <f t="shared" si="233"/>
        <v/>
      </c>
      <c r="FW62" s="161" t="str">
        <f t="shared" si="100"/>
        <v/>
      </c>
      <c r="FX62" s="162" t="str">
        <f t="shared" si="101"/>
        <v/>
      </c>
      <c r="FY62" s="163" t="str">
        <f t="shared" si="217"/>
        <v/>
      </c>
      <c r="FZ62" s="164" t="str">
        <f t="shared" si="103"/>
        <v/>
      </c>
      <c r="GA62" s="164" t="str">
        <f t="shared" si="104"/>
        <v/>
      </c>
      <c r="GB62" s="165" t="str">
        <f t="shared" si="218"/>
        <v/>
      </c>
      <c r="GC62" s="166" t="str">
        <f t="shared" si="106"/>
        <v/>
      </c>
      <c r="GD62" s="167" t="str">
        <f t="shared" si="107"/>
        <v/>
      </c>
      <c r="GE62" s="168" t="str">
        <f t="shared" si="177"/>
        <v/>
      </c>
      <c r="GF62" s="169" t="str">
        <f t="shared" si="178"/>
        <v/>
      </c>
      <c r="GG62" s="169" t="str">
        <f t="shared" si="179"/>
        <v/>
      </c>
      <c r="GH62" s="169" t="str">
        <f t="shared" si="180"/>
        <v/>
      </c>
      <c r="GI62" s="169" t="str">
        <f t="shared" si="181"/>
        <v/>
      </c>
      <c r="GJ62" s="170" t="str">
        <f t="shared" si="182"/>
        <v/>
      </c>
      <c r="GK62" s="169" t="str">
        <f t="shared" si="183"/>
        <v/>
      </c>
      <c r="GL62" s="439" t="str">
        <f t="shared" si="115"/>
        <v/>
      </c>
      <c r="GM62" s="168">
        <f t="shared" si="116"/>
        <v>0</v>
      </c>
      <c r="GN62" s="169">
        <f t="shared" si="117"/>
        <v>0</v>
      </c>
      <c r="GO62" s="169">
        <f t="shared" si="118"/>
        <v>0</v>
      </c>
      <c r="GP62" s="169">
        <f t="shared" si="119"/>
        <v>0</v>
      </c>
      <c r="GQ62" s="171"/>
      <c r="GR62" s="809"/>
      <c r="GS62" s="809"/>
      <c r="GT62" s="25">
        <f t="shared" si="120"/>
        <v>0</v>
      </c>
      <c r="GU62" s="25" t="s">
        <v>161</v>
      </c>
      <c r="GV62" s="25">
        <f t="shared" si="121"/>
        <v>200</v>
      </c>
      <c r="GW62" s="25" t="str">
        <f t="shared" si="122"/>
        <v>0/200</v>
      </c>
      <c r="GX62" s="25">
        <f t="shared" si="123"/>
        <v>0</v>
      </c>
      <c r="GY62" s="25" t="s">
        <v>161</v>
      </c>
      <c r="GZ62" s="25">
        <f t="shared" si="124"/>
        <v>200</v>
      </c>
      <c r="HA62" s="25" t="str">
        <f t="shared" si="125"/>
        <v>0/200</v>
      </c>
      <c r="HB62" s="25">
        <f t="shared" si="126"/>
        <v>0</v>
      </c>
      <c r="HC62" s="25" t="s">
        <v>161</v>
      </c>
      <c r="HD62" s="25">
        <f t="shared" si="127"/>
        <v>100</v>
      </c>
      <c r="HE62" s="25" t="str">
        <f t="shared" si="128"/>
        <v>0/100</v>
      </c>
      <c r="HF62" s="25">
        <f t="shared" si="129"/>
        <v>0</v>
      </c>
      <c r="HG62" s="25" t="s">
        <v>161</v>
      </c>
      <c r="HH62" s="25">
        <f t="shared" si="130"/>
        <v>100</v>
      </c>
      <c r="HI62" s="25" t="str">
        <f t="shared" si="131"/>
        <v>0/100</v>
      </c>
      <c r="HJ62" s="25">
        <f t="shared" si="132"/>
        <v>0</v>
      </c>
      <c r="HK62" s="25" t="s">
        <v>161</v>
      </c>
      <c r="HL62" s="25">
        <f t="shared" si="133"/>
        <v>200</v>
      </c>
      <c r="HM62" s="25" t="str">
        <f t="shared" si="134"/>
        <v>0/200</v>
      </c>
      <c r="HN62" s="25">
        <f t="shared" si="135"/>
        <v>0</v>
      </c>
      <c r="HO62" s="25" t="s">
        <v>161</v>
      </c>
      <c r="HP62" s="25">
        <f t="shared" si="136"/>
        <v>100</v>
      </c>
      <c r="HQ62" s="25" t="str">
        <f t="shared" si="137"/>
        <v>0/100</v>
      </c>
    </row>
    <row r="63" spans="1:225" ht="21.75" customHeight="1">
      <c r="A63" s="2">
        <f t="shared" si="27"/>
        <v>0</v>
      </c>
      <c r="B63" s="22">
        <f t="shared" si="28"/>
        <v>0</v>
      </c>
      <c r="C63" s="172">
        <v>54</v>
      </c>
      <c r="D63" s="85"/>
      <c r="E63" s="26"/>
      <c r="F63" s="27"/>
      <c r="G63" s="23"/>
      <c r="H63" s="26"/>
      <c r="I63" s="26"/>
      <c r="J63" s="26"/>
      <c r="K63" s="365"/>
      <c r="L63" s="89">
        <v>0</v>
      </c>
      <c r="M63" s="90">
        <v>0</v>
      </c>
      <c r="N63" s="91">
        <v>0</v>
      </c>
      <c r="O63" s="91"/>
      <c r="P63" s="371">
        <f t="shared" si="29"/>
        <v>0</v>
      </c>
      <c r="Q63" s="372">
        <f t="shared" si="30"/>
        <v>0</v>
      </c>
      <c r="R63" s="90">
        <v>0</v>
      </c>
      <c r="S63" s="92">
        <f t="shared" si="221"/>
        <v>0</v>
      </c>
      <c r="T63" s="90">
        <v>0</v>
      </c>
      <c r="U63" s="92">
        <f t="shared" si="222"/>
        <v>0</v>
      </c>
      <c r="V63" s="93">
        <f t="shared" si="31"/>
        <v>0</v>
      </c>
      <c r="W63" s="94" t="str">
        <f t="shared" si="32"/>
        <v/>
      </c>
      <c r="X63" s="94" t="str">
        <f t="shared" si="33"/>
        <v/>
      </c>
      <c r="Y63" s="373" t="str">
        <f t="shared" si="34"/>
        <v/>
      </c>
      <c r="Z63" s="380">
        <v>0</v>
      </c>
      <c r="AA63" s="381">
        <v>0</v>
      </c>
      <c r="AB63" s="382">
        <v>0</v>
      </c>
      <c r="AC63" s="382"/>
      <c r="AD63" s="382">
        <f t="shared" si="35"/>
        <v>0</v>
      </c>
      <c r="AE63" s="383">
        <f t="shared" si="36"/>
        <v>0</v>
      </c>
      <c r="AF63" s="381">
        <v>0</v>
      </c>
      <c r="AG63" s="383">
        <f t="shared" si="3"/>
        <v>0</v>
      </c>
      <c r="AH63" s="381">
        <v>0</v>
      </c>
      <c r="AI63" s="383">
        <f t="shared" si="4"/>
        <v>0</v>
      </c>
      <c r="AJ63" s="384">
        <f t="shared" si="5"/>
        <v>0</v>
      </c>
      <c r="AK63" s="385" t="str">
        <f t="shared" si="37"/>
        <v/>
      </c>
      <c r="AL63" s="385" t="str">
        <f t="shared" si="38"/>
        <v/>
      </c>
      <c r="AM63" s="386" t="str">
        <f t="shared" si="39"/>
        <v/>
      </c>
      <c r="AN63" s="96">
        <v>0</v>
      </c>
      <c r="AO63" s="97">
        <v>0</v>
      </c>
      <c r="AP63" s="98">
        <v>0</v>
      </c>
      <c r="AQ63" s="98"/>
      <c r="AR63" s="98">
        <f t="shared" si="40"/>
        <v>0</v>
      </c>
      <c r="AS63" s="99">
        <f t="shared" si="41"/>
        <v>0</v>
      </c>
      <c r="AT63" s="97">
        <v>0</v>
      </c>
      <c r="AU63" s="99">
        <f t="shared" si="6"/>
        <v>0</v>
      </c>
      <c r="AV63" s="97">
        <v>0</v>
      </c>
      <c r="AW63" s="99">
        <f t="shared" si="7"/>
        <v>0</v>
      </c>
      <c r="AX63" s="100">
        <f t="shared" si="8"/>
        <v>0</v>
      </c>
      <c r="AY63" s="101" t="str">
        <f t="shared" si="42"/>
        <v/>
      </c>
      <c r="AZ63" s="101" t="str">
        <f t="shared" si="43"/>
        <v/>
      </c>
      <c r="BA63" s="102" t="str">
        <f t="shared" si="44"/>
        <v/>
      </c>
      <c r="BB63" s="103">
        <v>0</v>
      </c>
      <c r="BC63" s="104">
        <v>0</v>
      </c>
      <c r="BD63" s="105">
        <v>0</v>
      </c>
      <c r="BE63" s="105"/>
      <c r="BF63" s="105">
        <f t="shared" si="45"/>
        <v>0</v>
      </c>
      <c r="BG63" s="106">
        <f t="shared" si="46"/>
        <v>0</v>
      </c>
      <c r="BH63" s="104">
        <v>0</v>
      </c>
      <c r="BI63" s="106">
        <f t="shared" si="9"/>
        <v>0</v>
      </c>
      <c r="BJ63" s="104">
        <v>0</v>
      </c>
      <c r="BK63" s="106">
        <f t="shared" si="10"/>
        <v>0</v>
      </c>
      <c r="BL63" s="107">
        <f t="shared" si="11"/>
        <v>0</v>
      </c>
      <c r="BM63" s="108" t="str">
        <f t="shared" si="47"/>
        <v/>
      </c>
      <c r="BN63" s="108" t="str">
        <f t="shared" si="48"/>
        <v/>
      </c>
      <c r="BO63" s="109" t="str">
        <f t="shared" si="49"/>
        <v/>
      </c>
      <c r="BP63" s="110">
        <v>0</v>
      </c>
      <c r="BQ63" s="111">
        <v>0</v>
      </c>
      <c r="BR63" s="112">
        <v>0</v>
      </c>
      <c r="BS63" s="113">
        <f t="shared" si="50"/>
        <v>0</v>
      </c>
      <c r="BT63" s="111">
        <f t="shared" si="51"/>
        <v>0</v>
      </c>
      <c r="BU63" s="113">
        <f t="shared" si="52"/>
        <v>0</v>
      </c>
      <c r="BV63" s="111">
        <v>0</v>
      </c>
      <c r="BW63" s="113">
        <f t="shared" si="12"/>
        <v>0</v>
      </c>
      <c r="BX63" s="435">
        <f t="shared" si="53"/>
        <v>0</v>
      </c>
      <c r="BY63" s="114">
        <f t="shared" si="54"/>
        <v>0</v>
      </c>
      <c r="BZ63" s="434">
        <f t="shared" si="14"/>
        <v>0</v>
      </c>
      <c r="CA63" s="403" t="str">
        <f t="shared" si="55"/>
        <v/>
      </c>
      <c r="CB63" s="114" t="str">
        <f t="shared" si="56"/>
        <v/>
      </c>
      <c r="CC63" s="115" t="str">
        <f t="shared" si="57"/>
        <v/>
      </c>
      <c r="CD63" s="89">
        <v>0</v>
      </c>
      <c r="CE63" s="90">
        <v>0</v>
      </c>
      <c r="CF63" s="91">
        <v>0</v>
      </c>
      <c r="CG63" s="91"/>
      <c r="CH63" s="91">
        <f t="shared" si="58"/>
        <v>0</v>
      </c>
      <c r="CI63" s="92">
        <f t="shared" si="59"/>
        <v>0</v>
      </c>
      <c r="CJ63" s="90">
        <v>0</v>
      </c>
      <c r="CK63" s="92">
        <f t="shared" si="15"/>
        <v>0</v>
      </c>
      <c r="CL63" s="90">
        <v>0</v>
      </c>
      <c r="CM63" s="92">
        <f t="shared" si="16"/>
        <v>0</v>
      </c>
      <c r="CN63" s="93">
        <f t="shared" si="17"/>
        <v>0</v>
      </c>
      <c r="CO63" s="94" t="str">
        <f t="shared" si="60"/>
        <v/>
      </c>
      <c r="CP63" s="94" t="str">
        <f t="shared" si="61"/>
        <v/>
      </c>
      <c r="CQ63" s="95" t="str">
        <f t="shared" si="62"/>
        <v/>
      </c>
      <c r="CR63" s="116">
        <v>0</v>
      </c>
      <c r="CS63" s="117">
        <v>0</v>
      </c>
      <c r="CT63" s="118">
        <v>0</v>
      </c>
      <c r="CU63" s="118"/>
      <c r="CV63" s="118">
        <f t="shared" si="63"/>
        <v>0</v>
      </c>
      <c r="CW63" s="119">
        <f t="shared" si="64"/>
        <v>0</v>
      </c>
      <c r="CX63" s="117">
        <v>0</v>
      </c>
      <c r="CY63" s="119">
        <f t="shared" si="18"/>
        <v>0</v>
      </c>
      <c r="CZ63" s="117">
        <v>0</v>
      </c>
      <c r="DA63" s="119">
        <f t="shared" si="19"/>
        <v>0</v>
      </c>
      <c r="DB63" s="120">
        <f t="shared" si="20"/>
        <v>0</v>
      </c>
      <c r="DC63" s="87" t="str">
        <f t="shared" si="65"/>
        <v/>
      </c>
      <c r="DD63" s="87" t="str">
        <f t="shared" si="66"/>
        <v/>
      </c>
      <c r="DE63" s="121" t="str">
        <f t="shared" si="67"/>
        <v/>
      </c>
      <c r="DF63" s="122">
        <v>0</v>
      </c>
      <c r="DG63" s="123">
        <v>0</v>
      </c>
      <c r="DH63" s="124"/>
      <c r="DI63" s="125">
        <f t="shared" si="140"/>
        <v>0</v>
      </c>
      <c r="DJ63" s="84">
        <v>0</v>
      </c>
      <c r="DK63" s="126">
        <v>0</v>
      </c>
      <c r="DL63" s="127">
        <f t="shared" si="169"/>
        <v>0</v>
      </c>
      <c r="DM63" s="128">
        <v>0</v>
      </c>
      <c r="DN63" s="129">
        <v>0</v>
      </c>
      <c r="DO63" s="130">
        <f t="shared" si="141"/>
        <v>0</v>
      </c>
      <c r="DP63" s="131">
        <f t="shared" si="142"/>
        <v>0</v>
      </c>
      <c r="DQ63" s="132">
        <f t="shared" si="143"/>
        <v>0</v>
      </c>
      <c r="DR63" s="133" t="str">
        <f t="shared" si="144"/>
        <v/>
      </c>
      <c r="DS63" s="116">
        <v>0</v>
      </c>
      <c r="DT63" s="135">
        <v>0</v>
      </c>
      <c r="DU63" s="136">
        <f t="shared" si="145"/>
        <v>0</v>
      </c>
      <c r="DV63" s="117">
        <v>0</v>
      </c>
      <c r="DW63" s="138"/>
      <c r="DX63" s="136">
        <f t="shared" si="146"/>
        <v>0</v>
      </c>
      <c r="DY63" s="138"/>
      <c r="DZ63" s="138"/>
      <c r="EA63" s="136" t="str">
        <f t="shared" si="147"/>
        <v/>
      </c>
      <c r="EB63" s="139">
        <f t="shared" si="148"/>
        <v>0</v>
      </c>
      <c r="EC63" s="140">
        <f t="shared" si="149"/>
        <v>0</v>
      </c>
      <c r="ED63" s="141">
        <f t="shared" si="150"/>
        <v>0</v>
      </c>
      <c r="EE63" s="86">
        <v>0</v>
      </c>
      <c r="EF63" s="142">
        <v>0</v>
      </c>
      <c r="EG63" s="136">
        <f t="shared" si="151"/>
        <v>0</v>
      </c>
      <c r="EH63" s="143">
        <v>0</v>
      </c>
      <c r="EI63" s="144">
        <v>0</v>
      </c>
      <c r="EJ63" s="136">
        <f t="shared" si="152"/>
        <v>0</v>
      </c>
      <c r="EK63" s="145">
        <f t="shared" si="153"/>
        <v>0</v>
      </c>
      <c r="EL63" s="146">
        <f t="shared" si="154"/>
        <v>0</v>
      </c>
      <c r="EM63" s="147">
        <f t="shared" si="155"/>
        <v>0</v>
      </c>
      <c r="EN63" s="120">
        <f t="shared" si="156"/>
        <v>0</v>
      </c>
      <c r="EO63" s="148" t="str">
        <f t="shared" si="157"/>
        <v/>
      </c>
      <c r="EP63" s="173">
        <v>0</v>
      </c>
      <c r="EQ63" s="174">
        <v>0</v>
      </c>
      <c r="ER63" s="174">
        <v>0</v>
      </c>
      <c r="ES63" s="151">
        <f t="shared" si="201"/>
        <v>0</v>
      </c>
      <c r="ET63" s="152">
        <f t="shared" si="202"/>
        <v>0</v>
      </c>
      <c r="EU63" s="153" t="str">
        <f t="shared" si="203"/>
        <v/>
      </c>
      <c r="EV63" s="175">
        <v>0</v>
      </c>
      <c r="EW63" s="162">
        <v>0</v>
      </c>
      <c r="EX63" s="162">
        <v>0</v>
      </c>
      <c r="EY63" s="85">
        <f t="shared" si="188"/>
        <v>0</v>
      </c>
      <c r="EZ63" s="132">
        <f t="shared" si="189"/>
        <v>0</v>
      </c>
      <c r="FA63" s="133" t="str">
        <f t="shared" si="190"/>
        <v/>
      </c>
      <c r="FB63" s="116">
        <v>0</v>
      </c>
      <c r="FC63" s="117">
        <v>0</v>
      </c>
      <c r="FD63" s="155">
        <v>0</v>
      </c>
      <c r="FE63" s="156">
        <f t="shared" si="172"/>
        <v>0</v>
      </c>
      <c r="FF63" s="142">
        <v>0</v>
      </c>
      <c r="FG63" s="157">
        <f t="shared" si="164"/>
        <v>0</v>
      </c>
      <c r="FH63" s="143">
        <v>0</v>
      </c>
      <c r="FI63" s="158">
        <f t="shared" si="165"/>
        <v>0</v>
      </c>
      <c r="FJ63" s="120">
        <f t="shared" si="92"/>
        <v>0</v>
      </c>
      <c r="FK63" s="438" t="str">
        <f t="shared" si="93"/>
        <v/>
      </c>
      <c r="FL63" s="438" t="str">
        <f t="shared" si="94"/>
        <v/>
      </c>
      <c r="FM63" s="148" t="str">
        <f t="shared" si="95"/>
        <v/>
      </c>
      <c r="FN63" s="410">
        <v>0</v>
      </c>
      <c r="FO63" s="411">
        <v>0</v>
      </c>
      <c r="FP63" s="411">
        <v>0</v>
      </c>
      <c r="FQ63" s="407">
        <f t="shared" si="204"/>
        <v>0</v>
      </c>
      <c r="FR63" s="408">
        <f t="shared" si="97"/>
        <v>0</v>
      </c>
      <c r="FS63" s="409" t="str">
        <f t="shared" si="98"/>
        <v/>
      </c>
      <c r="FT63" s="176"/>
      <c r="FU63" s="174"/>
      <c r="FV63" s="177" t="str">
        <f t="shared" si="233"/>
        <v/>
      </c>
      <c r="FW63" s="161" t="str">
        <f t="shared" si="100"/>
        <v/>
      </c>
      <c r="FX63" s="162" t="str">
        <f t="shared" si="101"/>
        <v/>
      </c>
      <c r="FY63" s="163" t="str">
        <f t="shared" si="217"/>
        <v/>
      </c>
      <c r="FZ63" s="164" t="str">
        <f t="shared" si="103"/>
        <v/>
      </c>
      <c r="GA63" s="164" t="str">
        <f t="shared" si="104"/>
        <v/>
      </c>
      <c r="GB63" s="165" t="str">
        <f t="shared" si="218"/>
        <v/>
      </c>
      <c r="GC63" s="166" t="str">
        <f t="shared" si="106"/>
        <v/>
      </c>
      <c r="GD63" s="167" t="str">
        <f t="shared" si="107"/>
        <v/>
      </c>
      <c r="GE63" s="168" t="str">
        <f t="shared" si="177"/>
        <v/>
      </c>
      <c r="GF63" s="169" t="str">
        <f t="shared" si="178"/>
        <v/>
      </c>
      <c r="GG63" s="169" t="str">
        <f t="shared" si="179"/>
        <v/>
      </c>
      <c r="GH63" s="169" t="str">
        <f t="shared" si="180"/>
        <v/>
      </c>
      <c r="GI63" s="169" t="str">
        <f t="shared" si="181"/>
        <v/>
      </c>
      <c r="GJ63" s="170" t="str">
        <f t="shared" si="182"/>
        <v/>
      </c>
      <c r="GK63" s="169" t="str">
        <f t="shared" si="183"/>
        <v/>
      </c>
      <c r="GL63" s="439" t="str">
        <f t="shared" si="115"/>
        <v/>
      </c>
      <c r="GM63" s="168">
        <f t="shared" si="116"/>
        <v>0</v>
      </c>
      <c r="GN63" s="169">
        <f t="shared" si="117"/>
        <v>0</v>
      </c>
      <c r="GO63" s="169">
        <f t="shared" si="118"/>
        <v>0</v>
      </c>
      <c r="GP63" s="169">
        <f t="shared" si="119"/>
        <v>0</v>
      </c>
      <c r="GQ63" s="171"/>
      <c r="GR63" s="809"/>
      <c r="GS63" s="809"/>
      <c r="GT63" s="25">
        <f t="shared" si="120"/>
        <v>0</v>
      </c>
      <c r="GU63" s="25" t="s">
        <v>161</v>
      </c>
      <c r="GV63" s="25">
        <f t="shared" si="121"/>
        <v>200</v>
      </c>
      <c r="GW63" s="25" t="str">
        <f t="shared" si="122"/>
        <v>0/200</v>
      </c>
      <c r="GX63" s="25">
        <f t="shared" si="123"/>
        <v>0</v>
      </c>
      <c r="GY63" s="25" t="s">
        <v>161</v>
      </c>
      <c r="GZ63" s="25">
        <f t="shared" si="124"/>
        <v>200</v>
      </c>
      <c r="HA63" s="25" t="str">
        <f t="shared" si="125"/>
        <v>0/200</v>
      </c>
      <c r="HB63" s="25">
        <f t="shared" si="126"/>
        <v>0</v>
      </c>
      <c r="HC63" s="25" t="s">
        <v>161</v>
      </c>
      <c r="HD63" s="25">
        <f t="shared" si="127"/>
        <v>100</v>
      </c>
      <c r="HE63" s="25" t="str">
        <f t="shared" si="128"/>
        <v>0/100</v>
      </c>
      <c r="HF63" s="25">
        <f t="shared" si="129"/>
        <v>0</v>
      </c>
      <c r="HG63" s="25" t="s">
        <v>161</v>
      </c>
      <c r="HH63" s="25">
        <f t="shared" si="130"/>
        <v>100</v>
      </c>
      <c r="HI63" s="25" t="str">
        <f t="shared" si="131"/>
        <v>0/100</v>
      </c>
      <c r="HJ63" s="25">
        <f t="shared" si="132"/>
        <v>0</v>
      </c>
      <c r="HK63" s="25" t="s">
        <v>161</v>
      </c>
      <c r="HL63" s="25">
        <f t="shared" si="133"/>
        <v>200</v>
      </c>
      <c r="HM63" s="25" t="str">
        <f t="shared" si="134"/>
        <v>0/200</v>
      </c>
      <c r="HN63" s="25">
        <f t="shared" si="135"/>
        <v>0</v>
      </c>
      <c r="HO63" s="25" t="s">
        <v>161</v>
      </c>
      <c r="HP63" s="25">
        <f t="shared" si="136"/>
        <v>100</v>
      </c>
      <c r="HQ63" s="25" t="str">
        <f t="shared" si="137"/>
        <v>0/100</v>
      </c>
    </row>
    <row r="64" spans="1:225" ht="21.75" customHeight="1">
      <c r="A64" s="2">
        <f t="shared" si="27"/>
        <v>0</v>
      </c>
      <c r="B64" s="22">
        <f t="shared" si="28"/>
        <v>0</v>
      </c>
      <c r="C64" s="88">
        <v>55</v>
      </c>
      <c r="D64" s="85"/>
      <c r="E64" s="26"/>
      <c r="F64" s="27"/>
      <c r="G64" s="26"/>
      <c r="H64" s="26"/>
      <c r="I64" s="26"/>
      <c r="J64" s="26"/>
      <c r="K64" s="365"/>
      <c r="L64" s="89">
        <v>0</v>
      </c>
      <c r="M64" s="90">
        <v>0</v>
      </c>
      <c r="N64" s="91">
        <v>0</v>
      </c>
      <c r="O64" s="91"/>
      <c r="P64" s="371">
        <f t="shared" si="29"/>
        <v>0</v>
      </c>
      <c r="Q64" s="372">
        <f t="shared" si="30"/>
        <v>0</v>
      </c>
      <c r="R64" s="90">
        <v>0</v>
      </c>
      <c r="S64" s="92">
        <f t="shared" si="221"/>
        <v>0</v>
      </c>
      <c r="T64" s="90">
        <v>0</v>
      </c>
      <c r="U64" s="92">
        <f t="shared" si="222"/>
        <v>0</v>
      </c>
      <c r="V64" s="93">
        <f t="shared" si="31"/>
        <v>0</v>
      </c>
      <c r="W64" s="94" t="str">
        <f t="shared" si="32"/>
        <v/>
      </c>
      <c r="X64" s="94" t="str">
        <f t="shared" si="33"/>
        <v/>
      </c>
      <c r="Y64" s="373" t="str">
        <f t="shared" si="34"/>
        <v/>
      </c>
      <c r="Z64" s="380">
        <v>0</v>
      </c>
      <c r="AA64" s="381">
        <v>0</v>
      </c>
      <c r="AB64" s="382">
        <v>0</v>
      </c>
      <c r="AC64" s="382"/>
      <c r="AD64" s="382">
        <f t="shared" si="35"/>
        <v>0</v>
      </c>
      <c r="AE64" s="383">
        <f t="shared" si="36"/>
        <v>0</v>
      </c>
      <c r="AF64" s="381">
        <v>0</v>
      </c>
      <c r="AG64" s="383">
        <f t="shared" si="3"/>
        <v>0</v>
      </c>
      <c r="AH64" s="381">
        <v>0</v>
      </c>
      <c r="AI64" s="383">
        <f t="shared" si="4"/>
        <v>0</v>
      </c>
      <c r="AJ64" s="384">
        <f t="shared" si="5"/>
        <v>0</v>
      </c>
      <c r="AK64" s="385" t="str">
        <f t="shared" si="37"/>
        <v/>
      </c>
      <c r="AL64" s="385" t="str">
        <f t="shared" si="38"/>
        <v/>
      </c>
      <c r="AM64" s="386" t="str">
        <f t="shared" si="39"/>
        <v/>
      </c>
      <c r="AN64" s="96">
        <v>0</v>
      </c>
      <c r="AO64" s="97">
        <v>0</v>
      </c>
      <c r="AP64" s="98">
        <v>0</v>
      </c>
      <c r="AQ64" s="98"/>
      <c r="AR64" s="98">
        <f t="shared" si="40"/>
        <v>0</v>
      </c>
      <c r="AS64" s="99">
        <f t="shared" si="41"/>
        <v>0</v>
      </c>
      <c r="AT64" s="97">
        <v>0</v>
      </c>
      <c r="AU64" s="99">
        <f t="shared" si="6"/>
        <v>0</v>
      </c>
      <c r="AV64" s="97">
        <v>0</v>
      </c>
      <c r="AW64" s="99">
        <f t="shared" si="7"/>
        <v>0</v>
      </c>
      <c r="AX64" s="100">
        <f t="shared" si="8"/>
        <v>0</v>
      </c>
      <c r="AY64" s="101" t="str">
        <f t="shared" si="42"/>
        <v/>
      </c>
      <c r="AZ64" s="101" t="str">
        <f t="shared" si="43"/>
        <v/>
      </c>
      <c r="BA64" s="102" t="str">
        <f t="shared" si="44"/>
        <v/>
      </c>
      <c r="BB64" s="103">
        <v>0</v>
      </c>
      <c r="BC64" s="104">
        <v>0</v>
      </c>
      <c r="BD64" s="105">
        <v>0</v>
      </c>
      <c r="BE64" s="105"/>
      <c r="BF64" s="105">
        <f t="shared" si="45"/>
        <v>0</v>
      </c>
      <c r="BG64" s="106">
        <f t="shared" si="46"/>
        <v>0</v>
      </c>
      <c r="BH64" s="104">
        <v>0</v>
      </c>
      <c r="BI64" s="106">
        <f t="shared" si="9"/>
        <v>0</v>
      </c>
      <c r="BJ64" s="104">
        <v>0</v>
      </c>
      <c r="BK64" s="106">
        <f t="shared" si="10"/>
        <v>0</v>
      </c>
      <c r="BL64" s="107">
        <f t="shared" si="11"/>
        <v>0</v>
      </c>
      <c r="BM64" s="108" t="str">
        <f t="shared" si="47"/>
        <v/>
      </c>
      <c r="BN64" s="108" t="str">
        <f t="shared" si="48"/>
        <v/>
      </c>
      <c r="BO64" s="109" t="str">
        <f t="shared" si="49"/>
        <v/>
      </c>
      <c r="BP64" s="110">
        <v>0</v>
      </c>
      <c r="BQ64" s="111">
        <v>0</v>
      </c>
      <c r="BR64" s="112">
        <v>0</v>
      </c>
      <c r="BS64" s="113">
        <f t="shared" si="50"/>
        <v>0</v>
      </c>
      <c r="BT64" s="111">
        <f t="shared" si="51"/>
        <v>0</v>
      </c>
      <c r="BU64" s="113">
        <f t="shared" si="52"/>
        <v>0</v>
      </c>
      <c r="BV64" s="111">
        <v>0</v>
      </c>
      <c r="BW64" s="113">
        <f t="shared" si="12"/>
        <v>0</v>
      </c>
      <c r="BX64" s="435">
        <f t="shared" si="53"/>
        <v>0</v>
      </c>
      <c r="BY64" s="114">
        <f t="shared" si="54"/>
        <v>0</v>
      </c>
      <c r="BZ64" s="434">
        <f t="shared" si="14"/>
        <v>0</v>
      </c>
      <c r="CA64" s="403" t="str">
        <f t="shared" si="55"/>
        <v/>
      </c>
      <c r="CB64" s="114" t="str">
        <f t="shared" si="56"/>
        <v/>
      </c>
      <c r="CC64" s="115" t="str">
        <f t="shared" si="57"/>
        <v/>
      </c>
      <c r="CD64" s="89">
        <v>0</v>
      </c>
      <c r="CE64" s="90">
        <v>0</v>
      </c>
      <c r="CF64" s="91">
        <v>0</v>
      </c>
      <c r="CG64" s="91"/>
      <c r="CH64" s="91">
        <f t="shared" si="58"/>
        <v>0</v>
      </c>
      <c r="CI64" s="92">
        <f t="shared" si="59"/>
        <v>0</v>
      </c>
      <c r="CJ64" s="90">
        <v>0</v>
      </c>
      <c r="CK64" s="92">
        <f t="shared" si="15"/>
        <v>0</v>
      </c>
      <c r="CL64" s="90">
        <v>0</v>
      </c>
      <c r="CM64" s="92">
        <f t="shared" si="16"/>
        <v>0</v>
      </c>
      <c r="CN64" s="93">
        <f t="shared" si="17"/>
        <v>0</v>
      </c>
      <c r="CO64" s="94" t="str">
        <f t="shared" si="60"/>
        <v/>
      </c>
      <c r="CP64" s="94" t="str">
        <f t="shared" si="61"/>
        <v/>
      </c>
      <c r="CQ64" s="95" t="str">
        <f t="shared" si="62"/>
        <v/>
      </c>
      <c r="CR64" s="116">
        <v>0</v>
      </c>
      <c r="CS64" s="117">
        <v>0</v>
      </c>
      <c r="CT64" s="118">
        <v>0</v>
      </c>
      <c r="CU64" s="118"/>
      <c r="CV64" s="118">
        <f t="shared" si="63"/>
        <v>0</v>
      </c>
      <c r="CW64" s="119">
        <f t="shared" si="64"/>
        <v>0</v>
      </c>
      <c r="CX64" s="117">
        <v>0</v>
      </c>
      <c r="CY64" s="119">
        <f t="shared" si="18"/>
        <v>0</v>
      </c>
      <c r="CZ64" s="117">
        <v>0</v>
      </c>
      <c r="DA64" s="119">
        <f t="shared" si="19"/>
        <v>0</v>
      </c>
      <c r="DB64" s="120">
        <f t="shared" si="20"/>
        <v>0</v>
      </c>
      <c r="DC64" s="87" t="str">
        <f t="shared" si="65"/>
        <v/>
      </c>
      <c r="DD64" s="87" t="str">
        <f t="shared" si="66"/>
        <v/>
      </c>
      <c r="DE64" s="121" t="str">
        <f t="shared" si="67"/>
        <v/>
      </c>
      <c r="DF64" s="122">
        <v>0</v>
      </c>
      <c r="DG64" s="123">
        <v>0</v>
      </c>
      <c r="DH64" s="124"/>
      <c r="DI64" s="125">
        <f t="shared" si="140"/>
        <v>0</v>
      </c>
      <c r="DJ64" s="84">
        <v>0</v>
      </c>
      <c r="DK64" s="126">
        <v>0</v>
      </c>
      <c r="DL64" s="127">
        <f t="shared" si="169"/>
        <v>0</v>
      </c>
      <c r="DM64" s="128">
        <v>0</v>
      </c>
      <c r="DN64" s="129">
        <f t="shared" ref="DN64" si="246">IF($U$8="NA","NA",0)</f>
        <v>0</v>
      </c>
      <c r="DO64" s="130">
        <f t="shared" si="141"/>
        <v>0</v>
      </c>
      <c r="DP64" s="131">
        <f t="shared" si="142"/>
        <v>0</v>
      </c>
      <c r="DQ64" s="132">
        <f t="shared" si="143"/>
        <v>0</v>
      </c>
      <c r="DR64" s="133" t="str">
        <f t="shared" si="144"/>
        <v/>
      </c>
      <c r="DS64" s="116">
        <v>0</v>
      </c>
      <c r="DT64" s="135">
        <v>0</v>
      </c>
      <c r="DU64" s="136">
        <f t="shared" si="145"/>
        <v>0</v>
      </c>
      <c r="DV64" s="117">
        <v>0</v>
      </c>
      <c r="DW64" s="138"/>
      <c r="DX64" s="136">
        <f t="shared" si="146"/>
        <v>0</v>
      </c>
      <c r="DY64" s="138"/>
      <c r="DZ64" s="138"/>
      <c r="EA64" s="136" t="str">
        <f t="shared" si="147"/>
        <v/>
      </c>
      <c r="EB64" s="139">
        <f t="shared" si="148"/>
        <v>0</v>
      </c>
      <c r="EC64" s="140">
        <f t="shared" si="149"/>
        <v>0</v>
      </c>
      <c r="ED64" s="141">
        <f t="shared" si="150"/>
        <v>0</v>
      </c>
      <c r="EE64" s="86">
        <v>0</v>
      </c>
      <c r="EF64" s="142">
        <v>0</v>
      </c>
      <c r="EG64" s="136">
        <f t="shared" si="151"/>
        <v>0</v>
      </c>
      <c r="EH64" s="143">
        <v>0</v>
      </c>
      <c r="EI64" s="144">
        <f t="shared" ref="EI64" si="247">IF($U$8="NA","NA",0)</f>
        <v>0</v>
      </c>
      <c r="EJ64" s="136">
        <f t="shared" si="152"/>
        <v>0</v>
      </c>
      <c r="EK64" s="145">
        <f t="shared" si="153"/>
        <v>0</v>
      </c>
      <c r="EL64" s="146">
        <f t="shared" si="154"/>
        <v>0</v>
      </c>
      <c r="EM64" s="147">
        <f t="shared" si="155"/>
        <v>0</v>
      </c>
      <c r="EN64" s="120">
        <f t="shared" si="156"/>
        <v>0</v>
      </c>
      <c r="EO64" s="148" t="str">
        <f t="shared" si="157"/>
        <v/>
      </c>
      <c r="EP64" s="149">
        <v>0</v>
      </c>
      <c r="EQ64" s="114">
        <v>0</v>
      </c>
      <c r="ER64" s="150">
        <v>0</v>
      </c>
      <c r="ES64" s="151">
        <f t="shared" si="201"/>
        <v>0</v>
      </c>
      <c r="ET64" s="152">
        <f t="shared" si="202"/>
        <v>0</v>
      </c>
      <c r="EU64" s="153" t="str">
        <f t="shared" si="203"/>
        <v/>
      </c>
      <c r="EV64" s="154">
        <v>0</v>
      </c>
      <c r="EW64" s="85">
        <v>0</v>
      </c>
      <c r="EX64" s="85">
        <v>0</v>
      </c>
      <c r="EY64" s="85">
        <f t="shared" si="188"/>
        <v>0</v>
      </c>
      <c r="EZ64" s="132">
        <f t="shared" si="189"/>
        <v>0</v>
      </c>
      <c r="FA64" s="133" t="str">
        <f t="shared" si="190"/>
        <v/>
      </c>
      <c r="FB64" s="116">
        <v>0</v>
      </c>
      <c r="FC64" s="117">
        <v>0</v>
      </c>
      <c r="FD64" s="155">
        <v>0</v>
      </c>
      <c r="FE64" s="156">
        <f t="shared" si="172"/>
        <v>0</v>
      </c>
      <c r="FF64" s="142">
        <v>0</v>
      </c>
      <c r="FG64" s="157">
        <f t="shared" si="164"/>
        <v>0</v>
      </c>
      <c r="FH64" s="143">
        <v>0</v>
      </c>
      <c r="FI64" s="158">
        <f t="shared" si="165"/>
        <v>0</v>
      </c>
      <c r="FJ64" s="120">
        <f t="shared" si="92"/>
        <v>0</v>
      </c>
      <c r="FK64" s="438" t="str">
        <f t="shared" si="93"/>
        <v/>
      </c>
      <c r="FL64" s="438" t="str">
        <f t="shared" si="94"/>
        <v/>
      </c>
      <c r="FM64" s="148" t="str">
        <f t="shared" si="95"/>
        <v/>
      </c>
      <c r="FN64" s="405">
        <v>0</v>
      </c>
      <c r="FO64" s="375">
        <v>0</v>
      </c>
      <c r="FP64" s="406">
        <v>0</v>
      </c>
      <c r="FQ64" s="407">
        <f t="shared" si="204"/>
        <v>0</v>
      </c>
      <c r="FR64" s="408">
        <f t="shared" si="97"/>
        <v>0</v>
      </c>
      <c r="FS64" s="409" t="str">
        <f t="shared" si="98"/>
        <v/>
      </c>
      <c r="FT64" s="176"/>
      <c r="FU64" s="174"/>
      <c r="FV64" s="177" t="str">
        <f t="shared" si="233"/>
        <v/>
      </c>
      <c r="FW64" s="161" t="str">
        <f t="shared" si="100"/>
        <v/>
      </c>
      <c r="FX64" s="162" t="str">
        <f t="shared" si="101"/>
        <v/>
      </c>
      <c r="FY64" s="163" t="str">
        <f t="shared" si="217"/>
        <v/>
      </c>
      <c r="FZ64" s="164" t="str">
        <f t="shared" si="103"/>
        <v/>
      </c>
      <c r="GA64" s="164" t="str">
        <f t="shared" si="104"/>
        <v/>
      </c>
      <c r="GB64" s="165" t="str">
        <f t="shared" si="218"/>
        <v/>
      </c>
      <c r="GC64" s="166" t="str">
        <f t="shared" si="106"/>
        <v/>
      </c>
      <c r="GD64" s="167" t="str">
        <f t="shared" si="107"/>
        <v/>
      </c>
      <c r="GE64" s="168" t="str">
        <f t="shared" si="177"/>
        <v/>
      </c>
      <c r="GF64" s="169" t="str">
        <f t="shared" si="178"/>
        <v/>
      </c>
      <c r="GG64" s="169" t="str">
        <f t="shared" si="179"/>
        <v/>
      </c>
      <c r="GH64" s="169" t="str">
        <f t="shared" si="180"/>
        <v/>
      </c>
      <c r="GI64" s="169" t="str">
        <f t="shared" si="181"/>
        <v/>
      </c>
      <c r="GJ64" s="170" t="str">
        <f t="shared" si="182"/>
        <v/>
      </c>
      <c r="GK64" s="169" t="str">
        <f t="shared" si="183"/>
        <v/>
      </c>
      <c r="GL64" s="439" t="str">
        <f t="shared" si="115"/>
        <v/>
      </c>
      <c r="GM64" s="168">
        <f t="shared" si="116"/>
        <v>0</v>
      </c>
      <c r="GN64" s="169">
        <f t="shared" si="117"/>
        <v>0</v>
      </c>
      <c r="GO64" s="169">
        <f t="shared" si="118"/>
        <v>0</v>
      </c>
      <c r="GP64" s="169">
        <f t="shared" si="119"/>
        <v>0</v>
      </c>
      <c r="GQ64" s="171"/>
      <c r="GR64" s="809"/>
      <c r="GS64" s="809"/>
      <c r="GT64" s="25">
        <f t="shared" si="120"/>
        <v>0</v>
      </c>
      <c r="GU64" s="25" t="s">
        <v>161</v>
      </c>
      <c r="GV64" s="25">
        <f t="shared" si="121"/>
        <v>200</v>
      </c>
      <c r="GW64" s="25" t="str">
        <f t="shared" si="122"/>
        <v>0/200</v>
      </c>
      <c r="GX64" s="25">
        <f t="shared" si="123"/>
        <v>0</v>
      </c>
      <c r="GY64" s="25" t="s">
        <v>161</v>
      </c>
      <c r="GZ64" s="25">
        <f t="shared" si="124"/>
        <v>200</v>
      </c>
      <c r="HA64" s="25" t="str">
        <f t="shared" si="125"/>
        <v>0/200</v>
      </c>
      <c r="HB64" s="25">
        <f t="shared" si="126"/>
        <v>0</v>
      </c>
      <c r="HC64" s="25" t="s">
        <v>161</v>
      </c>
      <c r="HD64" s="25">
        <f t="shared" si="127"/>
        <v>100</v>
      </c>
      <c r="HE64" s="25" t="str">
        <f t="shared" si="128"/>
        <v>0/100</v>
      </c>
      <c r="HF64" s="25">
        <f t="shared" si="129"/>
        <v>0</v>
      </c>
      <c r="HG64" s="25" t="s">
        <v>161</v>
      </c>
      <c r="HH64" s="25">
        <f t="shared" si="130"/>
        <v>100</v>
      </c>
      <c r="HI64" s="25" t="str">
        <f t="shared" si="131"/>
        <v>0/100</v>
      </c>
      <c r="HJ64" s="25">
        <f t="shared" si="132"/>
        <v>0</v>
      </c>
      <c r="HK64" s="25" t="s">
        <v>161</v>
      </c>
      <c r="HL64" s="25">
        <f t="shared" si="133"/>
        <v>200</v>
      </c>
      <c r="HM64" s="25" t="str">
        <f t="shared" si="134"/>
        <v>0/200</v>
      </c>
      <c r="HN64" s="25">
        <f t="shared" si="135"/>
        <v>0</v>
      </c>
      <c r="HO64" s="25" t="s">
        <v>161</v>
      </c>
      <c r="HP64" s="25">
        <f t="shared" si="136"/>
        <v>100</v>
      </c>
      <c r="HQ64" s="25" t="str">
        <f t="shared" si="137"/>
        <v>0/100</v>
      </c>
    </row>
    <row r="65" spans="1:225" ht="21.75" customHeight="1">
      <c r="A65" s="2">
        <f t="shared" si="27"/>
        <v>0</v>
      </c>
      <c r="B65" s="22">
        <f t="shared" si="28"/>
        <v>0</v>
      </c>
      <c r="C65" s="172">
        <v>56</v>
      </c>
      <c r="D65" s="85"/>
      <c r="E65" s="26"/>
      <c r="F65" s="27"/>
      <c r="G65" s="23"/>
      <c r="H65" s="26"/>
      <c r="I65" s="26"/>
      <c r="J65" s="26"/>
      <c r="K65" s="365"/>
      <c r="L65" s="89">
        <v>0</v>
      </c>
      <c r="M65" s="90">
        <v>0</v>
      </c>
      <c r="N65" s="91">
        <v>0</v>
      </c>
      <c r="O65" s="91"/>
      <c r="P65" s="371">
        <f t="shared" si="29"/>
        <v>0</v>
      </c>
      <c r="Q65" s="372">
        <f t="shared" si="30"/>
        <v>0</v>
      </c>
      <c r="R65" s="90">
        <v>0</v>
      </c>
      <c r="S65" s="92">
        <f t="shared" si="221"/>
        <v>0</v>
      </c>
      <c r="T65" s="90">
        <v>0</v>
      </c>
      <c r="U65" s="92">
        <f t="shared" si="222"/>
        <v>0</v>
      </c>
      <c r="V65" s="93">
        <f t="shared" si="31"/>
        <v>0</v>
      </c>
      <c r="W65" s="94" t="str">
        <f t="shared" si="32"/>
        <v/>
      </c>
      <c r="X65" s="94" t="str">
        <f t="shared" si="33"/>
        <v/>
      </c>
      <c r="Y65" s="373" t="str">
        <f t="shared" si="34"/>
        <v/>
      </c>
      <c r="Z65" s="380">
        <v>0</v>
      </c>
      <c r="AA65" s="381">
        <v>0</v>
      </c>
      <c r="AB65" s="382">
        <v>0</v>
      </c>
      <c r="AC65" s="382"/>
      <c r="AD65" s="382">
        <f t="shared" si="35"/>
        <v>0</v>
      </c>
      <c r="AE65" s="383">
        <f t="shared" si="36"/>
        <v>0</v>
      </c>
      <c r="AF65" s="381">
        <v>0</v>
      </c>
      <c r="AG65" s="383">
        <f t="shared" si="3"/>
        <v>0</v>
      </c>
      <c r="AH65" s="381">
        <v>0</v>
      </c>
      <c r="AI65" s="383">
        <f t="shared" si="4"/>
        <v>0</v>
      </c>
      <c r="AJ65" s="384">
        <f t="shared" si="5"/>
        <v>0</v>
      </c>
      <c r="AK65" s="385" t="str">
        <f t="shared" si="37"/>
        <v/>
      </c>
      <c r="AL65" s="385" t="str">
        <f t="shared" si="38"/>
        <v/>
      </c>
      <c r="AM65" s="386" t="str">
        <f t="shared" si="39"/>
        <v/>
      </c>
      <c r="AN65" s="96">
        <v>0</v>
      </c>
      <c r="AO65" s="97">
        <v>0</v>
      </c>
      <c r="AP65" s="98">
        <v>0</v>
      </c>
      <c r="AQ65" s="98"/>
      <c r="AR65" s="98">
        <f t="shared" si="40"/>
        <v>0</v>
      </c>
      <c r="AS65" s="99">
        <f t="shared" si="41"/>
        <v>0</v>
      </c>
      <c r="AT65" s="97">
        <v>0</v>
      </c>
      <c r="AU65" s="99">
        <f t="shared" si="6"/>
        <v>0</v>
      </c>
      <c r="AV65" s="97">
        <v>0</v>
      </c>
      <c r="AW65" s="99">
        <f t="shared" si="7"/>
        <v>0</v>
      </c>
      <c r="AX65" s="100">
        <f t="shared" si="8"/>
        <v>0</v>
      </c>
      <c r="AY65" s="101" t="str">
        <f t="shared" si="42"/>
        <v/>
      </c>
      <c r="AZ65" s="101" t="str">
        <f t="shared" si="43"/>
        <v/>
      </c>
      <c r="BA65" s="102" t="str">
        <f t="shared" si="44"/>
        <v/>
      </c>
      <c r="BB65" s="103">
        <v>0</v>
      </c>
      <c r="BC65" s="104">
        <v>0</v>
      </c>
      <c r="BD65" s="105">
        <v>0</v>
      </c>
      <c r="BE65" s="105"/>
      <c r="BF65" s="105">
        <f t="shared" si="45"/>
        <v>0</v>
      </c>
      <c r="BG65" s="106">
        <f t="shared" si="46"/>
        <v>0</v>
      </c>
      <c r="BH65" s="104">
        <v>0</v>
      </c>
      <c r="BI65" s="106">
        <f t="shared" si="9"/>
        <v>0</v>
      </c>
      <c r="BJ65" s="104">
        <v>0</v>
      </c>
      <c r="BK65" s="106">
        <f t="shared" si="10"/>
        <v>0</v>
      </c>
      <c r="BL65" s="107">
        <f t="shared" si="11"/>
        <v>0</v>
      </c>
      <c r="BM65" s="108" t="str">
        <f t="shared" si="47"/>
        <v/>
      </c>
      <c r="BN65" s="108" t="str">
        <f t="shared" si="48"/>
        <v/>
      </c>
      <c r="BO65" s="109" t="str">
        <f t="shared" si="49"/>
        <v/>
      </c>
      <c r="BP65" s="110">
        <v>0</v>
      </c>
      <c r="BQ65" s="111">
        <v>0</v>
      </c>
      <c r="BR65" s="112">
        <v>0</v>
      </c>
      <c r="BS65" s="113">
        <f t="shared" si="50"/>
        <v>0</v>
      </c>
      <c r="BT65" s="111">
        <f t="shared" si="51"/>
        <v>0</v>
      </c>
      <c r="BU65" s="113">
        <f t="shared" si="52"/>
        <v>0</v>
      </c>
      <c r="BV65" s="111">
        <v>0</v>
      </c>
      <c r="BW65" s="113">
        <f t="shared" si="12"/>
        <v>0</v>
      </c>
      <c r="BX65" s="435">
        <f t="shared" si="53"/>
        <v>0</v>
      </c>
      <c r="BY65" s="114">
        <f t="shared" si="54"/>
        <v>0</v>
      </c>
      <c r="BZ65" s="434">
        <f t="shared" si="14"/>
        <v>0</v>
      </c>
      <c r="CA65" s="403" t="str">
        <f t="shared" si="55"/>
        <v/>
      </c>
      <c r="CB65" s="114" t="str">
        <f t="shared" si="56"/>
        <v/>
      </c>
      <c r="CC65" s="115" t="str">
        <f t="shared" si="57"/>
        <v/>
      </c>
      <c r="CD65" s="89">
        <v>0</v>
      </c>
      <c r="CE65" s="90">
        <v>0</v>
      </c>
      <c r="CF65" s="91">
        <v>0</v>
      </c>
      <c r="CG65" s="91"/>
      <c r="CH65" s="91">
        <f t="shared" si="58"/>
        <v>0</v>
      </c>
      <c r="CI65" s="92">
        <f t="shared" si="59"/>
        <v>0</v>
      </c>
      <c r="CJ65" s="90">
        <v>0</v>
      </c>
      <c r="CK65" s="92">
        <f t="shared" si="15"/>
        <v>0</v>
      </c>
      <c r="CL65" s="90">
        <v>0</v>
      </c>
      <c r="CM65" s="92">
        <f t="shared" si="16"/>
        <v>0</v>
      </c>
      <c r="CN65" s="93">
        <f t="shared" si="17"/>
        <v>0</v>
      </c>
      <c r="CO65" s="94" t="str">
        <f t="shared" si="60"/>
        <v/>
      </c>
      <c r="CP65" s="94" t="str">
        <f t="shared" si="61"/>
        <v/>
      </c>
      <c r="CQ65" s="95" t="str">
        <f t="shared" si="62"/>
        <v/>
      </c>
      <c r="CR65" s="116">
        <v>0</v>
      </c>
      <c r="CS65" s="117">
        <v>0</v>
      </c>
      <c r="CT65" s="118">
        <v>0</v>
      </c>
      <c r="CU65" s="118"/>
      <c r="CV65" s="118">
        <f t="shared" si="63"/>
        <v>0</v>
      </c>
      <c r="CW65" s="119">
        <f t="shared" si="64"/>
        <v>0</v>
      </c>
      <c r="CX65" s="117">
        <v>0</v>
      </c>
      <c r="CY65" s="119">
        <f t="shared" si="18"/>
        <v>0</v>
      </c>
      <c r="CZ65" s="117">
        <v>0</v>
      </c>
      <c r="DA65" s="119">
        <f t="shared" si="19"/>
        <v>0</v>
      </c>
      <c r="DB65" s="120">
        <f t="shared" si="20"/>
        <v>0</v>
      </c>
      <c r="DC65" s="87" t="str">
        <f t="shared" si="65"/>
        <v/>
      </c>
      <c r="DD65" s="87" t="str">
        <f t="shared" si="66"/>
        <v/>
      </c>
      <c r="DE65" s="121" t="str">
        <f t="shared" si="67"/>
        <v/>
      </c>
      <c r="DF65" s="122">
        <v>0</v>
      </c>
      <c r="DG65" s="123">
        <v>0</v>
      </c>
      <c r="DH65" s="124"/>
      <c r="DI65" s="125">
        <f t="shared" si="140"/>
        <v>0</v>
      </c>
      <c r="DJ65" s="84">
        <v>0</v>
      </c>
      <c r="DK65" s="126">
        <v>0</v>
      </c>
      <c r="DL65" s="127">
        <f t="shared" si="169"/>
        <v>0</v>
      </c>
      <c r="DM65" s="128">
        <v>0</v>
      </c>
      <c r="DN65" s="129">
        <v>0</v>
      </c>
      <c r="DO65" s="130">
        <f t="shared" si="141"/>
        <v>0</v>
      </c>
      <c r="DP65" s="131">
        <f t="shared" si="142"/>
        <v>0</v>
      </c>
      <c r="DQ65" s="132">
        <f t="shared" si="143"/>
        <v>0</v>
      </c>
      <c r="DR65" s="133" t="str">
        <f t="shared" si="144"/>
        <v/>
      </c>
      <c r="DS65" s="116">
        <v>0</v>
      </c>
      <c r="DT65" s="135">
        <v>0</v>
      </c>
      <c r="DU65" s="136">
        <f t="shared" si="145"/>
        <v>0</v>
      </c>
      <c r="DV65" s="117">
        <v>0</v>
      </c>
      <c r="DW65" s="138"/>
      <c r="DX65" s="136">
        <f t="shared" si="146"/>
        <v>0</v>
      </c>
      <c r="DY65" s="138"/>
      <c r="DZ65" s="138"/>
      <c r="EA65" s="136" t="str">
        <f t="shared" si="147"/>
        <v/>
      </c>
      <c r="EB65" s="139">
        <f t="shared" si="148"/>
        <v>0</v>
      </c>
      <c r="EC65" s="140">
        <f t="shared" si="149"/>
        <v>0</v>
      </c>
      <c r="ED65" s="141">
        <f t="shared" si="150"/>
        <v>0</v>
      </c>
      <c r="EE65" s="86">
        <v>0</v>
      </c>
      <c r="EF65" s="142">
        <v>0</v>
      </c>
      <c r="EG65" s="136">
        <f t="shared" si="151"/>
        <v>0</v>
      </c>
      <c r="EH65" s="143">
        <v>0</v>
      </c>
      <c r="EI65" s="144">
        <v>0</v>
      </c>
      <c r="EJ65" s="136">
        <f t="shared" si="152"/>
        <v>0</v>
      </c>
      <c r="EK65" s="145">
        <f t="shared" si="153"/>
        <v>0</v>
      </c>
      <c r="EL65" s="146">
        <f t="shared" si="154"/>
        <v>0</v>
      </c>
      <c r="EM65" s="147">
        <f t="shared" si="155"/>
        <v>0</v>
      </c>
      <c r="EN65" s="120">
        <f t="shared" si="156"/>
        <v>0</v>
      </c>
      <c r="EO65" s="148" t="str">
        <f t="shared" si="157"/>
        <v/>
      </c>
      <c r="EP65" s="173">
        <v>0</v>
      </c>
      <c r="EQ65" s="174">
        <v>0</v>
      </c>
      <c r="ER65" s="174">
        <v>0</v>
      </c>
      <c r="ES65" s="151">
        <f t="shared" si="201"/>
        <v>0</v>
      </c>
      <c r="ET65" s="152">
        <f t="shared" si="202"/>
        <v>0</v>
      </c>
      <c r="EU65" s="153" t="str">
        <f t="shared" si="203"/>
        <v/>
      </c>
      <c r="EV65" s="175">
        <v>0</v>
      </c>
      <c r="EW65" s="162">
        <v>0</v>
      </c>
      <c r="EX65" s="162">
        <v>0</v>
      </c>
      <c r="EY65" s="85">
        <f t="shared" si="188"/>
        <v>0</v>
      </c>
      <c r="EZ65" s="132">
        <f t="shared" si="189"/>
        <v>0</v>
      </c>
      <c r="FA65" s="133" t="str">
        <f t="shared" si="190"/>
        <v/>
      </c>
      <c r="FB65" s="116">
        <v>0</v>
      </c>
      <c r="FC65" s="117">
        <v>0</v>
      </c>
      <c r="FD65" s="155">
        <v>0</v>
      </c>
      <c r="FE65" s="156">
        <f t="shared" si="172"/>
        <v>0</v>
      </c>
      <c r="FF65" s="142">
        <v>0</v>
      </c>
      <c r="FG65" s="157">
        <f t="shared" si="164"/>
        <v>0</v>
      </c>
      <c r="FH65" s="143">
        <v>0</v>
      </c>
      <c r="FI65" s="158">
        <f t="shared" si="165"/>
        <v>0</v>
      </c>
      <c r="FJ65" s="120">
        <f t="shared" si="92"/>
        <v>0</v>
      </c>
      <c r="FK65" s="438" t="str">
        <f t="shared" si="93"/>
        <v/>
      </c>
      <c r="FL65" s="438" t="str">
        <f t="shared" si="94"/>
        <v/>
      </c>
      <c r="FM65" s="148" t="str">
        <f t="shared" si="95"/>
        <v/>
      </c>
      <c r="FN65" s="410">
        <v>0</v>
      </c>
      <c r="FO65" s="411">
        <v>0</v>
      </c>
      <c r="FP65" s="411">
        <v>0</v>
      </c>
      <c r="FQ65" s="407">
        <f t="shared" si="204"/>
        <v>0</v>
      </c>
      <c r="FR65" s="408">
        <f t="shared" si="97"/>
        <v>0</v>
      </c>
      <c r="FS65" s="409" t="str">
        <f t="shared" si="98"/>
        <v/>
      </c>
      <c r="FT65" s="176"/>
      <c r="FU65" s="174"/>
      <c r="FV65" s="177" t="str">
        <f t="shared" si="233"/>
        <v/>
      </c>
      <c r="FW65" s="161" t="str">
        <f t="shared" si="100"/>
        <v/>
      </c>
      <c r="FX65" s="162" t="str">
        <f t="shared" si="101"/>
        <v/>
      </c>
      <c r="FY65" s="163" t="str">
        <f t="shared" si="217"/>
        <v/>
      </c>
      <c r="FZ65" s="164" t="str">
        <f t="shared" si="103"/>
        <v/>
      </c>
      <c r="GA65" s="164" t="str">
        <f t="shared" si="104"/>
        <v/>
      </c>
      <c r="GB65" s="165" t="str">
        <f t="shared" si="218"/>
        <v/>
      </c>
      <c r="GC65" s="166" t="str">
        <f t="shared" si="106"/>
        <v/>
      </c>
      <c r="GD65" s="167" t="str">
        <f t="shared" si="107"/>
        <v/>
      </c>
      <c r="GE65" s="168" t="str">
        <f t="shared" si="177"/>
        <v/>
      </c>
      <c r="GF65" s="169" t="str">
        <f t="shared" si="178"/>
        <v/>
      </c>
      <c r="GG65" s="169" t="str">
        <f t="shared" si="179"/>
        <v/>
      </c>
      <c r="GH65" s="169" t="str">
        <f t="shared" si="180"/>
        <v/>
      </c>
      <c r="GI65" s="169" t="str">
        <f t="shared" si="181"/>
        <v/>
      </c>
      <c r="GJ65" s="170" t="str">
        <f t="shared" si="182"/>
        <v/>
      </c>
      <c r="GK65" s="169" t="str">
        <f t="shared" si="183"/>
        <v/>
      </c>
      <c r="GL65" s="439" t="str">
        <f t="shared" si="115"/>
        <v/>
      </c>
      <c r="GM65" s="168">
        <f t="shared" si="116"/>
        <v>0</v>
      </c>
      <c r="GN65" s="169">
        <f t="shared" si="117"/>
        <v>0</v>
      </c>
      <c r="GO65" s="169">
        <f t="shared" si="118"/>
        <v>0</v>
      </c>
      <c r="GP65" s="169">
        <f t="shared" si="119"/>
        <v>0</v>
      </c>
      <c r="GQ65" s="171"/>
      <c r="GR65" s="809"/>
      <c r="GS65" s="809"/>
      <c r="GT65" s="25">
        <f t="shared" si="120"/>
        <v>0</v>
      </c>
      <c r="GU65" s="25" t="s">
        <v>161</v>
      </c>
      <c r="GV65" s="25">
        <f t="shared" si="121"/>
        <v>200</v>
      </c>
      <c r="GW65" s="25" t="str">
        <f t="shared" si="122"/>
        <v>0/200</v>
      </c>
      <c r="GX65" s="25">
        <f t="shared" si="123"/>
        <v>0</v>
      </c>
      <c r="GY65" s="25" t="s">
        <v>161</v>
      </c>
      <c r="GZ65" s="25">
        <f t="shared" si="124"/>
        <v>200</v>
      </c>
      <c r="HA65" s="25" t="str">
        <f t="shared" si="125"/>
        <v>0/200</v>
      </c>
      <c r="HB65" s="25">
        <f t="shared" si="126"/>
        <v>0</v>
      </c>
      <c r="HC65" s="25" t="s">
        <v>161</v>
      </c>
      <c r="HD65" s="25">
        <f t="shared" si="127"/>
        <v>100</v>
      </c>
      <c r="HE65" s="25" t="str">
        <f t="shared" si="128"/>
        <v>0/100</v>
      </c>
      <c r="HF65" s="25">
        <f t="shared" si="129"/>
        <v>0</v>
      </c>
      <c r="HG65" s="25" t="s">
        <v>161</v>
      </c>
      <c r="HH65" s="25">
        <f t="shared" si="130"/>
        <v>100</v>
      </c>
      <c r="HI65" s="25" t="str">
        <f t="shared" si="131"/>
        <v>0/100</v>
      </c>
      <c r="HJ65" s="25">
        <f t="shared" si="132"/>
        <v>0</v>
      </c>
      <c r="HK65" s="25" t="s">
        <v>161</v>
      </c>
      <c r="HL65" s="25">
        <f t="shared" si="133"/>
        <v>200</v>
      </c>
      <c r="HM65" s="25" t="str">
        <f t="shared" si="134"/>
        <v>0/200</v>
      </c>
      <c r="HN65" s="25">
        <f t="shared" si="135"/>
        <v>0</v>
      </c>
      <c r="HO65" s="25" t="s">
        <v>161</v>
      </c>
      <c r="HP65" s="25">
        <f t="shared" si="136"/>
        <v>100</v>
      </c>
      <c r="HQ65" s="25" t="str">
        <f t="shared" si="137"/>
        <v>0/100</v>
      </c>
    </row>
    <row r="66" spans="1:225" ht="21.75" customHeight="1">
      <c r="A66" s="2">
        <f t="shared" si="27"/>
        <v>0</v>
      </c>
      <c r="B66" s="22">
        <f t="shared" si="28"/>
        <v>0</v>
      </c>
      <c r="C66" s="88">
        <v>57</v>
      </c>
      <c r="D66" s="85"/>
      <c r="E66" s="26"/>
      <c r="F66" s="27"/>
      <c r="G66" s="26"/>
      <c r="H66" s="26"/>
      <c r="I66" s="26"/>
      <c r="J66" s="26"/>
      <c r="K66" s="365"/>
      <c r="L66" s="89">
        <v>0</v>
      </c>
      <c r="M66" s="90">
        <v>0</v>
      </c>
      <c r="N66" s="91">
        <v>0</v>
      </c>
      <c r="O66" s="91"/>
      <c r="P66" s="371">
        <f t="shared" si="29"/>
        <v>0</v>
      </c>
      <c r="Q66" s="372">
        <f t="shared" si="30"/>
        <v>0</v>
      </c>
      <c r="R66" s="90">
        <v>0</v>
      </c>
      <c r="S66" s="92">
        <f t="shared" si="221"/>
        <v>0</v>
      </c>
      <c r="T66" s="90">
        <v>0</v>
      </c>
      <c r="U66" s="92">
        <f t="shared" si="222"/>
        <v>0</v>
      </c>
      <c r="V66" s="93">
        <f t="shared" si="31"/>
        <v>0</v>
      </c>
      <c r="W66" s="94" t="str">
        <f t="shared" si="32"/>
        <v/>
      </c>
      <c r="X66" s="94" t="str">
        <f t="shared" si="33"/>
        <v/>
      </c>
      <c r="Y66" s="373" t="str">
        <f t="shared" si="34"/>
        <v/>
      </c>
      <c r="Z66" s="380">
        <v>0</v>
      </c>
      <c r="AA66" s="381">
        <v>0</v>
      </c>
      <c r="AB66" s="382">
        <v>0</v>
      </c>
      <c r="AC66" s="382"/>
      <c r="AD66" s="382">
        <f t="shared" si="35"/>
        <v>0</v>
      </c>
      <c r="AE66" s="383">
        <f t="shared" si="36"/>
        <v>0</v>
      </c>
      <c r="AF66" s="381">
        <v>0</v>
      </c>
      <c r="AG66" s="383">
        <f t="shared" si="3"/>
        <v>0</v>
      </c>
      <c r="AH66" s="381">
        <v>0</v>
      </c>
      <c r="AI66" s="383">
        <f t="shared" si="4"/>
        <v>0</v>
      </c>
      <c r="AJ66" s="384">
        <f t="shared" si="5"/>
        <v>0</v>
      </c>
      <c r="AK66" s="385" t="str">
        <f t="shared" si="37"/>
        <v/>
      </c>
      <c r="AL66" s="385" t="str">
        <f t="shared" si="38"/>
        <v/>
      </c>
      <c r="AM66" s="386" t="str">
        <f t="shared" si="39"/>
        <v/>
      </c>
      <c r="AN66" s="96">
        <v>0</v>
      </c>
      <c r="AO66" s="97">
        <v>0</v>
      </c>
      <c r="AP66" s="98">
        <v>0</v>
      </c>
      <c r="AQ66" s="98"/>
      <c r="AR66" s="98">
        <f t="shared" si="40"/>
        <v>0</v>
      </c>
      <c r="AS66" s="99">
        <f t="shared" si="41"/>
        <v>0</v>
      </c>
      <c r="AT66" s="97">
        <v>0</v>
      </c>
      <c r="AU66" s="99">
        <f t="shared" si="6"/>
        <v>0</v>
      </c>
      <c r="AV66" s="97">
        <v>0</v>
      </c>
      <c r="AW66" s="99">
        <f t="shared" si="7"/>
        <v>0</v>
      </c>
      <c r="AX66" s="100">
        <f t="shared" si="8"/>
        <v>0</v>
      </c>
      <c r="AY66" s="101" t="str">
        <f t="shared" si="42"/>
        <v/>
      </c>
      <c r="AZ66" s="101" t="str">
        <f t="shared" si="43"/>
        <v/>
      </c>
      <c r="BA66" s="102" t="str">
        <f t="shared" si="44"/>
        <v/>
      </c>
      <c r="BB66" s="103">
        <v>0</v>
      </c>
      <c r="BC66" s="104">
        <v>0</v>
      </c>
      <c r="BD66" s="105">
        <v>0</v>
      </c>
      <c r="BE66" s="105"/>
      <c r="BF66" s="105">
        <f t="shared" si="45"/>
        <v>0</v>
      </c>
      <c r="BG66" s="106">
        <f t="shared" si="46"/>
        <v>0</v>
      </c>
      <c r="BH66" s="104">
        <v>0</v>
      </c>
      <c r="BI66" s="106">
        <f t="shared" si="9"/>
        <v>0</v>
      </c>
      <c r="BJ66" s="104">
        <v>0</v>
      </c>
      <c r="BK66" s="106">
        <f t="shared" si="10"/>
        <v>0</v>
      </c>
      <c r="BL66" s="107">
        <f t="shared" si="11"/>
        <v>0</v>
      </c>
      <c r="BM66" s="108" t="str">
        <f t="shared" si="47"/>
        <v/>
      </c>
      <c r="BN66" s="108" t="str">
        <f t="shared" si="48"/>
        <v/>
      </c>
      <c r="BO66" s="109" t="str">
        <f t="shared" si="49"/>
        <v/>
      </c>
      <c r="BP66" s="110">
        <v>0</v>
      </c>
      <c r="BQ66" s="111">
        <v>0</v>
      </c>
      <c r="BR66" s="112">
        <v>0</v>
      </c>
      <c r="BS66" s="113">
        <f t="shared" si="50"/>
        <v>0</v>
      </c>
      <c r="BT66" s="111">
        <f t="shared" si="51"/>
        <v>0</v>
      </c>
      <c r="BU66" s="113">
        <f t="shared" si="52"/>
        <v>0</v>
      </c>
      <c r="BV66" s="111">
        <v>0</v>
      </c>
      <c r="BW66" s="113">
        <f t="shared" si="12"/>
        <v>0</v>
      </c>
      <c r="BX66" s="435">
        <f t="shared" si="53"/>
        <v>0</v>
      </c>
      <c r="BY66" s="114">
        <f t="shared" si="54"/>
        <v>0</v>
      </c>
      <c r="BZ66" s="434">
        <f t="shared" si="14"/>
        <v>0</v>
      </c>
      <c r="CA66" s="403" t="str">
        <f t="shared" si="55"/>
        <v/>
      </c>
      <c r="CB66" s="114" t="str">
        <f t="shared" si="56"/>
        <v/>
      </c>
      <c r="CC66" s="115" t="str">
        <f t="shared" si="57"/>
        <v/>
      </c>
      <c r="CD66" s="89">
        <v>0</v>
      </c>
      <c r="CE66" s="90">
        <v>0</v>
      </c>
      <c r="CF66" s="91">
        <v>0</v>
      </c>
      <c r="CG66" s="91"/>
      <c r="CH66" s="91">
        <f t="shared" si="58"/>
        <v>0</v>
      </c>
      <c r="CI66" s="92">
        <f t="shared" si="59"/>
        <v>0</v>
      </c>
      <c r="CJ66" s="90">
        <v>0</v>
      </c>
      <c r="CK66" s="92">
        <f t="shared" si="15"/>
        <v>0</v>
      </c>
      <c r="CL66" s="90">
        <v>0</v>
      </c>
      <c r="CM66" s="92">
        <f t="shared" si="16"/>
        <v>0</v>
      </c>
      <c r="CN66" s="93">
        <f t="shared" si="17"/>
        <v>0</v>
      </c>
      <c r="CO66" s="94" t="str">
        <f t="shared" si="60"/>
        <v/>
      </c>
      <c r="CP66" s="94" t="str">
        <f t="shared" si="61"/>
        <v/>
      </c>
      <c r="CQ66" s="95" t="str">
        <f t="shared" si="62"/>
        <v/>
      </c>
      <c r="CR66" s="116">
        <v>0</v>
      </c>
      <c r="CS66" s="117">
        <v>0</v>
      </c>
      <c r="CT66" s="118">
        <v>0</v>
      </c>
      <c r="CU66" s="118"/>
      <c r="CV66" s="118">
        <f t="shared" si="63"/>
        <v>0</v>
      </c>
      <c r="CW66" s="119">
        <f t="shared" si="64"/>
        <v>0</v>
      </c>
      <c r="CX66" s="117">
        <v>0</v>
      </c>
      <c r="CY66" s="119">
        <f t="shared" si="18"/>
        <v>0</v>
      </c>
      <c r="CZ66" s="117">
        <v>0</v>
      </c>
      <c r="DA66" s="119">
        <f t="shared" si="19"/>
        <v>0</v>
      </c>
      <c r="DB66" s="120">
        <f t="shared" si="20"/>
        <v>0</v>
      </c>
      <c r="DC66" s="87" t="str">
        <f t="shared" si="65"/>
        <v/>
      </c>
      <c r="DD66" s="87" t="str">
        <f t="shared" si="66"/>
        <v/>
      </c>
      <c r="DE66" s="121" t="str">
        <f t="shared" si="67"/>
        <v/>
      </c>
      <c r="DF66" s="122">
        <v>0</v>
      </c>
      <c r="DG66" s="123">
        <v>0</v>
      </c>
      <c r="DH66" s="124"/>
      <c r="DI66" s="125">
        <f t="shared" si="140"/>
        <v>0</v>
      </c>
      <c r="DJ66" s="84">
        <v>0</v>
      </c>
      <c r="DK66" s="126">
        <v>0</v>
      </c>
      <c r="DL66" s="127">
        <f t="shared" si="169"/>
        <v>0</v>
      </c>
      <c r="DM66" s="128">
        <v>0</v>
      </c>
      <c r="DN66" s="129">
        <f t="shared" ref="DN66" si="248">IF($U$8="NA","NA",0)</f>
        <v>0</v>
      </c>
      <c r="DO66" s="130">
        <f t="shared" si="141"/>
        <v>0</v>
      </c>
      <c r="DP66" s="131">
        <f t="shared" si="142"/>
        <v>0</v>
      </c>
      <c r="DQ66" s="132">
        <f t="shared" si="143"/>
        <v>0</v>
      </c>
      <c r="DR66" s="133" t="str">
        <f t="shared" si="144"/>
        <v/>
      </c>
      <c r="DS66" s="116">
        <v>0</v>
      </c>
      <c r="DT66" s="135">
        <v>0</v>
      </c>
      <c r="DU66" s="136">
        <f t="shared" si="145"/>
        <v>0</v>
      </c>
      <c r="DV66" s="117">
        <v>0</v>
      </c>
      <c r="DW66" s="138"/>
      <c r="DX66" s="136">
        <f t="shared" si="146"/>
        <v>0</v>
      </c>
      <c r="DY66" s="138"/>
      <c r="DZ66" s="138"/>
      <c r="EA66" s="136" t="str">
        <f t="shared" si="147"/>
        <v/>
      </c>
      <c r="EB66" s="139">
        <f t="shared" si="148"/>
        <v>0</v>
      </c>
      <c r="EC66" s="140">
        <f t="shared" si="149"/>
        <v>0</v>
      </c>
      <c r="ED66" s="141">
        <f t="shared" si="150"/>
        <v>0</v>
      </c>
      <c r="EE66" s="86">
        <v>0</v>
      </c>
      <c r="EF66" s="142">
        <v>0</v>
      </c>
      <c r="EG66" s="136">
        <f t="shared" si="151"/>
        <v>0</v>
      </c>
      <c r="EH66" s="143">
        <v>0</v>
      </c>
      <c r="EI66" s="144">
        <f t="shared" ref="EI66" si="249">IF($U$8="NA","NA",0)</f>
        <v>0</v>
      </c>
      <c r="EJ66" s="136">
        <f t="shared" si="152"/>
        <v>0</v>
      </c>
      <c r="EK66" s="145">
        <f t="shared" si="153"/>
        <v>0</v>
      </c>
      <c r="EL66" s="146">
        <f t="shared" si="154"/>
        <v>0</v>
      </c>
      <c r="EM66" s="147">
        <f t="shared" si="155"/>
        <v>0</v>
      </c>
      <c r="EN66" s="120">
        <f t="shared" si="156"/>
        <v>0</v>
      </c>
      <c r="EO66" s="148" t="str">
        <f t="shared" si="157"/>
        <v/>
      </c>
      <c r="EP66" s="149">
        <v>0</v>
      </c>
      <c r="EQ66" s="114">
        <v>0</v>
      </c>
      <c r="ER66" s="150">
        <v>0</v>
      </c>
      <c r="ES66" s="151">
        <f t="shared" si="201"/>
        <v>0</v>
      </c>
      <c r="ET66" s="152">
        <f t="shared" si="202"/>
        <v>0</v>
      </c>
      <c r="EU66" s="153" t="str">
        <f t="shared" si="203"/>
        <v/>
      </c>
      <c r="EV66" s="154">
        <v>0</v>
      </c>
      <c r="EW66" s="85">
        <v>0</v>
      </c>
      <c r="EX66" s="85">
        <v>0</v>
      </c>
      <c r="EY66" s="85">
        <f t="shared" si="188"/>
        <v>0</v>
      </c>
      <c r="EZ66" s="132">
        <f t="shared" si="189"/>
        <v>0</v>
      </c>
      <c r="FA66" s="133" t="str">
        <f t="shared" si="190"/>
        <v/>
      </c>
      <c r="FB66" s="116">
        <v>0</v>
      </c>
      <c r="FC66" s="117">
        <v>0</v>
      </c>
      <c r="FD66" s="155">
        <v>0</v>
      </c>
      <c r="FE66" s="156">
        <f t="shared" si="172"/>
        <v>0</v>
      </c>
      <c r="FF66" s="142">
        <v>0</v>
      </c>
      <c r="FG66" s="157">
        <f t="shared" si="164"/>
        <v>0</v>
      </c>
      <c r="FH66" s="143">
        <v>0</v>
      </c>
      <c r="FI66" s="158">
        <f t="shared" si="165"/>
        <v>0</v>
      </c>
      <c r="FJ66" s="120">
        <f t="shared" si="92"/>
        <v>0</v>
      </c>
      <c r="FK66" s="438" t="str">
        <f t="shared" si="93"/>
        <v/>
      </c>
      <c r="FL66" s="438" t="str">
        <f t="shared" si="94"/>
        <v/>
      </c>
      <c r="FM66" s="148" t="str">
        <f t="shared" si="95"/>
        <v/>
      </c>
      <c r="FN66" s="405">
        <v>0</v>
      </c>
      <c r="FO66" s="375">
        <v>0</v>
      </c>
      <c r="FP66" s="406">
        <v>0</v>
      </c>
      <c r="FQ66" s="407">
        <f t="shared" si="204"/>
        <v>0</v>
      </c>
      <c r="FR66" s="408">
        <f t="shared" si="97"/>
        <v>0</v>
      </c>
      <c r="FS66" s="409" t="str">
        <f t="shared" si="98"/>
        <v/>
      </c>
      <c r="FT66" s="176"/>
      <c r="FU66" s="174"/>
      <c r="FV66" s="177" t="str">
        <f t="shared" si="233"/>
        <v/>
      </c>
      <c r="FW66" s="161" t="str">
        <f t="shared" si="100"/>
        <v/>
      </c>
      <c r="FX66" s="162" t="str">
        <f t="shared" si="101"/>
        <v/>
      </c>
      <c r="FY66" s="163" t="str">
        <f t="shared" si="217"/>
        <v/>
      </c>
      <c r="FZ66" s="164" t="str">
        <f t="shared" si="103"/>
        <v/>
      </c>
      <c r="GA66" s="164" t="str">
        <f t="shared" si="104"/>
        <v/>
      </c>
      <c r="GB66" s="165" t="str">
        <f t="shared" si="218"/>
        <v/>
      </c>
      <c r="GC66" s="166" t="str">
        <f t="shared" si="106"/>
        <v/>
      </c>
      <c r="GD66" s="167" t="str">
        <f t="shared" si="107"/>
        <v/>
      </c>
      <c r="GE66" s="168" t="str">
        <f t="shared" si="177"/>
        <v/>
      </c>
      <c r="GF66" s="169" t="str">
        <f t="shared" si="178"/>
        <v/>
      </c>
      <c r="GG66" s="169" t="str">
        <f t="shared" si="179"/>
        <v/>
      </c>
      <c r="GH66" s="169" t="str">
        <f t="shared" si="180"/>
        <v/>
      </c>
      <c r="GI66" s="169" t="str">
        <f t="shared" si="181"/>
        <v/>
      </c>
      <c r="GJ66" s="170" t="str">
        <f t="shared" si="182"/>
        <v/>
      </c>
      <c r="GK66" s="169" t="str">
        <f t="shared" si="183"/>
        <v/>
      </c>
      <c r="GL66" s="439" t="str">
        <f t="shared" si="115"/>
        <v/>
      </c>
      <c r="GM66" s="168">
        <f t="shared" si="116"/>
        <v>0</v>
      </c>
      <c r="GN66" s="169">
        <f t="shared" si="117"/>
        <v>0</v>
      </c>
      <c r="GO66" s="169">
        <f t="shared" si="118"/>
        <v>0</v>
      </c>
      <c r="GP66" s="169">
        <f t="shared" si="119"/>
        <v>0</v>
      </c>
      <c r="GQ66" s="171"/>
      <c r="GR66" s="809"/>
      <c r="GS66" s="809"/>
      <c r="GT66" s="25">
        <f t="shared" si="120"/>
        <v>0</v>
      </c>
      <c r="GU66" s="25" t="s">
        <v>161</v>
      </c>
      <c r="GV66" s="25">
        <f t="shared" si="121"/>
        <v>200</v>
      </c>
      <c r="GW66" s="25" t="str">
        <f t="shared" si="122"/>
        <v>0/200</v>
      </c>
      <c r="GX66" s="25">
        <f t="shared" si="123"/>
        <v>0</v>
      </c>
      <c r="GY66" s="25" t="s">
        <v>161</v>
      </c>
      <c r="GZ66" s="25">
        <f t="shared" si="124"/>
        <v>200</v>
      </c>
      <c r="HA66" s="25" t="str">
        <f t="shared" si="125"/>
        <v>0/200</v>
      </c>
      <c r="HB66" s="25">
        <f t="shared" si="126"/>
        <v>0</v>
      </c>
      <c r="HC66" s="25" t="s">
        <v>161</v>
      </c>
      <c r="HD66" s="25">
        <f t="shared" si="127"/>
        <v>100</v>
      </c>
      <c r="HE66" s="25" t="str">
        <f t="shared" si="128"/>
        <v>0/100</v>
      </c>
      <c r="HF66" s="25">
        <f t="shared" si="129"/>
        <v>0</v>
      </c>
      <c r="HG66" s="25" t="s">
        <v>161</v>
      </c>
      <c r="HH66" s="25">
        <f t="shared" si="130"/>
        <v>100</v>
      </c>
      <c r="HI66" s="25" t="str">
        <f t="shared" si="131"/>
        <v>0/100</v>
      </c>
      <c r="HJ66" s="25">
        <f t="shared" si="132"/>
        <v>0</v>
      </c>
      <c r="HK66" s="25" t="s">
        <v>161</v>
      </c>
      <c r="HL66" s="25">
        <f t="shared" si="133"/>
        <v>200</v>
      </c>
      <c r="HM66" s="25" t="str">
        <f t="shared" si="134"/>
        <v>0/200</v>
      </c>
      <c r="HN66" s="25">
        <f t="shared" si="135"/>
        <v>0</v>
      </c>
      <c r="HO66" s="25" t="s">
        <v>161</v>
      </c>
      <c r="HP66" s="25">
        <f t="shared" si="136"/>
        <v>100</v>
      </c>
      <c r="HQ66" s="25" t="str">
        <f t="shared" si="137"/>
        <v>0/100</v>
      </c>
    </row>
    <row r="67" spans="1:225" ht="21.75" customHeight="1">
      <c r="A67" s="2">
        <f t="shared" si="27"/>
        <v>0</v>
      </c>
      <c r="B67" s="22">
        <f t="shared" si="28"/>
        <v>0</v>
      </c>
      <c r="C67" s="172">
        <v>58</v>
      </c>
      <c r="D67" s="85"/>
      <c r="E67" s="26"/>
      <c r="F67" s="27"/>
      <c r="G67" s="23"/>
      <c r="H67" s="26"/>
      <c r="I67" s="26"/>
      <c r="J67" s="26"/>
      <c r="K67" s="365"/>
      <c r="L67" s="89">
        <v>0</v>
      </c>
      <c r="M67" s="90">
        <v>0</v>
      </c>
      <c r="N67" s="91">
        <v>0</v>
      </c>
      <c r="O67" s="91"/>
      <c r="P67" s="371">
        <f t="shared" si="29"/>
        <v>0</v>
      </c>
      <c r="Q67" s="372">
        <f t="shared" si="30"/>
        <v>0</v>
      </c>
      <c r="R67" s="90">
        <v>0</v>
      </c>
      <c r="S67" s="92">
        <f t="shared" si="221"/>
        <v>0</v>
      </c>
      <c r="T67" s="90">
        <v>0</v>
      </c>
      <c r="U67" s="92">
        <f t="shared" si="222"/>
        <v>0</v>
      </c>
      <c r="V67" s="93">
        <f t="shared" si="31"/>
        <v>0</v>
      </c>
      <c r="W67" s="94" t="str">
        <f t="shared" si="32"/>
        <v/>
      </c>
      <c r="X67" s="94" t="str">
        <f t="shared" si="33"/>
        <v/>
      </c>
      <c r="Y67" s="373" t="str">
        <f t="shared" si="34"/>
        <v/>
      </c>
      <c r="Z67" s="380">
        <v>0</v>
      </c>
      <c r="AA67" s="381">
        <v>0</v>
      </c>
      <c r="AB67" s="382">
        <v>0</v>
      </c>
      <c r="AC67" s="382"/>
      <c r="AD67" s="382">
        <f t="shared" si="35"/>
        <v>0</v>
      </c>
      <c r="AE67" s="383">
        <f t="shared" si="36"/>
        <v>0</v>
      </c>
      <c r="AF67" s="381">
        <v>0</v>
      </c>
      <c r="AG67" s="383">
        <f t="shared" si="3"/>
        <v>0</v>
      </c>
      <c r="AH67" s="381">
        <v>0</v>
      </c>
      <c r="AI67" s="383">
        <f t="shared" si="4"/>
        <v>0</v>
      </c>
      <c r="AJ67" s="384">
        <f t="shared" si="5"/>
        <v>0</v>
      </c>
      <c r="AK67" s="385" t="str">
        <f t="shared" si="37"/>
        <v/>
      </c>
      <c r="AL67" s="385" t="str">
        <f t="shared" si="38"/>
        <v/>
      </c>
      <c r="AM67" s="386" t="str">
        <f t="shared" si="39"/>
        <v/>
      </c>
      <c r="AN67" s="96">
        <v>0</v>
      </c>
      <c r="AO67" s="97">
        <v>0</v>
      </c>
      <c r="AP67" s="98">
        <v>0</v>
      </c>
      <c r="AQ67" s="98"/>
      <c r="AR67" s="98">
        <f t="shared" si="40"/>
        <v>0</v>
      </c>
      <c r="AS67" s="99">
        <f t="shared" si="41"/>
        <v>0</v>
      </c>
      <c r="AT67" s="97">
        <v>0</v>
      </c>
      <c r="AU67" s="99">
        <f t="shared" si="6"/>
        <v>0</v>
      </c>
      <c r="AV67" s="97">
        <v>0</v>
      </c>
      <c r="AW67" s="99">
        <f t="shared" si="7"/>
        <v>0</v>
      </c>
      <c r="AX67" s="100">
        <f t="shared" si="8"/>
        <v>0</v>
      </c>
      <c r="AY67" s="101" t="str">
        <f t="shared" si="42"/>
        <v/>
      </c>
      <c r="AZ67" s="101" t="str">
        <f t="shared" si="43"/>
        <v/>
      </c>
      <c r="BA67" s="102" t="str">
        <f t="shared" si="44"/>
        <v/>
      </c>
      <c r="BB67" s="103">
        <v>0</v>
      </c>
      <c r="BC67" s="104">
        <v>0</v>
      </c>
      <c r="BD67" s="105">
        <v>0</v>
      </c>
      <c r="BE67" s="105"/>
      <c r="BF67" s="105">
        <f t="shared" si="45"/>
        <v>0</v>
      </c>
      <c r="BG67" s="106">
        <f t="shared" si="46"/>
        <v>0</v>
      </c>
      <c r="BH67" s="104">
        <v>0</v>
      </c>
      <c r="BI67" s="106">
        <f t="shared" si="9"/>
        <v>0</v>
      </c>
      <c r="BJ67" s="104">
        <v>0</v>
      </c>
      <c r="BK67" s="106">
        <f t="shared" si="10"/>
        <v>0</v>
      </c>
      <c r="BL67" s="107">
        <f t="shared" si="11"/>
        <v>0</v>
      </c>
      <c r="BM67" s="108" t="str">
        <f t="shared" si="47"/>
        <v/>
      </c>
      <c r="BN67" s="108" t="str">
        <f t="shared" si="48"/>
        <v/>
      </c>
      <c r="BO67" s="109" t="str">
        <f t="shared" si="49"/>
        <v/>
      </c>
      <c r="BP67" s="110">
        <v>0</v>
      </c>
      <c r="BQ67" s="111">
        <v>0</v>
      </c>
      <c r="BR67" s="112">
        <v>0</v>
      </c>
      <c r="BS67" s="113">
        <f t="shared" si="50"/>
        <v>0</v>
      </c>
      <c r="BT67" s="111">
        <f t="shared" si="51"/>
        <v>0</v>
      </c>
      <c r="BU67" s="113">
        <f t="shared" si="52"/>
        <v>0</v>
      </c>
      <c r="BV67" s="111">
        <v>0</v>
      </c>
      <c r="BW67" s="113">
        <f t="shared" si="12"/>
        <v>0</v>
      </c>
      <c r="BX67" s="435">
        <f t="shared" si="53"/>
        <v>0</v>
      </c>
      <c r="BY67" s="114">
        <f t="shared" si="54"/>
        <v>0</v>
      </c>
      <c r="BZ67" s="434">
        <f t="shared" si="14"/>
        <v>0</v>
      </c>
      <c r="CA67" s="403" t="str">
        <f t="shared" si="55"/>
        <v/>
      </c>
      <c r="CB67" s="114" t="str">
        <f t="shared" si="56"/>
        <v/>
      </c>
      <c r="CC67" s="115" t="str">
        <f t="shared" si="57"/>
        <v/>
      </c>
      <c r="CD67" s="89">
        <v>0</v>
      </c>
      <c r="CE67" s="90">
        <v>0</v>
      </c>
      <c r="CF67" s="91">
        <v>0</v>
      </c>
      <c r="CG67" s="91"/>
      <c r="CH67" s="91">
        <f t="shared" si="58"/>
        <v>0</v>
      </c>
      <c r="CI67" s="92">
        <f t="shared" si="59"/>
        <v>0</v>
      </c>
      <c r="CJ67" s="90">
        <v>0</v>
      </c>
      <c r="CK67" s="92">
        <f t="shared" si="15"/>
        <v>0</v>
      </c>
      <c r="CL67" s="90">
        <v>0</v>
      </c>
      <c r="CM67" s="92">
        <f t="shared" si="16"/>
        <v>0</v>
      </c>
      <c r="CN67" s="93">
        <f t="shared" si="17"/>
        <v>0</v>
      </c>
      <c r="CO67" s="94" t="str">
        <f t="shared" si="60"/>
        <v/>
      </c>
      <c r="CP67" s="94" t="str">
        <f t="shared" si="61"/>
        <v/>
      </c>
      <c r="CQ67" s="95" t="str">
        <f t="shared" si="62"/>
        <v/>
      </c>
      <c r="CR67" s="116">
        <v>0</v>
      </c>
      <c r="CS67" s="117">
        <v>0</v>
      </c>
      <c r="CT67" s="118">
        <v>0</v>
      </c>
      <c r="CU67" s="118"/>
      <c r="CV67" s="118">
        <f t="shared" si="63"/>
        <v>0</v>
      </c>
      <c r="CW67" s="119">
        <f t="shared" si="64"/>
        <v>0</v>
      </c>
      <c r="CX67" s="117">
        <v>0</v>
      </c>
      <c r="CY67" s="119">
        <f t="shared" si="18"/>
        <v>0</v>
      </c>
      <c r="CZ67" s="117">
        <v>0</v>
      </c>
      <c r="DA67" s="119">
        <f t="shared" si="19"/>
        <v>0</v>
      </c>
      <c r="DB67" s="120">
        <f t="shared" si="20"/>
        <v>0</v>
      </c>
      <c r="DC67" s="87" t="str">
        <f t="shared" si="65"/>
        <v/>
      </c>
      <c r="DD67" s="87" t="str">
        <f t="shared" si="66"/>
        <v/>
      </c>
      <c r="DE67" s="121" t="str">
        <f t="shared" si="67"/>
        <v/>
      </c>
      <c r="DF67" s="122">
        <v>0</v>
      </c>
      <c r="DG67" s="123">
        <v>0</v>
      </c>
      <c r="DH67" s="124"/>
      <c r="DI67" s="125">
        <f t="shared" si="140"/>
        <v>0</v>
      </c>
      <c r="DJ67" s="84">
        <v>0</v>
      </c>
      <c r="DK67" s="126">
        <v>0</v>
      </c>
      <c r="DL67" s="127">
        <f t="shared" si="169"/>
        <v>0</v>
      </c>
      <c r="DM67" s="128">
        <v>0</v>
      </c>
      <c r="DN67" s="129">
        <v>0</v>
      </c>
      <c r="DO67" s="130">
        <f t="shared" si="141"/>
        <v>0</v>
      </c>
      <c r="DP67" s="131">
        <f t="shared" si="142"/>
        <v>0</v>
      </c>
      <c r="DQ67" s="132">
        <f t="shared" si="143"/>
        <v>0</v>
      </c>
      <c r="DR67" s="133" t="str">
        <f t="shared" si="144"/>
        <v/>
      </c>
      <c r="DS67" s="116">
        <v>0</v>
      </c>
      <c r="DT67" s="135">
        <v>0</v>
      </c>
      <c r="DU67" s="136">
        <f t="shared" si="145"/>
        <v>0</v>
      </c>
      <c r="DV67" s="117">
        <v>0</v>
      </c>
      <c r="DW67" s="138"/>
      <c r="DX67" s="136">
        <f t="shared" si="146"/>
        <v>0</v>
      </c>
      <c r="DY67" s="138"/>
      <c r="DZ67" s="138"/>
      <c r="EA67" s="136" t="str">
        <f t="shared" si="147"/>
        <v/>
      </c>
      <c r="EB67" s="139">
        <f t="shared" si="148"/>
        <v>0</v>
      </c>
      <c r="EC67" s="140">
        <f t="shared" si="149"/>
        <v>0</v>
      </c>
      <c r="ED67" s="141">
        <f t="shared" si="150"/>
        <v>0</v>
      </c>
      <c r="EE67" s="86">
        <v>0</v>
      </c>
      <c r="EF67" s="142">
        <v>0</v>
      </c>
      <c r="EG67" s="136">
        <f t="shared" si="151"/>
        <v>0</v>
      </c>
      <c r="EH67" s="143">
        <v>0</v>
      </c>
      <c r="EI67" s="144">
        <v>0</v>
      </c>
      <c r="EJ67" s="136">
        <f t="shared" si="152"/>
        <v>0</v>
      </c>
      <c r="EK67" s="145">
        <f t="shared" si="153"/>
        <v>0</v>
      </c>
      <c r="EL67" s="146">
        <f t="shared" si="154"/>
        <v>0</v>
      </c>
      <c r="EM67" s="147">
        <f t="shared" si="155"/>
        <v>0</v>
      </c>
      <c r="EN67" s="120">
        <f t="shared" si="156"/>
        <v>0</v>
      </c>
      <c r="EO67" s="148" t="str">
        <f t="shared" si="157"/>
        <v/>
      </c>
      <c r="EP67" s="173">
        <v>0</v>
      </c>
      <c r="EQ67" s="174">
        <v>0</v>
      </c>
      <c r="ER67" s="174">
        <v>0</v>
      </c>
      <c r="ES67" s="151">
        <f t="shared" si="201"/>
        <v>0</v>
      </c>
      <c r="ET67" s="152">
        <f t="shared" si="202"/>
        <v>0</v>
      </c>
      <c r="EU67" s="153" t="str">
        <f t="shared" si="203"/>
        <v/>
      </c>
      <c r="EV67" s="175">
        <v>0</v>
      </c>
      <c r="EW67" s="162">
        <v>0</v>
      </c>
      <c r="EX67" s="162">
        <v>0</v>
      </c>
      <c r="EY67" s="85">
        <f t="shared" si="188"/>
        <v>0</v>
      </c>
      <c r="EZ67" s="132">
        <f t="shared" si="189"/>
        <v>0</v>
      </c>
      <c r="FA67" s="133" t="str">
        <f t="shared" si="190"/>
        <v/>
      </c>
      <c r="FB67" s="116">
        <v>0</v>
      </c>
      <c r="FC67" s="117">
        <v>0</v>
      </c>
      <c r="FD67" s="155">
        <v>0</v>
      </c>
      <c r="FE67" s="156">
        <f t="shared" si="172"/>
        <v>0</v>
      </c>
      <c r="FF67" s="142">
        <v>0</v>
      </c>
      <c r="FG67" s="157">
        <f t="shared" si="164"/>
        <v>0</v>
      </c>
      <c r="FH67" s="143">
        <v>0</v>
      </c>
      <c r="FI67" s="158">
        <f t="shared" si="165"/>
        <v>0</v>
      </c>
      <c r="FJ67" s="120">
        <f t="shared" si="92"/>
        <v>0</v>
      </c>
      <c r="FK67" s="438" t="str">
        <f t="shared" si="93"/>
        <v/>
      </c>
      <c r="FL67" s="438" t="str">
        <f t="shared" si="94"/>
        <v/>
      </c>
      <c r="FM67" s="148" t="str">
        <f t="shared" si="95"/>
        <v/>
      </c>
      <c r="FN67" s="410">
        <v>0</v>
      </c>
      <c r="FO67" s="411">
        <v>0</v>
      </c>
      <c r="FP67" s="411">
        <v>0</v>
      </c>
      <c r="FQ67" s="407">
        <f t="shared" si="204"/>
        <v>0</v>
      </c>
      <c r="FR67" s="408">
        <f t="shared" si="97"/>
        <v>0</v>
      </c>
      <c r="FS67" s="409" t="str">
        <f t="shared" si="98"/>
        <v/>
      </c>
      <c r="FT67" s="176"/>
      <c r="FU67" s="174"/>
      <c r="FV67" s="177" t="str">
        <f t="shared" si="233"/>
        <v/>
      </c>
      <c r="FW67" s="161" t="str">
        <f t="shared" si="100"/>
        <v/>
      </c>
      <c r="FX67" s="162" t="str">
        <f t="shared" si="101"/>
        <v/>
      </c>
      <c r="FY67" s="163" t="str">
        <f t="shared" si="217"/>
        <v/>
      </c>
      <c r="FZ67" s="164" t="str">
        <f t="shared" si="103"/>
        <v/>
      </c>
      <c r="GA67" s="164" t="str">
        <f t="shared" si="104"/>
        <v/>
      </c>
      <c r="GB67" s="165" t="str">
        <f t="shared" si="218"/>
        <v/>
      </c>
      <c r="GC67" s="166" t="str">
        <f t="shared" si="106"/>
        <v/>
      </c>
      <c r="GD67" s="167" t="str">
        <f t="shared" si="107"/>
        <v/>
      </c>
      <c r="GE67" s="168" t="str">
        <f t="shared" si="177"/>
        <v/>
      </c>
      <c r="GF67" s="169" t="str">
        <f t="shared" si="178"/>
        <v/>
      </c>
      <c r="GG67" s="169" t="str">
        <f t="shared" si="179"/>
        <v/>
      </c>
      <c r="GH67" s="169" t="str">
        <f t="shared" si="180"/>
        <v/>
      </c>
      <c r="GI67" s="169" t="str">
        <f t="shared" si="181"/>
        <v/>
      </c>
      <c r="GJ67" s="170" t="str">
        <f t="shared" si="182"/>
        <v/>
      </c>
      <c r="GK67" s="169" t="str">
        <f t="shared" si="183"/>
        <v/>
      </c>
      <c r="GL67" s="439" t="str">
        <f t="shared" si="115"/>
        <v/>
      </c>
      <c r="GM67" s="168">
        <f t="shared" si="116"/>
        <v>0</v>
      </c>
      <c r="GN67" s="169">
        <f t="shared" si="117"/>
        <v>0</v>
      </c>
      <c r="GO67" s="169">
        <f t="shared" si="118"/>
        <v>0</v>
      </c>
      <c r="GP67" s="169">
        <f t="shared" si="119"/>
        <v>0</v>
      </c>
      <c r="GQ67" s="171"/>
      <c r="GR67" s="809"/>
      <c r="GS67" s="809"/>
      <c r="GT67" s="25">
        <f t="shared" si="120"/>
        <v>0</v>
      </c>
      <c r="GU67" s="25" t="s">
        <v>161</v>
      </c>
      <c r="GV67" s="25">
        <f t="shared" si="121"/>
        <v>200</v>
      </c>
      <c r="GW67" s="25" t="str">
        <f t="shared" si="122"/>
        <v>0/200</v>
      </c>
      <c r="GX67" s="25">
        <f t="shared" si="123"/>
        <v>0</v>
      </c>
      <c r="GY67" s="25" t="s">
        <v>161</v>
      </c>
      <c r="GZ67" s="25">
        <f t="shared" si="124"/>
        <v>200</v>
      </c>
      <c r="HA67" s="25" t="str">
        <f t="shared" si="125"/>
        <v>0/200</v>
      </c>
      <c r="HB67" s="25">
        <f t="shared" si="126"/>
        <v>0</v>
      </c>
      <c r="HC67" s="25" t="s">
        <v>161</v>
      </c>
      <c r="HD67" s="25">
        <f t="shared" si="127"/>
        <v>100</v>
      </c>
      <c r="HE67" s="25" t="str">
        <f t="shared" si="128"/>
        <v>0/100</v>
      </c>
      <c r="HF67" s="25">
        <f t="shared" si="129"/>
        <v>0</v>
      </c>
      <c r="HG67" s="25" t="s">
        <v>161</v>
      </c>
      <c r="HH67" s="25">
        <f t="shared" si="130"/>
        <v>100</v>
      </c>
      <c r="HI67" s="25" t="str">
        <f t="shared" si="131"/>
        <v>0/100</v>
      </c>
      <c r="HJ67" s="25">
        <f t="shared" si="132"/>
        <v>0</v>
      </c>
      <c r="HK67" s="25" t="s">
        <v>161</v>
      </c>
      <c r="HL67" s="25">
        <f t="shared" si="133"/>
        <v>200</v>
      </c>
      <c r="HM67" s="25" t="str">
        <f t="shared" si="134"/>
        <v>0/200</v>
      </c>
      <c r="HN67" s="25">
        <f t="shared" si="135"/>
        <v>0</v>
      </c>
      <c r="HO67" s="25" t="s">
        <v>161</v>
      </c>
      <c r="HP67" s="25">
        <f t="shared" si="136"/>
        <v>100</v>
      </c>
      <c r="HQ67" s="25" t="str">
        <f t="shared" si="137"/>
        <v>0/100</v>
      </c>
    </row>
    <row r="68" spans="1:225" ht="21.75" customHeight="1">
      <c r="A68" s="2">
        <f t="shared" si="27"/>
        <v>0</v>
      </c>
      <c r="B68" s="22">
        <f t="shared" si="28"/>
        <v>0</v>
      </c>
      <c r="C68" s="88">
        <v>59</v>
      </c>
      <c r="D68" s="85"/>
      <c r="E68" s="26"/>
      <c r="F68" s="27"/>
      <c r="G68" s="26"/>
      <c r="H68" s="26"/>
      <c r="I68" s="26"/>
      <c r="J68" s="26"/>
      <c r="K68" s="365"/>
      <c r="L68" s="89">
        <v>0</v>
      </c>
      <c r="M68" s="90">
        <v>0</v>
      </c>
      <c r="N68" s="91">
        <v>0</v>
      </c>
      <c r="O68" s="91"/>
      <c r="P68" s="371">
        <f t="shared" si="29"/>
        <v>0</v>
      </c>
      <c r="Q68" s="372">
        <f t="shared" si="30"/>
        <v>0</v>
      </c>
      <c r="R68" s="90">
        <v>0</v>
      </c>
      <c r="S68" s="92">
        <f t="shared" si="221"/>
        <v>0</v>
      </c>
      <c r="T68" s="90">
        <v>0</v>
      </c>
      <c r="U68" s="92">
        <f t="shared" si="222"/>
        <v>0</v>
      </c>
      <c r="V68" s="93">
        <f t="shared" si="31"/>
        <v>0</v>
      </c>
      <c r="W68" s="94" t="str">
        <f t="shared" si="32"/>
        <v/>
      </c>
      <c r="X68" s="94" t="str">
        <f t="shared" si="33"/>
        <v/>
      </c>
      <c r="Y68" s="373" t="str">
        <f t="shared" si="34"/>
        <v/>
      </c>
      <c r="Z68" s="380">
        <v>0</v>
      </c>
      <c r="AA68" s="381">
        <v>0</v>
      </c>
      <c r="AB68" s="382">
        <v>0</v>
      </c>
      <c r="AC68" s="382"/>
      <c r="AD68" s="382">
        <f t="shared" si="35"/>
        <v>0</v>
      </c>
      <c r="AE68" s="383">
        <f t="shared" si="36"/>
        <v>0</v>
      </c>
      <c r="AF68" s="381">
        <v>0</v>
      </c>
      <c r="AG68" s="383">
        <f t="shared" si="3"/>
        <v>0</v>
      </c>
      <c r="AH68" s="381">
        <v>0</v>
      </c>
      <c r="AI68" s="383">
        <f t="shared" si="4"/>
        <v>0</v>
      </c>
      <c r="AJ68" s="384">
        <f t="shared" si="5"/>
        <v>0</v>
      </c>
      <c r="AK68" s="385" t="str">
        <f t="shared" si="37"/>
        <v/>
      </c>
      <c r="AL68" s="385" t="str">
        <f t="shared" si="38"/>
        <v/>
      </c>
      <c r="AM68" s="386" t="str">
        <f t="shared" si="39"/>
        <v/>
      </c>
      <c r="AN68" s="96">
        <v>0</v>
      </c>
      <c r="AO68" s="97">
        <v>0</v>
      </c>
      <c r="AP68" s="98">
        <v>0</v>
      </c>
      <c r="AQ68" s="98"/>
      <c r="AR68" s="98">
        <f t="shared" si="40"/>
        <v>0</v>
      </c>
      <c r="AS68" s="99">
        <f t="shared" si="41"/>
        <v>0</v>
      </c>
      <c r="AT68" s="97">
        <v>0</v>
      </c>
      <c r="AU68" s="99">
        <f t="shared" si="6"/>
        <v>0</v>
      </c>
      <c r="AV68" s="97">
        <v>0</v>
      </c>
      <c r="AW68" s="99">
        <f t="shared" si="7"/>
        <v>0</v>
      </c>
      <c r="AX68" s="100">
        <f t="shared" si="8"/>
        <v>0</v>
      </c>
      <c r="AY68" s="101" t="str">
        <f t="shared" si="42"/>
        <v/>
      </c>
      <c r="AZ68" s="101" t="str">
        <f t="shared" si="43"/>
        <v/>
      </c>
      <c r="BA68" s="102" t="str">
        <f t="shared" si="44"/>
        <v/>
      </c>
      <c r="BB68" s="103">
        <v>0</v>
      </c>
      <c r="BC68" s="104">
        <v>0</v>
      </c>
      <c r="BD68" s="105">
        <v>0</v>
      </c>
      <c r="BE68" s="105"/>
      <c r="BF68" s="105">
        <f t="shared" si="45"/>
        <v>0</v>
      </c>
      <c r="BG68" s="106">
        <f t="shared" si="46"/>
        <v>0</v>
      </c>
      <c r="BH68" s="104">
        <v>0</v>
      </c>
      <c r="BI68" s="106">
        <f t="shared" si="9"/>
        <v>0</v>
      </c>
      <c r="BJ68" s="104">
        <v>0</v>
      </c>
      <c r="BK68" s="106">
        <f t="shared" si="10"/>
        <v>0</v>
      </c>
      <c r="BL68" s="107">
        <f t="shared" si="11"/>
        <v>0</v>
      </c>
      <c r="BM68" s="108" t="str">
        <f t="shared" si="47"/>
        <v/>
      </c>
      <c r="BN68" s="108" t="str">
        <f t="shared" si="48"/>
        <v/>
      </c>
      <c r="BO68" s="109" t="str">
        <f t="shared" si="49"/>
        <v/>
      </c>
      <c r="BP68" s="110">
        <v>0</v>
      </c>
      <c r="BQ68" s="111">
        <v>0</v>
      </c>
      <c r="BR68" s="112">
        <v>0</v>
      </c>
      <c r="BS68" s="113">
        <f t="shared" si="50"/>
        <v>0</v>
      </c>
      <c r="BT68" s="111">
        <f t="shared" si="51"/>
        <v>0</v>
      </c>
      <c r="BU68" s="113">
        <f t="shared" si="52"/>
        <v>0</v>
      </c>
      <c r="BV68" s="111">
        <v>0</v>
      </c>
      <c r="BW68" s="113">
        <f t="shared" si="12"/>
        <v>0</v>
      </c>
      <c r="BX68" s="435">
        <f t="shared" si="53"/>
        <v>0</v>
      </c>
      <c r="BY68" s="114">
        <f t="shared" si="54"/>
        <v>0</v>
      </c>
      <c r="BZ68" s="434">
        <f t="shared" si="14"/>
        <v>0</v>
      </c>
      <c r="CA68" s="403" t="str">
        <f t="shared" si="55"/>
        <v/>
      </c>
      <c r="CB68" s="114" t="str">
        <f t="shared" si="56"/>
        <v/>
      </c>
      <c r="CC68" s="115" t="str">
        <f t="shared" si="57"/>
        <v/>
      </c>
      <c r="CD68" s="89">
        <v>0</v>
      </c>
      <c r="CE68" s="90">
        <v>0</v>
      </c>
      <c r="CF68" s="91">
        <v>0</v>
      </c>
      <c r="CG68" s="91"/>
      <c r="CH68" s="91">
        <f t="shared" si="58"/>
        <v>0</v>
      </c>
      <c r="CI68" s="92">
        <f t="shared" si="59"/>
        <v>0</v>
      </c>
      <c r="CJ68" s="90">
        <v>0</v>
      </c>
      <c r="CK68" s="92">
        <f t="shared" si="15"/>
        <v>0</v>
      </c>
      <c r="CL68" s="90">
        <v>0</v>
      </c>
      <c r="CM68" s="92">
        <f t="shared" si="16"/>
        <v>0</v>
      </c>
      <c r="CN68" s="93">
        <f t="shared" si="17"/>
        <v>0</v>
      </c>
      <c r="CO68" s="94" t="str">
        <f t="shared" si="60"/>
        <v/>
      </c>
      <c r="CP68" s="94" t="str">
        <f t="shared" si="61"/>
        <v/>
      </c>
      <c r="CQ68" s="95" t="str">
        <f t="shared" si="62"/>
        <v/>
      </c>
      <c r="CR68" s="116">
        <v>0</v>
      </c>
      <c r="CS68" s="117">
        <v>0</v>
      </c>
      <c r="CT68" s="118">
        <v>0</v>
      </c>
      <c r="CU68" s="118"/>
      <c r="CV68" s="118">
        <f t="shared" si="63"/>
        <v>0</v>
      </c>
      <c r="CW68" s="119">
        <f t="shared" si="64"/>
        <v>0</v>
      </c>
      <c r="CX68" s="117">
        <v>0</v>
      </c>
      <c r="CY68" s="119">
        <f t="shared" si="18"/>
        <v>0</v>
      </c>
      <c r="CZ68" s="117">
        <v>0</v>
      </c>
      <c r="DA68" s="119">
        <f t="shared" si="19"/>
        <v>0</v>
      </c>
      <c r="DB68" s="120">
        <f t="shared" si="20"/>
        <v>0</v>
      </c>
      <c r="DC68" s="87" t="str">
        <f t="shared" si="65"/>
        <v/>
      </c>
      <c r="DD68" s="87" t="str">
        <f t="shared" si="66"/>
        <v/>
      </c>
      <c r="DE68" s="121" t="str">
        <f t="shared" si="67"/>
        <v/>
      </c>
      <c r="DF68" s="122">
        <v>0</v>
      </c>
      <c r="DG68" s="123">
        <v>0</v>
      </c>
      <c r="DH68" s="124"/>
      <c r="DI68" s="125">
        <f t="shared" si="140"/>
        <v>0</v>
      </c>
      <c r="DJ68" s="84">
        <v>0</v>
      </c>
      <c r="DK68" s="126">
        <v>0</v>
      </c>
      <c r="DL68" s="127">
        <f t="shared" si="169"/>
        <v>0</v>
      </c>
      <c r="DM68" s="128">
        <v>0</v>
      </c>
      <c r="DN68" s="129">
        <f t="shared" ref="DN68" si="250">IF($U$8="NA","NA",0)</f>
        <v>0</v>
      </c>
      <c r="DO68" s="130">
        <f t="shared" si="141"/>
        <v>0</v>
      </c>
      <c r="DP68" s="131">
        <f t="shared" si="142"/>
        <v>0</v>
      </c>
      <c r="DQ68" s="132">
        <f t="shared" si="143"/>
        <v>0</v>
      </c>
      <c r="DR68" s="133" t="str">
        <f t="shared" si="144"/>
        <v/>
      </c>
      <c r="DS68" s="116">
        <v>0</v>
      </c>
      <c r="DT68" s="135">
        <v>0</v>
      </c>
      <c r="DU68" s="136">
        <f t="shared" si="145"/>
        <v>0</v>
      </c>
      <c r="DV68" s="117">
        <v>0</v>
      </c>
      <c r="DW68" s="138"/>
      <c r="DX68" s="136">
        <f t="shared" si="146"/>
        <v>0</v>
      </c>
      <c r="DY68" s="138"/>
      <c r="DZ68" s="138"/>
      <c r="EA68" s="136" t="str">
        <f t="shared" si="147"/>
        <v/>
      </c>
      <c r="EB68" s="139">
        <f t="shared" si="148"/>
        <v>0</v>
      </c>
      <c r="EC68" s="140">
        <f t="shared" si="149"/>
        <v>0</v>
      </c>
      <c r="ED68" s="141">
        <f t="shared" si="150"/>
        <v>0</v>
      </c>
      <c r="EE68" s="86">
        <v>0</v>
      </c>
      <c r="EF68" s="142">
        <v>0</v>
      </c>
      <c r="EG68" s="136">
        <f t="shared" si="151"/>
        <v>0</v>
      </c>
      <c r="EH68" s="143">
        <v>0</v>
      </c>
      <c r="EI68" s="144">
        <f t="shared" ref="EI68" si="251">IF($U$8="NA","NA",0)</f>
        <v>0</v>
      </c>
      <c r="EJ68" s="136">
        <f t="shared" si="152"/>
        <v>0</v>
      </c>
      <c r="EK68" s="145">
        <f t="shared" si="153"/>
        <v>0</v>
      </c>
      <c r="EL68" s="146">
        <f t="shared" si="154"/>
        <v>0</v>
      </c>
      <c r="EM68" s="147">
        <f t="shared" si="155"/>
        <v>0</v>
      </c>
      <c r="EN68" s="120">
        <f t="shared" si="156"/>
        <v>0</v>
      </c>
      <c r="EO68" s="148" t="str">
        <f t="shared" si="157"/>
        <v/>
      </c>
      <c r="EP68" s="149">
        <v>0</v>
      </c>
      <c r="EQ68" s="114">
        <v>0</v>
      </c>
      <c r="ER68" s="150">
        <v>0</v>
      </c>
      <c r="ES68" s="151">
        <f t="shared" si="201"/>
        <v>0</v>
      </c>
      <c r="ET68" s="152">
        <f t="shared" si="202"/>
        <v>0</v>
      </c>
      <c r="EU68" s="153" t="str">
        <f t="shared" si="203"/>
        <v/>
      </c>
      <c r="EV68" s="154">
        <v>0</v>
      </c>
      <c r="EW68" s="85">
        <v>0</v>
      </c>
      <c r="EX68" s="85">
        <v>0</v>
      </c>
      <c r="EY68" s="85">
        <f t="shared" si="188"/>
        <v>0</v>
      </c>
      <c r="EZ68" s="132">
        <f t="shared" si="189"/>
        <v>0</v>
      </c>
      <c r="FA68" s="133" t="str">
        <f t="shared" si="190"/>
        <v/>
      </c>
      <c r="FB68" s="116">
        <v>0</v>
      </c>
      <c r="FC68" s="117">
        <v>0</v>
      </c>
      <c r="FD68" s="155">
        <v>0</v>
      </c>
      <c r="FE68" s="156">
        <f t="shared" si="172"/>
        <v>0</v>
      </c>
      <c r="FF68" s="142">
        <v>0</v>
      </c>
      <c r="FG68" s="157">
        <f t="shared" si="164"/>
        <v>0</v>
      </c>
      <c r="FH68" s="143">
        <v>0</v>
      </c>
      <c r="FI68" s="158">
        <f t="shared" si="165"/>
        <v>0</v>
      </c>
      <c r="FJ68" s="120">
        <f t="shared" si="92"/>
        <v>0</v>
      </c>
      <c r="FK68" s="438" t="str">
        <f t="shared" si="93"/>
        <v/>
      </c>
      <c r="FL68" s="438" t="str">
        <f t="shared" si="94"/>
        <v/>
      </c>
      <c r="FM68" s="148" t="str">
        <f t="shared" si="95"/>
        <v/>
      </c>
      <c r="FN68" s="405">
        <v>0</v>
      </c>
      <c r="FO68" s="375">
        <v>0</v>
      </c>
      <c r="FP68" s="406">
        <v>0</v>
      </c>
      <c r="FQ68" s="407">
        <f t="shared" si="204"/>
        <v>0</v>
      </c>
      <c r="FR68" s="408">
        <f t="shared" si="97"/>
        <v>0</v>
      </c>
      <c r="FS68" s="409" t="str">
        <f t="shared" si="98"/>
        <v/>
      </c>
      <c r="FT68" s="176"/>
      <c r="FU68" s="174"/>
      <c r="FV68" s="177" t="str">
        <f t="shared" si="233"/>
        <v/>
      </c>
      <c r="FW68" s="161" t="str">
        <f t="shared" si="100"/>
        <v/>
      </c>
      <c r="FX68" s="162" t="str">
        <f t="shared" si="101"/>
        <v/>
      </c>
      <c r="FY68" s="163" t="str">
        <f t="shared" si="217"/>
        <v/>
      </c>
      <c r="FZ68" s="164" t="str">
        <f t="shared" si="103"/>
        <v/>
      </c>
      <c r="GA68" s="164" t="str">
        <f t="shared" si="104"/>
        <v/>
      </c>
      <c r="GB68" s="165" t="str">
        <f t="shared" si="218"/>
        <v/>
      </c>
      <c r="GC68" s="166" t="str">
        <f t="shared" si="106"/>
        <v/>
      </c>
      <c r="GD68" s="167" t="str">
        <f t="shared" si="107"/>
        <v/>
      </c>
      <c r="GE68" s="168" t="str">
        <f t="shared" si="177"/>
        <v/>
      </c>
      <c r="GF68" s="169" t="str">
        <f t="shared" si="178"/>
        <v/>
      </c>
      <c r="GG68" s="169" t="str">
        <f t="shared" si="179"/>
        <v/>
      </c>
      <c r="GH68" s="169" t="str">
        <f t="shared" si="180"/>
        <v/>
      </c>
      <c r="GI68" s="169" t="str">
        <f t="shared" si="181"/>
        <v/>
      </c>
      <c r="GJ68" s="170" t="str">
        <f t="shared" si="182"/>
        <v/>
      </c>
      <c r="GK68" s="169" t="str">
        <f t="shared" si="183"/>
        <v/>
      </c>
      <c r="GL68" s="439" t="str">
        <f t="shared" si="115"/>
        <v/>
      </c>
      <c r="GM68" s="168">
        <f t="shared" si="116"/>
        <v>0</v>
      </c>
      <c r="GN68" s="169">
        <f t="shared" si="117"/>
        <v>0</v>
      </c>
      <c r="GO68" s="169">
        <f t="shared" si="118"/>
        <v>0</v>
      </c>
      <c r="GP68" s="169">
        <f t="shared" si="119"/>
        <v>0</v>
      </c>
      <c r="GQ68" s="171"/>
      <c r="GR68" s="809"/>
      <c r="GS68" s="809"/>
      <c r="GT68" s="25">
        <f t="shared" si="120"/>
        <v>0</v>
      </c>
      <c r="GU68" s="25" t="s">
        <v>161</v>
      </c>
      <c r="GV68" s="25">
        <f t="shared" si="121"/>
        <v>200</v>
      </c>
      <c r="GW68" s="25" t="str">
        <f t="shared" si="122"/>
        <v>0/200</v>
      </c>
      <c r="GX68" s="25">
        <f t="shared" si="123"/>
        <v>0</v>
      </c>
      <c r="GY68" s="25" t="s">
        <v>161</v>
      </c>
      <c r="GZ68" s="25">
        <f t="shared" si="124"/>
        <v>200</v>
      </c>
      <c r="HA68" s="25" t="str">
        <f t="shared" si="125"/>
        <v>0/200</v>
      </c>
      <c r="HB68" s="25">
        <f t="shared" si="126"/>
        <v>0</v>
      </c>
      <c r="HC68" s="25" t="s">
        <v>161</v>
      </c>
      <c r="HD68" s="25">
        <f t="shared" si="127"/>
        <v>100</v>
      </c>
      <c r="HE68" s="25" t="str">
        <f t="shared" si="128"/>
        <v>0/100</v>
      </c>
      <c r="HF68" s="25">
        <f t="shared" si="129"/>
        <v>0</v>
      </c>
      <c r="HG68" s="25" t="s">
        <v>161</v>
      </c>
      <c r="HH68" s="25">
        <f t="shared" si="130"/>
        <v>100</v>
      </c>
      <c r="HI68" s="25" t="str">
        <f t="shared" si="131"/>
        <v>0/100</v>
      </c>
      <c r="HJ68" s="25">
        <f t="shared" si="132"/>
        <v>0</v>
      </c>
      <c r="HK68" s="25" t="s">
        <v>161</v>
      </c>
      <c r="HL68" s="25">
        <f t="shared" si="133"/>
        <v>200</v>
      </c>
      <c r="HM68" s="25" t="str">
        <f t="shared" si="134"/>
        <v>0/200</v>
      </c>
      <c r="HN68" s="25">
        <f t="shared" si="135"/>
        <v>0</v>
      </c>
      <c r="HO68" s="25" t="s">
        <v>161</v>
      </c>
      <c r="HP68" s="25">
        <f t="shared" si="136"/>
        <v>100</v>
      </c>
      <c r="HQ68" s="25" t="str">
        <f t="shared" si="137"/>
        <v>0/100</v>
      </c>
    </row>
    <row r="69" spans="1:225" ht="21.75" customHeight="1">
      <c r="A69" s="2">
        <f t="shared" si="27"/>
        <v>0</v>
      </c>
      <c r="B69" s="22">
        <f t="shared" si="28"/>
        <v>0</v>
      </c>
      <c r="C69" s="172">
        <v>60</v>
      </c>
      <c r="D69" s="85"/>
      <c r="E69" s="26"/>
      <c r="F69" s="27"/>
      <c r="G69" s="23"/>
      <c r="H69" s="26"/>
      <c r="I69" s="26"/>
      <c r="J69" s="26"/>
      <c r="K69" s="365"/>
      <c r="L69" s="89">
        <v>0</v>
      </c>
      <c r="M69" s="90">
        <v>0</v>
      </c>
      <c r="N69" s="91">
        <v>0</v>
      </c>
      <c r="O69" s="91"/>
      <c r="P69" s="371">
        <f t="shared" si="29"/>
        <v>0</v>
      </c>
      <c r="Q69" s="372">
        <f t="shared" si="30"/>
        <v>0</v>
      </c>
      <c r="R69" s="90">
        <v>0</v>
      </c>
      <c r="S69" s="92">
        <f t="shared" si="221"/>
        <v>0</v>
      </c>
      <c r="T69" s="90">
        <v>0</v>
      </c>
      <c r="U69" s="92">
        <f t="shared" si="222"/>
        <v>0</v>
      </c>
      <c r="V69" s="93">
        <f t="shared" si="31"/>
        <v>0</v>
      </c>
      <c r="W69" s="94" t="str">
        <f t="shared" si="32"/>
        <v/>
      </c>
      <c r="X69" s="94" t="str">
        <f t="shared" si="33"/>
        <v/>
      </c>
      <c r="Y69" s="373" t="str">
        <f t="shared" si="34"/>
        <v/>
      </c>
      <c r="Z69" s="380">
        <v>0</v>
      </c>
      <c r="AA69" s="381">
        <v>0</v>
      </c>
      <c r="AB69" s="382">
        <v>0</v>
      </c>
      <c r="AC69" s="382"/>
      <c r="AD69" s="382">
        <f t="shared" si="35"/>
        <v>0</v>
      </c>
      <c r="AE69" s="383">
        <f t="shared" si="36"/>
        <v>0</v>
      </c>
      <c r="AF69" s="381">
        <v>0</v>
      </c>
      <c r="AG69" s="383">
        <f t="shared" si="3"/>
        <v>0</v>
      </c>
      <c r="AH69" s="381">
        <v>0</v>
      </c>
      <c r="AI69" s="383">
        <f t="shared" si="4"/>
        <v>0</v>
      </c>
      <c r="AJ69" s="384">
        <f t="shared" si="5"/>
        <v>0</v>
      </c>
      <c r="AK69" s="385" t="str">
        <f t="shared" si="37"/>
        <v/>
      </c>
      <c r="AL69" s="385" t="str">
        <f t="shared" si="38"/>
        <v/>
      </c>
      <c r="AM69" s="386" t="str">
        <f t="shared" si="39"/>
        <v/>
      </c>
      <c r="AN69" s="96">
        <v>0</v>
      </c>
      <c r="AO69" s="97">
        <v>0</v>
      </c>
      <c r="AP69" s="98">
        <v>0</v>
      </c>
      <c r="AQ69" s="98"/>
      <c r="AR69" s="98">
        <f t="shared" si="40"/>
        <v>0</v>
      </c>
      <c r="AS69" s="99">
        <f t="shared" si="41"/>
        <v>0</v>
      </c>
      <c r="AT69" s="97">
        <v>0</v>
      </c>
      <c r="AU69" s="99">
        <f t="shared" si="6"/>
        <v>0</v>
      </c>
      <c r="AV69" s="97">
        <v>0</v>
      </c>
      <c r="AW69" s="99">
        <f t="shared" si="7"/>
        <v>0</v>
      </c>
      <c r="AX69" s="100">
        <f t="shared" si="8"/>
        <v>0</v>
      </c>
      <c r="AY69" s="101" t="str">
        <f t="shared" si="42"/>
        <v/>
      </c>
      <c r="AZ69" s="101" t="str">
        <f t="shared" si="43"/>
        <v/>
      </c>
      <c r="BA69" s="102" t="str">
        <f t="shared" si="44"/>
        <v/>
      </c>
      <c r="BB69" s="103">
        <v>0</v>
      </c>
      <c r="BC69" s="104">
        <v>0</v>
      </c>
      <c r="BD69" s="105">
        <v>0</v>
      </c>
      <c r="BE69" s="105"/>
      <c r="BF69" s="105">
        <f t="shared" si="45"/>
        <v>0</v>
      </c>
      <c r="BG69" s="106">
        <f t="shared" si="46"/>
        <v>0</v>
      </c>
      <c r="BH69" s="104">
        <v>0</v>
      </c>
      <c r="BI69" s="106">
        <f t="shared" si="9"/>
        <v>0</v>
      </c>
      <c r="BJ69" s="104">
        <v>0</v>
      </c>
      <c r="BK69" s="106">
        <f t="shared" si="10"/>
        <v>0</v>
      </c>
      <c r="BL69" s="107">
        <f t="shared" si="11"/>
        <v>0</v>
      </c>
      <c r="BM69" s="108" t="str">
        <f t="shared" si="47"/>
        <v/>
      </c>
      <c r="BN69" s="108" t="str">
        <f t="shared" si="48"/>
        <v/>
      </c>
      <c r="BO69" s="109" t="str">
        <f t="shared" si="49"/>
        <v/>
      </c>
      <c r="BP69" s="110">
        <v>0</v>
      </c>
      <c r="BQ69" s="111">
        <v>0</v>
      </c>
      <c r="BR69" s="112">
        <v>0</v>
      </c>
      <c r="BS69" s="113">
        <f t="shared" si="50"/>
        <v>0</v>
      </c>
      <c r="BT69" s="111">
        <f t="shared" si="51"/>
        <v>0</v>
      </c>
      <c r="BU69" s="113">
        <f t="shared" si="52"/>
        <v>0</v>
      </c>
      <c r="BV69" s="111">
        <v>0</v>
      </c>
      <c r="BW69" s="113">
        <f t="shared" si="12"/>
        <v>0</v>
      </c>
      <c r="BX69" s="435">
        <f t="shared" si="53"/>
        <v>0</v>
      </c>
      <c r="BY69" s="114">
        <f t="shared" si="54"/>
        <v>0</v>
      </c>
      <c r="BZ69" s="434">
        <f t="shared" si="14"/>
        <v>0</v>
      </c>
      <c r="CA69" s="403" t="str">
        <f t="shared" si="55"/>
        <v/>
      </c>
      <c r="CB69" s="114" t="str">
        <f t="shared" si="56"/>
        <v/>
      </c>
      <c r="CC69" s="115" t="str">
        <f t="shared" si="57"/>
        <v/>
      </c>
      <c r="CD69" s="89">
        <v>0</v>
      </c>
      <c r="CE69" s="90">
        <v>0</v>
      </c>
      <c r="CF69" s="91">
        <v>0</v>
      </c>
      <c r="CG69" s="91"/>
      <c r="CH69" s="91">
        <f t="shared" si="58"/>
        <v>0</v>
      </c>
      <c r="CI69" s="92">
        <f t="shared" si="59"/>
        <v>0</v>
      </c>
      <c r="CJ69" s="90">
        <v>0</v>
      </c>
      <c r="CK69" s="92">
        <f t="shared" si="15"/>
        <v>0</v>
      </c>
      <c r="CL69" s="90">
        <v>0</v>
      </c>
      <c r="CM69" s="92">
        <f t="shared" si="16"/>
        <v>0</v>
      </c>
      <c r="CN69" s="93">
        <f t="shared" si="17"/>
        <v>0</v>
      </c>
      <c r="CO69" s="94" t="str">
        <f t="shared" si="60"/>
        <v/>
      </c>
      <c r="CP69" s="94" t="str">
        <f t="shared" si="61"/>
        <v/>
      </c>
      <c r="CQ69" s="95" t="str">
        <f t="shared" si="62"/>
        <v/>
      </c>
      <c r="CR69" s="116">
        <v>0</v>
      </c>
      <c r="CS69" s="117">
        <v>0</v>
      </c>
      <c r="CT69" s="118">
        <v>0</v>
      </c>
      <c r="CU69" s="118"/>
      <c r="CV69" s="118">
        <f t="shared" si="63"/>
        <v>0</v>
      </c>
      <c r="CW69" s="119">
        <f t="shared" si="64"/>
        <v>0</v>
      </c>
      <c r="CX69" s="117">
        <v>0</v>
      </c>
      <c r="CY69" s="119">
        <f t="shared" si="18"/>
        <v>0</v>
      </c>
      <c r="CZ69" s="117">
        <v>0</v>
      </c>
      <c r="DA69" s="119">
        <f t="shared" si="19"/>
        <v>0</v>
      </c>
      <c r="DB69" s="120">
        <f t="shared" si="20"/>
        <v>0</v>
      </c>
      <c r="DC69" s="87" t="str">
        <f t="shared" si="65"/>
        <v/>
      </c>
      <c r="DD69" s="87" t="str">
        <f t="shared" si="66"/>
        <v/>
      </c>
      <c r="DE69" s="121" t="str">
        <f t="shared" si="67"/>
        <v/>
      </c>
      <c r="DF69" s="122">
        <v>0</v>
      </c>
      <c r="DG69" s="123">
        <v>0</v>
      </c>
      <c r="DH69" s="124"/>
      <c r="DI69" s="125">
        <f t="shared" si="140"/>
        <v>0</v>
      </c>
      <c r="DJ69" s="84">
        <v>0</v>
      </c>
      <c r="DK69" s="126">
        <v>0</v>
      </c>
      <c r="DL69" s="127">
        <f t="shared" si="169"/>
        <v>0</v>
      </c>
      <c r="DM69" s="128">
        <v>0</v>
      </c>
      <c r="DN69" s="129">
        <v>0</v>
      </c>
      <c r="DO69" s="130">
        <f t="shared" si="141"/>
        <v>0</v>
      </c>
      <c r="DP69" s="131">
        <f t="shared" si="142"/>
        <v>0</v>
      </c>
      <c r="DQ69" s="132">
        <f t="shared" si="143"/>
        <v>0</v>
      </c>
      <c r="DR69" s="133" t="str">
        <f t="shared" si="144"/>
        <v/>
      </c>
      <c r="DS69" s="116">
        <v>0</v>
      </c>
      <c r="DT69" s="135">
        <v>0</v>
      </c>
      <c r="DU69" s="136">
        <f t="shared" si="145"/>
        <v>0</v>
      </c>
      <c r="DV69" s="117">
        <v>0</v>
      </c>
      <c r="DW69" s="138"/>
      <c r="DX69" s="136">
        <f t="shared" si="146"/>
        <v>0</v>
      </c>
      <c r="DY69" s="138"/>
      <c r="DZ69" s="138"/>
      <c r="EA69" s="136" t="str">
        <f t="shared" si="147"/>
        <v/>
      </c>
      <c r="EB69" s="139">
        <f t="shared" si="148"/>
        <v>0</v>
      </c>
      <c r="EC69" s="140">
        <f t="shared" si="149"/>
        <v>0</v>
      </c>
      <c r="ED69" s="141">
        <f t="shared" si="150"/>
        <v>0</v>
      </c>
      <c r="EE69" s="86">
        <v>0</v>
      </c>
      <c r="EF69" s="142">
        <v>0</v>
      </c>
      <c r="EG69" s="136">
        <f t="shared" si="151"/>
        <v>0</v>
      </c>
      <c r="EH69" s="143">
        <v>0</v>
      </c>
      <c r="EI69" s="144">
        <v>0</v>
      </c>
      <c r="EJ69" s="136">
        <f t="shared" si="152"/>
        <v>0</v>
      </c>
      <c r="EK69" s="145">
        <f t="shared" si="153"/>
        <v>0</v>
      </c>
      <c r="EL69" s="146">
        <f t="shared" si="154"/>
        <v>0</v>
      </c>
      <c r="EM69" s="147">
        <f t="shared" si="155"/>
        <v>0</v>
      </c>
      <c r="EN69" s="120">
        <f t="shared" si="156"/>
        <v>0</v>
      </c>
      <c r="EO69" s="148" t="str">
        <f t="shared" si="157"/>
        <v/>
      </c>
      <c r="EP69" s="173">
        <v>0</v>
      </c>
      <c r="EQ69" s="174">
        <v>0</v>
      </c>
      <c r="ER69" s="174">
        <v>0</v>
      </c>
      <c r="ES69" s="151">
        <f t="shared" si="201"/>
        <v>0</v>
      </c>
      <c r="ET69" s="152">
        <f t="shared" si="202"/>
        <v>0</v>
      </c>
      <c r="EU69" s="153" t="str">
        <f t="shared" si="203"/>
        <v/>
      </c>
      <c r="EV69" s="175">
        <v>0</v>
      </c>
      <c r="EW69" s="162">
        <v>0</v>
      </c>
      <c r="EX69" s="162">
        <v>0</v>
      </c>
      <c r="EY69" s="85">
        <f t="shared" si="188"/>
        <v>0</v>
      </c>
      <c r="EZ69" s="132">
        <f t="shared" si="189"/>
        <v>0</v>
      </c>
      <c r="FA69" s="133" t="str">
        <f t="shared" si="190"/>
        <v/>
      </c>
      <c r="FB69" s="116">
        <v>0</v>
      </c>
      <c r="FC69" s="117">
        <v>0</v>
      </c>
      <c r="FD69" s="155">
        <v>0</v>
      </c>
      <c r="FE69" s="156">
        <f t="shared" si="172"/>
        <v>0</v>
      </c>
      <c r="FF69" s="142">
        <v>0</v>
      </c>
      <c r="FG69" s="157">
        <f t="shared" si="164"/>
        <v>0</v>
      </c>
      <c r="FH69" s="143">
        <v>0</v>
      </c>
      <c r="FI69" s="158">
        <f t="shared" si="165"/>
        <v>0</v>
      </c>
      <c r="FJ69" s="120">
        <f t="shared" si="92"/>
        <v>0</v>
      </c>
      <c r="FK69" s="438" t="str">
        <f t="shared" si="93"/>
        <v/>
      </c>
      <c r="FL69" s="438" t="str">
        <f t="shared" si="94"/>
        <v/>
      </c>
      <c r="FM69" s="148" t="str">
        <f t="shared" si="95"/>
        <v/>
      </c>
      <c r="FN69" s="410">
        <v>0</v>
      </c>
      <c r="FO69" s="411">
        <v>0</v>
      </c>
      <c r="FP69" s="411">
        <v>0</v>
      </c>
      <c r="FQ69" s="407">
        <f t="shared" si="204"/>
        <v>0</v>
      </c>
      <c r="FR69" s="408">
        <f t="shared" si="97"/>
        <v>0</v>
      </c>
      <c r="FS69" s="409" t="str">
        <f t="shared" si="98"/>
        <v/>
      </c>
      <c r="FT69" s="176"/>
      <c r="FU69" s="174"/>
      <c r="FV69" s="177" t="str">
        <f t="shared" si="233"/>
        <v/>
      </c>
      <c r="FW69" s="161" t="str">
        <f t="shared" si="100"/>
        <v/>
      </c>
      <c r="FX69" s="162" t="str">
        <f t="shared" si="101"/>
        <v/>
      </c>
      <c r="FY69" s="163" t="str">
        <f t="shared" si="217"/>
        <v/>
      </c>
      <c r="FZ69" s="164" t="str">
        <f t="shared" si="103"/>
        <v/>
      </c>
      <c r="GA69" s="164" t="str">
        <f t="shared" si="104"/>
        <v/>
      </c>
      <c r="GB69" s="165" t="str">
        <f t="shared" si="218"/>
        <v/>
      </c>
      <c r="GC69" s="166" t="str">
        <f t="shared" si="106"/>
        <v/>
      </c>
      <c r="GD69" s="167" t="str">
        <f t="shared" si="107"/>
        <v/>
      </c>
      <c r="GE69" s="168" t="str">
        <f t="shared" si="177"/>
        <v/>
      </c>
      <c r="GF69" s="169" t="str">
        <f t="shared" si="178"/>
        <v/>
      </c>
      <c r="GG69" s="169" t="str">
        <f t="shared" si="179"/>
        <v/>
      </c>
      <c r="GH69" s="169" t="str">
        <f t="shared" si="180"/>
        <v/>
      </c>
      <c r="GI69" s="169" t="str">
        <f t="shared" si="181"/>
        <v/>
      </c>
      <c r="GJ69" s="170" t="str">
        <f t="shared" si="182"/>
        <v/>
      </c>
      <c r="GK69" s="169" t="str">
        <f t="shared" si="183"/>
        <v/>
      </c>
      <c r="GL69" s="439" t="str">
        <f t="shared" si="115"/>
        <v/>
      </c>
      <c r="GM69" s="168">
        <f t="shared" si="116"/>
        <v>0</v>
      </c>
      <c r="GN69" s="169">
        <f t="shared" si="117"/>
        <v>0</v>
      </c>
      <c r="GO69" s="169">
        <f t="shared" si="118"/>
        <v>0</v>
      </c>
      <c r="GP69" s="169">
        <f t="shared" si="119"/>
        <v>0</v>
      </c>
      <c r="GQ69" s="171"/>
      <c r="GR69" s="809"/>
      <c r="GS69" s="809"/>
      <c r="GT69" s="25">
        <f t="shared" si="120"/>
        <v>0</v>
      </c>
      <c r="GU69" s="25" t="s">
        <v>161</v>
      </c>
      <c r="GV69" s="25">
        <f t="shared" si="121"/>
        <v>200</v>
      </c>
      <c r="GW69" s="25" t="str">
        <f t="shared" si="122"/>
        <v>0/200</v>
      </c>
      <c r="GX69" s="25">
        <f t="shared" si="123"/>
        <v>0</v>
      </c>
      <c r="GY69" s="25" t="s">
        <v>161</v>
      </c>
      <c r="GZ69" s="25">
        <f t="shared" si="124"/>
        <v>200</v>
      </c>
      <c r="HA69" s="25" t="str">
        <f t="shared" si="125"/>
        <v>0/200</v>
      </c>
      <c r="HB69" s="25">
        <f t="shared" si="126"/>
        <v>0</v>
      </c>
      <c r="HC69" s="25" t="s">
        <v>161</v>
      </c>
      <c r="HD69" s="25">
        <f t="shared" si="127"/>
        <v>100</v>
      </c>
      <c r="HE69" s="25" t="str">
        <f t="shared" si="128"/>
        <v>0/100</v>
      </c>
      <c r="HF69" s="25">
        <f t="shared" si="129"/>
        <v>0</v>
      </c>
      <c r="HG69" s="25" t="s">
        <v>161</v>
      </c>
      <c r="HH69" s="25">
        <f t="shared" si="130"/>
        <v>100</v>
      </c>
      <c r="HI69" s="25" t="str">
        <f t="shared" si="131"/>
        <v>0/100</v>
      </c>
      <c r="HJ69" s="25">
        <f t="shared" si="132"/>
        <v>0</v>
      </c>
      <c r="HK69" s="25" t="s">
        <v>161</v>
      </c>
      <c r="HL69" s="25">
        <f t="shared" si="133"/>
        <v>200</v>
      </c>
      <c r="HM69" s="25" t="str">
        <f t="shared" si="134"/>
        <v>0/200</v>
      </c>
      <c r="HN69" s="25">
        <f t="shared" si="135"/>
        <v>0</v>
      </c>
      <c r="HO69" s="25" t="s">
        <v>161</v>
      </c>
      <c r="HP69" s="25">
        <f t="shared" si="136"/>
        <v>100</v>
      </c>
      <c r="HQ69" s="25" t="str">
        <f t="shared" si="137"/>
        <v>0/100</v>
      </c>
    </row>
    <row r="70" spans="1:225" ht="21.75" customHeight="1">
      <c r="A70" s="2">
        <f t="shared" si="27"/>
        <v>0</v>
      </c>
      <c r="B70" s="22">
        <f t="shared" si="28"/>
        <v>0</v>
      </c>
      <c r="C70" s="88">
        <v>61</v>
      </c>
      <c r="D70" s="85"/>
      <c r="E70" s="26"/>
      <c r="F70" s="27"/>
      <c r="G70" s="26"/>
      <c r="H70" s="26"/>
      <c r="I70" s="26"/>
      <c r="J70" s="26"/>
      <c r="K70" s="365"/>
      <c r="L70" s="89">
        <v>0</v>
      </c>
      <c r="M70" s="90">
        <v>0</v>
      </c>
      <c r="N70" s="91">
        <v>0</v>
      </c>
      <c r="O70" s="91"/>
      <c r="P70" s="371">
        <f t="shared" si="29"/>
        <v>0</v>
      </c>
      <c r="Q70" s="372">
        <f t="shared" si="30"/>
        <v>0</v>
      </c>
      <c r="R70" s="90">
        <v>0</v>
      </c>
      <c r="S70" s="92">
        <f t="shared" si="221"/>
        <v>0</v>
      </c>
      <c r="T70" s="90">
        <v>0</v>
      </c>
      <c r="U70" s="92">
        <f t="shared" si="222"/>
        <v>0</v>
      </c>
      <c r="V70" s="93">
        <f t="shared" si="31"/>
        <v>0</v>
      </c>
      <c r="W70" s="94" t="str">
        <f t="shared" si="32"/>
        <v/>
      </c>
      <c r="X70" s="94" t="str">
        <f t="shared" si="33"/>
        <v/>
      </c>
      <c r="Y70" s="373" t="str">
        <f t="shared" si="34"/>
        <v/>
      </c>
      <c r="Z70" s="380">
        <v>0</v>
      </c>
      <c r="AA70" s="381">
        <v>0</v>
      </c>
      <c r="AB70" s="382">
        <v>0</v>
      </c>
      <c r="AC70" s="382"/>
      <c r="AD70" s="382">
        <f t="shared" si="35"/>
        <v>0</v>
      </c>
      <c r="AE70" s="383">
        <f t="shared" si="36"/>
        <v>0</v>
      </c>
      <c r="AF70" s="381">
        <v>0</v>
      </c>
      <c r="AG70" s="383">
        <f t="shared" si="3"/>
        <v>0</v>
      </c>
      <c r="AH70" s="381">
        <v>0</v>
      </c>
      <c r="AI70" s="383">
        <f t="shared" si="4"/>
        <v>0</v>
      </c>
      <c r="AJ70" s="384">
        <f t="shared" si="5"/>
        <v>0</v>
      </c>
      <c r="AK70" s="385" t="str">
        <f t="shared" si="37"/>
        <v/>
      </c>
      <c r="AL70" s="385" t="str">
        <f t="shared" si="38"/>
        <v/>
      </c>
      <c r="AM70" s="386" t="str">
        <f t="shared" si="39"/>
        <v/>
      </c>
      <c r="AN70" s="96">
        <v>0</v>
      </c>
      <c r="AO70" s="97">
        <v>0</v>
      </c>
      <c r="AP70" s="98">
        <v>0</v>
      </c>
      <c r="AQ70" s="98"/>
      <c r="AR70" s="98">
        <f t="shared" si="40"/>
        <v>0</v>
      </c>
      <c r="AS70" s="99">
        <f t="shared" si="41"/>
        <v>0</v>
      </c>
      <c r="AT70" s="97">
        <v>0</v>
      </c>
      <c r="AU70" s="99">
        <f t="shared" si="6"/>
        <v>0</v>
      </c>
      <c r="AV70" s="97">
        <v>0</v>
      </c>
      <c r="AW70" s="99">
        <f t="shared" si="7"/>
        <v>0</v>
      </c>
      <c r="AX70" s="100">
        <f t="shared" si="8"/>
        <v>0</v>
      </c>
      <c r="AY70" s="101" t="str">
        <f t="shared" si="42"/>
        <v/>
      </c>
      <c r="AZ70" s="101" t="str">
        <f t="shared" si="43"/>
        <v/>
      </c>
      <c r="BA70" s="102" t="str">
        <f t="shared" si="44"/>
        <v/>
      </c>
      <c r="BB70" s="103">
        <v>0</v>
      </c>
      <c r="BC70" s="104">
        <v>0</v>
      </c>
      <c r="BD70" s="105">
        <v>0</v>
      </c>
      <c r="BE70" s="105"/>
      <c r="BF70" s="105">
        <f t="shared" si="45"/>
        <v>0</v>
      </c>
      <c r="BG70" s="106">
        <f t="shared" si="46"/>
        <v>0</v>
      </c>
      <c r="BH70" s="104">
        <v>0</v>
      </c>
      <c r="BI70" s="106">
        <f t="shared" si="9"/>
        <v>0</v>
      </c>
      <c r="BJ70" s="104">
        <v>0</v>
      </c>
      <c r="BK70" s="106">
        <f t="shared" si="10"/>
        <v>0</v>
      </c>
      <c r="BL70" s="107">
        <f t="shared" si="11"/>
        <v>0</v>
      </c>
      <c r="BM70" s="108" t="str">
        <f t="shared" si="47"/>
        <v/>
      </c>
      <c r="BN70" s="108" t="str">
        <f t="shared" si="48"/>
        <v/>
      </c>
      <c r="BO70" s="109" t="str">
        <f t="shared" si="49"/>
        <v/>
      </c>
      <c r="BP70" s="110">
        <v>0</v>
      </c>
      <c r="BQ70" s="111">
        <v>0</v>
      </c>
      <c r="BR70" s="112">
        <v>0</v>
      </c>
      <c r="BS70" s="113">
        <f t="shared" si="50"/>
        <v>0</v>
      </c>
      <c r="BT70" s="111">
        <f t="shared" si="51"/>
        <v>0</v>
      </c>
      <c r="BU70" s="113">
        <f t="shared" si="52"/>
        <v>0</v>
      </c>
      <c r="BV70" s="111">
        <v>0</v>
      </c>
      <c r="BW70" s="113">
        <f t="shared" si="12"/>
        <v>0</v>
      </c>
      <c r="BX70" s="435">
        <f t="shared" si="53"/>
        <v>0</v>
      </c>
      <c r="BY70" s="114">
        <f t="shared" si="54"/>
        <v>0</v>
      </c>
      <c r="BZ70" s="434">
        <f t="shared" si="14"/>
        <v>0</v>
      </c>
      <c r="CA70" s="403" t="str">
        <f t="shared" si="55"/>
        <v/>
      </c>
      <c r="CB70" s="114" t="str">
        <f t="shared" si="56"/>
        <v/>
      </c>
      <c r="CC70" s="115" t="str">
        <f t="shared" si="57"/>
        <v/>
      </c>
      <c r="CD70" s="89">
        <v>0</v>
      </c>
      <c r="CE70" s="90">
        <v>0</v>
      </c>
      <c r="CF70" s="91">
        <v>0</v>
      </c>
      <c r="CG70" s="91"/>
      <c r="CH70" s="91">
        <f t="shared" si="58"/>
        <v>0</v>
      </c>
      <c r="CI70" s="92">
        <f t="shared" si="59"/>
        <v>0</v>
      </c>
      <c r="CJ70" s="90">
        <v>0</v>
      </c>
      <c r="CK70" s="92">
        <f t="shared" si="15"/>
        <v>0</v>
      </c>
      <c r="CL70" s="90">
        <v>0</v>
      </c>
      <c r="CM70" s="92">
        <f t="shared" si="16"/>
        <v>0</v>
      </c>
      <c r="CN70" s="93">
        <f t="shared" si="17"/>
        <v>0</v>
      </c>
      <c r="CO70" s="94" t="str">
        <f t="shared" si="60"/>
        <v/>
      </c>
      <c r="CP70" s="94" t="str">
        <f t="shared" si="61"/>
        <v/>
      </c>
      <c r="CQ70" s="95" t="str">
        <f t="shared" si="62"/>
        <v/>
      </c>
      <c r="CR70" s="116">
        <v>0</v>
      </c>
      <c r="CS70" s="117">
        <v>0</v>
      </c>
      <c r="CT70" s="118">
        <v>0</v>
      </c>
      <c r="CU70" s="118"/>
      <c r="CV70" s="118">
        <f t="shared" si="63"/>
        <v>0</v>
      </c>
      <c r="CW70" s="119">
        <f t="shared" si="64"/>
        <v>0</v>
      </c>
      <c r="CX70" s="117">
        <v>0</v>
      </c>
      <c r="CY70" s="119">
        <f t="shared" si="18"/>
        <v>0</v>
      </c>
      <c r="CZ70" s="117">
        <v>0</v>
      </c>
      <c r="DA70" s="119">
        <f t="shared" si="19"/>
        <v>0</v>
      </c>
      <c r="DB70" s="120">
        <f t="shared" si="20"/>
        <v>0</v>
      </c>
      <c r="DC70" s="87" t="str">
        <f t="shared" si="65"/>
        <v/>
      </c>
      <c r="DD70" s="87" t="str">
        <f t="shared" si="66"/>
        <v/>
      </c>
      <c r="DE70" s="121" t="str">
        <f t="shared" si="67"/>
        <v/>
      </c>
      <c r="DF70" s="122">
        <v>0</v>
      </c>
      <c r="DG70" s="123">
        <v>0</v>
      </c>
      <c r="DH70" s="124"/>
      <c r="DI70" s="125">
        <f t="shared" si="140"/>
        <v>0</v>
      </c>
      <c r="DJ70" s="84">
        <v>0</v>
      </c>
      <c r="DK70" s="126">
        <v>0</v>
      </c>
      <c r="DL70" s="127">
        <f t="shared" si="169"/>
        <v>0</v>
      </c>
      <c r="DM70" s="128">
        <v>0</v>
      </c>
      <c r="DN70" s="129">
        <f t="shared" ref="DN70" si="252">IF($U$8="NA","NA",0)</f>
        <v>0</v>
      </c>
      <c r="DO70" s="130">
        <f t="shared" si="141"/>
        <v>0</v>
      </c>
      <c r="DP70" s="131">
        <f t="shared" si="142"/>
        <v>0</v>
      </c>
      <c r="DQ70" s="132">
        <f t="shared" si="143"/>
        <v>0</v>
      </c>
      <c r="DR70" s="133" t="str">
        <f t="shared" si="144"/>
        <v/>
      </c>
      <c r="DS70" s="116">
        <v>0</v>
      </c>
      <c r="DT70" s="135">
        <v>0</v>
      </c>
      <c r="DU70" s="136">
        <f t="shared" si="145"/>
        <v>0</v>
      </c>
      <c r="DV70" s="117">
        <v>0</v>
      </c>
      <c r="DW70" s="138"/>
      <c r="DX70" s="136">
        <f t="shared" si="146"/>
        <v>0</v>
      </c>
      <c r="DY70" s="138"/>
      <c r="DZ70" s="138"/>
      <c r="EA70" s="136" t="str">
        <f t="shared" si="147"/>
        <v/>
      </c>
      <c r="EB70" s="139">
        <f t="shared" si="148"/>
        <v>0</v>
      </c>
      <c r="EC70" s="140">
        <f t="shared" si="149"/>
        <v>0</v>
      </c>
      <c r="ED70" s="141">
        <f t="shared" si="150"/>
        <v>0</v>
      </c>
      <c r="EE70" s="86">
        <v>0</v>
      </c>
      <c r="EF70" s="142">
        <v>0</v>
      </c>
      <c r="EG70" s="136">
        <f t="shared" si="151"/>
        <v>0</v>
      </c>
      <c r="EH70" s="143">
        <v>0</v>
      </c>
      <c r="EI70" s="144">
        <f t="shared" ref="EI70" si="253">IF($U$8="NA","NA",0)</f>
        <v>0</v>
      </c>
      <c r="EJ70" s="136">
        <f t="shared" si="152"/>
        <v>0</v>
      </c>
      <c r="EK70" s="145">
        <f t="shared" si="153"/>
        <v>0</v>
      </c>
      <c r="EL70" s="146">
        <f t="shared" si="154"/>
        <v>0</v>
      </c>
      <c r="EM70" s="147">
        <f t="shared" si="155"/>
        <v>0</v>
      </c>
      <c r="EN70" s="120">
        <f t="shared" si="156"/>
        <v>0</v>
      </c>
      <c r="EO70" s="148" t="str">
        <f t="shared" si="157"/>
        <v/>
      </c>
      <c r="EP70" s="149">
        <v>0</v>
      </c>
      <c r="EQ70" s="114">
        <v>0</v>
      </c>
      <c r="ER70" s="150">
        <v>0</v>
      </c>
      <c r="ES70" s="151">
        <f t="shared" si="201"/>
        <v>0</v>
      </c>
      <c r="ET70" s="152">
        <f t="shared" si="202"/>
        <v>0</v>
      </c>
      <c r="EU70" s="153" t="str">
        <f t="shared" si="203"/>
        <v/>
      </c>
      <c r="EV70" s="154">
        <v>0</v>
      </c>
      <c r="EW70" s="85">
        <v>0</v>
      </c>
      <c r="EX70" s="85">
        <v>0</v>
      </c>
      <c r="EY70" s="85">
        <f t="shared" si="188"/>
        <v>0</v>
      </c>
      <c r="EZ70" s="132">
        <f t="shared" si="189"/>
        <v>0</v>
      </c>
      <c r="FA70" s="133" t="str">
        <f t="shared" si="190"/>
        <v/>
      </c>
      <c r="FB70" s="116">
        <v>0</v>
      </c>
      <c r="FC70" s="117">
        <v>0</v>
      </c>
      <c r="FD70" s="155">
        <v>0</v>
      </c>
      <c r="FE70" s="156">
        <f t="shared" si="172"/>
        <v>0</v>
      </c>
      <c r="FF70" s="142">
        <v>0</v>
      </c>
      <c r="FG70" s="157">
        <f t="shared" si="164"/>
        <v>0</v>
      </c>
      <c r="FH70" s="143">
        <v>0</v>
      </c>
      <c r="FI70" s="158">
        <f t="shared" si="165"/>
        <v>0</v>
      </c>
      <c r="FJ70" s="120">
        <f t="shared" si="92"/>
        <v>0</v>
      </c>
      <c r="FK70" s="438" t="str">
        <f t="shared" si="93"/>
        <v/>
      </c>
      <c r="FL70" s="438" t="str">
        <f t="shared" si="94"/>
        <v/>
      </c>
      <c r="FM70" s="148" t="str">
        <f t="shared" si="95"/>
        <v/>
      </c>
      <c r="FN70" s="405">
        <v>0</v>
      </c>
      <c r="FO70" s="375">
        <v>0</v>
      </c>
      <c r="FP70" s="406">
        <v>0</v>
      </c>
      <c r="FQ70" s="407">
        <f t="shared" si="204"/>
        <v>0</v>
      </c>
      <c r="FR70" s="408">
        <f t="shared" si="97"/>
        <v>0</v>
      </c>
      <c r="FS70" s="409" t="str">
        <f t="shared" si="98"/>
        <v/>
      </c>
      <c r="FT70" s="176"/>
      <c r="FU70" s="174"/>
      <c r="FV70" s="177" t="str">
        <f t="shared" si="233"/>
        <v/>
      </c>
      <c r="FW70" s="161" t="str">
        <f t="shared" si="100"/>
        <v/>
      </c>
      <c r="FX70" s="162" t="str">
        <f t="shared" si="101"/>
        <v/>
      </c>
      <c r="FY70" s="163" t="str">
        <f t="shared" si="217"/>
        <v/>
      </c>
      <c r="FZ70" s="164" t="str">
        <f t="shared" si="103"/>
        <v/>
      </c>
      <c r="GA70" s="164" t="str">
        <f t="shared" si="104"/>
        <v/>
      </c>
      <c r="GB70" s="165" t="str">
        <f t="shared" si="218"/>
        <v/>
      </c>
      <c r="GC70" s="166" t="str">
        <f t="shared" si="106"/>
        <v/>
      </c>
      <c r="GD70" s="167" t="str">
        <f t="shared" si="107"/>
        <v/>
      </c>
      <c r="GE70" s="168" t="str">
        <f t="shared" si="177"/>
        <v/>
      </c>
      <c r="GF70" s="169" t="str">
        <f t="shared" si="178"/>
        <v/>
      </c>
      <c r="GG70" s="169" t="str">
        <f t="shared" si="179"/>
        <v/>
      </c>
      <c r="GH70" s="169" t="str">
        <f t="shared" si="180"/>
        <v/>
      </c>
      <c r="GI70" s="169" t="str">
        <f t="shared" si="181"/>
        <v/>
      </c>
      <c r="GJ70" s="170" t="str">
        <f t="shared" si="182"/>
        <v/>
      </c>
      <c r="GK70" s="169" t="str">
        <f t="shared" si="183"/>
        <v/>
      </c>
      <c r="GL70" s="439" t="str">
        <f t="shared" si="115"/>
        <v/>
      </c>
      <c r="GM70" s="168">
        <f t="shared" si="116"/>
        <v>0</v>
      </c>
      <c r="GN70" s="169">
        <f t="shared" si="117"/>
        <v>0</v>
      </c>
      <c r="GO70" s="169">
        <f t="shared" si="118"/>
        <v>0</v>
      </c>
      <c r="GP70" s="169">
        <f t="shared" si="119"/>
        <v>0</v>
      </c>
      <c r="GQ70" s="171"/>
      <c r="GR70" s="809"/>
      <c r="GS70" s="809"/>
      <c r="GT70" s="25">
        <f t="shared" si="120"/>
        <v>0</v>
      </c>
      <c r="GU70" s="25" t="s">
        <v>161</v>
      </c>
      <c r="GV70" s="25">
        <f t="shared" si="121"/>
        <v>200</v>
      </c>
      <c r="GW70" s="25" t="str">
        <f t="shared" si="122"/>
        <v>0/200</v>
      </c>
      <c r="GX70" s="25">
        <f t="shared" si="123"/>
        <v>0</v>
      </c>
      <c r="GY70" s="25" t="s">
        <v>161</v>
      </c>
      <c r="GZ70" s="25">
        <f t="shared" si="124"/>
        <v>200</v>
      </c>
      <c r="HA70" s="25" t="str">
        <f t="shared" si="125"/>
        <v>0/200</v>
      </c>
      <c r="HB70" s="25">
        <f t="shared" si="126"/>
        <v>0</v>
      </c>
      <c r="HC70" s="25" t="s">
        <v>161</v>
      </c>
      <c r="HD70" s="25">
        <f t="shared" si="127"/>
        <v>100</v>
      </c>
      <c r="HE70" s="25" t="str">
        <f t="shared" si="128"/>
        <v>0/100</v>
      </c>
      <c r="HF70" s="25">
        <f t="shared" si="129"/>
        <v>0</v>
      </c>
      <c r="HG70" s="25" t="s">
        <v>161</v>
      </c>
      <c r="HH70" s="25">
        <f t="shared" si="130"/>
        <v>100</v>
      </c>
      <c r="HI70" s="25" t="str">
        <f t="shared" si="131"/>
        <v>0/100</v>
      </c>
      <c r="HJ70" s="25">
        <f t="shared" si="132"/>
        <v>0</v>
      </c>
      <c r="HK70" s="25" t="s">
        <v>161</v>
      </c>
      <c r="HL70" s="25">
        <f t="shared" si="133"/>
        <v>200</v>
      </c>
      <c r="HM70" s="25" t="str">
        <f t="shared" si="134"/>
        <v>0/200</v>
      </c>
      <c r="HN70" s="25">
        <f t="shared" si="135"/>
        <v>0</v>
      </c>
      <c r="HO70" s="25" t="s">
        <v>161</v>
      </c>
      <c r="HP70" s="25">
        <f t="shared" si="136"/>
        <v>100</v>
      </c>
      <c r="HQ70" s="25" t="str">
        <f t="shared" si="137"/>
        <v>0/100</v>
      </c>
    </row>
    <row r="71" spans="1:225" ht="21.75" customHeight="1">
      <c r="A71" s="2">
        <f t="shared" si="27"/>
        <v>0</v>
      </c>
      <c r="B71" s="22">
        <f t="shared" si="28"/>
        <v>0</v>
      </c>
      <c r="C71" s="172">
        <v>62</v>
      </c>
      <c r="D71" s="85"/>
      <c r="E71" s="26"/>
      <c r="F71" s="27"/>
      <c r="G71" s="23"/>
      <c r="H71" s="26"/>
      <c r="I71" s="26"/>
      <c r="J71" s="26"/>
      <c r="K71" s="365"/>
      <c r="L71" s="89">
        <v>0</v>
      </c>
      <c r="M71" s="90">
        <v>0</v>
      </c>
      <c r="N71" s="91">
        <v>0</v>
      </c>
      <c r="O71" s="91"/>
      <c r="P71" s="371">
        <f t="shared" si="29"/>
        <v>0</v>
      </c>
      <c r="Q71" s="372">
        <f t="shared" si="30"/>
        <v>0</v>
      </c>
      <c r="R71" s="90">
        <v>0</v>
      </c>
      <c r="S71" s="92">
        <f t="shared" si="221"/>
        <v>0</v>
      </c>
      <c r="T71" s="90">
        <v>0</v>
      </c>
      <c r="U71" s="92">
        <f t="shared" si="222"/>
        <v>0</v>
      </c>
      <c r="V71" s="93">
        <f t="shared" si="31"/>
        <v>0</v>
      </c>
      <c r="W71" s="94" t="str">
        <f t="shared" si="32"/>
        <v/>
      </c>
      <c r="X71" s="94" t="str">
        <f t="shared" si="33"/>
        <v/>
      </c>
      <c r="Y71" s="373" t="str">
        <f t="shared" si="34"/>
        <v/>
      </c>
      <c r="Z71" s="380">
        <v>0</v>
      </c>
      <c r="AA71" s="381">
        <v>0</v>
      </c>
      <c r="AB71" s="382">
        <v>0</v>
      </c>
      <c r="AC71" s="382"/>
      <c r="AD71" s="382">
        <f t="shared" si="35"/>
        <v>0</v>
      </c>
      <c r="AE71" s="383">
        <f t="shared" si="36"/>
        <v>0</v>
      </c>
      <c r="AF71" s="381">
        <v>0</v>
      </c>
      <c r="AG71" s="383">
        <f t="shared" si="3"/>
        <v>0</v>
      </c>
      <c r="AH71" s="381">
        <v>0</v>
      </c>
      <c r="AI71" s="383">
        <f t="shared" si="4"/>
        <v>0</v>
      </c>
      <c r="AJ71" s="384">
        <f t="shared" si="5"/>
        <v>0</v>
      </c>
      <c r="AK71" s="385" t="str">
        <f t="shared" si="37"/>
        <v/>
      </c>
      <c r="AL71" s="385" t="str">
        <f t="shared" si="38"/>
        <v/>
      </c>
      <c r="AM71" s="386" t="str">
        <f t="shared" si="39"/>
        <v/>
      </c>
      <c r="AN71" s="96">
        <v>0</v>
      </c>
      <c r="AO71" s="97">
        <v>0</v>
      </c>
      <c r="AP71" s="98">
        <v>0</v>
      </c>
      <c r="AQ71" s="98"/>
      <c r="AR71" s="98">
        <f t="shared" si="40"/>
        <v>0</v>
      </c>
      <c r="AS71" s="99">
        <f t="shared" si="41"/>
        <v>0</v>
      </c>
      <c r="AT71" s="97">
        <v>0</v>
      </c>
      <c r="AU71" s="99">
        <f t="shared" si="6"/>
        <v>0</v>
      </c>
      <c r="AV71" s="97">
        <v>0</v>
      </c>
      <c r="AW71" s="99">
        <f t="shared" si="7"/>
        <v>0</v>
      </c>
      <c r="AX71" s="100">
        <f t="shared" si="8"/>
        <v>0</v>
      </c>
      <c r="AY71" s="101" t="str">
        <f t="shared" si="42"/>
        <v/>
      </c>
      <c r="AZ71" s="101" t="str">
        <f t="shared" si="43"/>
        <v/>
      </c>
      <c r="BA71" s="102" t="str">
        <f t="shared" si="44"/>
        <v/>
      </c>
      <c r="BB71" s="103">
        <v>0</v>
      </c>
      <c r="BC71" s="104">
        <v>0</v>
      </c>
      <c r="BD71" s="105">
        <v>0</v>
      </c>
      <c r="BE71" s="105"/>
      <c r="BF71" s="105">
        <f t="shared" si="45"/>
        <v>0</v>
      </c>
      <c r="BG71" s="106">
        <f t="shared" si="46"/>
        <v>0</v>
      </c>
      <c r="BH71" s="104">
        <v>0</v>
      </c>
      <c r="BI71" s="106">
        <f t="shared" si="9"/>
        <v>0</v>
      </c>
      <c r="BJ71" s="104">
        <v>0</v>
      </c>
      <c r="BK71" s="106">
        <f t="shared" si="10"/>
        <v>0</v>
      </c>
      <c r="BL71" s="107">
        <f t="shared" si="11"/>
        <v>0</v>
      </c>
      <c r="BM71" s="108" t="str">
        <f t="shared" si="47"/>
        <v/>
      </c>
      <c r="BN71" s="108" t="str">
        <f t="shared" si="48"/>
        <v/>
      </c>
      <c r="BO71" s="109" t="str">
        <f t="shared" si="49"/>
        <v/>
      </c>
      <c r="BP71" s="110">
        <v>0</v>
      </c>
      <c r="BQ71" s="111">
        <v>0</v>
      </c>
      <c r="BR71" s="112">
        <v>0</v>
      </c>
      <c r="BS71" s="113">
        <f t="shared" si="50"/>
        <v>0</v>
      </c>
      <c r="BT71" s="111">
        <f t="shared" si="51"/>
        <v>0</v>
      </c>
      <c r="BU71" s="113">
        <f t="shared" si="52"/>
        <v>0</v>
      </c>
      <c r="BV71" s="111">
        <v>0</v>
      </c>
      <c r="BW71" s="113">
        <f t="shared" si="12"/>
        <v>0</v>
      </c>
      <c r="BX71" s="435">
        <f t="shared" si="53"/>
        <v>0</v>
      </c>
      <c r="BY71" s="114">
        <f t="shared" si="54"/>
        <v>0</v>
      </c>
      <c r="BZ71" s="434">
        <f t="shared" si="14"/>
        <v>0</v>
      </c>
      <c r="CA71" s="403" t="str">
        <f t="shared" si="55"/>
        <v/>
      </c>
      <c r="CB71" s="114" t="str">
        <f t="shared" si="56"/>
        <v/>
      </c>
      <c r="CC71" s="115" t="str">
        <f t="shared" si="57"/>
        <v/>
      </c>
      <c r="CD71" s="89">
        <v>0</v>
      </c>
      <c r="CE71" s="90">
        <v>0</v>
      </c>
      <c r="CF71" s="91">
        <v>0</v>
      </c>
      <c r="CG71" s="91"/>
      <c r="CH71" s="91">
        <f t="shared" si="58"/>
        <v>0</v>
      </c>
      <c r="CI71" s="92">
        <f t="shared" si="59"/>
        <v>0</v>
      </c>
      <c r="CJ71" s="90">
        <v>0</v>
      </c>
      <c r="CK71" s="92">
        <f t="shared" si="15"/>
        <v>0</v>
      </c>
      <c r="CL71" s="90">
        <v>0</v>
      </c>
      <c r="CM71" s="92">
        <f t="shared" si="16"/>
        <v>0</v>
      </c>
      <c r="CN71" s="93">
        <f t="shared" si="17"/>
        <v>0</v>
      </c>
      <c r="CO71" s="94" t="str">
        <f t="shared" si="60"/>
        <v/>
      </c>
      <c r="CP71" s="94" t="str">
        <f t="shared" si="61"/>
        <v/>
      </c>
      <c r="CQ71" s="95" t="str">
        <f t="shared" si="62"/>
        <v/>
      </c>
      <c r="CR71" s="116">
        <v>0</v>
      </c>
      <c r="CS71" s="117">
        <v>0</v>
      </c>
      <c r="CT71" s="118">
        <v>0</v>
      </c>
      <c r="CU71" s="118"/>
      <c r="CV71" s="118">
        <f t="shared" si="63"/>
        <v>0</v>
      </c>
      <c r="CW71" s="119">
        <f t="shared" si="64"/>
        <v>0</v>
      </c>
      <c r="CX71" s="117">
        <v>0</v>
      </c>
      <c r="CY71" s="119">
        <f t="shared" si="18"/>
        <v>0</v>
      </c>
      <c r="CZ71" s="117">
        <v>0</v>
      </c>
      <c r="DA71" s="119">
        <f t="shared" si="19"/>
        <v>0</v>
      </c>
      <c r="DB71" s="120">
        <f t="shared" si="20"/>
        <v>0</v>
      </c>
      <c r="DC71" s="87" t="str">
        <f t="shared" si="65"/>
        <v/>
      </c>
      <c r="DD71" s="87" t="str">
        <f t="shared" si="66"/>
        <v/>
      </c>
      <c r="DE71" s="121" t="str">
        <f t="shared" si="67"/>
        <v/>
      </c>
      <c r="DF71" s="122">
        <v>0</v>
      </c>
      <c r="DG71" s="123">
        <v>0</v>
      </c>
      <c r="DH71" s="124"/>
      <c r="DI71" s="125">
        <f t="shared" si="140"/>
        <v>0</v>
      </c>
      <c r="DJ71" s="84">
        <v>0</v>
      </c>
      <c r="DK71" s="126">
        <v>0</v>
      </c>
      <c r="DL71" s="127">
        <f t="shared" si="169"/>
        <v>0</v>
      </c>
      <c r="DM71" s="128">
        <v>0</v>
      </c>
      <c r="DN71" s="129">
        <v>0</v>
      </c>
      <c r="DO71" s="130">
        <f t="shared" si="141"/>
        <v>0</v>
      </c>
      <c r="DP71" s="131">
        <f t="shared" si="142"/>
        <v>0</v>
      </c>
      <c r="DQ71" s="132">
        <f t="shared" si="143"/>
        <v>0</v>
      </c>
      <c r="DR71" s="133" t="str">
        <f t="shared" si="144"/>
        <v/>
      </c>
      <c r="DS71" s="116">
        <v>0</v>
      </c>
      <c r="DT71" s="135">
        <v>0</v>
      </c>
      <c r="DU71" s="136">
        <f t="shared" si="145"/>
        <v>0</v>
      </c>
      <c r="DV71" s="117">
        <v>0</v>
      </c>
      <c r="DW71" s="138"/>
      <c r="DX71" s="136">
        <f t="shared" si="146"/>
        <v>0</v>
      </c>
      <c r="DY71" s="138"/>
      <c r="DZ71" s="138"/>
      <c r="EA71" s="136" t="str">
        <f t="shared" si="147"/>
        <v/>
      </c>
      <c r="EB71" s="139">
        <f t="shared" si="148"/>
        <v>0</v>
      </c>
      <c r="EC71" s="140">
        <f t="shared" si="149"/>
        <v>0</v>
      </c>
      <c r="ED71" s="141">
        <f t="shared" si="150"/>
        <v>0</v>
      </c>
      <c r="EE71" s="86">
        <v>0</v>
      </c>
      <c r="EF71" s="142">
        <v>0</v>
      </c>
      <c r="EG71" s="136">
        <f t="shared" si="151"/>
        <v>0</v>
      </c>
      <c r="EH71" s="143">
        <v>0</v>
      </c>
      <c r="EI71" s="144">
        <v>0</v>
      </c>
      <c r="EJ71" s="136">
        <f t="shared" si="152"/>
        <v>0</v>
      </c>
      <c r="EK71" s="145">
        <f t="shared" si="153"/>
        <v>0</v>
      </c>
      <c r="EL71" s="146">
        <f t="shared" si="154"/>
        <v>0</v>
      </c>
      <c r="EM71" s="147">
        <f t="shared" si="155"/>
        <v>0</v>
      </c>
      <c r="EN71" s="120">
        <f t="shared" si="156"/>
        <v>0</v>
      </c>
      <c r="EO71" s="148" t="str">
        <f t="shared" si="157"/>
        <v/>
      </c>
      <c r="EP71" s="173">
        <v>0</v>
      </c>
      <c r="EQ71" s="174">
        <v>0</v>
      </c>
      <c r="ER71" s="174">
        <v>0</v>
      </c>
      <c r="ES71" s="151">
        <f t="shared" si="201"/>
        <v>0</v>
      </c>
      <c r="ET71" s="152">
        <f t="shared" si="202"/>
        <v>0</v>
      </c>
      <c r="EU71" s="153" t="str">
        <f t="shared" si="203"/>
        <v/>
      </c>
      <c r="EV71" s="175">
        <v>0</v>
      </c>
      <c r="EW71" s="162">
        <v>0</v>
      </c>
      <c r="EX71" s="162">
        <v>0</v>
      </c>
      <c r="EY71" s="85">
        <f t="shared" si="188"/>
        <v>0</v>
      </c>
      <c r="EZ71" s="132">
        <f t="shared" si="189"/>
        <v>0</v>
      </c>
      <c r="FA71" s="133" t="str">
        <f t="shared" si="190"/>
        <v/>
      </c>
      <c r="FB71" s="116">
        <v>0</v>
      </c>
      <c r="FC71" s="117">
        <v>0</v>
      </c>
      <c r="FD71" s="155">
        <v>0</v>
      </c>
      <c r="FE71" s="156">
        <f t="shared" si="172"/>
        <v>0</v>
      </c>
      <c r="FF71" s="142">
        <v>0</v>
      </c>
      <c r="FG71" s="157">
        <f t="shared" si="164"/>
        <v>0</v>
      </c>
      <c r="FH71" s="143">
        <v>0</v>
      </c>
      <c r="FI71" s="158">
        <f t="shared" si="165"/>
        <v>0</v>
      </c>
      <c r="FJ71" s="120">
        <f t="shared" si="92"/>
        <v>0</v>
      </c>
      <c r="FK71" s="438" t="str">
        <f t="shared" si="93"/>
        <v/>
      </c>
      <c r="FL71" s="438" t="str">
        <f t="shared" si="94"/>
        <v/>
      </c>
      <c r="FM71" s="148" t="str">
        <f t="shared" si="95"/>
        <v/>
      </c>
      <c r="FN71" s="410">
        <v>0</v>
      </c>
      <c r="FO71" s="411">
        <v>0</v>
      </c>
      <c r="FP71" s="411">
        <v>0</v>
      </c>
      <c r="FQ71" s="407">
        <f t="shared" si="204"/>
        <v>0</v>
      </c>
      <c r="FR71" s="408">
        <f t="shared" si="97"/>
        <v>0</v>
      </c>
      <c r="FS71" s="409" t="str">
        <f t="shared" si="98"/>
        <v/>
      </c>
      <c r="FT71" s="176"/>
      <c r="FU71" s="174"/>
      <c r="FV71" s="177" t="str">
        <f t="shared" si="233"/>
        <v/>
      </c>
      <c r="FW71" s="161" t="str">
        <f t="shared" si="100"/>
        <v/>
      </c>
      <c r="FX71" s="162" t="str">
        <f t="shared" si="101"/>
        <v/>
      </c>
      <c r="FY71" s="163" t="str">
        <f t="shared" si="217"/>
        <v/>
      </c>
      <c r="FZ71" s="164" t="str">
        <f t="shared" si="103"/>
        <v/>
      </c>
      <c r="GA71" s="164" t="str">
        <f t="shared" si="104"/>
        <v/>
      </c>
      <c r="GB71" s="165" t="str">
        <f t="shared" si="218"/>
        <v/>
      </c>
      <c r="GC71" s="166" t="str">
        <f t="shared" si="106"/>
        <v/>
      </c>
      <c r="GD71" s="167" t="str">
        <f t="shared" si="107"/>
        <v/>
      </c>
      <c r="GE71" s="168" t="str">
        <f t="shared" si="177"/>
        <v/>
      </c>
      <c r="GF71" s="169" t="str">
        <f t="shared" si="178"/>
        <v/>
      </c>
      <c r="GG71" s="169" t="str">
        <f t="shared" si="179"/>
        <v/>
      </c>
      <c r="GH71" s="169" t="str">
        <f t="shared" si="180"/>
        <v/>
      </c>
      <c r="GI71" s="169" t="str">
        <f t="shared" si="181"/>
        <v/>
      </c>
      <c r="GJ71" s="170" t="str">
        <f t="shared" si="182"/>
        <v/>
      </c>
      <c r="GK71" s="169" t="str">
        <f t="shared" si="183"/>
        <v/>
      </c>
      <c r="GL71" s="439" t="str">
        <f t="shared" si="115"/>
        <v/>
      </c>
      <c r="GM71" s="168">
        <f t="shared" si="116"/>
        <v>0</v>
      </c>
      <c r="GN71" s="169">
        <f t="shared" si="117"/>
        <v>0</v>
      </c>
      <c r="GO71" s="169">
        <f t="shared" si="118"/>
        <v>0</v>
      </c>
      <c r="GP71" s="169">
        <f t="shared" si="119"/>
        <v>0</v>
      </c>
      <c r="GQ71" s="171"/>
      <c r="GR71" s="809"/>
      <c r="GS71" s="809"/>
      <c r="GT71" s="25">
        <f t="shared" si="120"/>
        <v>0</v>
      </c>
      <c r="GU71" s="25" t="s">
        <v>161</v>
      </c>
      <c r="GV71" s="25">
        <f t="shared" si="121"/>
        <v>200</v>
      </c>
      <c r="GW71" s="25" t="str">
        <f t="shared" si="122"/>
        <v>0/200</v>
      </c>
      <c r="GX71" s="25">
        <f t="shared" si="123"/>
        <v>0</v>
      </c>
      <c r="GY71" s="25" t="s">
        <v>161</v>
      </c>
      <c r="GZ71" s="25">
        <f t="shared" si="124"/>
        <v>200</v>
      </c>
      <c r="HA71" s="25" t="str">
        <f t="shared" si="125"/>
        <v>0/200</v>
      </c>
      <c r="HB71" s="25">
        <f t="shared" si="126"/>
        <v>0</v>
      </c>
      <c r="HC71" s="25" t="s">
        <v>161</v>
      </c>
      <c r="HD71" s="25">
        <f t="shared" si="127"/>
        <v>100</v>
      </c>
      <c r="HE71" s="25" t="str">
        <f t="shared" si="128"/>
        <v>0/100</v>
      </c>
      <c r="HF71" s="25">
        <f t="shared" si="129"/>
        <v>0</v>
      </c>
      <c r="HG71" s="25" t="s">
        <v>161</v>
      </c>
      <c r="HH71" s="25">
        <f t="shared" si="130"/>
        <v>100</v>
      </c>
      <c r="HI71" s="25" t="str">
        <f t="shared" si="131"/>
        <v>0/100</v>
      </c>
      <c r="HJ71" s="25">
        <f t="shared" si="132"/>
        <v>0</v>
      </c>
      <c r="HK71" s="25" t="s">
        <v>161</v>
      </c>
      <c r="HL71" s="25">
        <f t="shared" si="133"/>
        <v>200</v>
      </c>
      <c r="HM71" s="25" t="str">
        <f t="shared" si="134"/>
        <v>0/200</v>
      </c>
      <c r="HN71" s="25">
        <f t="shared" si="135"/>
        <v>0</v>
      </c>
      <c r="HO71" s="25" t="s">
        <v>161</v>
      </c>
      <c r="HP71" s="25">
        <f t="shared" si="136"/>
        <v>100</v>
      </c>
      <c r="HQ71" s="25" t="str">
        <f t="shared" si="137"/>
        <v>0/100</v>
      </c>
    </row>
    <row r="72" spans="1:225" ht="21.75" customHeight="1">
      <c r="A72" s="2">
        <f t="shared" si="27"/>
        <v>0</v>
      </c>
      <c r="B72" s="22">
        <f t="shared" si="28"/>
        <v>0</v>
      </c>
      <c r="C72" s="88">
        <v>63</v>
      </c>
      <c r="D72" s="85"/>
      <c r="E72" s="26"/>
      <c r="F72" s="27"/>
      <c r="G72" s="26"/>
      <c r="H72" s="26"/>
      <c r="I72" s="26"/>
      <c r="J72" s="26"/>
      <c r="K72" s="365"/>
      <c r="L72" s="89">
        <v>0</v>
      </c>
      <c r="M72" s="90">
        <v>0</v>
      </c>
      <c r="N72" s="91">
        <v>0</v>
      </c>
      <c r="O72" s="91"/>
      <c r="P72" s="371">
        <f t="shared" si="29"/>
        <v>0</v>
      </c>
      <c r="Q72" s="372">
        <f t="shared" si="30"/>
        <v>0</v>
      </c>
      <c r="R72" s="90">
        <v>0</v>
      </c>
      <c r="S72" s="92">
        <f t="shared" si="221"/>
        <v>0</v>
      </c>
      <c r="T72" s="90">
        <v>0</v>
      </c>
      <c r="U72" s="92">
        <f t="shared" si="222"/>
        <v>0</v>
      </c>
      <c r="V72" s="93">
        <f t="shared" si="31"/>
        <v>0</v>
      </c>
      <c r="W72" s="94" t="str">
        <f t="shared" si="32"/>
        <v/>
      </c>
      <c r="X72" s="94" t="str">
        <f t="shared" si="33"/>
        <v/>
      </c>
      <c r="Y72" s="373" t="str">
        <f t="shared" si="34"/>
        <v/>
      </c>
      <c r="Z72" s="380">
        <v>0</v>
      </c>
      <c r="AA72" s="381">
        <v>0</v>
      </c>
      <c r="AB72" s="382">
        <v>0</v>
      </c>
      <c r="AC72" s="382"/>
      <c r="AD72" s="382">
        <f t="shared" si="35"/>
        <v>0</v>
      </c>
      <c r="AE72" s="383">
        <f t="shared" si="36"/>
        <v>0</v>
      </c>
      <c r="AF72" s="381">
        <v>0</v>
      </c>
      <c r="AG72" s="383">
        <f t="shared" si="3"/>
        <v>0</v>
      </c>
      <c r="AH72" s="381">
        <v>0</v>
      </c>
      <c r="AI72" s="383">
        <f t="shared" si="4"/>
        <v>0</v>
      </c>
      <c r="AJ72" s="384">
        <f t="shared" si="5"/>
        <v>0</v>
      </c>
      <c r="AK72" s="385" t="str">
        <f t="shared" si="37"/>
        <v/>
      </c>
      <c r="AL72" s="385" t="str">
        <f t="shared" si="38"/>
        <v/>
      </c>
      <c r="AM72" s="386" t="str">
        <f t="shared" si="39"/>
        <v/>
      </c>
      <c r="AN72" s="96">
        <v>0</v>
      </c>
      <c r="AO72" s="97">
        <v>0</v>
      </c>
      <c r="AP72" s="98">
        <v>0</v>
      </c>
      <c r="AQ72" s="98"/>
      <c r="AR72" s="98">
        <f t="shared" si="40"/>
        <v>0</v>
      </c>
      <c r="AS72" s="99">
        <f t="shared" si="41"/>
        <v>0</v>
      </c>
      <c r="AT72" s="97">
        <v>0</v>
      </c>
      <c r="AU72" s="99">
        <f t="shared" si="6"/>
        <v>0</v>
      </c>
      <c r="AV72" s="97">
        <v>0</v>
      </c>
      <c r="AW72" s="99">
        <f t="shared" si="7"/>
        <v>0</v>
      </c>
      <c r="AX72" s="100">
        <f t="shared" si="8"/>
        <v>0</v>
      </c>
      <c r="AY72" s="101" t="str">
        <f t="shared" si="42"/>
        <v/>
      </c>
      <c r="AZ72" s="101" t="str">
        <f t="shared" si="43"/>
        <v/>
      </c>
      <c r="BA72" s="102" t="str">
        <f t="shared" si="44"/>
        <v/>
      </c>
      <c r="BB72" s="103">
        <v>0</v>
      </c>
      <c r="BC72" s="104">
        <v>0</v>
      </c>
      <c r="BD72" s="105">
        <v>0</v>
      </c>
      <c r="BE72" s="105"/>
      <c r="BF72" s="105">
        <f t="shared" si="45"/>
        <v>0</v>
      </c>
      <c r="BG72" s="106">
        <f t="shared" si="46"/>
        <v>0</v>
      </c>
      <c r="BH72" s="104">
        <v>0</v>
      </c>
      <c r="BI72" s="106">
        <f t="shared" si="9"/>
        <v>0</v>
      </c>
      <c r="BJ72" s="104">
        <v>0</v>
      </c>
      <c r="BK72" s="106">
        <f t="shared" si="10"/>
        <v>0</v>
      </c>
      <c r="BL72" s="107">
        <f t="shared" si="11"/>
        <v>0</v>
      </c>
      <c r="BM72" s="108" t="str">
        <f t="shared" si="47"/>
        <v/>
      </c>
      <c r="BN72" s="108" t="str">
        <f t="shared" si="48"/>
        <v/>
      </c>
      <c r="BO72" s="109" t="str">
        <f t="shared" si="49"/>
        <v/>
      </c>
      <c r="BP72" s="110">
        <v>0</v>
      </c>
      <c r="BQ72" s="111">
        <v>0</v>
      </c>
      <c r="BR72" s="112">
        <v>0</v>
      </c>
      <c r="BS72" s="113">
        <f t="shared" si="50"/>
        <v>0</v>
      </c>
      <c r="BT72" s="111">
        <f t="shared" si="51"/>
        <v>0</v>
      </c>
      <c r="BU72" s="113">
        <f t="shared" si="52"/>
        <v>0</v>
      </c>
      <c r="BV72" s="111">
        <v>0</v>
      </c>
      <c r="BW72" s="113">
        <f t="shared" si="12"/>
        <v>0</v>
      </c>
      <c r="BX72" s="435">
        <f t="shared" si="53"/>
        <v>0</v>
      </c>
      <c r="BY72" s="114">
        <f t="shared" si="54"/>
        <v>0</v>
      </c>
      <c r="BZ72" s="434">
        <f t="shared" si="14"/>
        <v>0</v>
      </c>
      <c r="CA72" s="403" t="str">
        <f t="shared" si="55"/>
        <v/>
      </c>
      <c r="CB72" s="114" t="str">
        <f t="shared" si="56"/>
        <v/>
      </c>
      <c r="CC72" s="115" t="str">
        <f t="shared" si="57"/>
        <v/>
      </c>
      <c r="CD72" s="89">
        <v>0</v>
      </c>
      <c r="CE72" s="90">
        <v>0</v>
      </c>
      <c r="CF72" s="91">
        <v>0</v>
      </c>
      <c r="CG72" s="91"/>
      <c r="CH72" s="91">
        <f t="shared" si="58"/>
        <v>0</v>
      </c>
      <c r="CI72" s="92">
        <f t="shared" si="59"/>
        <v>0</v>
      </c>
      <c r="CJ72" s="90">
        <v>0</v>
      </c>
      <c r="CK72" s="92">
        <f t="shared" si="15"/>
        <v>0</v>
      </c>
      <c r="CL72" s="90">
        <v>0</v>
      </c>
      <c r="CM72" s="92">
        <f t="shared" si="16"/>
        <v>0</v>
      </c>
      <c r="CN72" s="93">
        <f t="shared" si="17"/>
        <v>0</v>
      </c>
      <c r="CO72" s="94" t="str">
        <f t="shared" si="60"/>
        <v/>
      </c>
      <c r="CP72" s="94" t="str">
        <f t="shared" si="61"/>
        <v/>
      </c>
      <c r="CQ72" s="95" t="str">
        <f t="shared" si="62"/>
        <v/>
      </c>
      <c r="CR72" s="116">
        <v>0</v>
      </c>
      <c r="CS72" s="117">
        <v>0</v>
      </c>
      <c r="CT72" s="118">
        <v>0</v>
      </c>
      <c r="CU72" s="118"/>
      <c r="CV72" s="118">
        <f t="shared" si="63"/>
        <v>0</v>
      </c>
      <c r="CW72" s="119">
        <f t="shared" si="64"/>
        <v>0</v>
      </c>
      <c r="CX72" s="117">
        <v>0</v>
      </c>
      <c r="CY72" s="119">
        <f t="shared" si="18"/>
        <v>0</v>
      </c>
      <c r="CZ72" s="117">
        <v>0</v>
      </c>
      <c r="DA72" s="119">
        <f t="shared" si="19"/>
        <v>0</v>
      </c>
      <c r="DB72" s="120">
        <f t="shared" si="20"/>
        <v>0</v>
      </c>
      <c r="DC72" s="87" t="str">
        <f t="shared" si="65"/>
        <v/>
      </c>
      <c r="DD72" s="87" t="str">
        <f t="shared" si="66"/>
        <v/>
      </c>
      <c r="DE72" s="121" t="str">
        <f t="shared" si="67"/>
        <v/>
      </c>
      <c r="DF72" s="122">
        <v>0</v>
      </c>
      <c r="DG72" s="123">
        <v>0</v>
      </c>
      <c r="DH72" s="124"/>
      <c r="DI72" s="125">
        <f t="shared" si="140"/>
        <v>0</v>
      </c>
      <c r="DJ72" s="84">
        <v>0</v>
      </c>
      <c r="DK72" s="126">
        <v>0</v>
      </c>
      <c r="DL72" s="127">
        <f t="shared" si="169"/>
        <v>0</v>
      </c>
      <c r="DM72" s="128">
        <v>0</v>
      </c>
      <c r="DN72" s="129">
        <f t="shared" ref="DN72" si="254">IF($U$8="NA","NA",0)</f>
        <v>0</v>
      </c>
      <c r="DO72" s="130">
        <f t="shared" si="141"/>
        <v>0</v>
      </c>
      <c r="DP72" s="131">
        <f t="shared" si="142"/>
        <v>0</v>
      </c>
      <c r="DQ72" s="132">
        <f t="shared" si="143"/>
        <v>0</v>
      </c>
      <c r="DR72" s="133" t="str">
        <f t="shared" si="144"/>
        <v/>
      </c>
      <c r="DS72" s="116">
        <v>0</v>
      </c>
      <c r="DT72" s="135">
        <v>0</v>
      </c>
      <c r="DU72" s="136">
        <f t="shared" si="145"/>
        <v>0</v>
      </c>
      <c r="DV72" s="117">
        <v>0</v>
      </c>
      <c r="DW72" s="138"/>
      <c r="DX72" s="136">
        <f t="shared" si="146"/>
        <v>0</v>
      </c>
      <c r="DY72" s="138"/>
      <c r="DZ72" s="138"/>
      <c r="EA72" s="136" t="str">
        <f t="shared" si="147"/>
        <v/>
      </c>
      <c r="EB72" s="139">
        <f t="shared" si="148"/>
        <v>0</v>
      </c>
      <c r="EC72" s="140">
        <f t="shared" si="149"/>
        <v>0</v>
      </c>
      <c r="ED72" s="141">
        <f t="shared" si="150"/>
        <v>0</v>
      </c>
      <c r="EE72" s="86">
        <v>0</v>
      </c>
      <c r="EF72" s="142">
        <v>0</v>
      </c>
      <c r="EG72" s="136">
        <f t="shared" si="151"/>
        <v>0</v>
      </c>
      <c r="EH72" s="143">
        <v>0</v>
      </c>
      <c r="EI72" s="144">
        <f t="shared" ref="EI72" si="255">IF($U$8="NA","NA",0)</f>
        <v>0</v>
      </c>
      <c r="EJ72" s="136">
        <f t="shared" si="152"/>
        <v>0</v>
      </c>
      <c r="EK72" s="145">
        <f t="shared" si="153"/>
        <v>0</v>
      </c>
      <c r="EL72" s="146">
        <f t="shared" si="154"/>
        <v>0</v>
      </c>
      <c r="EM72" s="147">
        <f t="shared" si="155"/>
        <v>0</v>
      </c>
      <c r="EN72" s="120">
        <f t="shared" si="156"/>
        <v>0</v>
      </c>
      <c r="EO72" s="148" t="str">
        <f t="shared" si="157"/>
        <v/>
      </c>
      <c r="EP72" s="149">
        <v>0</v>
      </c>
      <c r="EQ72" s="114">
        <v>0</v>
      </c>
      <c r="ER72" s="150">
        <v>0</v>
      </c>
      <c r="ES72" s="151">
        <f t="shared" si="201"/>
        <v>0</v>
      </c>
      <c r="ET72" s="152">
        <f t="shared" si="202"/>
        <v>0</v>
      </c>
      <c r="EU72" s="153" t="str">
        <f t="shared" si="203"/>
        <v/>
      </c>
      <c r="EV72" s="154">
        <v>0</v>
      </c>
      <c r="EW72" s="85">
        <v>0</v>
      </c>
      <c r="EX72" s="85">
        <v>0</v>
      </c>
      <c r="EY72" s="85">
        <f t="shared" si="188"/>
        <v>0</v>
      </c>
      <c r="EZ72" s="132">
        <f t="shared" si="189"/>
        <v>0</v>
      </c>
      <c r="FA72" s="133" t="str">
        <f t="shared" si="190"/>
        <v/>
      </c>
      <c r="FB72" s="116">
        <v>0</v>
      </c>
      <c r="FC72" s="117">
        <v>0</v>
      </c>
      <c r="FD72" s="155">
        <v>0</v>
      </c>
      <c r="FE72" s="156">
        <f t="shared" si="172"/>
        <v>0</v>
      </c>
      <c r="FF72" s="142">
        <v>0</v>
      </c>
      <c r="FG72" s="157">
        <f t="shared" si="164"/>
        <v>0</v>
      </c>
      <c r="FH72" s="143">
        <v>0</v>
      </c>
      <c r="FI72" s="158">
        <f t="shared" si="165"/>
        <v>0</v>
      </c>
      <c r="FJ72" s="120">
        <f t="shared" si="92"/>
        <v>0</v>
      </c>
      <c r="FK72" s="438" t="str">
        <f t="shared" si="93"/>
        <v/>
      </c>
      <c r="FL72" s="438" t="str">
        <f t="shared" si="94"/>
        <v/>
      </c>
      <c r="FM72" s="148" t="str">
        <f t="shared" si="95"/>
        <v/>
      </c>
      <c r="FN72" s="405">
        <v>0</v>
      </c>
      <c r="FO72" s="375">
        <v>0</v>
      </c>
      <c r="FP72" s="406">
        <v>0</v>
      </c>
      <c r="FQ72" s="407">
        <f t="shared" si="204"/>
        <v>0</v>
      </c>
      <c r="FR72" s="408">
        <f t="shared" si="97"/>
        <v>0</v>
      </c>
      <c r="FS72" s="409" t="str">
        <f t="shared" si="98"/>
        <v/>
      </c>
      <c r="FT72" s="176"/>
      <c r="FU72" s="174"/>
      <c r="FV72" s="177" t="str">
        <f t="shared" si="233"/>
        <v/>
      </c>
      <c r="FW72" s="161" t="str">
        <f t="shared" si="100"/>
        <v/>
      </c>
      <c r="FX72" s="162" t="str">
        <f t="shared" si="101"/>
        <v/>
      </c>
      <c r="FY72" s="163" t="str">
        <f t="shared" si="217"/>
        <v/>
      </c>
      <c r="FZ72" s="164" t="str">
        <f t="shared" si="103"/>
        <v/>
      </c>
      <c r="GA72" s="164" t="str">
        <f t="shared" si="104"/>
        <v/>
      </c>
      <c r="GB72" s="165" t="str">
        <f t="shared" si="218"/>
        <v/>
      </c>
      <c r="GC72" s="166" t="str">
        <f t="shared" si="106"/>
        <v/>
      </c>
      <c r="GD72" s="167" t="str">
        <f t="shared" si="107"/>
        <v/>
      </c>
      <c r="GE72" s="168" t="str">
        <f t="shared" si="177"/>
        <v/>
      </c>
      <c r="GF72" s="169" t="str">
        <f t="shared" si="178"/>
        <v/>
      </c>
      <c r="GG72" s="169" t="str">
        <f t="shared" si="179"/>
        <v/>
      </c>
      <c r="GH72" s="169" t="str">
        <f t="shared" si="180"/>
        <v/>
      </c>
      <c r="GI72" s="169" t="str">
        <f t="shared" si="181"/>
        <v/>
      </c>
      <c r="GJ72" s="170" t="str">
        <f t="shared" si="182"/>
        <v/>
      </c>
      <c r="GK72" s="169" t="str">
        <f t="shared" si="183"/>
        <v/>
      </c>
      <c r="GL72" s="439" t="str">
        <f t="shared" si="115"/>
        <v/>
      </c>
      <c r="GM72" s="168">
        <f t="shared" si="116"/>
        <v>0</v>
      </c>
      <c r="GN72" s="169">
        <f t="shared" si="117"/>
        <v>0</v>
      </c>
      <c r="GO72" s="169">
        <f t="shared" si="118"/>
        <v>0</v>
      </c>
      <c r="GP72" s="169">
        <f t="shared" si="119"/>
        <v>0</v>
      </c>
      <c r="GQ72" s="171"/>
      <c r="GR72" s="809"/>
      <c r="GS72" s="809"/>
      <c r="GT72" s="25">
        <f t="shared" si="120"/>
        <v>0</v>
      </c>
      <c r="GU72" s="25" t="s">
        <v>161</v>
      </c>
      <c r="GV72" s="25">
        <f t="shared" si="121"/>
        <v>200</v>
      </c>
      <c r="GW72" s="25" t="str">
        <f t="shared" si="122"/>
        <v>0/200</v>
      </c>
      <c r="GX72" s="25">
        <f t="shared" si="123"/>
        <v>0</v>
      </c>
      <c r="GY72" s="25" t="s">
        <v>161</v>
      </c>
      <c r="GZ72" s="25">
        <f t="shared" si="124"/>
        <v>200</v>
      </c>
      <c r="HA72" s="25" t="str">
        <f t="shared" si="125"/>
        <v>0/200</v>
      </c>
      <c r="HB72" s="25">
        <f t="shared" si="126"/>
        <v>0</v>
      </c>
      <c r="HC72" s="25" t="s">
        <v>161</v>
      </c>
      <c r="HD72" s="25">
        <f t="shared" si="127"/>
        <v>100</v>
      </c>
      <c r="HE72" s="25" t="str">
        <f t="shared" si="128"/>
        <v>0/100</v>
      </c>
      <c r="HF72" s="25">
        <f t="shared" si="129"/>
        <v>0</v>
      </c>
      <c r="HG72" s="25" t="s">
        <v>161</v>
      </c>
      <c r="HH72" s="25">
        <f t="shared" si="130"/>
        <v>100</v>
      </c>
      <c r="HI72" s="25" t="str">
        <f t="shared" si="131"/>
        <v>0/100</v>
      </c>
      <c r="HJ72" s="25">
        <f t="shared" si="132"/>
        <v>0</v>
      </c>
      <c r="HK72" s="25" t="s">
        <v>161</v>
      </c>
      <c r="HL72" s="25">
        <f t="shared" si="133"/>
        <v>200</v>
      </c>
      <c r="HM72" s="25" t="str">
        <f t="shared" si="134"/>
        <v>0/200</v>
      </c>
      <c r="HN72" s="25">
        <f t="shared" si="135"/>
        <v>0</v>
      </c>
      <c r="HO72" s="25" t="s">
        <v>161</v>
      </c>
      <c r="HP72" s="25">
        <f t="shared" si="136"/>
        <v>100</v>
      </c>
      <c r="HQ72" s="25" t="str">
        <f t="shared" si="137"/>
        <v>0/100</v>
      </c>
    </row>
    <row r="73" spans="1:225" ht="21.75" customHeight="1">
      <c r="A73" s="2">
        <f t="shared" si="27"/>
        <v>0</v>
      </c>
      <c r="B73" s="22">
        <f t="shared" si="28"/>
        <v>0</v>
      </c>
      <c r="C73" s="172">
        <v>64</v>
      </c>
      <c r="D73" s="85"/>
      <c r="E73" s="26"/>
      <c r="F73" s="27"/>
      <c r="G73" s="23"/>
      <c r="H73" s="26"/>
      <c r="I73" s="26"/>
      <c r="J73" s="26"/>
      <c r="K73" s="365"/>
      <c r="L73" s="89">
        <v>0</v>
      </c>
      <c r="M73" s="90">
        <v>0</v>
      </c>
      <c r="N73" s="91">
        <v>0</v>
      </c>
      <c r="O73" s="91"/>
      <c r="P73" s="371">
        <f t="shared" si="29"/>
        <v>0</v>
      </c>
      <c r="Q73" s="372">
        <f t="shared" si="30"/>
        <v>0</v>
      </c>
      <c r="R73" s="90">
        <v>0</v>
      </c>
      <c r="S73" s="92">
        <f t="shared" si="221"/>
        <v>0</v>
      </c>
      <c r="T73" s="90">
        <v>0</v>
      </c>
      <c r="U73" s="92">
        <f t="shared" si="222"/>
        <v>0</v>
      </c>
      <c r="V73" s="93">
        <f t="shared" si="31"/>
        <v>0</v>
      </c>
      <c r="W73" s="94" t="str">
        <f t="shared" si="32"/>
        <v/>
      </c>
      <c r="X73" s="94" t="str">
        <f t="shared" si="33"/>
        <v/>
      </c>
      <c r="Y73" s="373" t="str">
        <f t="shared" si="34"/>
        <v/>
      </c>
      <c r="Z73" s="380">
        <v>0</v>
      </c>
      <c r="AA73" s="381">
        <v>0</v>
      </c>
      <c r="AB73" s="382">
        <v>0</v>
      </c>
      <c r="AC73" s="382"/>
      <c r="AD73" s="382">
        <f t="shared" si="35"/>
        <v>0</v>
      </c>
      <c r="AE73" s="383">
        <f t="shared" si="36"/>
        <v>0</v>
      </c>
      <c r="AF73" s="381">
        <v>0</v>
      </c>
      <c r="AG73" s="383">
        <f t="shared" si="3"/>
        <v>0</v>
      </c>
      <c r="AH73" s="381">
        <v>0</v>
      </c>
      <c r="AI73" s="383">
        <f t="shared" si="4"/>
        <v>0</v>
      </c>
      <c r="AJ73" s="384">
        <f t="shared" si="5"/>
        <v>0</v>
      </c>
      <c r="AK73" s="385" t="str">
        <f t="shared" si="37"/>
        <v/>
      </c>
      <c r="AL73" s="385" t="str">
        <f t="shared" si="38"/>
        <v/>
      </c>
      <c r="AM73" s="386" t="str">
        <f t="shared" si="39"/>
        <v/>
      </c>
      <c r="AN73" s="96">
        <v>0</v>
      </c>
      <c r="AO73" s="97">
        <v>0</v>
      </c>
      <c r="AP73" s="98">
        <v>0</v>
      </c>
      <c r="AQ73" s="98"/>
      <c r="AR73" s="98">
        <f t="shared" si="40"/>
        <v>0</v>
      </c>
      <c r="AS73" s="99">
        <f t="shared" si="41"/>
        <v>0</v>
      </c>
      <c r="AT73" s="97">
        <v>0</v>
      </c>
      <c r="AU73" s="99">
        <f t="shared" si="6"/>
        <v>0</v>
      </c>
      <c r="AV73" s="97">
        <v>0</v>
      </c>
      <c r="AW73" s="99">
        <f t="shared" si="7"/>
        <v>0</v>
      </c>
      <c r="AX73" s="100">
        <f t="shared" si="8"/>
        <v>0</v>
      </c>
      <c r="AY73" s="101" t="str">
        <f t="shared" si="42"/>
        <v/>
      </c>
      <c r="AZ73" s="101" t="str">
        <f t="shared" si="43"/>
        <v/>
      </c>
      <c r="BA73" s="102" t="str">
        <f t="shared" si="44"/>
        <v/>
      </c>
      <c r="BB73" s="103">
        <v>0</v>
      </c>
      <c r="BC73" s="104">
        <v>0</v>
      </c>
      <c r="BD73" s="105">
        <v>0</v>
      </c>
      <c r="BE73" s="105"/>
      <c r="BF73" s="105">
        <f t="shared" si="45"/>
        <v>0</v>
      </c>
      <c r="BG73" s="106">
        <f t="shared" si="46"/>
        <v>0</v>
      </c>
      <c r="BH73" s="104">
        <v>0</v>
      </c>
      <c r="BI73" s="106">
        <f t="shared" si="9"/>
        <v>0</v>
      </c>
      <c r="BJ73" s="104">
        <v>0</v>
      </c>
      <c r="BK73" s="106">
        <f t="shared" si="10"/>
        <v>0</v>
      </c>
      <c r="BL73" s="107">
        <f t="shared" si="11"/>
        <v>0</v>
      </c>
      <c r="BM73" s="108" t="str">
        <f t="shared" si="47"/>
        <v/>
      </c>
      <c r="BN73" s="108" t="str">
        <f t="shared" si="48"/>
        <v/>
      </c>
      <c r="BO73" s="109" t="str">
        <f t="shared" si="49"/>
        <v/>
      </c>
      <c r="BP73" s="110">
        <v>0</v>
      </c>
      <c r="BQ73" s="111">
        <v>0</v>
      </c>
      <c r="BR73" s="112">
        <v>0</v>
      </c>
      <c r="BS73" s="113">
        <f t="shared" si="50"/>
        <v>0</v>
      </c>
      <c r="BT73" s="111">
        <f t="shared" si="51"/>
        <v>0</v>
      </c>
      <c r="BU73" s="113">
        <f t="shared" si="52"/>
        <v>0</v>
      </c>
      <c r="BV73" s="111">
        <v>0</v>
      </c>
      <c r="BW73" s="113">
        <f t="shared" si="12"/>
        <v>0</v>
      </c>
      <c r="BX73" s="435">
        <f t="shared" si="53"/>
        <v>0</v>
      </c>
      <c r="BY73" s="114">
        <f t="shared" si="54"/>
        <v>0</v>
      </c>
      <c r="BZ73" s="434">
        <f t="shared" si="14"/>
        <v>0</v>
      </c>
      <c r="CA73" s="403" t="str">
        <f t="shared" si="55"/>
        <v/>
      </c>
      <c r="CB73" s="114" t="str">
        <f t="shared" si="56"/>
        <v/>
      </c>
      <c r="CC73" s="115" t="str">
        <f t="shared" si="57"/>
        <v/>
      </c>
      <c r="CD73" s="89">
        <v>0</v>
      </c>
      <c r="CE73" s="90">
        <v>0</v>
      </c>
      <c r="CF73" s="91">
        <v>0</v>
      </c>
      <c r="CG73" s="91"/>
      <c r="CH73" s="91">
        <f t="shared" si="58"/>
        <v>0</v>
      </c>
      <c r="CI73" s="92">
        <f t="shared" si="59"/>
        <v>0</v>
      </c>
      <c r="CJ73" s="90">
        <v>0</v>
      </c>
      <c r="CK73" s="92">
        <f t="shared" si="15"/>
        <v>0</v>
      </c>
      <c r="CL73" s="90">
        <v>0</v>
      </c>
      <c r="CM73" s="92">
        <f t="shared" si="16"/>
        <v>0</v>
      </c>
      <c r="CN73" s="93">
        <f t="shared" si="17"/>
        <v>0</v>
      </c>
      <c r="CO73" s="94" t="str">
        <f t="shared" si="60"/>
        <v/>
      </c>
      <c r="CP73" s="94" t="str">
        <f t="shared" si="61"/>
        <v/>
      </c>
      <c r="CQ73" s="95" t="str">
        <f t="shared" si="62"/>
        <v/>
      </c>
      <c r="CR73" s="116">
        <v>0</v>
      </c>
      <c r="CS73" s="117">
        <v>0</v>
      </c>
      <c r="CT73" s="118">
        <v>0</v>
      </c>
      <c r="CU73" s="118"/>
      <c r="CV73" s="118">
        <f t="shared" si="63"/>
        <v>0</v>
      </c>
      <c r="CW73" s="119">
        <f t="shared" si="64"/>
        <v>0</v>
      </c>
      <c r="CX73" s="117">
        <v>0</v>
      </c>
      <c r="CY73" s="119">
        <f t="shared" si="18"/>
        <v>0</v>
      </c>
      <c r="CZ73" s="117">
        <v>0</v>
      </c>
      <c r="DA73" s="119">
        <f t="shared" si="19"/>
        <v>0</v>
      </c>
      <c r="DB73" s="120">
        <f t="shared" si="20"/>
        <v>0</v>
      </c>
      <c r="DC73" s="87" t="str">
        <f t="shared" si="65"/>
        <v/>
      </c>
      <c r="DD73" s="87" t="str">
        <f t="shared" si="66"/>
        <v/>
      </c>
      <c r="DE73" s="121" t="str">
        <f t="shared" si="67"/>
        <v/>
      </c>
      <c r="DF73" s="122">
        <v>0</v>
      </c>
      <c r="DG73" s="123">
        <v>0</v>
      </c>
      <c r="DH73" s="124"/>
      <c r="DI73" s="125">
        <f t="shared" si="140"/>
        <v>0</v>
      </c>
      <c r="DJ73" s="84">
        <v>0</v>
      </c>
      <c r="DK73" s="126">
        <v>0</v>
      </c>
      <c r="DL73" s="127">
        <f t="shared" si="169"/>
        <v>0</v>
      </c>
      <c r="DM73" s="128">
        <v>0</v>
      </c>
      <c r="DN73" s="129">
        <v>0</v>
      </c>
      <c r="DO73" s="130">
        <f t="shared" si="141"/>
        <v>0</v>
      </c>
      <c r="DP73" s="131">
        <f t="shared" si="142"/>
        <v>0</v>
      </c>
      <c r="DQ73" s="132">
        <f t="shared" si="143"/>
        <v>0</v>
      </c>
      <c r="DR73" s="133" t="str">
        <f t="shared" si="144"/>
        <v/>
      </c>
      <c r="DS73" s="116">
        <v>0</v>
      </c>
      <c r="DT73" s="135">
        <v>0</v>
      </c>
      <c r="DU73" s="136">
        <f t="shared" si="145"/>
        <v>0</v>
      </c>
      <c r="DV73" s="117">
        <v>0</v>
      </c>
      <c r="DW73" s="138"/>
      <c r="DX73" s="136">
        <f t="shared" si="146"/>
        <v>0</v>
      </c>
      <c r="DY73" s="138"/>
      <c r="DZ73" s="138"/>
      <c r="EA73" s="136" t="str">
        <f t="shared" si="147"/>
        <v/>
      </c>
      <c r="EB73" s="139">
        <f t="shared" si="148"/>
        <v>0</v>
      </c>
      <c r="EC73" s="140">
        <f t="shared" si="149"/>
        <v>0</v>
      </c>
      <c r="ED73" s="141">
        <f t="shared" si="150"/>
        <v>0</v>
      </c>
      <c r="EE73" s="86">
        <v>0</v>
      </c>
      <c r="EF73" s="142">
        <v>0</v>
      </c>
      <c r="EG73" s="136">
        <f t="shared" si="151"/>
        <v>0</v>
      </c>
      <c r="EH73" s="143">
        <v>0</v>
      </c>
      <c r="EI73" s="144">
        <v>0</v>
      </c>
      <c r="EJ73" s="136">
        <f t="shared" si="152"/>
        <v>0</v>
      </c>
      <c r="EK73" s="145">
        <f t="shared" si="153"/>
        <v>0</v>
      </c>
      <c r="EL73" s="146">
        <f t="shared" si="154"/>
        <v>0</v>
      </c>
      <c r="EM73" s="147">
        <f t="shared" si="155"/>
        <v>0</v>
      </c>
      <c r="EN73" s="120">
        <f t="shared" si="156"/>
        <v>0</v>
      </c>
      <c r="EO73" s="148" t="str">
        <f t="shared" si="157"/>
        <v/>
      </c>
      <c r="EP73" s="173">
        <v>0</v>
      </c>
      <c r="EQ73" s="174">
        <v>0</v>
      </c>
      <c r="ER73" s="174">
        <v>0</v>
      </c>
      <c r="ES73" s="151">
        <f t="shared" si="201"/>
        <v>0</v>
      </c>
      <c r="ET73" s="152">
        <f t="shared" si="202"/>
        <v>0</v>
      </c>
      <c r="EU73" s="153" t="str">
        <f t="shared" si="203"/>
        <v/>
      </c>
      <c r="EV73" s="154">
        <v>0</v>
      </c>
      <c r="EW73" s="85">
        <v>0</v>
      </c>
      <c r="EX73" s="85">
        <v>0</v>
      </c>
      <c r="EY73" s="85">
        <f>SUM(EV73:EX73)</f>
        <v>0</v>
      </c>
      <c r="EZ73" s="132">
        <f>IF(OR(EY73="",EY$8=""),"",EY73/EY$8*100)</f>
        <v>0</v>
      </c>
      <c r="FA73" s="133" t="str">
        <f>IF(EZ73&gt;=80,"A",IF(EZ73&gt;=60,"B",IF(EZ73&gt;=40,"C",IF(EZ73&gt;=21,"D",""))))</f>
        <v/>
      </c>
      <c r="FB73" s="116">
        <v>0</v>
      </c>
      <c r="FC73" s="117">
        <v>0</v>
      </c>
      <c r="FD73" s="155">
        <v>0</v>
      </c>
      <c r="FE73" s="156">
        <f t="shared" si="172"/>
        <v>0</v>
      </c>
      <c r="FF73" s="142">
        <v>0</v>
      </c>
      <c r="FG73" s="157">
        <f t="shared" si="164"/>
        <v>0</v>
      </c>
      <c r="FH73" s="143">
        <v>0</v>
      </c>
      <c r="FI73" s="158">
        <f t="shared" si="165"/>
        <v>0</v>
      </c>
      <c r="FJ73" s="120">
        <f t="shared" si="92"/>
        <v>0</v>
      </c>
      <c r="FK73" s="438" t="str">
        <f t="shared" si="93"/>
        <v/>
      </c>
      <c r="FL73" s="438" t="str">
        <f t="shared" si="94"/>
        <v/>
      </c>
      <c r="FM73" s="148" t="str">
        <f t="shared" si="95"/>
        <v/>
      </c>
      <c r="FN73" s="410">
        <v>0</v>
      </c>
      <c r="FO73" s="411">
        <v>0</v>
      </c>
      <c r="FP73" s="411">
        <v>0</v>
      </c>
      <c r="FQ73" s="407">
        <f t="shared" si="204"/>
        <v>0</v>
      </c>
      <c r="FR73" s="408">
        <f t="shared" si="97"/>
        <v>0</v>
      </c>
      <c r="FS73" s="409" t="str">
        <f t="shared" si="98"/>
        <v/>
      </c>
      <c r="FT73" s="176"/>
      <c r="FU73" s="174"/>
      <c r="FV73" s="177" t="str">
        <f t="shared" si="233"/>
        <v/>
      </c>
      <c r="FW73" s="161" t="str">
        <f t="shared" si="100"/>
        <v/>
      </c>
      <c r="FX73" s="162" t="str">
        <f t="shared" si="101"/>
        <v/>
      </c>
      <c r="FY73" s="163" t="str">
        <f t="shared" si="217"/>
        <v/>
      </c>
      <c r="FZ73" s="164" t="str">
        <f t="shared" si="103"/>
        <v/>
      </c>
      <c r="GA73" s="164" t="str">
        <f t="shared" si="104"/>
        <v/>
      </c>
      <c r="GB73" s="165" t="str">
        <f t="shared" si="218"/>
        <v/>
      </c>
      <c r="GC73" s="166" t="str">
        <f t="shared" si="106"/>
        <v/>
      </c>
      <c r="GD73" s="167" t="str">
        <f t="shared" si="107"/>
        <v/>
      </c>
      <c r="GE73" s="168" t="str">
        <f t="shared" si="177"/>
        <v/>
      </c>
      <c r="GF73" s="169" t="str">
        <f t="shared" si="178"/>
        <v/>
      </c>
      <c r="GG73" s="169" t="str">
        <f t="shared" si="179"/>
        <v/>
      </c>
      <c r="GH73" s="169" t="str">
        <f t="shared" si="180"/>
        <v/>
      </c>
      <c r="GI73" s="169" t="str">
        <f t="shared" si="181"/>
        <v/>
      </c>
      <c r="GJ73" s="170" t="str">
        <f t="shared" si="182"/>
        <v/>
      </c>
      <c r="GK73" s="169" t="str">
        <f t="shared" si="183"/>
        <v/>
      </c>
      <c r="GL73" s="439" t="str">
        <f t="shared" si="115"/>
        <v/>
      </c>
      <c r="GM73" s="168">
        <f t="shared" si="116"/>
        <v>0</v>
      </c>
      <c r="GN73" s="169">
        <f t="shared" si="117"/>
        <v>0</v>
      </c>
      <c r="GO73" s="169">
        <f t="shared" si="118"/>
        <v>0</v>
      </c>
      <c r="GP73" s="169">
        <f t="shared" si="119"/>
        <v>0</v>
      </c>
      <c r="GQ73" s="171"/>
      <c r="GR73" s="809"/>
      <c r="GS73" s="809"/>
      <c r="GT73" s="25">
        <f t="shared" si="120"/>
        <v>0</v>
      </c>
      <c r="GU73" s="25" t="s">
        <v>161</v>
      </c>
      <c r="GV73" s="25">
        <f t="shared" si="121"/>
        <v>200</v>
      </c>
      <c r="GW73" s="25" t="str">
        <f t="shared" si="122"/>
        <v>0/200</v>
      </c>
      <c r="GX73" s="25">
        <f t="shared" si="123"/>
        <v>0</v>
      </c>
      <c r="GY73" s="25" t="s">
        <v>161</v>
      </c>
      <c r="GZ73" s="25">
        <f t="shared" si="124"/>
        <v>200</v>
      </c>
      <c r="HA73" s="25" t="str">
        <f t="shared" si="125"/>
        <v>0/200</v>
      </c>
      <c r="HB73" s="25">
        <f t="shared" si="126"/>
        <v>0</v>
      </c>
      <c r="HC73" s="25" t="s">
        <v>161</v>
      </c>
      <c r="HD73" s="25">
        <f t="shared" si="127"/>
        <v>100</v>
      </c>
      <c r="HE73" s="25" t="str">
        <f t="shared" si="128"/>
        <v>0/100</v>
      </c>
      <c r="HF73" s="25">
        <f t="shared" si="129"/>
        <v>0</v>
      </c>
      <c r="HG73" s="25" t="s">
        <v>161</v>
      </c>
      <c r="HH73" s="25">
        <f t="shared" si="130"/>
        <v>100</v>
      </c>
      <c r="HI73" s="25" t="str">
        <f t="shared" si="131"/>
        <v>0/100</v>
      </c>
      <c r="HJ73" s="25">
        <f t="shared" si="132"/>
        <v>0</v>
      </c>
      <c r="HK73" s="25" t="s">
        <v>161</v>
      </c>
      <c r="HL73" s="25">
        <f t="shared" si="133"/>
        <v>200</v>
      </c>
      <c r="HM73" s="25" t="str">
        <f t="shared" si="134"/>
        <v>0/200</v>
      </c>
      <c r="HN73" s="25">
        <f t="shared" si="135"/>
        <v>0</v>
      </c>
      <c r="HO73" s="25" t="s">
        <v>161</v>
      </c>
      <c r="HP73" s="25">
        <f t="shared" si="136"/>
        <v>100</v>
      </c>
      <c r="HQ73" s="25" t="str">
        <f t="shared" si="137"/>
        <v>0/100</v>
      </c>
    </row>
    <row r="74" spans="1:225" ht="21.75" customHeight="1">
      <c r="A74" s="2">
        <f t="shared" si="27"/>
        <v>0</v>
      </c>
      <c r="B74" s="22">
        <f t="shared" si="28"/>
        <v>0</v>
      </c>
      <c r="C74" s="88">
        <v>65</v>
      </c>
      <c r="D74" s="85"/>
      <c r="E74" s="26"/>
      <c r="F74" s="27"/>
      <c r="G74" s="26"/>
      <c r="H74" s="26"/>
      <c r="I74" s="26"/>
      <c r="J74" s="26"/>
      <c r="K74" s="365"/>
      <c r="L74" s="89">
        <v>0</v>
      </c>
      <c r="M74" s="90">
        <v>0</v>
      </c>
      <c r="N74" s="91">
        <v>0</v>
      </c>
      <c r="O74" s="91"/>
      <c r="P74" s="371">
        <f t="shared" si="29"/>
        <v>0</v>
      </c>
      <c r="Q74" s="372">
        <f t="shared" si="30"/>
        <v>0</v>
      </c>
      <c r="R74" s="90">
        <v>0</v>
      </c>
      <c r="S74" s="92">
        <f t="shared" ref="S74:S105" si="256">SUM(Q74,R74)</f>
        <v>0</v>
      </c>
      <c r="T74" s="90">
        <v>0</v>
      </c>
      <c r="U74" s="92">
        <f t="shared" ref="U74:U105" si="257">SUM(S74,T74)</f>
        <v>0</v>
      </c>
      <c r="V74" s="93">
        <f t="shared" si="31"/>
        <v>0</v>
      </c>
      <c r="W74" s="94" t="str">
        <f t="shared" si="32"/>
        <v/>
      </c>
      <c r="X74" s="94" t="str">
        <f t="shared" si="33"/>
        <v/>
      </c>
      <c r="Y74" s="373" t="str">
        <f t="shared" si="34"/>
        <v/>
      </c>
      <c r="Z74" s="380">
        <v>0</v>
      </c>
      <c r="AA74" s="381">
        <v>0</v>
      </c>
      <c r="AB74" s="382">
        <v>0</v>
      </c>
      <c r="AC74" s="382"/>
      <c r="AD74" s="382">
        <f t="shared" si="35"/>
        <v>0</v>
      </c>
      <c r="AE74" s="383">
        <f t="shared" si="36"/>
        <v>0</v>
      </c>
      <c r="AF74" s="381">
        <v>0</v>
      </c>
      <c r="AG74" s="383">
        <f t="shared" ref="AG74:AG109" si="258">SUM(AE74,AF74)</f>
        <v>0</v>
      </c>
      <c r="AH74" s="381">
        <v>0</v>
      </c>
      <c r="AI74" s="383">
        <f t="shared" ref="AI74:AI109" si="259">SUM(AG74,AH74)</f>
        <v>0</v>
      </c>
      <c r="AJ74" s="384">
        <f t="shared" ref="AJ74:AJ109" si="260">IF(OR(AF74="",AH74=""),"",AI74/AI$8*100)</f>
        <v>0</v>
      </c>
      <c r="AK74" s="385" t="str">
        <f t="shared" si="37"/>
        <v/>
      </c>
      <c r="AL74" s="385" t="str">
        <f t="shared" si="38"/>
        <v/>
      </c>
      <c r="AM74" s="386" t="str">
        <f t="shared" si="39"/>
        <v/>
      </c>
      <c r="AN74" s="96">
        <v>0</v>
      </c>
      <c r="AO74" s="97">
        <v>0</v>
      </c>
      <c r="AP74" s="98">
        <v>0</v>
      </c>
      <c r="AQ74" s="98"/>
      <c r="AR74" s="98">
        <f t="shared" si="40"/>
        <v>0</v>
      </c>
      <c r="AS74" s="99">
        <f t="shared" si="41"/>
        <v>0</v>
      </c>
      <c r="AT74" s="97">
        <v>0</v>
      </c>
      <c r="AU74" s="99">
        <f t="shared" ref="AU74:AU109" si="261">SUM(AS74,AT74)</f>
        <v>0</v>
      </c>
      <c r="AV74" s="97">
        <v>0</v>
      </c>
      <c r="AW74" s="99">
        <f t="shared" ref="AW74:AW109" si="262">SUM(AU74,AV74)</f>
        <v>0</v>
      </c>
      <c r="AX74" s="100">
        <f t="shared" ref="AX74:AX109" si="263">IF(OR(AT74="",AV74=""),"",AW74/AW$8*100)</f>
        <v>0</v>
      </c>
      <c r="AY74" s="101" t="str">
        <f t="shared" si="42"/>
        <v/>
      </c>
      <c r="AZ74" s="101" t="str">
        <f t="shared" si="43"/>
        <v/>
      </c>
      <c r="BA74" s="102" t="str">
        <f t="shared" si="44"/>
        <v/>
      </c>
      <c r="BB74" s="103">
        <v>0</v>
      </c>
      <c r="BC74" s="104">
        <v>0</v>
      </c>
      <c r="BD74" s="105">
        <v>0</v>
      </c>
      <c r="BE74" s="105"/>
      <c r="BF74" s="105">
        <f t="shared" si="45"/>
        <v>0</v>
      </c>
      <c r="BG74" s="106">
        <f t="shared" si="46"/>
        <v>0</v>
      </c>
      <c r="BH74" s="104">
        <v>0</v>
      </c>
      <c r="BI74" s="106">
        <f t="shared" ref="BI74:BI109" si="264">SUM(BG74,BH74)</f>
        <v>0</v>
      </c>
      <c r="BJ74" s="104">
        <v>0</v>
      </c>
      <c r="BK74" s="106">
        <f t="shared" ref="BK74:BK109" si="265">SUM(BI74,BJ74)</f>
        <v>0</v>
      </c>
      <c r="BL74" s="107">
        <f t="shared" ref="BL74:BL109" si="266">IF(OR(BH74="",BJ74=""),"",BK74/BK$8*100)</f>
        <v>0</v>
      </c>
      <c r="BM74" s="108" t="str">
        <f t="shared" si="47"/>
        <v/>
      </c>
      <c r="BN74" s="108" t="str">
        <f t="shared" si="48"/>
        <v/>
      </c>
      <c r="BO74" s="109" t="str">
        <f t="shared" si="49"/>
        <v/>
      </c>
      <c r="BP74" s="110">
        <v>0</v>
      </c>
      <c r="BQ74" s="111">
        <v>0</v>
      </c>
      <c r="BR74" s="112">
        <v>0</v>
      </c>
      <c r="BS74" s="113">
        <f t="shared" si="50"/>
        <v>0</v>
      </c>
      <c r="BT74" s="111">
        <f t="shared" si="51"/>
        <v>0</v>
      </c>
      <c r="BU74" s="113">
        <f t="shared" si="52"/>
        <v>0</v>
      </c>
      <c r="BV74" s="111">
        <v>0</v>
      </c>
      <c r="BW74" s="113">
        <f t="shared" ref="BW74:BW109" si="267">SUM(BU74,BV74)</f>
        <v>0</v>
      </c>
      <c r="BX74" s="435">
        <f t="shared" si="53"/>
        <v>0</v>
      </c>
      <c r="BY74" s="114">
        <f t="shared" si="54"/>
        <v>0</v>
      </c>
      <c r="BZ74" s="434">
        <f t="shared" ref="BZ74:BZ109" si="268">IF(OR(BV74="",BX74=""),"",BY74/BY$8*100)</f>
        <v>0</v>
      </c>
      <c r="CA74" s="403" t="str">
        <f t="shared" si="55"/>
        <v/>
      </c>
      <c r="CB74" s="114" t="str">
        <f t="shared" si="56"/>
        <v/>
      </c>
      <c r="CC74" s="115" t="str">
        <f t="shared" si="57"/>
        <v/>
      </c>
      <c r="CD74" s="89">
        <v>0</v>
      </c>
      <c r="CE74" s="90">
        <v>0</v>
      </c>
      <c r="CF74" s="91">
        <v>0</v>
      </c>
      <c r="CG74" s="91"/>
      <c r="CH74" s="91">
        <f t="shared" si="58"/>
        <v>0</v>
      </c>
      <c r="CI74" s="92">
        <f t="shared" si="59"/>
        <v>0</v>
      </c>
      <c r="CJ74" s="90">
        <v>0</v>
      </c>
      <c r="CK74" s="92">
        <f t="shared" ref="CK74:CK109" si="269">SUM(CI74,CJ74)</f>
        <v>0</v>
      </c>
      <c r="CL74" s="90">
        <v>0</v>
      </c>
      <c r="CM74" s="92">
        <f t="shared" ref="CM74:CM109" si="270">SUM(CK74,CL74)</f>
        <v>0</v>
      </c>
      <c r="CN74" s="93">
        <f t="shared" ref="CN74:CN109" si="271">IF(OR(CJ74="",CL74=""),"",CM74/CM$8*100)</f>
        <v>0</v>
      </c>
      <c r="CO74" s="94" t="str">
        <f t="shared" si="60"/>
        <v/>
      </c>
      <c r="CP74" s="94" t="str">
        <f t="shared" si="61"/>
        <v/>
      </c>
      <c r="CQ74" s="95" t="str">
        <f t="shared" si="62"/>
        <v/>
      </c>
      <c r="CR74" s="116">
        <v>0</v>
      </c>
      <c r="CS74" s="117">
        <v>0</v>
      </c>
      <c r="CT74" s="118">
        <v>0</v>
      </c>
      <c r="CU74" s="118"/>
      <c r="CV74" s="118">
        <f t="shared" si="63"/>
        <v>0</v>
      </c>
      <c r="CW74" s="119">
        <f t="shared" si="64"/>
        <v>0</v>
      </c>
      <c r="CX74" s="117">
        <v>0</v>
      </c>
      <c r="CY74" s="119">
        <f t="shared" ref="CY74:CY109" si="272">SUM(CW74,CX74)</f>
        <v>0</v>
      </c>
      <c r="CZ74" s="117">
        <v>0</v>
      </c>
      <c r="DA74" s="119">
        <f t="shared" ref="DA74:DA109" si="273">SUM(CY74,CZ74)</f>
        <v>0</v>
      </c>
      <c r="DB74" s="120">
        <f t="shared" ref="DB74:DB109" si="274">IF(OR(CX74="",CZ74=""),"",DA74/DA$8*100)</f>
        <v>0</v>
      </c>
      <c r="DC74" s="87" t="str">
        <f t="shared" si="65"/>
        <v/>
      </c>
      <c r="DD74" s="87" t="str">
        <f t="shared" si="66"/>
        <v/>
      </c>
      <c r="DE74" s="121" t="str">
        <f t="shared" si="67"/>
        <v/>
      </c>
      <c r="DF74" s="122">
        <v>0</v>
      </c>
      <c r="DG74" s="123">
        <v>0</v>
      </c>
      <c r="DH74" s="124"/>
      <c r="DI74" s="125">
        <f t="shared" si="140"/>
        <v>0</v>
      </c>
      <c r="DJ74" s="84">
        <v>0</v>
      </c>
      <c r="DK74" s="126">
        <v>0</v>
      </c>
      <c r="DL74" s="127">
        <f t="shared" si="169"/>
        <v>0</v>
      </c>
      <c r="DM74" s="128">
        <v>0</v>
      </c>
      <c r="DN74" s="129">
        <f t="shared" ref="DN74" si="275">IF($U$8="NA","NA",0)</f>
        <v>0</v>
      </c>
      <c r="DO74" s="130">
        <f t="shared" si="141"/>
        <v>0</v>
      </c>
      <c r="DP74" s="131">
        <f t="shared" si="142"/>
        <v>0</v>
      </c>
      <c r="DQ74" s="132">
        <f t="shared" si="143"/>
        <v>0</v>
      </c>
      <c r="DR74" s="133" t="str">
        <f t="shared" si="144"/>
        <v/>
      </c>
      <c r="DS74" s="116">
        <v>0</v>
      </c>
      <c r="DT74" s="135">
        <v>0</v>
      </c>
      <c r="DU74" s="136">
        <f t="shared" si="145"/>
        <v>0</v>
      </c>
      <c r="DV74" s="117">
        <v>0</v>
      </c>
      <c r="DW74" s="138"/>
      <c r="DX74" s="136">
        <f t="shared" si="146"/>
        <v>0</v>
      </c>
      <c r="DY74" s="138"/>
      <c r="DZ74" s="138"/>
      <c r="EA74" s="136" t="str">
        <f t="shared" si="147"/>
        <v/>
      </c>
      <c r="EB74" s="139">
        <f t="shared" si="148"/>
        <v>0</v>
      </c>
      <c r="EC74" s="140">
        <f t="shared" si="149"/>
        <v>0</v>
      </c>
      <c r="ED74" s="141">
        <f t="shared" si="150"/>
        <v>0</v>
      </c>
      <c r="EE74" s="86">
        <v>0</v>
      </c>
      <c r="EF74" s="142">
        <v>0</v>
      </c>
      <c r="EG74" s="136">
        <f t="shared" si="151"/>
        <v>0</v>
      </c>
      <c r="EH74" s="143">
        <v>0</v>
      </c>
      <c r="EI74" s="144">
        <f t="shared" ref="EI74" si="276">IF($U$8="NA","NA",0)</f>
        <v>0</v>
      </c>
      <c r="EJ74" s="136">
        <f t="shared" si="152"/>
        <v>0</v>
      </c>
      <c r="EK74" s="145">
        <f t="shared" si="153"/>
        <v>0</v>
      </c>
      <c r="EL74" s="146">
        <f t="shared" si="154"/>
        <v>0</v>
      </c>
      <c r="EM74" s="147">
        <f t="shared" si="155"/>
        <v>0</v>
      </c>
      <c r="EN74" s="120">
        <f t="shared" si="156"/>
        <v>0</v>
      </c>
      <c r="EO74" s="148" t="str">
        <f t="shared" si="157"/>
        <v/>
      </c>
      <c r="EP74" s="149">
        <v>0</v>
      </c>
      <c r="EQ74" s="114">
        <v>0</v>
      </c>
      <c r="ER74" s="150">
        <v>0</v>
      </c>
      <c r="ES74" s="151">
        <f t="shared" si="201"/>
        <v>0</v>
      </c>
      <c r="ET74" s="152">
        <f t="shared" si="202"/>
        <v>0</v>
      </c>
      <c r="EU74" s="153" t="str">
        <f t="shared" si="203"/>
        <v/>
      </c>
      <c r="EV74" s="175">
        <v>0</v>
      </c>
      <c r="EW74" s="162">
        <v>0</v>
      </c>
      <c r="EX74" s="162">
        <v>0</v>
      </c>
      <c r="EY74" s="85">
        <f t="shared" ref="EY74:EY108" si="277">SUM(EV74:EX74)</f>
        <v>0</v>
      </c>
      <c r="EZ74" s="132">
        <f t="shared" ref="EZ74:EZ108" si="278">IF(OR(EY74="",EY$8=""),"",EY74/EY$8*100)</f>
        <v>0</v>
      </c>
      <c r="FA74" s="133" t="str">
        <f t="shared" ref="FA74:FA108" si="279">IF(EZ74&gt;=80,"A",IF(EZ74&gt;=60,"B",IF(EZ74&gt;=40,"C",IF(EZ74&gt;=21,"D",""))))</f>
        <v/>
      </c>
      <c r="FB74" s="116">
        <v>0</v>
      </c>
      <c r="FC74" s="117">
        <v>0</v>
      </c>
      <c r="FD74" s="155">
        <v>0</v>
      </c>
      <c r="FE74" s="156">
        <f t="shared" si="172"/>
        <v>0</v>
      </c>
      <c r="FF74" s="142">
        <v>0</v>
      </c>
      <c r="FG74" s="157">
        <f t="shared" si="164"/>
        <v>0</v>
      </c>
      <c r="FH74" s="143">
        <v>0</v>
      </c>
      <c r="FI74" s="158">
        <f t="shared" si="165"/>
        <v>0</v>
      </c>
      <c r="FJ74" s="120">
        <f t="shared" si="92"/>
        <v>0</v>
      </c>
      <c r="FK74" s="438" t="str">
        <f t="shared" si="93"/>
        <v/>
      </c>
      <c r="FL74" s="438" t="str">
        <f t="shared" si="94"/>
        <v/>
      </c>
      <c r="FM74" s="148" t="str">
        <f t="shared" si="95"/>
        <v/>
      </c>
      <c r="FN74" s="405">
        <v>0</v>
      </c>
      <c r="FO74" s="375">
        <v>0</v>
      </c>
      <c r="FP74" s="406">
        <v>0</v>
      </c>
      <c r="FQ74" s="407">
        <f t="shared" si="204"/>
        <v>0</v>
      </c>
      <c r="FR74" s="408">
        <f t="shared" si="97"/>
        <v>0</v>
      </c>
      <c r="FS74" s="409" t="str">
        <f t="shared" si="98"/>
        <v/>
      </c>
      <c r="FT74" s="176"/>
      <c r="FU74" s="174"/>
      <c r="FV74" s="177" t="str">
        <f t="shared" si="233"/>
        <v/>
      </c>
      <c r="FW74" s="161" t="str">
        <f t="shared" si="100"/>
        <v/>
      </c>
      <c r="FX74" s="162" t="str">
        <f t="shared" si="101"/>
        <v/>
      </c>
      <c r="FY74" s="163" t="str">
        <f t="shared" si="217"/>
        <v/>
      </c>
      <c r="FZ74" s="164" t="str">
        <f t="shared" si="103"/>
        <v/>
      </c>
      <c r="GA74" s="164" t="str">
        <f t="shared" si="104"/>
        <v/>
      </c>
      <c r="GB74" s="165" t="str">
        <f t="shared" si="218"/>
        <v/>
      </c>
      <c r="GC74" s="166" t="str">
        <f t="shared" si="106"/>
        <v/>
      </c>
      <c r="GD74" s="167" t="str">
        <f t="shared" si="107"/>
        <v/>
      </c>
      <c r="GE74" s="168" t="str">
        <f t="shared" si="177"/>
        <v/>
      </c>
      <c r="GF74" s="169" t="str">
        <f t="shared" si="178"/>
        <v/>
      </c>
      <c r="GG74" s="169" t="str">
        <f t="shared" si="179"/>
        <v/>
      </c>
      <c r="GH74" s="169" t="str">
        <f t="shared" si="180"/>
        <v/>
      </c>
      <c r="GI74" s="169" t="str">
        <f t="shared" si="181"/>
        <v/>
      </c>
      <c r="GJ74" s="170" t="str">
        <f t="shared" si="182"/>
        <v/>
      </c>
      <c r="GK74" s="169" t="str">
        <f t="shared" si="183"/>
        <v/>
      </c>
      <c r="GL74" s="439" t="str">
        <f t="shared" si="115"/>
        <v/>
      </c>
      <c r="GM74" s="168">
        <f t="shared" si="116"/>
        <v>0</v>
      </c>
      <c r="GN74" s="169">
        <f t="shared" si="117"/>
        <v>0</v>
      </c>
      <c r="GO74" s="169">
        <f t="shared" si="118"/>
        <v>0</v>
      </c>
      <c r="GP74" s="169">
        <f t="shared" si="119"/>
        <v>0</v>
      </c>
      <c r="GQ74" s="171"/>
      <c r="GR74" s="809"/>
      <c r="GS74" s="809"/>
      <c r="GT74" s="25">
        <f t="shared" si="120"/>
        <v>0</v>
      </c>
      <c r="GU74" s="25" t="s">
        <v>161</v>
      </c>
      <c r="GV74" s="25">
        <f t="shared" si="121"/>
        <v>200</v>
      </c>
      <c r="GW74" s="25" t="str">
        <f t="shared" si="122"/>
        <v>0/200</v>
      </c>
      <c r="GX74" s="25">
        <f t="shared" si="123"/>
        <v>0</v>
      </c>
      <c r="GY74" s="25" t="s">
        <v>161</v>
      </c>
      <c r="GZ74" s="25">
        <f t="shared" si="124"/>
        <v>200</v>
      </c>
      <c r="HA74" s="25" t="str">
        <f t="shared" si="125"/>
        <v>0/200</v>
      </c>
      <c r="HB74" s="25">
        <f t="shared" si="126"/>
        <v>0</v>
      </c>
      <c r="HC74" s="25" t="s">
        <v>161</v>
      </c>
      <c r="HD74" s="25">
        <f t="shared" si="127"/>
        <v>100</v>
      </c>
      <c r="HE74" s="25" t="str">
        <f t="shared" si="128"/>
        <v>0/100</v>
      </c>
      <c r="HF74" s="25">
        <f t="shared" si="129"/>
        <v>0</v>
      </c>
      <c r="HG74" s="25" t="s">
        <v>161</v>
      </c>
      <c r="HH74" s="25">
        <f t="shared" si="130"/>
        <v>100</v>
      </c>
      <c r="HI74" s="25" t="str">
        <f t="shared" si="131"/>
        <v>0/100</v>
      </c>
      <c r="HJ74" s="25">
        <f t="shared" si="132"/>
        <v>0</v>
      </c>
      <c r="HK74" s="25" t="s">
        <v>161</v>
      </c>
      <c r="HL74" s="25">
        <f t="shared" si="133"/>
        <v>200</v>
      </c>
      <c r="HM74" s="25" t="str">
        <f t="shared" si="134"/>
        <v>0/200</v>
      </c>
      <c r="HN74" s="25">
        <f t="shared" si="135"/>
        <v>0</v>
      </c>
      <c r="HO74" s="25" t="s">
        <v>161</v>
      </c>
      <c r="HP74" s="25">
        <f t="shared" si="136"/>
        <v>100</v>
      </c>
      <c r="HQ74" s="25" t="str">
        <f t="shared" si="137"/>
        <v>0/100</v>
      </c>
    </row>
    <row r="75" spans="1:225" ht="18">
      <c r="A75" s="2">
        <f t="shared" ref="A75:A109" si="280">G75</f>
        <v>0</v>
      </c>
      <c r="B75" s="22">
        <f t="shared" ref="B75:B109" si="281">IF(OR(G75="NSO",G75="TC"),G75,D75)</f>
        <v>0</v>
      </c>
      <c r="C75" s="172">
        <v>66</v>
      </c>
      <c r="D75" s="85"/>
      <c r="E75" s="26"/>
      <c r="F75" s="27"/>
      <c r="G75" s="23"/>
      <c r="H75" s="26"/>
      <c r="I75" s="26"/>
      <c r="J75" s="26"/>
      <c r="K75" s="365"/>
      <c r="L75" s="89">
        <v>0</v>
      </c>
      <c r="M75" s="90">
        <v>0</v>
      </c>
      <c r="N75" s="91">
        <v>0</v>
      </c>
      <c r="O75" s="91"/>
      <c r="P75" s="371">
        <f t="shared" ref="P75:P109" si="282">SUM(N75:O75)</f>
        <v>0</v>
      </c>
      <c r="Q75" s="372">
        <f t="shared" ref="Q75:Q109" si="283">SUM(L75,M75,P75)</f>
        <v>0</v>
      </c>
      <c r="R75" s="90">
        <v>0</v>
      </c>
      <c r="S75" s="92">
        <f t="shared" si="256"/>
        <v>0</v>
      </c>
      <c r="T75" s="90">
        <v>0</v>
      </c>
      <c r="U75" s="92">
        <f t="shared" si="257"/>
        <v>0</v>
      </c>
      <c r="V75" s="93">
        <f t="shared" ref="V75:V109" si="284">IF(OR(R75="",T75=""),"",U75/U$8*100)</f>
        <v>0</v>
      </c>
      <c r="W75" s="94" t="str">
        <f t="shared" ref="W75:W109" si="285">IF(T75="AB","AB",IF(AND(OR(L75="ab",L75="ml"),OR(M75="ab",M75="ml"),OR(N75="ab",N75="ml")),"AB",IF(AND(OR(L75="ab",L75="ml"),OR(N75="ab",N75="ml")),"AB","")))</f>
        <v/>
      </c>
      <c r="X75" s="94" t="str">
        <f t="shared" ref="X75:X109" si="286">IF(OR($G75="NSO",$G75="",T75=""),"",IF(OR(W75="AB",T75="ab"),"AB",IF(AND(V75&gt;=36,T75&gt;=20),"P",IF(AND(V75&gt;=34,T75&gt;=20,COUNTIF(R75:T75,"ml")=0),"G2",IF(AND(V75&gt;=31,T75&gt;=20,COUNTIF(R75:T75,"ml")=0),"G1",IF(V75&gt;=25,"S","F"))))))</f>
        <v/>
      </c>
      <c r="Y75" s="373" t="str">
        <f t="shared" ref="Y75:Y109" si="287">IF(OR(X75="",X75=0,X75="S",X75="F",X75="AB"),X75,IF(V75&gt;=75,"D",IF(V75&gt;=60,"I",IF(V75&gt;=48,"II",IF(V75&gt;=36,"III",X75)))))</f>
        <v/>
      </c>
      <c r="Z75" s="380">
        <v>0</v>
      </c>
      <c r="AA75" s="381">
        <v>0</v>
      </c>
      <c r="AB75" s="382">
        <v>0</v>
      </c>
      <c r="AC75" s="382"/>
      <c r="AD75" s="382">
        <f t="shared" ref="AD75:AD109" si="288">SUM(AB75:AC75)</f>
        <v>0</v>
      </c>
      <c r="AE75" s="383">
        <f t="shared" ref="AE75:AE109" si="289">SUM(Z75,AA75,AD75)</f>
        <v>0</v>
      </c>
      <c r="AF75" s="381">
        <v>0</v>
      </c>
      <c r="AG75" s="383">
        <f t="shared" si="258"/>
        <v>0</v>
      </c>
      <c r="AH75" s="381">
        <v>0</v>
      </c>
      <c r="AI75" s="383">
        <f t="shared" si="259"/>
        <v>0</v>
      </c>
      <c r="AJ75" s="384">
        <f t="shared" si="260"/>
        <v>0</v>
      </c>
      <c r="AK75" s="385" t="str">
        <f t="shared" ref="AK75:AK109" si="290">IF(AH75="AB","AB",IF(AND(OR(Z75="ab",Z75="ml"),OR(AA75="ab",AA75="ml"),OR(AB75="ab",AB75="ml")),"AB",IF(AND(OR(Z75="ab",Z75="ml"),OR(AB75="ab",AB75="ml")),"AB","")))</f>
        <v/>
      </c>
      <c r="AL75" s="385" t="str">
        <f t="shared" ref="AL75:AL109" si="291">IF(OR($G75="NSO",$G75="",AH75=""),"",IF(OR(AK75="AB",AH75="ab"),"AB",IF(AND(AJ75&gt;=36,AH75&gt;=20),"P",IF(AND(AJ75&gt;=34,AH75&gt;=20,COUNTIF(AF75:AH75,"ml")=0),"G2",IF(AND(AJ75&gt;=31,AH75&gt;=20,COUNTIF(AF75:AH75,"ml")=0),"G1",IF(AJ75&gt;=25,"S","F"))))))</f>
        <v/>
      </c>
      <c r="AM75" s="386" t="str">
        <f t="shared" ref="AM75:AM109" si="292">IF(OR(AL75="",AL75=0,AL75="S",AL75="F",AL75="AB"),AL75,IF(AJ75&gt;=75,"D",IF(AJ75&gt;=60,"I",IF(AJ75&gt;=48,"II",IF(AJ75&gt;=36,"III",AL75)))))</f>
        <v/>
      </c>
      <c r="AN75" s="96">
        <v>0</v>
      </c>
      <c r="AO75" s="97">
        <v>0</v>
      </c>
      <c r="AP75" s="98">
        <v>0</v>
      </c>
      <c r="AQ75" s="98"/>
      <c r="AR75" s="98">
        <f t="shared" ref="AR75:AR109" si="293">SUM(AP75:AQ75)</f>
        <v>0</v>
      </c>
      <c r="AS75" s="99">
        <f t="shared" ref="AS75:AS109" si="294">SUM(AN75,AO75,AR75)</f>
        <v>0</v>
      </c>
      <c r="AT75" s="97">
        <v>0</v>
      </c>
      <c r="AU75" s="99">
        <f t="shared" si="261"/>
        <v>0</v>
      </c>
      <c r="AV75" s="97">
        <v>0</v>
      </c>
      <c r="AW75" s="99">
        <f t="shared" si="262"/>
        <v>0</v>
      </c>
      <c r="AX75" s="100">
        <f t="shared" si="263"/>
        <v>0</v>
      </c>
      <c r="AY75" s="101" t="str">
        <f t="shared" ref="AY75:AY109" si="295">IF(AV75="AB","AB",IF(AND(OR(AN75="ab",AN75="ml"),OR(AO75="ab",AO75="ml"),OR(AP75="ab",AP75="ml")),"AB",IF(AND(OR(AN75="ab",AN75="ml"),OR(AP75="ab",AP75="ml")),"AB","")))</f>
        <v/>
      </c>
      <c r="AZ75" s="101" t="str">
        <f t="shared" ref="AZ75:AZ109" si="296">IF(OR($G75="NSO",$G75="",AV75=""),"",IF(OR(AY75="AB",AV75="ab"),"AB",IF(AND(AX75&gt;=36,AV75&gt;=20),"P",IF(AND(AX75&gt;=34,AV75&gt;=20,COUNTIF(AT75:AV75,"ml")=0),"G2",IF(AND(AX75&gt;=31,AV75&gt;=20,COUNTIF(AT75:AV75,"ml")=0),"G1",IF(AX75&gt;=25,"S","F"))))))</f>
        <v/>
      </c>
      <c r="BA75" s="102" t="str">
        <f t="shared" ref="BA75:BA109" si="297">IF(OR(AZ75="",AZ75=0,AZ75="S",AZ75="F",AZ75="AB"),AZ75,IF(AX75&gt;=75,"D",IF(AX75&gt;=60,"I",IF(AX75&gt;=48,"II",IF(AX75&gt;=36,"III",AZ75)))))</f>
        <v/>
      </c>
      <c r="BB75" s="103">
        <v>0</v>
      </c>
      <c r="BC75" s="104">
        <v>0</v>
      </c>
      <c r="BD75" s="105">
        <v>0</v>
      </c>
      <c r="BE75" s="105"/>
      <c r="BF75" s="105">
        <f t="shared" ref="BF75:BF109" si="298">SUM(BD75:BE75)</f>
        <v>0</v>
      </c>
      <c r="BG75" s="106">
        <f t="shared" ref="BG75:BG109" si="299">SUM(BB75,BC75,BF75)</f>
        <v>0</v>
      </c>
      <c r="BH75" s="104">
        <v>0</v>
      </c>
      <c r="BI75" s="106">
        <f t="shared" si="264"/>
        <v>0</v>
      </c>
      <c r="BJ75" s="104">
        <v>0</v>
      </c>
      <c r="BK75" s="106">
        <f t="shared" si="265"/>
        <v>0</v>
      </c>
      <c r="BL75" s="107">
        <f t="shared" si="266"/>
        <v>0</v>
      </c>
      <c r="BM75" s="108" t="str">
        <f t="shared" ref="BM75:BM109" si="300">IF(BJ75="AB","AB",IF(AND(OR(BB75="ab",BB75="ml"),OR(BC75="ab",BC75="ml"),OR(BD75="ab",BD75="ml")),"AB",IF(AND(OR(BB75="ab",BB75="ml"),OR(BD75="ab",BD75="ml")),"AB","")))</f>
        <v/>
      </c>
      <c r="BN75" s="108" t="str">
        <f t="shared" ref="BN75:BN109" si="301">IF(OR($G75="NSO",$G75="",BJ75=""),"",IF(OR(BM75="AB",BJ75="ab"),"AB",IF(AND(BL75&gt;=36,BJ75&gt;=20),"P",IF(AND(BL75&gt;=34,BJ75&gt;=20,COUNTIF(BH75:BJ75,"ml")=0),"G2",IF(AND(BL75&gt;=31,BJ75&gt;=20,COUNTIF(BH75:BJ75,"ml")=0),"G1",IF(BL75&gt;=25,"S","F"))))))</f>
        <v/>
      </c>
      <c r="BO75" s="109" t="str">
        <f t="shared" ref="BO75:BO109" si="302">IF(OR(BN75="",BN75=0,BN75="S",BN75="F",BN75="AB"),BN75,IF(BL75&gt;=75,"D",IF(BL75&gt;=60,"I",IF(BL75&gt;=48,"II",IF(BL75&gt;=36,"III",BN75)))))</f>
        <v/>
      </c>
      <c r="BP75" s="110">
        <v>0</v>
      </c>
      <c r="BQ75" s="111">
        <v>0</v>
      </c>
      <c r="BR75" s="112">
        <v>0</v>
      </c>
      <c r="BS75" s="113">
        <f t="shared" ref="BS75:BS109" si="303">SUM(BP75:BR75)</f>
        <v>0</v>
      </c>
      <c r="BT75" s="111">
        <f t="shared" ref="BT75:BT109" si="304">SUM(BR75:BS75)</f>
        <v>0</v>
      </c>
      <c r="BU75" s="113">
        <f t="shared" ref="BU75:BU109" si="305">SUM(BP75,BQ75,BT75)</f>
        <v>0</v>
      </c>
      <c r="BV75" s="111">
        <v>0</v>
      </c>
      <c r="BW75" s="113">
        <f t="shared" si="267"/>
        <v>0</v>
      </c>
      <c r="BX75" s="435">
        <f t="shared" ref="BX75:BX109" si="306">IF(OR(BT75="",BV75=""),"",BW75/BW$8*100)</f>
        <v>0</v>
      </c>
      <c r="BY75" s="114">
        <f t="shared" ref="BY75:BY109" si="307">SUM(BW75,BX75)</f>
        <v>0</v>
      </c>
      <c r="BZ75" s="434">
        <f t="shared" si="268"/>
        <v>0</v>
      </c>
      <c r="CA75" s="403" t="str">
        <f t="shared" ref="CA75:CA109" si="308">IF(BX75="AB","AB",IF(AND(OR(BP75="ab",BP75="ml"),OR(BQ75="ab",BQ75="ml"),OR(BR75="ab",BR75="ml")),"AB",IF(AND(OR(BP75="ab",BP75="ml"),OR(BR75="ab",BR75="ml")),"AB","")))</f>
        <v/>
      </c>
      <c r="CB75" s="114" t="str">
        <f t="shared" ref="CB75:CB109" si="309">IF(OR($G75="NSO",$G75="",BX75=""),"",IF(OR(CA75="AB",BX75="ab"),"AB",IF(AND(BZ75&gt;=36,BX75&gt;=20),"P",IF(AND(BZ75&gt;=34,BX75&gt;=20,COUNTIF(BV75:BX75,"ml")=0),"G2",IF(AND(BZ75&gt;=31,BX75&gt;=20,COUNTIF(BV75:BX75,"ml")=0),"G1",IF(BZ75&gt;=25,"S","F"))))))</f>
        <v/>
      </c>
      <c r="CC75" s="115" t="str">
        <f t="shared" ref="CC75:CC109" si="310">IF(OR(CB75="",CB75=0,CB75="S",CB75="F",CB75="AB"),CB75,IF(BZ75&gt;=75,"D",IF(BZ75&gt;=60,"I",IF(BZ75&gt;=48,"II",IF(BZ75&gt;=36,"III",CB75)))))</f>
        <v/>
      </c>
      <c r="CD75" s="89">
        <v>0</v>
      </c>
      <c r="CE75" s="90">
        <v>0</v>
      </c>
      <c r="CF75" s="91">
        <v>0</v>
      </c>
      <c r="CG75" s="91"/>
      <c r="CH75" s="91">
        <f t="shared" ref="CH75:CH109" si="311">SUM(CF75:CG75)</f>
        <v>0</v>
      </c>
      <c r="CI75" s="92">
        <f t="shared" ref="CI75:CI109" si="312">SUM(CD75,CE75,CH75)</f>
        <v>0</v>
      </c>
      <c r="CJ75" s="90">
        <v>0</v>
      </c>
      <c r="CK75" s="92">
        <f t="shared" si="269"/>
        <v>0</v>
      </c>
      <c r="CL75" s="90">
        <v>0</v>
      </c>
      <c r="CM75" s="92">
        <f t="shared" si="270"/>
        <v>0</v>
      </c>
      <c r="CN75" s="93">
        <f t="shared" si="271"/>
        <v>0</v>
      </c>
      <c r="CO75" s="94" t="str">
        <f t="shared" ref="CO75:CO109" si="313">IF(CL75="AB","AB",IF(AND(OR(CD75="ab",CD75="ml"),OR(CE75="ab",CE75="ml"),OR(CF75="ab",CF75="ml")),"AB",IF(AND(OR(CD75="ab",CD75="ml"),OR(CF75="ab",CF75="ml")),"AB","")))</f>
        <v/>
      </c>
      <c r="CP75" s="94" t="str">
        <f t="shared" ref="CP75:CP109" si="314">IF(OR($G75="NSO",$G75="",CL75=""),"",IF(OR(CO75="AB",CL75="ab"),"AB",IF(AND(CN75&gt;=36,CL75&gt;=20),"P",IF(AND(CN75&gt;=34,CL75&gt;=20,COUNTIF(CJ75:CL75,"ml")=0),"G2",IF(AND(CN75&gt;=31,CL75&gt;=20,COUNTIF(CJ75:CL75,"ml")=0),"G1",IF(CN75&gt;=25,"S","F"))))))</f>
        <v/>
      </c>
      <c r="CQ75" s="95" t="str">
        <f t="shared" ref="CQ75:CQ109" si="315">IF(OR(CP75="",CP75=0,CP75="S",CP75="F",CP75="AB"),CP75,IF(CN75&gt;=75,"D",IF(CN75&gt;=60,"I",IF(CN75&gt;=48,"II",IF(CN75&gt;=36,"III",CP75)))))</f>
        <v/>
      </c>
      <c r="CR75" s="116">
        <v>0</v>
      </c>
      <c r="CS75" s="117">
        <v>0</v>
      </c>
      <c r="CT75" s="118">
        <v>0</v>
      </c>
      <c r="CU75" s="118"/>
      <c r="CV75" s="118">
        <f t="shared" ref="CV75:CV109" si="316">SUM(CT75:CU75)</f>
        <v>0</v>
      </c>
      <c r="CW75" s="119">
        <f t="shared" ref="CW75:CW109" si="317">SUM(CR75,CS75,CV75)</f>
        <v>0</v>
      </c>
      <c r="CX75" s="117">
        <v>0</v>
      </c>
      <c r="CY75" s="119">
        <f t="shared" si="272"/>
        <v>0</v>
      </c>
      <c r="CZ75" s="117">
        <v>0</v>
      </c>
      <c r="DA75" s="119">
        <f t="shared" si="273"/>
        <v>0</v>
      </c>
      <c r="DB75" s="120">
        <f t="shared" si="274"/>
        <v>0</v>
      </c>
      <c r="DC75" s="87" t="str">
        <f t="shared" ref="DC75:DC109" si="318">IF(CZ75="AB","AB",IF(AND(OR(CR75="ab",CR75="ml"),OR(CS75="ab",CS75="ml"),OR(CT75="ab",CT75="ml")),"AB",IF(AND(OR(CR75="ab",CR75="ml"),OR(CT75="ab",CT75="ml")),"AB","")))</f>
        <v/>
      </c>
      <c r="DD75" s="87" t="str">
        <f t="shared" ref="DD75:DD109" si="319">IF(OR($G75="NSO",$G75="",CZ75=""),"",IF(OR(DC75="AB",CZ75="ab"),"AB",IF(AND(DB75&gt;=36,CZ75&gt;=20),"P",IF(AND(DB75&gt;=34,CZ75&gt;=20,COUNTIF(CX75:CZ75,"ml")=0),"G2",IF(AND(DB75&gt;=31,CZ75&gt;=20,COUNTIF(CX75:CZ75,"ml")=0),"G1",IF(DB75&gt;=25,"S","F"))))))</f>
        <v/>
      </c>
      <c r="DE75" s="121" t="str">
        <f t="shared" ref="DE75:DE109" si="320">IF(OR(DD75="",DD75=0,DD75="S",DD75="F",DD75="AB"),DD75,IF(DB75&gt;=75,"D",IF(DB75&gt;=60,"I",IF(DB75&gt;=48,"II",IF(DB75&gt;=36,"III",DD75)))))</f>
        <v/>
      </c>
      <c r="DF75" s="122">
        <v>0</v>
      </c>
      <c r="DG75" s="123">
        <v>0</v>
      </c>
      <c r="DH75" s="124"/>
      <c r="DI75" s="125">
        <f t="shared" si="140"/>
        <v>0</v>
      </c>
      <c r="DJ75" s="84">
        <v>0</v>
      </c>
      <c r="DK75" s="126">
        <v>0</v>
      </c>
      <c r="DL75" s="127">
        <f t="shared" si="169"/>
        <v>0</v>
      </c>
      <c r="DM75" s="128">
        <v>0</v>
      </c>
      <c r="DN75" s="129">
        <v>0</v>
      </c>
      <c r="DO75" s="130">
        <f t="shared" si="141"/>
        <v>0</v>
      </c>
      <c r="DP75" s="131">
        <f t="shared" si="142"/>
        <v>0</v>
      </c>
      <c r="DQ75" s="132">
        <f t="shared" si="143"/>
        <v>0</v>
      </c>
      <c r="DR75" s="133" t="str">
        <f t="shared" si="144"/>
        <v/>
      </c>
      <c r="DS75" s="116">
        <v>0</v>
      </c>
      <c r="DT75" s="135">
        <v>0</v>
      </c>
      <c r="DU75" s="136">
        <f t="shared" si="145"/>
        <v>0</v>
      </c>
      <c r="DV75" s="117">
        <v>0</v>
      </c>
      <c r="DW75" s="138"/>
      <c r="DX75" s="136">
        <f t="shared" si="146"/>
        <v>0</v>
      </c>
      <c r="DY75" s="138"/>
      <c r="DZ75" s="138"/>
      <c r="EA75" s="136" t="str">
        <f t="shared" si="147"/>
        <v/>
      </c>
      <c r="EB75" s="139">
        <f t="shared" si="148"/>
        <v>0</v>
      </c>
      <c r="EC75" s="140">
        <f t="shared" si="149"/>
        <v>0</v>
      </c>
      <c r="ED75" s="141">
        <f t="shared" si="150"/>
        <v>0</v>
      </c>
      <c r="EE75" s="86">
        <v>0</v>
      </c>
      <c r="EF75" s="142">
        <v>0</v>
      </c>
      <c r="EG75" s="136">
        <f t="shared" si="151"/>
        <v>0</v>
      </c>
      <c r="EH75" s="143">
        <v>0</v>
      </c>
      <c r="EI75" s="144">
        <v>0</v>
      </c>
      <c r="EJ75" s="136">
        <f t="shared" si="152"/>
        <v>0</v>
      </c>
      <c r="EK75" s="145">
        <f t="shared" si="153"/>
        <v>0</v>
      </c>
      <c r="EL75" s="146">
        <f t="shared" si="154"/>
        <v>0</v>
      </c>
      <c r="EM75" s="147">
        <f t="shared" si="155"/>
        <v>0</v>
      </c>
      <c r="EN75" s="120">
        <f t="shared" si="156"/>
        <v>0</v>
      </c>
      <c r="EO75" s="148" t="str">
        <f t="shared" si="157"/>
        <v/>
      </c>
      <c r="EP75" s="173">
        <v>0</v>
      </c>
      <c r="EQ75" s="174">
        <v>0</v>
      </c>
      <c r="ER75" s="174">
        <v>0</v>
      </c>
      <c r="ES75" s="151">
        <f t="shared" si="201"/>
        <v>0</v>
      </c>
      <c r="ET75" s="152">
        <f t="shared" si="202"/>
        <v>0</v>
      </c>
      <c r="EU75" s="153" t="str">
        <f t="shared" si="203"/>
        <v/>
      </c>
      <c r="EV75" s="154">
        <v>0</v>
      </c>
      <c r="EW75" s="85">
        <v>0</v>
      </c>
      <c r="EX75" s="85">
        <v>0</v>
      </c>
      <c r="EY75" s="85">
        <f t="shared" si="277"/>
        <v>0</v>
      </c>
      <c r="EZ75" s="132">
        <f t="shared" si="278"/>
        <v>0</v>
      </c>
      <c r="FA75" s="133" t="str">
        <f t="shared" si="279"/>
        <v/>
      </c>
      <c r="FB75" s="116">
        <v>0</v>
      </c>
      <c r="FC75" s="117">
        <v>0</v>
      </c>
      <c r="FD75" s="155">
        <v>0</v>
      </c>
      <c r="FE75" s="156">
        <f t="shared" si="172"/>
        <v>0</v>
      </c>
      <c r="FF75" s="142">
        <v>0</v>
      </c>
      <c r="FG75" s="157">
        <f t="shared" si="164"/>
        <v>0</v>
      </c>
      <c r="FH75" s="143">
        <v>0</v>
      </c>
      <c r="FI75" s="158">
        <f t="shared" si="165"/>
        <v>0</v>
      </c>
      <c r="FJ75" s="120">
        <f t="shared" ref="FJ75:FJ109" si="321">IF(OR(FF75="",FH75=""),"",FI75/FI$8*100)</f>
        <v>0</v>
      </c>
      <c r="FK75" s="438" t="str">
        <f t="shared" ref="FK75:FK109" si="322">IF(FH75="AB","AB",IF(AND(OR(FB75="ab",FB75="ml"),OR(FC75="ab",FC75="ml"),OR(FD75="ab",FD75="ml")),"AB",IF(AND(OR(FF75="ab",FF75="ml"),OR(FH75="ab",FH75="ml")),"AB","")))</f>
        <v/>
      </c>
      <c r="FL75" s="438" t="str">
        <f t="shared" ref="FL75:FL109" si="323">IF(OR($G75="NSO",$G75="",FH75=""),"",IF(OR(FK75="AB",FH75="ab"),"AB",IF(AND(FJ75&gt;=36,FH75&gt;=20,FJ75&gt;=36),"P","F")))</f>
        <v/>
      </c>
      <c r="FM75" s="148" t="str">
        <f t="shared" ref="FM75:FM109" si="324">IF(OR(FL75="",FL75=0,FL75="S",FL75="F",FL75="AB"),FL75,IF(FJ75&gt;=75,"D",IF(FJ75&gt;=60,"I",IF(FJ75&gt;=48,"II",IF(FJ75&gt;=36,"III",FL75)))))</f>
        <v/>
      </c>
      <c r="FN75" s="410">
        <v>0</v>
      </c>
      <c r="FO75" s="411">
        <v>0</v>
      </c>
      <c r="FP75" s="411">
        <v>0</v>
      </c>
      <c r="FQ75" s="407">
        <f t="shared" si="204"/>
        <v>0</v>
      </c>
      <c r="FR75" s="408">
        <f t="shared" ref="FR75:FR109" si="325">IF(OR(FQ75="",FQ$8=""),"",FQ75/FQ$8*100)</f>
        <v>0</v>
      </c>
      <c r="FS75" s="409" t="str">
        <f t="shared" ref="FS75:FS109" si="326">IF(FR75&gt;=80,"A",IF(FR75&gt;=60,"B",IF(FR75&gt;=40,"C",IF(FR75&gt;=21,"D",""))))</f>
        <v/>
      </c>
      <c r="FT75" s="176"/>
      <c r="FU75" s="174"/>
      <c r="FV75" s="177" t="str">
        <f t="shared" si="233"/>
        <v/>
      </c>
      <c r="FW75" s="161" t="str">
        <f t="shared" ref="FW75:FW109" si="327">IF(G75="","",SUM($U$8,$AI$8,$AW$8,$BK$8,$BY$8,$CM$8,$DA$8))</f>
        <v/>
      </c>
      <c r="FX75" s="162" t="str">
        <f t="shared" ref="FX75:FX109" si="328">IF(G75="","",SUM(U75,AI75,AW75,BK75,BY75,CM75,DA75))</f>
        <v/>
      </c>
      <c r="FY75" s="163" t="str">
        <f t="shared" si="217"/>
        <v/>
      </c>
      <c r="FZ75" s="164" t="str">
        <f t="shared" ref="FZ75:FZ80" si="329">IF(AND(FY75&gt;=60,GA75="Passed"),"First",IF(AND(FY75&gt;=60,GA75="Passed with G"),"First",IF(AND(FY75&gt;=48,GA75="Passed"),"Second",IF(AND(FY75&gt;=48,GA75="Passed With G"),"Second",IF(OR(GA75="Passed",GA75="Passed With G"),"Third","")))))</f>
        <v/>
      </c>
      <c r="GA75" s="164" t="str">
        <f t="shared" ref="GA75:GA109" si="330">IF($G75="NSO","NSO",IF($G75="TC","Transferred",IF(OR($G75="",$G75=0,R75="",AF75="",AT75="",BH75="",BV75="",CJ75="",CX73=""),"",IF(OR(GM75&gt;0,(GN75+GO75+GP75)&gt;2),"FAILED",IF(OR(GN75&gt;0,GO75&gt;1),"SUPP.",IF(AND(GO75&gt;0,GP75&gt;0),"SUPP.",IF((GO75+GP75),"Passed With G","Passed")))))))</f>
        <v/>
      </c>
      <c r="GB75" s="165" t="str">
        <f t="shared" si="218"/>
        <v/>
      </c>
      <c r="GC75" s="166" t="str">
        <f t="shared" ref="GC75:GC80" si="331">IF(GB75="","",SUMPRODUCT((GB75&lt;GB$10:GB$109)/COUNTIF(GB$10:GB$109,GB$10:GB$109)))</f>
        <v/>
      </c>
      <c r="GD75" s="167" t="str">
        <f t="shared" ref="GD75:GD109" si="332">IF(FY75="","",IF(GA75="nso","Name Saprated",IF(GA75="Transferred",GA75,IF(FY75&gt;81,"Excellent",IF(FY75&gt;60,"Very Good",IF(FY75&gt;48,"Good",IF(FY75&gt;36,"Average",IF(FY75=0,0,"Need Improvement"))))))))</f>
        <v/>
      </c>
      <c r="GE75" s="168" t="str">
        <f t="shared" si="177"/>
        <v/>
      </c>
      <c r="GF75" s="169" t="str">
        <f t="shared" si="178"/>
        <v/>
      </c>
      <c r="GG75" s="169" t="str">
        <f t="shared" si="179"/>
        <v/>
      </c>
      <c r="GH75" s="169" t="str">
        <f t="shared" si="180"/>
        <v/>
      </c>
      <c r="GI75" s="169" t="str">
        <f t="shared" si="181"/>
        <v/>
      </c>
      <c r="GJ75" s="170" t="str">
        <f t="shared" si="182"/>
        <v/>
      </c>
      <c r="GK75" s="169" t="str">
        <f t="shared" si="183"/>
        <v/>
      </c>
      <c r="GL75" s="439" t="str">
        <f t="shared" ref="GL75:GL109" si="333">FM75</f>
        <v/>
      </c>
      <c r="GM75" s="168">
        <f t="shared" ref="GM75:GM109" si="334">COUNTIF(GE75:GL75,"F")+COUNTIF(GE75:GK75,"AB")</f>
        <v>0</v>
      </c>
      <c r="GN75" s="169">
        <f t="shared" ref="GN75:GN109" si="335">COUNTIF(GE75:GK75,"S")</f>
        <v>0</v>
      </c>
      <c r="GO75" s="169">
        <f t="shared" ref="GO75:GO109" si="336">COUNTIF(GE75:GK75,"G1")</f>
        <v>0</v>
      </c>
      <c r="GP75" s="169">
        <f t="shared" ref="GP75:GP109" si="337">COUNTIF(GE75:GK75,"G2")</f>
        <v>0</v>
      </c>
      <c r="GQ75" s="171"/>
      <c r="GR75" s="809"/>
      <c r="GS75" s="809"/>
      <c r="GT75" s="25">
        <f t="shared" ref="GT75:GT109" si="338">DP75</f>
        <v>0</v>
      </c>
      <c r="GU75" s="25" t="s">
        <v>161</v>
      </c>
      <c r="GV75" s="25">
        <f t="shared" ref="GV75:GV109" si="339">$DP$8</f>
        <v>200</v>
      </c>
      <c r="GW75" s="25" t="str">
        <f t="shared" ref="GW75:GW109" si="340">CONCATENATE(GT75,GU75,GV75)</f>
        <v>0/200</v>
      </c>
      <c r="GX75" s="25">
        <f t="shared" ref="GX75:GX109" si="341">EM75</f>
        <v>0</v>
      </c>
      <c r="GY75" s="25" t="s">
        <v>161</v>
      </c>
      <c r="GZ75" s="25">
        <f t="shared" ref="GZ75:GZ109" si="342">$EM$8</f>
        <v>200</v>
      </c>
      <c r="HA75" s="25" t="str">
        <f t="shared" ref="HA75:HA109" si="343">CONCATENATE(GX75,GY75,GZ75)</f>
        <v>0/200</v>
      </c>
      <c r="HB75" s="25">
        <f t="shared" ref="HB75:HB109" si="344">ES75</f>
        <v>0</v>
      </c>
      <c r="HC75" s="25" t="s">
        <v>161</v>
      </c>
      <c r="HD75" s="25">
        <f t="shared" ref="HD75:HD109" si="345">$ES$8</f>
        <v>100</v>
      </c>
      <c r="HE75" s="25" t="str">
        <f t="shared" ref="HE75:HE109" si="346">CONCATENATE(HB75,HC75,HD75)</f>
        <v>0/100</v>
      </c>
      <c r="HF75" s="25">
        <f t="shared" ref="HF75:HF109" si="347">EY75</f>
        <v>0</v>
      </c>
      <c r="HG75" s="25" t="s">
        <v>161</v>
      </c>
      <c r="HH75" s="25">
        <f t="shared" ref="HH75:HH109" si="348">$EY$8</f>
        <v>100</v>
      </c>
      <c r="HI75" s="25" t="str">
        <f t="shared" ref="HI75:HI109" si="349">CONCATENATE(HF75,HG75,HH75)</f>
        <v>0/100</v>
      </c>
      <c r="HJ75" s="25">
        <f t="shared" ref="HJ75:HJ109" si="350">FI75</f>
        <v>0</v>
      </c>
      <c r="HK75" s="25" t="s">
        <v>161</v>
      </c>
      <c r="HL75" s="25">
        <f t="shared" ref="HL75:HL109" si="351">$FI$8</f>
        <v>200</v>
      </c>
      <c r="HM75" s="25" t="str">
        <f t="shared" ref="HM75:HM109" si="352">CONCATENATE(HJ75,HK75,HL75)</f>
        <v>0/200</v>
      </c>
      <c r="HN75" s="25">
        <f t="shared" ref="HN75:HN109" si="353">FQ75</f>
        <v>0</v>
      </c>
      <c r="HO75" s="25" t="s">
        <v>161</v>
      </c>
      <c r="HP75" s="25">
        <f t="shared" ref="HP75:HP109" si="354">$FQ$8</f>
        <v>100</v>
      </c>
      <c r="HQ75" s="25" t="str">
        <f t="shared" ref="HQ75:HQ109" si="355">CONCATENATE(HN75,HO75,HP75)</f>
        <v>0/100</v>
      </c>
    </row>
    <row r="76" spans="1:225" ht="18">
      <c r="A76" s="2">
        <f t="shared" si="280"/>
        <v>0</v>
      </c>
      <c r="B76" s="22">
        <f t="shared" si="281"/>
        <v>0</v>
      </c>
      <c r="C76" s="88">
        <v>67</v>
      </c>
      <c r="D76" s="85"/>
      <c r="E76" s="26"/>
      <c r="F76" s="27"/>
      <c r="G76" s="26"/>
      <c r="H76" s="26"/>
      <c r="I76" s="26"/>
      <c r="J76" s="26"/>
      <c r="K76" s="365"/>
      <c r="L76" s="89">
        <v>0</v>
      </c>
      <c r="M76" s="90">
        <v>0</v>
      </c>
      <c r="N76" s="91">
        <v>0</v>
      </c>
      <c r="O76" s="91"/>
      <c r="P76" s="371">
        <f t="shared" si="282"/>
        <v>0</v>
      </c>
      <c r="Q76" s="372">
        <f t="shared" si="283"/>
        <v>0</v>
      </c>
      <c r="R76" s="90">
        <v>0</v>
      </c>
      <c r="S76" s="92">
        <f t="shared" si="256"/>
        <v>0</v>
      </c>
      <c r="T76" s="90">
        <v>0</v>
      </c>
      <c r="U76" s="92">
        <f t="shared" si="257"/>
        <v>0</v>
      </c>
      <c r="V76" s="93">
        <f t="shared" si="284"/>
        <v>0</v>
      </c>
      <c r="W76" s="94" t="str">
        <f t="shared" si="285"/>
        <v/>
      </c>
      <c r="X76" s="94" t="str">
        <f t="shared" si="286"/>
        <v/>
      </c>
      <c r="Y76" s="373" t="str">
        <f t="shared" si="287"/>
        <v/>
      </c>
      <c r="Z76" s="380">
        <v>0</v>
      </c>
      <c r="AA76" s="381">
        <v>0</v>
      </c>
      <c r="AB76" s="382">
        <v>0</v>
      </c>
      <c r="AC76" s="382"/>
      <c r="AD76" s="382">
        <f t="shared" si="288"/>
        <v>0</v>
      </c>
      <c r="AE76" s="383">
        <f t="shared" si="289"/>
        <v>0</v>
      </c>
      <c r="AF76" s="381">
        <v>0</v>
      </c>
      <c r="AG76" s="383">
        <f t="shared" si="258"/>
        <v>0</v>
      </c>
      <c r="AH76" s="381">
        <v>0</v>
      </c>
      <c r="AI76" s="383">
        <f t="shared" si="259"/>
        <v>0</v>
      </c>
      <c r="AJ76" s="384">
        <f t="shared" si="260"/>
        <v>0</v>
      </c>
      <c r="AK76" s="385" t="str">
        <f t="shared" si="290"/>
        <v/>
      </c>
      <c r="AL76" s="385" t="str">
        <f t="shared" si="291"/>
        <v/>
      </c>
      <c r="AM76" s="386" t="str">
        <f t="shared" si="292"/>
        <v/>
      </c>
      <c r="AN76" s="96">
        <v>0</v>
      </c>
      <c r="AO76" s="97">
        <v>0</v>
      </c>
      <c r="AP76" s="98">
        <v>0</v>
      </c>
      <c r="AQ76" s="98"/>
      <c r="AR76" s="98">
        <f t="shared" si="293"/>
        <v>0</v>
      </c>
      <c r="AS76" s="99">
        <f t="shared" si="294"/>
        <v>0</v>
      </c>
      <c r="AT76" s="97">
        <v>0</v>
      </c>
      <c r="AU76" s="99">
        <f t="shared" si="261"/>
        <v>0</v>
      </c>
      <c r="AV76" s="97">
        <v>0</v>
      </c>
      <c r="AW76" s="99">
        <f t="shared" si="262"/>
        <v>0</v>
      </c>
      <c r="AX76" s="100">
        <f t="shared" si="263"/>
        <v>0</v>
      </c>
      <c r="AY76" s="101" t="str">
        <f t="shared" si="295"/>
        <v/>
      </c>
      <c r="AZ76" s="101" t="str">
        <f t="shared" si="296"/>
        <v/>
      </c>
      <c r="BA76" s="102" t="str">
        <f t="shared" si="297"/>
        <v/>
      </c>
      <c r="BB76" s="103">
        <v>0</v>
      </c>
      <c r="BC76" s="104">
        <v>0</v>
      </c>
      <c r="BD76" s="105">
        <v>0</v>
      </c>
      <c r="BE76" s="105"/>
      <c r="BF76" s="105">
        <f t="shared" si="298"/>
        <v>0</v>
      </c>
      <c r="BG76" s="106">
        <f t="shared" si="299"/>
        <v>0</v>
      </c>
      <c r="BH76" s="104">
        <v>0</v>
      </c>
      <c r="BI76" s="106">
        <f t="shared" si="264"/>
        <v>0</v>
      </c>
      <c r="BJ76" s="104">
        <v>0</v>
      </c>
      <c r="BK76" s="106">
        <f t="shared" si="265"/>
        <v>0</v>
      </c>
      <c r="BL76" s="107">
        <f t="shared" si="266"/>
        <v>0</v>
      </c>
      <c r="BM76" s="108" t="str">
        <f t="shared" si="300"/>
        <v/>
      </c>
      <c r="BN76" s="108" t="str">
        <f t="shared" si="301"/>
        <v/>
      </c>
      <c r="BO76" s="109" t="str">
        <f t="shared" si="302"/>
        <v/>
      </c>
      <c r="BP76" s="110">
        <v>0</v>
      </c>
      <c r="BQ76" s="111">
        <v>0</v>
      </c>
      <c r="BR76" s="112">
        <v>0</v>
      </c>
      <c r="BS76" s="113">
        <f t="shared" si="303"/>
        <v>0</v>
      </c>
      <c r="BT76" s="111">
        <f t="shared" si="304"/>
        <v>0</v>
      </c>
      <c r="BU76" s="113">
        <f t="shared" si="305"/>
        <v>0</v>
      </c>
      <c r="BV76" s="111">
        <v>0</v>
      </c>
      <c r="BW76" s="113">
        <f t="shared" si="267"/>
        <v>0</v>
      </c>
      <c r="BX76" s="435">
        <f t="shared" si="306"/>
        <v>0</v>
      </c>
      <c r="BY76" s="114">
        <f t="shared" si="307"/>
        <v>0</v>
      </c>
      <c r="BZ76" s="434">
        <f t="shared" si="268"/>
        <v>0</v>
      </c>
      <c r="CA76" s="403" t="str">
        <f t="shared" si="308"/>
        <v/>
      </c>
      <c r="CB76" s="114" t="str">
        <f t="shared" si="309"/>
        <v/>
      </c>
      <c r="CC76" s="115" t="str">
        <f t="shared" si="310"/>
        <v/>
      </c>
      <c r="CD76" s="89">
        <v>0</v>
      </c>
      <c r="CE76" s="90">
        <v>0</v>
      </c>
      <c r="CF76" s="91">
        <v>0</v>
      </c>
      <c r="CG76" s="91"/>
      <c r="CH76" s="91">
        <f t="shared" si="311"/>
        <v>0</v>
      </c>
      <c r="CI76" s="92">
        <f t="shared" si="312"/>
        <v>0</v>
      </c>
      <c r="CJ76" s="90">
        <v>0</v>
      </c>
      <c r="CK76" s="92">
        <f t="shared" si="269"/>
        <v>0</v>
      </c>
      <c r="CL76" s="90">
        <v>0</v>
      </c>
      <c r="CM76" s="92">
        <f t="shared" si="270"/>
        <v>0</v>
      </c>
      <c r="CN76" s="93">
        <f t="shared" si="271"/>
        <v>0</v>
      </c>
      <c r="CO76" s="94" t="str">
        <f t="shared" si="313"/>
        <v/>
      </c>
      <c r="CP76" s="94" t="str">
        <f t="shared" si="314"/>
        <v/>
      </c>
      <c r="CQ76" s="95" t="str">
        <f t="shared" si="315"/>
        <v/>
      </c>
      <c r="CR76" s="116">
        <v>0</v>
      </c>
      <c r="CS76" s="117">
        <v>0</v>
      </c>
      <c r="CT76" s="118">
        <v>0</v>
      </c>
      <c r="CU76" s="118"/>
      <c r="CV76" s="118">
        <f t="shared" si="316"/>
        <v>0</v>
      </c>
      <c r="CW76" s="119">
        <f t="shared" si="317"/>
        <v>0</v>
      </c>
      <c r="CX76" s="117">
        <v>0</v>
      </c>
      <c r="CY76" s="119">
        <f t="shared" si="272"/>
        <v>0</v>
      </c>
      <c r="CZ76" s="117">
        <v>0</v>
      </c>
      <c r="DA76" s="119">
        <f t="shared" si="273"/>
        <v>0</v>
      </c>
      <c r="DB76" s="120">
        <f t="shared" si="274"/>
        <v>0</v>
      </c>
      <c r="DC76" s="87" t="str">
        <f t="shared" si="318"/>
        <v/>
      </c>
      <c r="DD76" s="87" t="str">
        <f t="shared" si="319"/>
        <v/>
      </c>
      <c r="DE76" s="121" t="str">
        <f t="shared" si="320"/>
        <v/>
      </c>
      <c r="DF76" s="122">
        <v>0</v>
      </c>
      <c r="DG76" s="123">
        <v>0</v>
      </c>
      <c r="DH76" s="124"/>
      <c r="DI76" s="125">
        <f t="shared" si="140"/>
        <v>0</v>
      </c>
      <c r="DJ76" s="84">
        <v>0</v>
      </c>
      <c r="DK76" s="126">
        <v>0</v>
      </c>
      <c r="DL76" s="127">
        <f t="shared" si="169"/>
        <v>0</v>
      </c>
      <c r="DM76" s="128">
        <v>0</v>
      </c>
      <c r="DN76" s="129">
        <f t="shared" ref="DN76" si="356">IF($U$8="NA","NA",0)</f>
        <v>0</v>
      </c>
      <c r="DO76" s="130">
        <f t="shared" si="141"/>
        <v>0</v>
      </c>
      <c r="DP76" s="131">
        <f t="shared" si="142"/>
        <v>0</v>
      </c>
      <c r="DQ76" s="132">
        <f t="shared" si="143"/>
        <v>0</v>
      </c>
      <c r="DR76" s="133" t="str">
        <f t="shared" si="144"/>
        <v/>
      </c>
      <c r="DS76" s="116">
        <v>0</v>
      </c>
      <c r="DT76" s="135">
        <v>0</v>
      </c>
      <c r="DU76" s="136">
        <f t="shared" si="145"/>
        <v>0</v>
      </c>
      <c r="DV76" s="117">
        <v>0</v>
      </c>
      <c r="DW76" s="138"/>
      <c r="DX76" s="136">
        <f t="shared" si="146"/>
        <v>0</v>
      </c>
      <c r="DY76" s="138"/>
      <c r="DZ76" s="138"/>
      <c r="EA76" s="136" t="str">
        <f t="shared" si="147"/>
        <v/>
      </c>
      <c r="EB76" s="139">
        <f t="shared" si="148"/>
        <v>0</v>
      </c>
      <c r="EC76" s="140">
        <f t="shared" si="149"/>
        <v>0</v>
      </c>
      <c r="ED76" s="141">
        <f t="shared" si="150"/>
        <v>0</v>
      </c>
      <c r="EE76" s="86">
        <v>0</v>
      </c>
      <c r="EF76" s="142">
        <v>0</v>
      </c>
      <c r="EG76" s="136">
        <f t="shared" si="151"/>
        <v>0</v>
      </c>
      <c r="EH76" s="143">
        <v>0</v>
      </c>
      <c r="EI76" s="144">
        <f t="shared" ref="EI76" si="357">IF($U$8="NA","NA",0)</f>
        <v>0</v>
      </c>
      <c r="EJ76" s="136">
        <f t="shared" si="152"/>
        <v>0</v>
      </c>
      <c r="EK76" s="145">
        <f t="shared" si="153"/>
        <v>0</v>
      </c>
      <c r="EL76" s="146">
        <f t="shared" si="154"/>
        <v>0</v>
      </c>
      <c r="EM76" s="147">
        <f t="shared" si="155"/>
        <v>0</v>
      </c>
      <c r="EN76" s="120">
        <f t="shared" si="156"/>
        <v>0</v>
      </c>
      <c r="EO76" s="148" t="str">
        <f t="shared" si="157"/>
        <v/>
      </c>
      <c r="EP76" s="149">
        <v>0</v>
      </c>
      <c r="EQ76" s="114">
        <v>0</v>
      </c>
      <c r="ER76" s="150">
        <v>0</v>
      </c>
      <c r="ES76" s="151">
        <f t="shared" si="201"/>
        <v>0</v>
      </c>
      <c r="ET76" s="152">
        <f t="shared" si="202"/>
        <v>0</v>
      </c>
      <c r="EU76" s="153" t="str">
        <f t="shared" si="203"/>
        <v/>
      </c>
      <c r="EV76" s="175">
        <v>0</v>
      </c>
      <c r="EW76" s="162">
        <v>0</v>
      </c>
      <c r="EX76" s="162">
        <v>0</v>
      </c>
      <c r="EY76" s="85">
        <f t="shared" si="277"/>
        <v>0</v>
      </c>
      <c r="EZ76" s="132">
        <f t="shared" si="278"/>
        <v>0</v>
      </c>
      <c r="FA76" s="133" t="str">
        <f t="shared" si="279"/>
        <v/>
      </c>
      <c r="FB76" s="116">
        <v>0</v>
      </c>
      <c r="FC76" s="117">
        <v>0</v>
      </c>
      <c r="FD76" s="155">
        <v>0</v>
      </c>
      <c r="FE76" s="156">
        <f t="shared" si="172"/>
        <v>0</v>
      </c>
      <c r="FF76" s="142">
        <v>0</v>
      </c>
      <c r="FG76" s="157">
        <f t="shared" si="164"/>
        <v>0</v>
      </c>
      <c r="FH76" s="143">
        <v>0</v>
      </c>
      <c r="FI76" s="158">
        <f t="shared" si="165"/>
        <v>0</v>
      </c>
      <c r="FJ76" s="120">
        <f t="shared" si="321"/>
        <v>0</v>
      </c>
      <c r="FK76" s="438" t="str">
        <f t="shared" si="322"/>
        <v/>
      </c>
      <c r="FL76" s="438" t="str">
        <f t="shared" si="323"/>
        <v/>
      </c>
      <c r="FM76" s="148" t="str">
        <f t="shared" si="324"/>
        <v/>
      </c>
      <c r="FN76" s="405">
        <v>0</v>
      </c>
      <c r="FO76" s="375">
        <v>0</v>
      </c>
      <c r="FP76" s="406">
        <v>0</v>
      </c>
      <c r="FQ76" s="407">
        <f t="shared" si="204"/>
        <v>0</v>
      </c>
      <c r="FR76" s="408">
        <f t="shared" si="325"/>
        <v>0</v>
      </c>
      <c r="FS76" s="409" t="str">
        <f t="shared" si="326"/>
        <v/>
      </c>
      <c r="FT76" s="176"/>
      <c r="FU76" s="174"/>
      <c r="FV76" s="177" t="str">
        <f t="shared" si="233"/>
        <v/>
      </c>
      <c r="FW76" s="161" t="str">
        <f t="shared" si="327"/>
        <v/>
      </c>
      <c r="FX76" s="162" t="str">
        <f t="shared" si="328"/>
        <v/>
      </c>
      <c r="FY76" s="163" t="str">
        <f t="shared" si="217"/>
        <v/>
      </c>
      <c r="FZ76" s="164" t="str">
        <f t="shared" si="329"/>
        <v/>
      </c>
      <c r="GA76" s="164" t="str">
        <f t="shared" si="330"/>
        <v/>
      </c>
      <c r="GB76" s="165" t="str">
        <f t="shared" si="218"/>
        <v/>
      </c>
      <c r="GC76" s="166" t="str">
        <f t="shared" si="331"/>
        <v/>
      </c>
      <c r="GD76" s="167" t="str">
        <f t="shared" si="332"/>
        <v/>
      </c>
      <c r="GE76" s="168" t="str">
        <f t="shared" si="177"/>
        <v/>
      </c>
      <c r="GF76" s="169" t="str">
        <f t="shared" si="178"/>
        <v/>
      </c>
      <c r="GG76" s="169" t="str">
        <f t="shared" si="179"/>
        <v/>
      </c>
      <c r="GH76" s="169" t="str">
        <f t="shared" si="180"/>
        <v/>
      </c>
      <c r="GI76" s="169" t="str">
        <f t="shared" si="181"/>
        <v/>
      </c>
      <c r="GJ76" s="170" t="str">
        <f t="shared" si="182"/>
        <v/>
      </c>
      <c r="GK76" s="169" t="str">
        <f t="shared" si="183"/>
        <v/>
      </c>
      <c r="GL76" s="439" t="str">
        <f t="shared" si="333"/>
        <v/>
      </c>
      <c r="GM76" s="168">
        <f t="shared" si="334"/>
        <v>0</v>
      </c>
      <c r="GN76" s="169">
        <f t="shared" si="335"/>
        <v>0</v>
      </c>
      <c r="GO76" s="169">
        <f t="shared" si="336"/>
        <v>0</v>
      </c>
      <c r="GP76" s="169">
        <f t="shared" si="337"/>
        <v>0</v>
      </c>
      <c r="GQ76" s="171"/>
      <c r="GR76" s="809"/>
      <c r="GS76" s="809"/>
      <c r="GT76" s="25">
        <f t="shared" si="338"/>
        <v>0</v>
      </c>
      <c r="GU76" s="25" t="s">
        <v>161</v>
      </c>
      <c r="GV76" s="25">
        <f t="shared" si="339"/>
        <v>200</v>
      </c>
      <c r="GW76" s="25" t="str">
        <f t="shared" si="340"/>
        <v>0/200</v>
      </c>
      <c r="GX76" s="25">
        <f t="shared" si="341"/>
        <v>0</v>
      </c>
      <c r="GY76" s="25" t="s">
        <v>161</v>
      </c>
      <c r="GZ76" s="25">
        <f t="shared" si="342"/>
        <v>200</v>
      </c>
      <c r="HA76" s="25" t="str">
        <f t="shared" si="343"/>
        <v>0/200</v>
      </c>
      <c r="HB76" s="25">
        <f t="shared" si="344"/>
        <v>0</v>
      </c>
      <c r="HC76" s="25" t="s">
        <v>161</v>
      </c>
      <c r="HD76" s="25">
        <f t="shared" si="345"/>
        <v>100</v>
      </c>
      <c r="HE76" s="25" t="str">
        <f t="shared" si="346"/>
        <v>0/100</v>
      </c>
      <c r="HF76" s="25">
        <f t="shared" si="347"/>
        <v>0</v>
      </c>
      <c r="HG76" s="25" t="s">
        <v>161</v>
      </c>
      <c r="HH76" s="25">
        <f t="shared" si="348"/>
        <v>100</v>
      </c>
      <c r="HI76" s="25" t="str">
        <f t="shared" si="349"/>
        <v>0/100</v>
      </c>
      <c r="HJ76" s="25">
        <f t="shared" si="350"/>
        <v>0</v>
      </c>
      <c r="HK76" s="25" t="s">
        <v>161</v>
      </c>
      <c r="HL76" s="25">
        <f t="shared" si="351"/>
        <v>200</v>
      </c>
      <c r="HM76" s="25" t="str">
        <f t="shared" si="352"/>
        <v>0/200</v>
      </c>
      <c r="HN76" s="25">
        <f t="shared" si="353"/>
        <v>0</v>
      </c>
      <c r="HO76" s="25" t="s">
        <v>161</v>
      </c>
      <c r="HP76" s="25">
        <f t="shared" si="354"/>
        <v>100</v>
      </c>
      <c r="HQ76" s="25" t="str">
        <f t="shared" si="355"/>
        <v>0/100</v>
      </c>
    </row>
    <row r="77" spans="1:225" ht="30.75" customHeight="1">
      <c r="A77" s="2">
        <f t="shared" si="280"/>
        <v>0</v>
      </c>
      <c r="B77" s="22">
        <f t="shared" si="281"/>
        <v>0</v>
      </c>
      <c r="C77" s="172">
        <v>68</v>
      </c>
      <c r="D77" s="85"/>
      <c r="E77" s="26"/>
      <c r="F77" s="27"/>
      <c r="G77" s="23"/>
      <c r="H77" s="26"/>
      <c r="I77" s="26"/>
      <c r="J77" s="26"/>
      <c r="K77" s="365"/>
      <c r="L77" s="89">
        <v>0</v>
      </c>
      <c r="M77" s="90">
        <v>0</v>
      </c>
      <c r="N77" s="91">
        <v>0</v>
      </c>
      <c r="O77" s="91"/>
      <c r="P77" s="371">
        <f t="shared" si="282"/>
        <v>0</v>
      </c>
      <c r="Q77" s="372">
        <f t="shared" si="283"/>
        <v>0</v>
      </c>
      <c r="R77" s="90">
        <v>0</v>
      </c>
      <c r="S77" s="92">
        <f t="shared" si="256"/>
        <v>0</v>
      </c>
      <c r="T77" s="90">
        <v>0</v>
      </c>
      <c r="U77" s="92">
        <f t="shared" si="257"/>
        <v>0</v>
      </c>
      <c r="V77" s="93">
        <f t="shared" si="284"/>
        <v>0</v>
      </c>
      <c r="W77" s="94" t="str">
        <f t="shared" si="285"/>
        <v/>
      </c>
      <c r="X77" s="94" t="str">
        <f t="shared" si="286"/>
        <v/>
      </c>
      <c r="Y77" s="373" t="str">
        <f t="shared" si="287"/>
        <v/>
      </c>
      <c r="Z77" s="380">
        <v>0</v>
      </c>
      <c r="AA77" s="381">
        <v>0</v>
      </c>
      <c r="AB77" s="382">
        <v>0</v>
      </c>
      <c r="AC77" s="382"/>
      <c r="AD77" s="382">
        <f t="shared" si="288"/>
        <v>0</v>
      </c>
      <c r="AE77" s="383">
        <f t="shared" si="289"/>
        <v>0</v>
      </c>
      <c r="AF77" s="381">
        <v>0</v>
      </c>
      <c r="AG77" s="383">
        <f t="shared" si="258"/>
        <v>0</v>
      </c>
      <c r="AH77" s="381">
        <v>0</v>
      </c>
      <c r="AI77" s="383">
        <f t="shared" si="259"/>
        <v>0</v>
      </c>
      <c r="AJ77" s="384">
        <f t="shared" si="260"/>
        <v>0</v>
      </c>
      <c r="AK77" s="385" t="str">
        <f t="shared" si="290"/>
        <v/>
      </c>
      <c r="AL77" s="385" t="str">
        <f t="shared" si="291"/>
        <v/>
      </c>
      <c r="AM77" s="386" t="str">
        <f t="shared" si="292"/>
        <v/>
      </c>
      <c r="AN77" s="96">
        <v>0</v>
      </c>
      <c r="AO77" s="97">
        <v>0</v>
      </c>
      <c r="AP77" s="98">
        <v>0</v>
      </c>
      <c r="AQ77" s="98"/>
      <c r="AR77" s="98">
        <f t="shared" si="293"/>
        <v>0</v>
      </c>
      <c r="AS77" s="99">
        <f t="shared" si="294"/>
        <v>0</v>
      </c>
      <c r="AT77" s="97">
        <v>0</v>
      </c>
      <c r="AU77" s="99">
        <f t="shared" si="261"/>
        <v>0</v>
      </c>
      <c r="AV77" s="97">
        <v>0</v>
      </c>
      <c r="AW77" s="99">
        <f t="shared" si="262"/>
        <v>0</v>
      </c>
      <c r="AX77" s="100">
        <f t="shared" si="263"/>
        <v>0</v>
      </c>
      <c r="AY77" s="101" t="str">
        <f t="shared" si="295"/>
        <v/>
      </c>
      <c r="AZ77" s="101" t="str">
        <f t="shared" si="296"/>
        <v/>
      </c>
      <c r="BA77" s="102" t="str">
        <f t="shared" si="297"/>
        <v/>
      </c>
      <c r="BB77" s="103">
        <v>0</v>
      </c>
      <c r="BC77" s="104">
        <v>0</v>
      </c>
      <c r="BD77" s="105">
        <v>0</v>
      </c>
      <c r="BE77" s="105"/>
      <c r="BF77" s="105">
        <f t="shared" si="298"/>
        <v>0</v>
      </c>
      <c r="BG77" s="106">
        <f t="shared" si="299"/>
        <v>0</v>
      </c>
      <c r="BH77" s="104">
        <v>0</v>
      </c>
      <c r="BI77" s="106">
        <f t="shared" si="264"/>
        <v>0</v>
      </c>
      <c r="BJ77" s="104">
        <v>0</v>
      </c>
      <c r="BK77" s="106">
        <f t="shared" si="265"/>
        <v>0</v>
      </c>
      <c r="BL77" s="107">
        <f t="shared" si="266"/>
        <v>0</v>
      </c>
      <c r="BM77" s="108" t="str">
        <f t="shared" si="300"/>
        <v/>
      </c>
      <c r="BN77" s="108" t="str">
        <f t="shared" si="301"/>
        <v/>
      </c>
      <c r="BO77" s="109" t="str">
        <f t="shared" si="302"/>
        <v/>
      </c>
      <c r="BP77" s="110">
        <v>0</v>
      </c>
      <c r="BQ77" s="111">
        <v>0</v>
      </c>
      <c r="BR77" s="112">
        <v>0</v>
      </c>
      <c r="BS77" s="113">
        <f t="shared" si="303"/>
        <v>0</v>
      </c>
      <c r="BT77" s="111">
        <f t="shared" si="304"/>
        <v>0</v>
      </c>
      <c r="BU77" s="113">
        <f t="shared" si="305"/>
        <v>0</v>
      </c>
      <c r="BV77" s="111">
        <v>0</v>
      </c>
      <c r="BW77" s="113">
        <f t="shared" si="267"/>
        <v>0</v>
      </c>
      <c r="BX77" s="435">
        <f t="shared" si="306"/>
        <v>0</v>
      </c>
      <c r="BY77" s="114">
        <f t="shared" si="307"/>
        <v>0</v>
      </c>
      <c r="BZ77" s="434">
        <f t="shared" si="268"/>
        <v>0</v>
      </c>
      <c r="CA77" s="403" t="str">
        <f t="shared" si="308"/>
        <v/>
      </c>
      <c r="CB77" s="114" t="str">
        <f t="shared" si="309"/>
        <v/>
      </c>
      <c r="CC77" s="115" t="str">
        <f t="shared" si="310"/>
        <v/>
      </c>
      <c r="CD77" s="89">
        <v>0</v>
      </c>
      <c r="CE77" s="90">
        <v>0</v>
      </c>
      <c r="CF77" s="91">
        <v>0</v>
      </c>
      <c r="CG77" s="91"/>
      <c r="CH77" s="91">
        <f t="shared" si="311"/>
        <v>0</v>
      </c>
      <c r="CI77" s="92">
        <f t="shared" si="312"/>
        <v>0</v>
      </c>
      <c r="CJ77" s="90">
        <v>0</v>
      </c>
      <c r="CK77" s="92">
        <f t="shared" si="269"/>
        <v>0</v>
      </c>
      <c r="CL77" s="90">
        <v>0</v>
      </c>
      <c r="CM77" s="92">
        <f t="shared" si="270"/>
        <v>0</v>
      </c>
      <c r="CN77" s="93">
        <f t="shared" si="271"/>
        <v>0</v>
      </c>
      <c r="CO77" s="94" t="str">
        <f t="shared" si="313"/>
        <v/>
      </c>
      <c r="CP77" s="94" t="str">
        <f t="shared" si="314"/>
        <v/>
      </c>
      <c r="CQ77" s="95" t="str">
        <f t="shared" si="315"/>
        <v/>
      </c>
      <c r="CR77" s="116">
        <v>0</v>
      </c>
      <c r="CS77" s="117">
        <v>0</v>
      </c>
      <c r="CT77" s="118">
        <v>0</v>
      </c>
      <c r="CU77" s="118"/>
      <c r="CV77" s="118">
        <f t="shared" si="316"/>
        <v>0</v>
      </c>
      <c r="CW77" s="119">
        <f t="shared" si="317"/>
        <v>0</v>
      </c>
      <c r="CX77" s="117">
        <v>0</v>
      </c>
      <c r="CY77" s="119">
        <f t="shared" si="272"/>
        <v>0</v>
      </c>
      <c r="CZ77" s="117">
        <v>0</v>
      </c>
      <c r="DA77" s="119">
        <f t="shared" si="273"/>
        <v>0</v>
      </c>
      <c r="DB77" s="120">
        <f t="shared" si="274"/>
        <v>0</v>
      </c>
      <c r="DC77" s="87" t="str">
        <f t="shared" si="318"/>
        <v/>
      </c>
      <c r="DD77" s="87" t="str">
        <f t="shared" si="319"/>
        <v/>
      </c>
      <c r="DE77" s="121" t="str">
        <f t="shared" si="320"/>
        <v/>
      </c>
      <c r="DF77" s="122">
        <v>0</v>
      </c>
      <c r="DG77" s="123">
        <v>0</v>
      </c>
      <c r="DH77" s="124"/>
      <c r="DI77" s="125">
        <f t="shared" ref="DI77:DI109" si="358">SUM(DF77:DH77)</f>
        <v>0</v>
      </c>
      <c r="DJ77" s="84">
        <v>0</v>
      </c>
      <c r="DK77" s="126">
        <v>0</v>
      </c>
      <c r="DL77" s="127">
        <f t="shared" si="169"/>
        <v>0</v>
      </c>
      <c r="DM77" s="128">
        <v>0</v>
      </c>
      <c r="DN77" s="129">
        <v>0</v>
      </c>
      <c r="DO77" s="130">
        <f t="shared" ref="DO77:DO109" si="359">SUM(DM77:DN77)</f>
        <v>0</v>
      </c>
      <c r="DP77" s="131">
        <f t="shared" ref="DP77:DP109" si="360">SUM(DI77,DL77,DO77)</f>
        <v>0</v>
      </c>
      <c r="DQ77" s="132">
        <f t="shared" ref="DQ77:DQ109" si="361">IF(OR(DL77="",DO77=""),"",DP77/DP$8*100)</f>
        <v>0</v>
      </c>
      <c r="DR77" s="133" t="str">
        <f t="shared" ref="DR77:DR109" si="362">IF(DQ77&gt;=80,"A",IF(DQ77&gt;=60,"B",IF(DQ77&gt;=40,"C",IF(DQ77&gt;=36,"D",""))))</f>
        <v/>
      </c>
      <c r="DS77" s="116">
        <v>0</v>
      </c>
      <c r="DT77" s="135">
        <v>0</v>
      </c>
      <c r="DU77" s="136">
        <f t="shared" ref="DU77:DU109" si="363">IF(AND(DS77="",DT77=""),"",IF(AND(DS77="ml",DT77="ml"),"ml",IF(AND(DS77="AB",DT77="AB"),"AB",SUM(DS77:DT77))))</f>
        <v>0</v>
      </c>
      <c r="DV77" s="117">
        <v>0</v>
      </c>
      <c r="DW77" s="138"/>
      <c r="DX77" s="136">
        <f t="shared" ref="DX77:DX109" si="364">IF(AND(DV77="",DW77=""),"",IF(AND(DV77="ml",DW77="ml"),"ml",IF(AND(DV77="AB",DW77="AB"),"AB",SUM(DV77:DW77))))</f>
        <v>0</v>
      </c>
      <c r="DY77" s="138"/>
      <c r="DZ77" s="138"/>
      <c r="EA77" s="136" t="str">
        <f t="shared" ref="EA77:EA109" si="365">IF(AND(DY77="",DZ77=""),"",IF(AND(DY77="ml",DZ77="ml"),"ml",IF(AND(DY77="AB",DZ77="AB"),"AB",SUM(DY77:DZ77))))</f>
        <v/>
      </c>
      <c r="EB77" s="139">
        <f t="shared" ref="EB77:EB109" si="366">SUM(DS77,DV77,DY77)</f>
        <v>0</v>
      </c>
      <c r="EC77" s="140">
        <f t="shared" ref="EC77:EC109" si="367">SUM(DT77,DW77,DZ77)</f>
        <v>0</v>
      </c>
      <c r="ED77" s="141">
        <f t="shared" ref="ED77:ED109" si="368">SUM(EB77:EC77)</f>
        <v>0</v>
      </c>
      <c r="EE77" s="86">
        <v>0</v>
      </c>
      <c r="EF77" s="142">
        <v>0</v>
      </c>
      <c r="EG77" s="136">
        <f t="shared" ref="EG77:EG109" si="369">IF(AND(EE77="",EF77=""),"",IF(AND(EE77="ml",EF77="ml"),"ml",IF(AND(EE77="AB",EF77="AB"),"AB",SUM(EE77:EF77))))</f>
        <v>0</v>
      </c>
      <c r="EH77" s="143">
        <v>0</v>
      </c>
      <c r="EI77" s="144">
        <v>0</v>
      </c>
      <c r="EJ77" s="136">
        <f t="shared" ref="EJ77:EJ109" si="370">IF(AND(EH77="",EI77=""),"",IF(AND(EH77="ml",EI77="ml"),"ml",IF(AND(EH77="AB",EI77="AB"),"AB",SUM(EH77:EI77))))</f>
        <v>0</v>
      </c>
      <c r="EK77" s="145">
        <f t="shared" ref="EK77:EK109" si="371">SUM(EB77,EE77,EH77)</f>
        <v>0</v>
      </c>
      <c r="EL77" s="146">
        <f t="shared" ref="EL77:EL109" si="372">SUM(EC77,EF77,EI77)</f>
        <v>0</v>
      </c>
      <c r="EM77" s="147">
        <f t="shared" ref="EM77:EM109" si="373">SUM(EK77:EL77)</f>
        <v>0</v>
      </c>
      <c r="EN77" s="120">
        <f t="shared" ref="EN77:EN109" si="374">IF(OR(EG77="",EJ77=""),"",EM77/EM$8*100)</f>
        <v>0</v>
      </c>
      <c r="EO77" s="148" t="str">
        <f t="shared" ref="EO77:EO109" si="375">IF(EN77&gt;=80,"A",IF(EN77&gt;=60,"B",IF(EN77&gt;=40,"C",IF(EN77&gt;=36,"D",""))))</f>
        <v/>
      </c>
      <c r="EP77" s="173">
        <v>0</v>
      </c>
      <c r="EQ77" s="174">
        <v>0</v>
      </c>
      <c r="ER77" s="174">
        <v>0</v>
      </c>
      <c r="ES77" s="151">
        <f t="shared" si="201"/>
        <v>0</v>
      </c>
      <c r="ET77" s="152">
        <f t="shared" si="202"/>
        <v>0</v>
      </c>
      <c r="EU77" s="153" t="str">
        <f t="shared" si="203"/>
        <v/>
      </c>
      <c r="EV77" s="154">
        <v>0</v>
      </c>
      <c r="EW77" s="85">
        <v>0</v>
      </c>
      <c r="EX77" s="85">
        <v>0</v>
      </c>
      <c r="EY77" s="85">
        <f t="shared" si="277"/>
        <v>0</v>
      </c>
      <c r="EZ77" s="132">
        <f t="shared" si="278"/>
        <v>0</v>
      </c>
      <c r="FA77" s="133" t="str">
        <f t="shared" si="279"/>
        <v/>
      </c>
      <c r="FB77" s="116">
        <v>0</v>
      </c>
      <c r="FC77" s="117">
        <v>0</v>
      </c>
      <c r="FD77" s="155">
        <v>0</v>
      </c>
      <c r="FE77" s="156">
        <f t="shared" si="172"/>
        <v>0</v>
      </c>
      <c r="FF77" s="142">
        <v>0</v>
      </c>
      <c r="FG77" s="157">
        <f t="shared" ref="FG77:FG109" si="376">SUM(FE77,FF77)</f>
        <v>0</v>
      </c>
      <c r="FH77" s="143">
        <v>0</v>
      </c>
      <c r="FI77" s="158">
        <f t="shared" ref="FI77:FI109" si="377">SUM(FG77:FH77)</f>
        <v>0</v>
      </c>
      <c r="FJ77" s="120">
        <f t="shared" si="321"/>
        <v>0</v>
      </c>
      <c r="FK77" s="438" t="str">
        <f t="shared" si="322"/>
        <v/>
      </c>
      <c r="FL77" s="438" t="str">
        <f t="shared" si="323"/>
        <v/>
      </c>
      <c r="FM77" s="148" t="str">
        <f t="shared" si="324"/>
        <v/>
      </c>
      <c r="FN77" s="410">
        <v>0</v>
      </c>
      <c r="FO77" s="411">
        <v>0</v>
      </c>
      <c r="FP77" s="411">
        <v>0</v>
      </c>
      <c r="FQ77" s="407">
        <f t="shared" si="204"/>
        <v>0</v>
      </c>
      <c r="FR77" s="408">
        <f t="shared" si="325"/>
        <v>0</v>
      </c>
      <c r="FS77" s="409" t="str">
        <f t="shared" si="326"/>
        <v/>
      </c>
      <c r="FT77" s="176"/>
      <c r="FU77" s="174"/>
      <c r="FV77" s="177" t="str">
        <f t="shared" si="233"/>
        <v/>
      </c>
      <c r="FW77" s="161" t="str">
        <f t="shared" si="327"/>
        <v/>
      </c>
      <c r="FX77" s="162" t="str">
        <f t="shared" si="328"/>
        <v/>
      </c>
      <c r="FY77" s="163" t="str">
        <f t="shared" si="217"/>
        <v/>
      </c>
      <c r="FZ77" s="164" t="str">
        <f t="shared" si="329"/>
        <v/>
      </c>
      <c r="GA77" s="164" t="str">
        <f t="shared" si="330"/>
        <v/>
      </c>
      <c r="GB77" s="165" t="str">
        <f t="shared" si="218"/>
        <v/>
      </c>
      <c r="GC77" s="166" t="str">
        <f t="shared" si="331"/>
        <v/>
      </c>
      <c r="GD77" s="167" t="str">
        <f t="shared" si="332"/>
        <v/>
      </c>
      <c r="GE77" s="168" t="str">
        <f t="shared" si="177"/>
        <v/>
      </c>
      <c r="GF77" s="169" t="str">
        <f t="shared" si="178"/>
        <v/>
      </c>
      <c r="GG77" s="169" t="str">
        <f t="shared" si="179"/>
        <v/>
      </c>
      <c r="GH77" s="169" t="str">
        <f t="shared" si="180"/>
        <v/>
      </c>
      <c r="GI77" s="169" t="str">
        <f t="shared" si="181"/>
        <v/>
      </c>
      <c r="GJ77" s="170" t="str">
        <f t="shared" si="182"/>
        <v/>
      </c>
      <c r="GK77" s="169" t="str">
        <f t="shared" si="183"/>
        <v/>
      </c>
      <c r="GL77" s="439" t="str">
        <f t="shared" si="333"/>
        <v/>
      </c>
      <c r="GM77" s="168">
        <f t="shared" si="334"/>
        <v>0</v>
      </c>
      <c r="GN77" s="169">
        <f t="shared" si="335"/>
        <v>0</v>
      </c>
      <c r="GO77" s="169">
        <f t="shared" si="336"/>
        <v>0</v>
      </c>
      <c r="GP77" s="169">
        <f t="shared" si="337"/>
        <v>0</v>
      </c>
      <c r="GQ77" s="171"/>
      <c r="GR77" s="809"/>
      <c r="GS77" s="809"/>
      <c r="GT77" s="25">
        <f t="shared" si="338"/>
        <v>0</v>
      </c>
      <c r="GU77" s="25" t="s">
        <v>161</v>
      </c>
      <c r="GV77" s="25">
        <f t="shared" si="339"/>
        <v>200</v>
      </c>
      <c r="GW77" s="25" t="str">
        <f t="shared" si="340"/>
        <v>0/200</v>
      </c>
      <c r="GX77" s="25">
        <f t="shared" si="341"/>
        <v>0</v>
      </c>
      <c r="GY77" s="25" t="s">
        <v>161</v>
      </c>
      <c r="GZ77" s="25">
        <f t="shared" si="342"/>
        <v>200</v>
      </c>
      <c r="HA77" s="25" t="str">
        <f t="shared" si="343"/>
        <v>0/200</v>
      </c>
      <c r="HB77" s="25">
        <f t="shared" si="344"/>
        <v>0</v>
      </c>
      <c r="HC77" s="25" t="s">
        <v>161</v>
      </c>
      <c r="HD77" s="25">
        <f t="shared" si="345"/>
        <v>100</v>
      </c>
      <c r="HE77" s="25" t="str">
        <f t="shared" si="346"/>
        <v>0/100</v>
      </c>
      <c r="HF77" s="25">
        <f t="shared" si="347"/>
        <v>0</v>
      </c>
      <c r="HG77" s="25" t="s">
        <v>161</v>
      </c>
      <c r="HH77" s="25">
        <f t="shared" si="348"/>
        <v>100</v>
      </c>
      <c r="HI77" s="25" t="str">
        <f t="shared" si="349"/>
        <v>0/100</v>
      </c>
      <c r="HJ77" s="25">
        <f t="shared" si="350"/>
        <v>0</v>
      </c>
      <c r="HK77" s="25" t="s">
        <v>161</v>
      </c>
      <c r="HL77" s="25">
        <f t="shared" si="351"/>
        <v>200</v>
      </c>
      <c r="HM77" s="25" t="str">
        <f t="shared" si="352"/>
        <v>0/200</v>
      </c>
      <c r="HN77" s="25">
        <f t="shared" si="353"/>
        <v>0</v>
      </c>
      <c r="HO77" s="25" t="s">
        <v>161</v>
      </c>
      <c r="HP77" s="25">
        <f t="shared" si="354"/>
        <v>100</v>
      </c>
      <c r="HQ77" s="25" t="str">
        <f t="shared" si="355"/>
        <v>0/100</v>
      </c>
    </row>
    <row r="78" spans="1:225" ht="18">
      <c r="A78" s="2">
        <f t="shared" si="280"/>
        <v>0</v>
      </c>
      <c r="B78" s="22">
        <f t="shared" si="281"/>
        <v>0</v>
      </c>
      <c r="C78" s="88">
        <v>69</v>
      </c>
      <c r="D78" s="85"/>
      <c r="E78" s="26"/>
      <c r="F78" s="27"/>
      <c r="G78" s="26"/>
      <c r="H78" s="26"/>
      <c r="I78" s="26"/>
      <c r="J78" s="26"/>
      <c r="K78" s="365"/>
      <c r="L78" s="89">
        <v>0</v>
      </c>
      <c r="M78" s="90">
        <v>0</v>
      </c>
      <c r="N78" s="91">
        <v>0</v>
      </c>
      <c r="O78" s="91"/>
      <c r="P78" s="371">
        <f t="shared" si="282"/>
        <v>0</v>
      </c>
      <c r="Q78" s="372">
        <f t="shared" si="283"/>
        <v>0</v>
      </c>
      <c r="R78" s="90">
        <v>0</v>
      </c>
      <c r="S78" s="92">
        <f t="shared" si="256"/>
        <v>0</v>
      </c>
      <c r="T78" s="90">
        <v>0</v>
      </c>
      <c r="U78" s="92">
        <f t="shared" si="257"/>
        <v>0</v>
      </c>
      <c r="V78" s="93">
        <f t="shared" si="284"/>
        <v>0</v>
      </c>
      <c r="W78" s="94" t="str">
        <f t="shared" si="285"/>
        <v/>
      </c>
      <c r="X78" s="94" t="str">
        <f t="shared" si="286"/>
        <v/>
      </c>
      <c r="Y78" s="373" t="str">
        <f t="shared" si="287"/>
        <v/>
      </c>
      <c r="Z78" s="380">
        <v>0</v>
      </c>
      <c r="AA78" s="381">
        <v>0</v>
      </c>
      <c r="AB78" s="382">
        <v>0</v>
      </c>
      <c r="AC78" s="382"/>
      <c r="AD78" s="382">
        <f t="shared" si="288"/>
        <v>0</v>
      </c>
      <c r="AE78" s="383">
        <f t="shared" si="289"/>
        <v>0</v>
      </c>
      <c r="AF78" s="381">
        <v>0</v>
      </c>
      <c r="AG78" s="383">
        <f t="shared" si="258"/>
        <v>0</v>
      </c>
      <c r="AH78" s="381">
        <v>0</v>
      </c>
      <c r="AI78" s="383">
        <f t="shared" si="259"/>
        <v>0</v>
      </c>
      <c r="AJ78" s="384">
        <f t="shared" si="260"/>
        <v>0</v>
      </c>
      <c r="AK78" s="385" t="str">
        <f t="shared" si="290"/>
        <v/>
      </c>
      <c r="AL78" s="385" t="str">
        <f t="shared" si="291"/>
        <v/>
      </c>
      <c r="AM78" s="386" t="str">
        <f t="shared" si="292"/>
        <v/>
      </c>
      <c r="AN78" s="96">
        <v>0</v>
      </c>
      <c r="AO78" s="97">
        <v>0</v>
      </c>
      <c r="AP78" s="98">
        <v>0</v>
      </c>
      <c r="AQ78" s="98"/>
      <c r="AR78" s="98">
        <f t="shared" si="293"/>
        <v>0</v>
      </c>
      <c r="AS78" s="99">
        <f t="shared" si="294"/>
        <v>0</v>
      </c>
      <c r="AT78" s="97">
        <v>0</v>
      </c>
      <c r="AU78" s="99">
        <f t="shared" si="261"/>
        <v>0</v>
      </c>
      <c r="AV78" s="97">
        <v>0</v>
      </c>
      <c r="AW78" s="99">
        <f t="shared" si="262"/>
        <v>0</v>
      </c>
      <c r="AX78" s="100">
        <f t="shared" si="263"/>
        <v>0</v>
      </c>
      <c r="AY78" s="101" t="str">
        <f t="shared" si="295"/>
        <v/>
      </c>
      <c r="AZ78" s="101" t="str">
        <f t="shared" si="296"/>
        <v/>
      </c>
      <c r="BA78" s="102" t="str">
        <f t="shared" si="297"/>
        <v/>
      </c>
      <c r="BB78" s="103">
        <v>0</v>
      </c>
      <c r="BC78" s="104">
        <v>0</v>
      </c>
      <c r="BD78" s="105">
        <v>0</v>
      </c>
      <c r="BE78" s="105"/>
      <c r="BF78" s="105">
        <f t="shared" si="298"/>
        <v>0</v>
      </c>
      <c r="BG78" s="106">
        <f t="shared" si="299"/>
        <v>0</v>
      </c>
      <c r="BH78" s="104">
        <v>0</v>
      </c>
      <c r="BI78" s="106">
        <f t="shared" si="264"/>
        <v>0</v>
      </c>
      <c r="BJ78" s="104">
        <v>0</v>
      </c>
      <c r="BK78" s="106">
        <f t="shared" si="265"/>
        <v>0</v>
      </c>
      <c r="BL78" s="107">
        <f t="shared" si="266"/>
        <v>0</v>
      </c>
      <c r="BM78" s="108" t="str">
        <f t="shared" si="300"/>
        <v/>
      </c>
      <c r="BN78" s="108" t="str">
        <f t="shared" si="301"/>
        <v/>
      </c>
      <c r="BO78" s="109" t="str">
        <f t="shared" si="302"/>
        <v/>
      </c>
      <c r="BP78" s="110">
        <v>0</v>
      </c>
      <c r="BQ78" s="111">
        <v>0</v>
      </c>
      <c r="BR78" s="112">
        <v>0</v>
      </c>
      <c r="BS78" s="113">
        <f t="shared" si="303"/>
        <v>0</v>
      </c>
      <c r="BT78" s="111">
        <f t="shared" si="304"/>
        <v>0</v>
      </c>
      <c r="BU78" s="113">
        <f t="shared" si="305"/>
        <v>0</v>
      </c>
      <c r="BV78" s="111">
        <v>0</v>
      </c>
      <c r="BW78" s="113">
        <f t="shared" si="267"/>
        <v>0</v>
      </c>
      <c r="BX78" s="435">
        <f t="shared" si="306"/>
        <v>0</v>
      </c>
      <c r="BY78" s="114">
        <f t="shared" si="307"/>
        <v>0</v>
      </c>
      <c r="BZ78" s="434">
        <f t="shared" si="268"/>
        <v>0</v>
      </c>
      <c r="CA78" s="403" t="str">
        <f t="shared" si="308"/>
        <v/>
      </c>
      <c r="CB78" s="114" t="str">
        <f t="shared" si="309"/>
        <v/>
      </c>
      <c r="CC78" s="115" t="str">
        <f t="shared" si="310"/>
        <v/>
      </c>
      <c r="CD78" s="89">
        <v>0</v>
      </c>
      <c r="CE78" s="90">
        <v>0</v>
      </c>
      <c r="CF78" s="91">
        <v>0</v>
      </c>
      <c r="CG78" s="91"/>
      <c r="CH78" s="91">
        <f t="shared" si="311"/>
        <v>0</v>
      </c>
      <c r="CI78" s="92">
        <f t="shared" si="312"/>
        <v>0</v>
      </c>
      <c r="CJ78" s="90">
        <v>0</v>
      </c>
      <c r="CK78" s="92">
        <f t="shared" si="269"/>
        <v>0</v>
      </c>
      <c r="CL78" s="90">
        <v>0</v>
      </c>
      <c r="CM78" s="92">
        <f t="shared" si="270"/>
        <v>0</v>
      </c>
      <c r="CN78" s="93">
        <f t="shared" si="271"/>
        <v>0</v>
      </c>
      <c r="CO78" s="94" t="str">
        <f t="shared" si="313"/>
        <v/>
      </c>
      <c r="CP78" s="94" t="str">
        <f t="shared" si="314"/>
        <v/>
      </c>
      <c r="CQ78" s="95" t="str">
        <f t="shared" si="315"/>
        <v/>
      </c>
      <c r="CR78" s="116">
        <v>0</v>
      </c>
      <c r="CS78" s="117">
        <v>0</v>
      </c>
      <c r="CT78" s="118">
        <v>0</v>
      </c>
      <c r="CU78" s="118"/>
      <c r="CV78" s="118">
        <f t="shared" si="316"/>
        <v>0</v>
      </c>
      <c r="CW78" s="119">
        <f t="shared" si="317"/>
        <v>0</v>
      </c>
      <c r="CX78" s="117">
        <v>0</v>
      </c>
      <c r="CY78" s="119">
        <f t="shared" si="272"/>
        <v>0</v>
      </c>
      <c r="CZ78" s="117">
        <v>0</v>
      </c>
      <c r="DA78" s="119">
        <f t="shared" si="273"/>
        <v>0</v>
      </c>
      <c r="DB78" s="120">
        <f t="shared" si="274"/>
        <v>0</v>
      </c>
      <c r="DC78" s="87" t="str">
        <f t="shared" si="318"/>
        <v/>
      </c>
      <c r="DD78" s="87" t="str">
        <f t="shared" si="319"/>
        <v/>
      </c>
      <c r="DE78" s="121" t="str">
        <f t="shared" si="320"/>
        <v/>
      </c>
      <c r="DF78" s="122">
        <v>0</v>
      </c>
      <c r="DG78" s="123">
        <v>0</v>
      </c>
      <c r="DH78" s="124"/>
      <c r="DI78" s="125">
        <f t="shared" si="358"/>
        <v>0</v>
      </c>
      <c r="DJ78" s="84">
        <v>0</v>
      </c>
      <c r="DK78" s="126">
        <v>0</v>
      </c>
      <c r="DL78" s="127">
        <f t="shared" ref="DL78:DL108" si="378">SUM(DJ78,DK78)</f>
        <v>0</v>
      </c>
      <c r="DM78" s="128">
        <v>0</v>
      </c>
      <c r="DN78" s="129">
        <f t="shared" ref="DN78" si="379">IF($U$8="NA","NA",0)</f>
        <v>0</v>
      </c>
      <c r="DO78" s="130">
        <f t="shared" si="359"/>
        <v>0</v>
      </c>
      <c r="DP78" s="131">
        <f t="shared" si="360"/>
        <v>0</v>
      </c>
      <c r="DQ78" s="132">
        <f t="shared" si="361"/>
        <v>0</v>
      </c>
      <c r="DR78" s="133" t="str">
        <f t="shared" si="362"/>
        <v/>
      </c>
      <c r="DS78" s="116">
        <v>0</v>
      </c>
      <c r="DT78" s="135">
        <v>0</v>
      </c>
      <c r="DU78" s="136">
        <f t="shared" si="363"/>
        <v>0</v>
      </c>
      <c r="DV78" s="117">
        <v>0</v>
      </c>
      <c r="DW78" s="138"/>
      <c r="DX78" s="136">
        <f t="shared" si="364"/>
        <v>0</v>
      </c>
      <c r="DY78" s="138"/>
      <c r="DZ78" s="138"/>
      <c r="EA78" s="136" t="str">
        <f t="shared" si="365"/>
        <v/>
      </c>
      <c r="EB78" s="139">
        <f t="shared" si="366"/>
        <v>0</v>
      </c>
      <c r="EC78" s="140">
        <f t="shared" si="367"/>
        <v>0</v>
      </c>
      <c r="ED78" s="141">
        <f t="shared" si="368"/>
        <v>0</v>
      </c>
      <c r="EE78" s="86">
        <v>0</v>
      </c>
      <c r="EF78" s="142">
        <v>0</v>
      </c>
      <c r="EG78" s="136">
        <f t="shared" si="369"/>
        <v>0</v>
      </c>
      <c r="EH78" s="143">
        <v>0</v>
      </c>
      <c r="EI78" s="144">
        <f t="shared" ref="EI78" si="380">IF($U$8="NA","NA",0)</f>
        <v>0</v>
      </c>
      <c r="EJ78" s="136">
        <f t="shared" si="370"/>
        <v>0</v>
      </c>
      <c r="EK78" s="145">
        <f t="shared" si="371"/>
        <v>0</v>
      </c>
      <c r="EL78" s="146">
        <f t="shared" si="372"/>
        <v>0</v>
      </c>
      <c r="EM78" s="147">
        <f t="shared" si="373"/>
        <v>0</v>
      </c>
      <c r="EN78" s="120">
        <f t="shared" si="374"/>
        <v>0</v>
      </c>
      <c r="EO78" s="148" t="str">
        <f t="shared" si="375"/>
        <v/>
      </c>
      <c r="EP78" s="149">
        <v>0</v>
      </c>
      <c r="EQ78" s="114">
        <v>0</v>
      </c>
      <c r="ER78" s="150">
        <v>0</v>
      </c>
      <c r="ES78" s="151">
        <f t="shared" si="201"/>
        <v>0</v>
      </c>
      <c r="ET78" s="152">
        <f t="shared" si="202"/>
        <v>0</v>
      </c>
      <c r="EU78" s="153" t="str">
        <f t="shared" si="203"/>
        <v/>
      </c>
      <c r="EV78" s="175">
        <v>0</v>
      </c>
      <c r="EW78" s="162">
        <v>0</v>
      </c>
      <c r="EX78" s="162">
        <v>0</v>
      </c>
      <c r="EY78" s="85">
        <f t="shared" si="277"/>
        <v>0</v>
      </c>
      <c r="EZ78" s="132">
        <f t="shared" si="278"/>
        <v>0</v>
      </c>
      <c r="FA78" s="133" t="str">
        <f t="shared" si="279"/>
        <v/>
      </c>
      <c r="FB78" s="116">
        <v>0</v>
      </c>
      <c r="FC78" s="117">
        <v>0</v>
      </c>
      <c r="FD78" s="155">
        <v>0</v>
      </c>
      <c r="FE78" s="156">
        <f t="shared" ref="FE78:FE106" si="381">SUM(FB78:FD78)</f>
        <v>0</v>
      </c>
      <c r="FF78" s="142">
        <v>0</v>
      </c>
      <c r="FG78" s="157">
        <f t="shared" si="376"/>
        <v>0</v>
      </c>
      <c r="FH78" s="143">
        <v>0</v>
      </c>
      <c r="FI78" s="158">
        <f t="shared" si="377"/>
        <v>0</v>
      </c>
      <c r="FJ78" s="120">
        <f t="shared" si="321"/>
        <v>0</v>
      </c>
      <c r="FK78" s="438" t="str">
        <f t="shared" si="322"/>
        <v/>
      </c>
      <c r="FL78" s="438" t="str">
        <f t="shared" si="323"/>
        <v/>
      </c>
      <c r="FM78" s="148" t="str">
        <f t="shared" si="324"/>
        <v/>
      </c>
      <c r="FN78" s="405">
        <v>0</v>
      </c>
      <c r="FO78" s="375">
        <v>0</v>
      </c>
      <c r="FP78" s="406">
        <v>0</v>
      </c>
      <c r="FQ78" s="407">
        <f t="shared" si="204"/>
        <v>0</v>
      </c>
      <c r="FR78" s="408">
        <f t="shared" si="325"/>
        <v>0</v>
      </c>
      <c r="FS78" s="409" t="str">
        <f t="shared" si="326"/>
        <v/>
      </c>
      <c r="FT78" s="176"/>
      <c r="FU78" s="174"/>
      <c r="FV78" s="177" t="str">
        <f t="shared" si="233"/>
        <v/>
      </c>
      <c r="FW78" s="161" t="str">
        <f t="shared" si="327"/>
        <v/>
      </c>
      <c r="FX78" s="162" t="str">
        <f t="shared" si="328"/>
        <v/>
      </c>
      <c r="FY78" s="163" t="str">
        <f t="shared" si="217"/>
        <v/>
      </c>
      <c r="FZ78" s="164" t="str">
        <f t="shared" si="329"/>
        <v/>
      </c>
      <c r="GA78" s="164" t="str">
        <f t="shared" si="330"/>
        <v/>
      </c>
      <c r="GB78" s="165" t="str">
        <f t="shared" si="218"/>
        <v/>
      </c>
      <c r="GC78" s="166" t="str">
        <f t="shared" si="331"/>
        <v/>
      </c>
      <c r="GD78" s="167" t="str">
        <f t="shared" si="332"/>
        <v/>
      </c>
      <c r="GE78" s="168" t="str">
        <f t="shared" si="177"/>
        <v/>
      </c>
      <c r="GF78" s="169" t="str">
        <f t="shared" si="178"/>
        <v/>
      </c>
      <c r="GG78" s="169" t="str">
        <f t="shared" si="179"/>
        <v/>
      </c>
      <c r="GH78" s="169" t="str">
        <f t="shared" si="180"/>
        <v/>
      </c>
      <c r="GI78" s="169" t="str">
        <f t="shared" si="181"/>
        <v/>
      </c>
      <c r="GJ78" s="170" t="str">
        <f t="shared" si="182"/>
        <v/>
      </c>
      <c r="GK78" s="169" t="str">
        <f t="shared" si="183"/>
        <v/>
      </c>
      <c r="GL78" s="439" t="str">
        <f t="shared" si="333"/>
        <v/>
      </c>
      <c r="GM78" s="168">
        <f t="shared" si="334"/>
        <v>0</v>
      </c>
      <c r="GN78" s="169">
        <f t="shared" si="335"/>
        <v>0</v>
      </c>
      <c r="GO78" s="169">
        <f t="shared" si="336"/>
        <v>0</v>
      </c>
      <c r="GP78" s="169">
        <f t="shared" si="337"/>
        <v>0</v>
      </c>
      <c r="GQ78" s="171"/>
      <c r="GR78" s="809"/>
      <c r="GS78" s="809"/>
      <c r="GT78" s="25">
        <f t="shared" si="338"/>
        <v>0</v>
      </c>
      <c r="GU78" s="25" t="s">
        <v>161</v>
      </c>
      <c r="GV78" s="25">
        <f t="shared" si="339"/>
        <v>200</v>
      </c>
      <c r="GW78" s="25" t="str">
        <f t="shared" si="340"/>
        <v>0/200</v>
      </c>
      <c r="GX78" s="25">
        <f t="shared" si="341"/>
        <v>0</v>
      </c>
      <c r="GY78" s="25" t="s">
        <v>161</v>
      </c>
      <c r="GZ78" s="25">
        <f t="shared" si="342"/>
        <v>200</v>
      </c>
      <c r="HA78" s="25" t="str">
        <f t="shared" si="343"/>
        <v>0/200</v>
      </c>
      <c r="HB78" s="25">
        <f t="shared" si="344"/>
        <v>0</v>
      </c>
      <c r="HC78" s="25" t="s">
        <v>161</v>
      </c>
      <c r="HD78" s="25">
        <f t="shared" si="345"/>
        <v>100</v>
      </c>
      <c r="HE78" s="25" t="str">
        <f t="shared" si="346"/>
        <v>0/100</v>
      </c>
      <c r="HF78" s="25">
        <f t="shared" si="347"/>
        <v>0</v>
      </c>
      <c r="HG78" s="25" t="s">
        <v>161</v>
      </c>
      <c r="HH78" s="25">
        <f t="shared" si="348"/>
        <v>100</v>
      </c>
      <c r="HI78" s="25" t="str">
        <f t="shared" si="349"/>
        <v>0/100</v>
      </c>
      <c r="HJ78" s="25">
        <f t="shared" si="350"/>
        <v>0</v>
      </c>
      <c r="HK78" s="25" t="s">
        <v>161</v>
      </c>
      <c r="HL78" s="25">
        <f t="shared" si="351"/>
        <v>200</v>
      </c>
      <c r="HM78" s="25" t="str">
        <f t="shared" si="352"/>
        <v>0/200</v>
      </c>
      <c r="HN78" s="25">
        <f t="shared" si="353"/>
        <v>0</v>
      </c>
      <c r="HO78" s="25" t="s">
        <v>161</v>
      </c>
      <c r="HP78" s="25">
        <f t="shared" si="354"/>
        <v>100</v>
      </c>
      <c r="HQ78" s="25" t="str">
        <f t="shared" si="355"/>
        <v>0/100</v>
      </c>
    </row>
    <row r="79" spans="1:225" ht="18">
      <c r="A79" s="2">
        <f t="shared" si="280"/>
        <v>0</v>
      </c>
      <c r="B79" s="22">
        <f t="shared" si="281"/>
        <v>0</v>
      </c>
      <c r="C79" s="172">
        <v>70</v>
      </c>
      <c r="D79" s="85"/>
      <c r="E79" s="26"/>
      <c r="F79" s="27"/>
      <c r="G79" s="23"/>
      <c r="H79" s="26"/>
      <c r="I79" s="26"/>
      <c r="J79" s="26"/>
      <c r="K79" s="365"/>
      <c r="L79" s="89">
        <v>0</v>
      </c>
      <c r="M79" s="90">
        <v>0</v>
      </c>
      <c r="N79" s="91">
        <v>0</v>
      </c>
      <c r="O79" s="91"/>
      <c r="P79" s="371">
        <f t="shared" si="282"/>
        <v>0</v>
      </c>
      <c r="Q79" s="372">
        <f t="shared" si="283"/>
        <v>0</v>
      </c>
      <c r="R79" s="90">
        <v>0</v>
      </c>
      <c r="S79" s="92">
        <f t="shared" si="256"/>
        <v>0</v>
      </c>
      <c r="T79" s="90">
        <v>0</v>
      </c>
      <c r="U79" s="92">
        <f t="shared" si="257"/>
        <v>0</v>
      </c>
      <c r="V79" s="93">
        <f t="shared" si="284"/>
        <v>0</v>
      </c>
      <c r="W79" s="94" t="str">
        <f t="shared" si="285"/>
        <v/>
      </c>
      <c r="X79" s="94" t="str">
        <f t="shared" si="286"/>
        <v/>
      </c>
      <c r="Y79" s="373" t="str">
        <f t="shared" si="287"/>
        <v/>
      </c>
      <c r="Z79" s="380">
        <v>0</v>
      </c>
      <c r="AA79" s="381">
        <v>0</v>
      </c>
      <c r="AB79" s="382">
        <v>0</v>
      </c>
      <c r="AC79" s="382"/>
      <c r="AD79" s="382">
        <f t="shared" si="288"/>
        <v>0</v>
      </c>
      <c r="AE79" s="383">
        <f t="shared" si="289"/>
        <v>0</v>
      </c>
      <c r="AF79" s="381">
        <v>0</v>
      </c>
      <c r="AG79" s="383">
        <f t="shared" si="258"/>
        <v>0</v>
      </c>
      <c r="AH79" s="381">
        <v>0</v>
      </c>
      <c r="AI79" s="383">
        <f t="shared" si="259"/>
        <v>0</v>
      </c>
      <c r="AJ79" s="384">
        <f t="shared" si="260"/>
        <v>0</v>
      </c>
      <c r="AK79" s="385" t="str">
        <f t="shared" si="290"/>
        <v/>
      </c>
      <c r="AL79" s="385" t="str">
        <f t="shared" si="291"/>
        <v/>
      </c>
      <c r="AM79" s="386" t="str">
        <f t="shared" si="292"/>
        <v/>
      </c>
      <c r="AN79" s="96">
        <v>0</v>
      </c>
      <c r="AO79" s="97">
        <v>0</v>
      </c>
      <c r="AP79" s="98">
        <v>0</v>
      </c>
      <c r="AQ79" s="98"/>
      <c r="AR79" s="98">
        <f t="shared" si="293"/>
        <v>0</v>
      </c>
      <c r="AS79" s="99">
        <f t="shared" si="294"/>
        <v>0</v>
      </c>
      <c r="AT79" s="97">
        <v>0</v>
      </c>
      <c r="AU79" s="99">
        <f t="shared" si="261"/>
        <v>0</v>
      </c>
      <c r="AV79" s="97">
        <v>0</v>
      </c>
      <c r="AW79" s="99">
        <f t="shared" si="262"/>
        <v>0</v>
      </c>
      <c r="AX79" s="100">
        <f t="shared" si="263"/>
        <v>0</v>
      </c>
      <c r="AY79" s="101" t="str">
        <f t="shared" si="295"/>
        <v/>
      </c>
      <c r="AZ79" s="101" t="str">
        <f t="shared" si="296"/>
        <v/>
      </c>
      <c r="BA79" s="102" t="str">
        <f t="shared" si="297"/>
        <v/>
      </c>
      <c r="BB79" s="103">
        <v>0</v>
      </c>
      <c r="BC79" s="104">
        <v>0</v>
      </c>
      <c r="BD79" s="105">
        <v>0</v>
      </c>
      <c r="BE79" s="105"/>
      <c r="BF79" s="105">
        <f t="shared" si="298"/>
        <v>0</v>
      </c>
      <c r="BG79" s="106">
        <f t="shared" si="299"/>
        <v>0</v>
      </c>
      <c r="BH79" s="104">
        <v>0</v>
      </c>
      <c r="BI79" s="106">
        <f t="shared" si="264"/>
        <v>0</v>
      </c>
      <c r="BJ79" s="104">
        <v>0</v>
      </c>
      <c r="BK79" s="106">
        <f t="shared" si="265"/>
        <v>0</v>
      </c>
      <c r="BL79" s="107">
        <f t="shared" si="266"/>
        <v>0</v>
      </c>
      <c r="BM79" s="108" t="str">
        <f t="shared" si="300"/>
        <v/>
      </c>
      <c r="BN79" s="108" t="str">
        <f t="shared" si="301"/>
        <v/>
      </c>
      <c r="BO79" s="109" t="str">
        <f t="shared" si="302"/>
        <v/>
      </c>
      <c r="BP79" s="110">
        <v>0</v>
      </c>
      <c r="BQ79" s="111">
        <v>0</v>
      </c>
      <c r="BR79" s="112">
        <v>0</v>
      </c>
      <c r="BS79" s="113">
        <f t="shared" si="303"/>
        <v>0</v>
      </c>
      <c r="BT79" s="111">
        <f t="shared" si="304"/>
        <v>0</v>
      </c>
      <c r="BU79" s="113">
        <f t="shared" si="305"/>
        <v>0</v>
      </c>
      <c r="BV79" s="111">
        <v>0</v>
      </c>
      <c r="BW79" s="113">
        <f t="shared" si="267"/>
        <v>0</v>
      </c>
      <c r="BX79" s="435">
        <f t="shared" si="306"/>
        <v>0</v>
      </c>
      <c r="BY79" s="114">
        <f t="shared" si="307"/>
        <v>0</v>
      </c>
      <c r="BZ79" s="434">
        <f t="shared" si="268"/>
        <v>0</v>
      </c>
      <c r="CA79" s="403" t="str">
        <f t="shared" si="308"/>
        <v/>
      </c>
      <c r="CB79" s="114" t="str">
        <f t="shared" si="309"/>
        <v/>
      </c>
      <c r="CC79" s="115" t="str">
        <f t="shared" si="310"/>
        <v/>
      </c>
      <c r="CD79" s="89">
        <v>0</v>
      </c>
      <c r="CE79" s="90">
        <v>0</v>
      </c>
      <c r="CF79" s="91">
        <v>0</v>
      </c>
      <c r="CG79" s="91"/>
      <c r="CH79" s="91">
        <f t="shared" si="311"/>
        <v>0</v>
      </c>
      <c r="CI79" s="92">
        <f t="shared" si="312"/>
        <v>0</v>
      </c>
      <c r="CJ79" s="90">
        <v>0</v>
      </c>
      <c r="CK79" s="92">
        <f t="shared" si="269"/>
        <v>0</v>
      </c>
      <c r="CL79" s="90">
        <v>0</v>
      </c>
      <c r="CM79" s="92">
        <f t="shared" si="270"/>
        <v>0</v>
      </c>
      <c r="CN79" s="93">
        <f t="shared" si="271"/>
        <v>0</v>
      </c>
      <c r="CO79" s="94" t="str">
        <f t="shared" si="313"/>
        <v/>
      </c>
      <c r="CP79" s="94" t="str">
        <f t="shared" si="314"/>
        <v/>
      </c>
      <c r="CQ79" s="95" t="str">
        <f t="shared" si="315"/>
        <v/>
      </c>
      <c r="CR79" s="116">
        <v>0</v>
      </c>
      <c r="CS79" s="117">
        <v>0</v>
      </c>
      <c r="CT79" s="118">
        <v>0</v>
      </c>
      <c r="CU79" s="118"/>
      <c r="CV79" s="118">
        <f t="shared" si="316"/>
        <v>0</v>
      </c>
      <c r="CW79" s="119">
        <f t="shared" si="317"/>
        <v>0</v>
      </c>
      <c r="CX79" s="117">
        <v>0</v>
      </c>
      <c r="CY79" s="119">
        <f t="shared" si="272"/>
        <v>0</v>
      </c>
      <c r="CZ79" s="117">
        <v>0</v>
      </c>
      <c r="DA79" s="119">
        <f t="shared" si="273"/>
        <v>0</v>
      </c>
      <c r="DB79" s="120">
        <f t="shared" si="274"/>
        <v>0</v>
      </c>
      <c r="DC79" s="87" t="str">
        <f t="shared" si="318"/>
        <v/>
      </c>
      <c r="DD79" s="87" t="str">
        <f t="shared" si="319"/>
        <v/>
      </c>
      <c r="DE79" s="121" t="str">
        <f t="shared" si="320"/>
        <v/>
      </c>
      <c r="DF79" s="122">
        <v>0</v>
      </c>
      <c r="DG79" s="123">
        <v>0</v>
      </c>
      <c r="DH79" s="124"/>
      <c r="DI79" s="125">
        <f t="shared" si="358"/>
        <v>0</v>
      </c>
      <c r="DJ79" s="84">
        <v>0</v>
      </c>
      <c r="DK79" s="126">
        <v>0</v>
      </c>
      <c r="DL79" s="127">
        <f t="shared" si="378"/>
        <v>0</v>
      </c>
      <c r="DM79" s="128">
        <v>0</v>
      </c>
      <c r="DN79" s="129">
        <v>0</v>
      </c>
      <c r="DO79" s="130">
        <f t="shared" si="359"/>
        <v>0</v>
      </c>
      <c r="DP79" s="131">
        <f t="shared" si="360"/>
        <v>0</v>
      </c>
      <c r="DQ79" s="132">
        <f t="shared" si="361"/>
        <v>0</v>
      </c>
      <c r="DR79" s="133" t="str">
        <f t="shared" si="362"/>
        <v/>
      </c>
      <c r="DS79" s="116">
        <v>0</v>
      </c>
      <c r="DT79" s="135">
        <v>0</v>
      </c>
      <c r="DU79" s="136">
        <f t="shared" si="363"/>
        <v>0</v>
      </c>
      <c r="DV79" s="117">
        <v>0</v>
      </c>
      <c r="DW79" s="138"/>
      <c r="DX79" s="136">
        <f t="shared" si="364"/>
        <v>0</v>
      </c>
      <c r="DY79" s="138"/>
      <c r="DZ79" s="138"/>
      <c r="EA79" s="136" t="str">
        <f t="shared" si="365"/>
        <v/>
      </c>
      <c r="EB79" s="139">
        <f t="shared" si="366"/>
        <v>0</v>
      </c>
      <c r="EC79" s="140">
        <f t="shared" si="367"/>
        <v>0</v>
      </c>
      <c r="ED79" s="141">
        <f t="shared" si="368"/>
        <v>0</v>
      </c>
      <c r="EE79" s="86">
        <v>0</v>
      </c>
      <c r="EF79" s="142">
        <v>0</v>
      </c>
      <c r="EG79" s="136">
        <f t="shared" si="369"/>
        <v>0</v>
      </c>
      <c r="EH79" s="143">
        <v>0</v>
      </c>
      <c r="EI79" s="144">
        <v>0</v>
      </c>
      <c r="EJ79" s="136">
        <f t="shared" si="370"/>
        <v>0</v>
      </c>
      <c r="EK79" s="145">
        <f t="shared" si="371"/>
        <v>0</v>
      </c>
      <c r="EL79" s="146">
        <f t="shared" si="372"/>
        <v>0</v>
      </c>
      <c r="EM79" s="147">
        <f t="shared" si="373"/>
        <v>0</v>
      </c>
      <c r="EN79" s="120">
        <f t="shared" si="374"/>
        <v>0</v>
      </c>
      <c r="EO79" s="148" t="str">
        <f t="shared" si="375"/>
        <v/>
      </c>
      <c r="EP79" s="173">
        <v>0</v>
      </c>
      <c r="EQ79" s="174">
        <v>0</v>
      </c>
      <c r="ER79" s="174">
        <v>0</v>
      </c>
      <c r="ES79" s="151">
        <f t="shared" si="201"/>
        <v>0</v>
      </c>
      <c r="ET79" s="152">
        <f t="shared" si="202"/>
        <v>0</v>
      </c>
      <c r="EU79" s="153" t="str">
        <f t="shared" si="203"/>
        <v/>
      </c>
      <c r="EV79" s="154">
        <v>0</v>
      </c>
      <c r="EW79" s="85">
        <v>0</v>
      </c>
      <c r="EX79" s="85">
        <v>0</v>
      </c>
      <c r="EY79" s="85">
        <f t="shared" si="277"/>
        <v>0</v>
      </c>
      <c r="EZ79" s="132">
        <f t="shared" si="278"/>
        <v>0</v>
      </c>
      <c r="FA79" s="133" t="str">
        <f t="shared" si="279"/>
        <v/>
      </c>
      <c r="FB79" s="116">
        <v>0</v>
      </c>
      <c r="FC79" s="117">
        <v>0</v>
      </c>
      <c r="FD79" s="155">
        <v>0</v>
      </c>
      <c r="FE79" s="156">
        <f t="shared" si="381"/>
        <v>0</v>
      </c>
      <c r="FF79" s="142">
        <v>0</v>
      </c>
      <c r="FG79" s="157">
        <f t="shared" si="376"/>
        <v>0</v>
      </c>
      <c r="FH79" s="143">
        <v>0</v>
      </c>
      <c r="FI79" s="158">
        <f t="shared" si="377"/>
        <v>0</v>
      </c>
      <c r="FJ79" s="120">
        <f t="shared" si="321"/>
        <v>0</v>
      </c>
      <c r="FK79" s="438" t="str">
        <f t="shared" si="322"/>
        <v/>
      </c>
      <c r="FL79" s="438" t="str">
        <f t="shared" si="323"/>
        <v/>
      </c>
      <c r="FM79" s="148" t="str">
        <f t="shared" si="324"/>
        <v/>
      </c>
      <c r="FN79" s="410">
        <v>0</v>
      </c>
      <c r="FO79" s="411">
        <v>0</v>
      </c>
      <c r="FP79" s="411">
        <v>0</v>
      </c>
      <c r="FQ79" s="407">
        <f t="shared" si="204"/>
        <v>0</v>
      </c>
      <c r="FR79" s="408">
        <f t="shared" si="325"/>
        <v>0</v>
      </c>
      <c r="FS79" s="409" t="str">
        <f t="shared" si="326"/>
        <v/>
      </c>
      <c r="FT79" s="176"/>
      <c r="FU79" s="174"/>
      <c r="FV79" s="177" t="str">
        <f t="shared" si="233"/>
        <v/>
      </c>
      <c r="FW79" s="161" t="str">
        <f t="shared" si="327"/>
        <v/>
      </c>
      <c r="FX79" s="162" t="str">
        <f t="shared" si="328"/>
        <v/>
      </c>
      <c r="FY79" s="163" t="str">
        <f t="shared" si="217"/>
        <v/>
      </c>
      <c r="FZ79" s="164" t="str">
        <f t="shared" si="329"/>
        <v/>
      </c>
      <c r="GA79" s="164" t="str">
        <f t="shared" si="330"/>
        <v/>
      </c>
      <c r="GB79" s="165" t="str">
        <f t="shared" si="218"/>
        <v/>
      </c>
      <c r="GC79" s="166" t="str">
        <f t="shared" si="331"/>
        <v/>
      </c>
      <c r="GD79" s="167" t="str">
        <f t="shared" si="332"/>
        <v/>
      </c>
      <c r="GE79" s="168" t="str">
        <f t="shared" ref="GE79:GE109" si="382">Y79</f>
        <v/>
      </c>
      <c r="GF79" s="169" t="str">
        <f t="shared" ref="GF79:GF109" si="383">AM79</f>
        <v/>
      </c>
      <c r="GG79" s="169" t="str">
        <f t="shared" ref="GG79:GG109" si="384">BA79</f>
        <v/>
      </c>
      <c r="GH79" s="169" t="str">
        <f t="shared" ref="GH79:GH109" si="385">BO79</f>
        <v/>
      </c>
      <c r="GI79" s="169" t="str">
        <f t="shared" ref="GI79:GI109" si="386">CC79</f>
        <v/>
      </c>
      <c r="GJ79" s="170" t="str">
        <f t="shared" ref="GJ79:GJ109" si="387">CQ79</f>
        <v/>
      </c>
      <c r="GK79" s="169" t="str">
        <f t="shared" ref="GK79:GK109" si="388">DE79</f>
        <v/>
      </c>
      <c r="GL79" s="439" t="str">
        <f t="shared" si="333"/>
        <v/>
      </c>
      <c r="GM79" s="168">
        <f t="shared" si="334"/>
        <v>0</v>
      </c>
      <c r="GN79" s="169">
        <f t="shared" si="335"/>
        <v>0</v>
      </c>
      <c r="GO79" s="169">
        <f t="shared" si="336"/>
        <v>0</v>
      </c>
      <c r="GP79" s="169">
        <f t="shared" si="337"/>
        <v>0</v>
      </c>
      <c r="GQ79" s="171"/>
      <c r="GR79" s="809"/>
      <c r="GS79" s="809"/>
      <c r="GT79" s="25">
        <f t="shared" si="338"/>
        <v>0</v>
      </c>
      <c r="GU79" s="25" t="s">
        <v>161</v>
      </c>
      <c r="GV79" s="25">
        <f t="shared" si="339"/>
        <v>200</v>
      </c>
      <c r="GW79" s="25" t="str">
        <f t="shared" si="340"/>
        <v>0/200</v>
      </c>
      <c r="GX79" s="25">
        <f t="shared" si="341"/>
        <v>0</v>
      </c>
      <c r="GY79" s="25" t="s">
        <v>161</v>
      </c>
      <c r="GZ79" s="25">
        <f t="shared" si="342"/>
        <v>200</v>
      </c>
      <c r="HA79" s="25" t="str">
        <f t="shared" si="343"/>
        <v>0/200</v>
      </c>
      <c r="HB79" s="25">
        <f t="shared" si="344"/>
        <v>0</v>
      </c>
      <c r="HC79" s="25" t="s">
        <v>161</v>
      </c>
      <c r="HD79" s="25">
        <f t="shared" si="345"/>
        <v>100</v>
      </c>
      <c r="HE79" s="25" t="str">
        <f t="shared" si="346"/>
        <v>0/100</v>
      </c>
      <c r="HF79" s="25">
        <f t="shared" si="347"/>
        <v>0</v>
      </c>
      <c r="HG79" s="25" t="s">
        <v>161</v>
      </c>
      <c r="HH79" s="25">
        <f t="shared" si="348"/>
        <v>100</v>
      </c>
      <c r="HI79" s="25" t="str">
        <f t="shared" si="349"/>
        <v>0/100</v>
      </c>
      <c r="HJ79" s="25">
        <f t="shared" si="350"/>
        <v>0</v>
      </c>
      <c r="HK79" s="25" t="s">
        <v>161</v>
      </c>
      <c r="HL79" s="25">
        <f t="shared" si="351"/>
        <v>200</v>
      </c>
      <c r="HM79" s="25" t="str">
        <f t="shared" si="352"/>
        <v>0/200</v>
      </c>
      <c r="HN79" s="25">
        <f t="shared" si="353"/>
        <v>0</v>
      </c>
      <c r="HO79" s="25" t="s">
        <v>161</v>
      </c>
      <c r="HP79" s="25">
        <f t="shared" si="354"/>
        <v>100</v>
      </c>
      <c r="HQ79" s="25" t="str">
        <f t="shared" si="355"/>
        <v>0/100</v>
      </c>
    </row>
    <row r="80" spans="1:225" ht="18">
      <c r="A80" s="2">
        <f t="shared" si="280"/>
        <v>0</v>
      </c>
      <c r="B80" s="22">
        <f t="shared" si="281"/>
        <v>0</v>
      </c>
      <c r="C80" s="88">
        <v>71</v>
      </c>
      <c r="D80" s="85"/>
      <c r="E80" s="26"/>
      <c r="F80" s="27"/>
      <c r="G80" s="26"/>
      <c r="H80" s="26"/>
      <c r="I80" s="26"/>
      <c r="J80" s="26"/>
      <c r="K80" s="365"/>
      <c r="L80" s="89">
        <v>0</v>
      </c>
      <c r="M80" s="90">
        <v>0</v>
      </c>
      <c r="N80" s="91">
        <v>0</v>
      </c>
      <c r="O80" s="91"/>
      <c r="P80" s="371">
        <f t="shared" si="282"/>
        <v>0</v>
      </c>
      <c r="Q80" s="372">
        <f t="shared" si="283"/>
        <v>0</v>
      </c>
      <c r="R80" s="90">
        <v>0</v>
      </c>
      <c r="S80" s="92">
        <f t="shared" si="256"/>
        <v>0</v>
      </c>
      <c r="T80" s="90">
        <v>0</v>
      </c>
      <c r="U80" s="92">
        <f t="shared" si="257"/>
        <v>0</v>
      </c>
      <c r="V80" s="93">
        <f t="shared" si="284"/>
        <v>0</v>
      </c>
      <c r="W80" s="94" t="str">
        <f t="shared" si="285"/>
        <v/>
      </c>
      <c r="X80" s="94" t="str">
        <f t="shared" si="286"/>
        <v/>
      </c>
      <c r="Y80" s="373" t="str">
        <f t="shared" si="287"/>
        <v/>
      </c>
      <c r="Z80" s="380">
        <v>0</v>
      </c>
      <c r="AA80" s="381">
        <v>0</v>
      </c>
      <c r="AB80" s="382">
        <v>0</v>
      </c>
      <c r="AC80" s="382"/>
      <c r="AD80" s="382">
        <f t="shared" si="288"/>
        <v>0</v>
      </c>
      <c r="AE80" s="383">
        <f t="shared" si="289"/>
        <v>0</v>
      </c>
      <c r="AF80" s="381">
        <v>0</v>
      </c>
      <c r="AG80" s="383">
        <f t="shared" si="258"/>
        <v>0</v>
      </c>
      <c r="AH80" s="381">
        <v>0</v>
      </c>
      <c r="AI80" s="383">
        <f t="shared" si="259"/>
        <v>0</v>
      </c>
      <c r="AJ80" s="384">
        <f t="shared" si="260"/>
        <v>0</v>
      </c>
      <c r="AK80" s="385" t="str">
        <f t="shared" si="290"/>
        <v/>
      </c>
      <c r="AL80" s="385" t="str">
        <f t="shared" si="291"/>
        <v/>
      </c>
      <c r="AM80" s="386" t="str">
        <f t="shared" si="292"/>
        <v/>
      </c>
      <c r="AN80" s="96">
        <v>0</v>
      </c>
      <c r="AO80" s="97">
        <v>0</v>
      </c>
      <c r="AP80" s="98">
        <v>0</v>
      </c>
      <c r="AQ80" s="98"/>
      <c r="AR80" s="98">
        <f t="shared" si="293"/>
        <v>0</v>
      </c>
      <c r="AS80" s="99">
        <f t="shared" si="294"/>
        <v>0</v>
      </c>
      <c r="AT80" s="97">
        <v>0</v>
      </c>
      <c r="AU80" s="99">
        <f t="shared" si="261"/>
        <v>0</v>
      </c>
      <c r="AV80" s="97">
        <v>0</v>
      </c>
      <c r="AW80" s="99">
        <f t="shared" si="262"/>
        <v>0</v>
      </c>
      <c r="AX80" s="100">
        <f t="shared" si="263"/>
        <v>0</v>
      </c>
      <c r="AY80" s="101" t="str">
        <f t="shared" si="295"/>
        <v/>
      </c>
      <c r="AZ80" s="101" t="str">
        <f t="shared" si="296"/>
        <v/>
      </c>
      <c r="BA80" s="102" t="str">
        <f t="shared" si="297"/>
        <v/>
      </c>
      <c r="BB80" s="103">
        <v>0</v>
      </c>
      <c r="BC80" s="104">
        <v>0</v>
      </c>
      <c r="BD80" s="105">
        <v>0</v>
      </c>
      <c r="BE80" s="105"/>
      <c r="BF80" s="105">
        <f t="shared" si="298"/>
        <v>0</v>
      </c>
      <c r="BG80" s="106">
        <f t="shared" si="299"/>
        <v>0</v>
      </c>
      <c r="BH80" s="104">
        <v>0</v>
      </c>
      <c r="BI80" s="106">
        <f t="shared" si="264"/>
        <v>0</v>
      </c>
      <c r="BJ80" s="104">
        <v>0</v>
      </c>
      <c r="BK80" s="106">
        <f t="shared" si="265"/>
        <v>0</v>
      </c>
      <c r="BL80" s="107">
        <f t="shared" si="266"/>
        <v>0</v>
      </c>
      <c r="BM80" s="108" t="str">
        <f t="shared" si="300"/>
        <v/>
      </c>
      <c r="BN80" s="108" t="str">
        <f t="shared" si="301"/>
        <v/>
      </c>
      <c r="BO80" s="109" t="str">
        <f t="shared" si="302"/>
        <v/>
      </c>
      <c r="BP80" s="110">
        <v>0</v>
      </c>
      <c r="BQ80" s="111">
        <v>0</v>
      </c>
      <c r="BR80" s="112">
        <v>0</v>
      </c>
      <c r="BS80" s="113">
        <f t="shared" si="303"/>
        <v>0</v>
      </c>
      <c r="BT80" s="111">
        <f t="shared" si="304"/>
        <v>0</v>
      </c>
      <c r="BU80" s="113">
        <f t="shared" si="305"/>
        <v>0</v>
      </c>
      <c r="BV80" s="111">
        <v>0</v>
      </c>
      <c r="BW80" s="113">
        <f t="shared" si="267"/>
        <v>0</v>
      </c>
      <c r="BX80" s="435">
        <f t="shared" si="306"/>
        <v>0</v>
      </c>
      <c r="BY80" s="114">
        <f t="shared" si="307"/>
        <v>0</v>
      </c>
      <c r="BZ80" s="434">
        <f t="shared" si="268"/>
        <v>0</v>
      </c>
      <c r="CA80" s="403" t="str">
        <f t="shared" si="308"/>
        <v/>
      </c>
      <c r="CB80" s="114" t="str">
        <f t="shared" si="309"/>
        <v/>
      </c>
      <c r="CC80" s="115" t="str">
        <f t="shared" si="310"/>
        <v/>
      </c>
      <c r="CD80" s="89">
        <v>0</v>
      </c>
      <c r="CE80" s="90">
        <v>0</v>
      </c>
      <c r="CF80" s="91">
        <v>0</v>
      </c>
      <c r="CG80" s="91"/>
      <c r="CH80" s="91">
        <f t="shared" si="311"/>
        <v>0</v>
      </c>
      <c r="CI80" s="92">
        <f t="shared" si="312"/>
        <v>0</v>
      </c>
      <c r="CJ80" s="90">
        <v>0</v>
      </c>
      <c r="CK80" s="92">
        <f t="shared" si="269"/>
        <v>0</v>
      </c>
      <c r="CL80" s="90">
        <v>0</v>
      </c>
      <c r="CM80" s="92">
        <f t="shared" si="270"/>
        <v>0</v>
      </c>
      <c r="CN80" s="93">
        <f t="shared" si="271"/>
        <v>0</v>
      </c>
      <c r="CO80" s="94" t="str">
        <f t="shared" si="313"/>
        <v/>
      </c>
      <c r="CP80" s="94" t="str">
        <f t="shared" si="314"/>
        <v/>
      </c>
      <c r="CQ80" s="95" t="str">
        <f t="shared" si="315"/>
        <v/>
      </c>
      <c r="CR80" s="116">
        <v>0</v>
      </c>
      <c r="CS80" s="117">
        <v>0</v>
      </c>
      <c r="CT80" s="118">
        <v>0</v>
      </c>
      <c r="CU80" s="118"/>
      <c r="CV80" s="118">
        <f t="shared" si="316"/>
        <v>0</v>
      </c>
      <c r="CW80" s="119">
        <f t="shared" si="317"/>
        <v>0</v>
      </c>
      <c r="CX80" s="117">
        <v>0</v>
      </c>
      <c r="CY80" s="119">
        <f t="shared" si="272"/>
        <v>0</v>
      </c>
      <c r="CZ80" s="117">
        <v>0</v>
      </c>
      <c r="DA80" s="119">
        <f t="shared" si="273"/>
        <v>0</v>
      </c>
      <c r="DB80" s="120">
        <f t="shared" si="274"/>
        <v>0</v>
      </c>
      <c r="DC80" s="87" t="str">
        <f t="shared" si="318"/>
        <v/>
      </c>
      <c r="DD80" s="87" t="str">
        <f t="shared" si="319"/>
        <v/>
      </c>
      <c r="DE80" s="121" t="str">
        <f t="shared" si="320"/>
        <v/>
      </c>
      <c r="DF80" s="122">
        <v>0</v>
      </c>
      <c r="DG80" s="123">
        <v>0</v>
      </c>
      <c r="DH80" s="124"/>
      <c r="DI80" s="125">
        <f t="shared" si="358"/>
        <v>0</v>
      </c>
      <c r="DJ80" s="84">
        <v>0</v>
      </c>
      <c r="DK80" s="126">
        <v>0</v>
      </c>
      <c r="DL80" s="127">
        <f t="shared" si="378"/>
        <v>0</v>
      </c>
      <c r="DM80" s="128">
        <v>0</v>
      </c>
      <c r="DN80" s="129">
        <f t="shared" ref="DN80" si="389">IF($U$8="NA","NA",0)</f>
        <v>0</v>
      </c>
      <c r="DO80" s="130">
        <f t="shared" si="359"/>
        <v>0</v>
      </c>
      <c r="DP80" s="131">
        <f t="shared" si="360"/>
        <v>0</v>
      </c>
      <c r="DQ80" s="132">
        <f t="shared" si="361"/>
        <v>0</v>
      </c>
      <c r="DR80" s="133" t="str">
        <f t="shared" si="362"/>
        <v/>
      </c>
      <c r="DS80" s="116">
        <v>0</v>
      </c>
      <c r="DT80" s="135">
        <v>0</v>
      </c>
      <c r="DU80" s="136">
        <f t="shared" si="363"/>
        <v>0</v>
      </c>
      <c r="DV80" s="117">
        <v>0</v>
      </c>
      <c r="DW80" s="138"/>
      <c r="DX80" s="136">
        <f t="shared" si="364"/>
        <v>0</v>
      </c>
      <c r="DY80" s="138"/>
      <c r="DZ80" s="138"/>
      <c r="EA80" s="136" t="str">
        <f t="shared" si="365"/>
        <v/>
      </c>
      <c r="EB80" s="139">
        <f t="shared" si="366"/>
        <v>0</v>
      </c>
      <c r="EC80" s="140">
        <f t="shared" si="367"/>
        <v>0</v>
      </c>
      <c r="ED80" s="141">
        <f t="shared" si="368"/>
        <v>0</v>
      </c>
      <c r="EE80" s="86">
        <v>0</v>
      </c>
      <c r="EF80" s="142">
        <v>0</v>
      </c>
      <c r="EG80" s="136">
        <f t="shared" si="369"/>
        <v>0</v>
      </c>
      <c r="EH80" s="143">
        <v>0</v>
      </c>
      <c r="EI80" s="144">
        <f t="shared" ref="EI80" si="390">IF($U$8="NA","NA",0)</f>
        <v>0</v>
      </c>
      <c r="EJ80" s="136">
        <f t="shared" si="370"/>
        <v>0</v>
      </c>
      <c r="EK80" s="145">
        <f t="shared" si="371"/>
        <v>0</v>
      </c>
      <c r="EL80" s="146">
        <f t="shared" si="372"/>
        <v>0</v>
      </c>
      <c r="EM80" s="147">
        <f t="shared" si="373"/>
        <v>0</v>
      </c>
      <c r="EN80" s="120">
        <f t="shared" si="374"/>
        <v>0</v>
      </c>
      <c r="EO80" s="148" t="str">
        <f t="shared" si="375"/>
        <v/>
      </c>
      <c r="EP80" s="149">
        <v>0</v>
      </c>
      <c r="EQ80" s="114">
        <v>0</v>
      </c>
      <c r="ER80" s="150">
        <v>0</v>
      </c>
      <c r="ES80" s="151">
        <f t="shared" si="201"/>
        <v>0</v>
      </c>
      <c r="ET80" s="152">
        <f t="shared" si="202"/>
        <v>0</v>
      </c>
      <c r="EU80" s="153" t="str">
        <f t="shared" si="203"/>
        <v/>
      </c>
      <c r="EV80" s="175">
        <v>0</v>
      </c>
      <c r="EW80" s="162">
        <v>0</v>
      </c>
      <c r="EX80" s="162">
        <v>0</v>
      </c>
      <c r="EY80" s="85">
        <f t="shared" si="277"/>
        <v>0</v>
      </c>
      <c r="EZ80" s="132">
        <f t="shared" si="278"/>
        <v>0</v>
      </c>
      <c r="FA80" s="133" t="str">
        <f t="shared" si="279"/>
        <v/>
      </c>
      <c r="FB80" s="116">
        <v>0</v>
      </c>
      <c r="FC80" s="117">
        <v>0</v>
      </c>
      <c r="FD80" s="155">
        <v>0</v>
      </c>
      <c r="FE80" s="156">
        <f t="shared" si="381"/>
        <v>0</v>
      </c>
      <c r="FF80" s="142">
        <v>0</v>
      </c>
      <c r="FG80" s="157">
        <f t="shared" si="376"/>
        <v>0</v>
      </c>
      <c r="FH80" s="143">
        <v>0</v>
      </c>
      <c r="FI80" s="158">
        <f t="shared" si="377"/>
        <v>0</v>
      </c>
      <c r="FJ80" s="120">
        <f t="shared" si="321"/>
        <v>0</v>
      </c>
      <c r="FK80" s="438" t="str">
        <f t="shared" si="322"/>
        <v/>
      </c>
      <c r="FL80" s="438" t="str">
        <f t="shared" si="323"/>
        <v/>
      </c>
      <c r="FM80" s="148" t="str">
        <f t="shared" si="324"/>
        <v/>
      </c>
      <c r="FN80" s="405">
        <v>0</v>
      </c>
      <c r="FO80" s="375">
        <v>0</v>
      </c>
      <c r="FP80" s="406">
        <v>0</v>
      </c>
      <c r="FQ80" s="407">
        <f t="shared" si="204"/>
        <v>0</v>
      </c>
      <c r="FR80" s="408">
        <f t="shared" si="325"/>
        <v>0</v>
      </c>
      <c r="FS80" s="409" t="str">
        <f t="shared" si="326"/>
        <v/>
      </c>
      <c r="FT80" s="176"/>
      <c r="FU80" s="174"/>
      <c r="FV80" s="177" t="str">
        <f t="shared" si="233"/>
        <v/>
      </c>
      <c r="FW80" s="161" t="str">
        <f t="shared" si="327"/>
        <v/>
      </c>
      <c r="FX80" s="162" t="str">
        <f t="shared" si="328"/>
        <v/>
      </c>
      <c r="FY80" s="163" t="str">
        <f t="shared" si="217"/>
        <v/>
      </c>
      <c r="FZ80" s="164" t="str">
        <f t="shared" si="329"/>
        <v/>
      </c>
      <c r="GA80" s="164" t="str">
        <f t="shared" si="330"/>
        <v/>
      </c>
      <c r="GB80" s="165" t="str">
        <f t="shared" si="218"/>
        <v/>
      </c>
      <c r="GC80" s="166" t="str">
        <f t="shared" si="331"/>
        <v/>
      </c>
      <c r="GD80" s="167" t="str">
        <f t="shared" si="332"/>
        <v/>
      </c>
      <c r="GE80" s="168" t="str">
        <f t="shared" si="382"/>
        <v/>
      </c>
      <c r="GF80" s="169" t="str">
        <f t="shared" si="383"/>
        <v/>
      </c>
      <c r="GG80" s="169" t="str">
        <f t="shared" si="384"/>
        <v/>
      </c>
      <c r="GH80" s="169" t="str">
        <f t="shared" si="385"/>
        <v/>
      </c>
      <c r="GI80" s="169" t="str">
        <f t="shared" si="386"/>
        <v/>
      </c>
      <c r="GJ80" s="170" t="str">
        <f t="shared" si="387"/>
        <v/>
      </c>
      <c r="GK80" s="169" t="str">
        <f t="shared" si="388"/>
        <v/>
      </c>
      <c r="GL80" s="439" t="str">
        <f t="shared" si="333"/>
        <v/>
      </c>
      <c r="GM80" s="168">
        <f t="shared" si="334"/>
        <v>0</v>
      </c>
      <c r="GN80" s="169">
        <f t="shared" si="335"/>
        <v>0</v>
      </c>
      <c r="GO80" s="169">
        <f t="shared" si="336"/>
        <v>0</v>
      </c>
      <c r="GP80" s="169">
        <f t="shared" si="337"/>
        <v>0</v>
      </c>
      <c r="GQ80" s="171"/>
      <c r="GR80" s="809"/>
      <c r="GS80" s="809"/>
      <c r="GT80" s="25">
        <f t="shared" si="338"/>
        <v>0</v>
      </c>
      <c r="GU80" s="25" t="s">
        <v>161</v>
      </c>
      <c r="GV80" s="25">
        <f t="shared" si="339"/>
        <v>200</v>
      </c>
      <c r="GW80" s="25" t="str">
        <f t="shared" si="340"/>
        <v>0/200</v>
      </c>
      <c r="GX80" s="25">
        <f t="shared" si="341"/>
        <v>0</v>
      </c>
      <c r="GY80" s="25" t="s">
        <v>161</v>
      </c>
      <c r="GZ80" s="25">
        <f t="shared" si="342"/>
        <v>200</v>
      </c>
      <c r="HA80" s="25" t="str">
        <f t="shared" si="343"/>
        <v>0/200</v>
      </c>
      <c r="HB80" s="25">
        <f t="shared" si="344"/>
        <v>0</v>
      </c>
      <c r="HC80" s="25" t="s">
        <v>161</v>
      </c>
      <c r="HD80" s="25">
        <f t="shared" si="345"/>
        <v>100</v>
      </c>
      <c r="HE80" s="25" t="str">
        <f t="shared" si="346"/>
        <v>0/100</v>
      </c>
      <c r="HF80" s="25">
        <f t="shared" si="347"/>
        <v>0</v>
      </c>
      <c r="HG80" s="25" t="s">
        <v>161</v>
      </c>
      <c r="HH80" s="25">
        <f t="shared" si="348"/>
        <v>100</v>
      </c>
      <c r="HI80" s="25" t="str">
        <f t="shared" si="349"/>
        <v>0/100</v>
      </c>
      <c r="HJ80" s="25">
        <f t="shared" si="350"/>
        <v>0</v>
      </c>
      <c r="HK80" s="25" t="s">
        <v>161</v>
      </c>
      <c r="HL80" s="25">
        <f t="shared" si="351"/>
        <v>200</v>
      </c>
      <c r="HM80" s="25" t="str">
        <f t="shared" si="352"/>
        <v>0/200</v>
      </c>
      <c r="HN80" s="25">
        <f t="shared" si="353"/>
        <v>0</v>
      </c>
      <c r="HO80" s="25" t="s">
        <v>161</v>
      </c>
      <c r="HP80" s="25">
        <f t="shared" si="354"/>
        <v>100</v>
      </c>
      <c r="HQ80" s="25" t="str">
        <f t="shared" si="355"/>
        <v>0/100</v>
      </c>
    </row>
    <row r="81" spans="1:225" ht="18">
      <c r="A81" s="2">
        <f t="shared" si="280"/>
        <v>0</v>
      </c>
      <c r="B81" s="22">
        <f t="shared" si="281"/>
        <v>0</v>
      </c>
      <c r="C81" s="172">
        <v>72</v>
      </c>
      <c r="D81" s="85"/>
      <c r="E81" s="26"/>
      <c r="F81" s="27"/>
      <c r="G81" s="23"/>
      <c r="H81" s="26"/>
      <c r="I81" s="26"/>
      <c r="J81" s="26"/>
      <c r="K81" s="365"/>
      <c r="L81" s="89">
        <v>0</v>
      </c>
      <c r="M81" s="90">
        <v>0</v>
      </c>
      <c r="N81" s="91">
        <v>0</v>
      </c>
      <c r="O81" s="91"/>
      <c r="P81" s="371">
        <f t="shared" si="282"/>
        <v>0</v>
      </c>
      <c r="Q81" s="372">
        <f t="shared" si="283"/>
        <v>0</v>
      </c>
      <c r="R81" s="90">
        <v>0</v>
      </c>
      <c r="S81" s="92">
        <f t="shared" si="256"/>
        <v>0</v>
      </c>
      <c r="T81" s="90">
        <v>0</v>
      </c>
      <c r="U81" s="92">
        <f t="shared" si="257"/>
        <v>0</v>
      </c>
      <c r="V81" s="93">
        <f t="shared" si="284"/>
        <v>0</v>
      </c>
      <c r="W81" s="94" t="str">
        <f t="shared" si="285"/>
        <v/>
      </c>
      <c r="X81" s="94" t="str">
        <f t="shared" si="286"/>
        <v/>
      </c>
      <c r="Y81" s="373" t="str">
        <f t="shared" si="287"/>
        <v/>
      </c>
      <c r="Z81" s="380">
        <v>0</v>
      </c>
      <c r="AA81" s="381">
        <v>0</v>
      </c>
      <c r="AB81" s="382">
        <v>0</v>
      </c>
      <c r="AC81" s="382"/>
      <c r="AD81" s="382">
        <f t="shared" si="288"/>
        <v>0</v>
      </c>
      <c r="AE81" s="383">
        <f t="shared" si="289"/>
        <v>0</v>
      </c>
      <c r="AF81" s="381">
        <v>0</v>
      </c>
      <c r="AG81" s="383">
        <f t="shared" si="258"/>
        <v>0</v>
      </c>
      <c r="AH81" s="381">
        <v>0</v>
      </c>
      <c r="AI81" s="383">
        <f t="shared" si="259"/>
        <v>0</v>
      </c>
      <c r="AJ81" s="384">
        <f t="shared" si="260"/>
        <v>0</v>
      </c>
      <c r="AK81" s="385" t="str">
        <f t="shared" si="290"/>
        <v/>
      </c>
      <c r="AL81" s="385" t="str">
        <f t="shared" si="291"/>
        <v/>
      </c>
      <c r="AM81" s="386" t="str">
        <f t="shared" si="292"/>
        <v/>
      </c>
      <c r="AN81" s="96">
        <v>0</v>
      </c>
      <c r="AO81" s="97">
        <v>0</v>
      </c>
      <c r="AP81" s="98">
        <v>0</v>
      </c>
      <c r="AQ81" s="98"/>
      <c r="AR81" s="98">
        <f t="shared" si="293"/>
        <v>0</v>
      </c>
      <c r="AS81" s="99">
        <f t="shared" si="294"/>
        <v>0</v>
      </c>
      <c r="AT81" s="97">
        <v>0</v>
      </c>
      <c r="AU81" s="99">
        <f t="shared" si="261"/>
        <v>0</v>
      </c>
      <c r="AV81" s="97">
        <v>0</v>
      </c>
      <c r="AW81" s="99">
        <f t="shared" si="262"/>
        <v>0</v>
      </c>
      <c r="AX81" s="100">
        <f t="shared" si="263"/>
        <v>0</v>
      </c>
      <c r="AY81" s="101" t="str">
        <f t="shared" si="295"/>
        <v/>
      </c>
      <c r="AZ81" s="101" t="str">
        <f t="shared" si="296"/>
        <v/>
      </c>
      <c r="BA81" s="102" t="str">
        <f t="shared" si="297"/>
        <v/>
      </c>
      <c r="BB81" s="103">
        <v>0</v>
      </c>
      <c r="BC81" s="104">
        <v>0</v>
      </c>
      <c r="BD81" s="105">
        <v>0</v>
      </c>
      <c r="BE81" s="105"/>
      <c r="BF81" s="105">
        <f t="shared" si="298"/>
        <v>0</v>
      </c>
      <c r="BG81" s="106">
        <f t="shared" si="299"/>
        <v>0</v>
      </c>
      <c r="BH81" s="104">
        <v>0</v>
      </c>
      <c r="BI81" s="106">
        <f t="shared" si="264"/>
        <v>0</v>
      </c>
      <c r="BJ81" s="104">
        <v>0</v>
      </c>
      <c r="BK81" s="106">
        <f t="shared" si="265"/>
        <v>0</v>
      </c>
      <c r="BL81" s="107">
        <f t="shared" si="266"/>
        <v>0</v>
      </c>
      <c r="BM81" s="108" t="str">
        <f t="shared" si="300"/>
        <v/>
      </c>
      <c r="BN81" s="108" t="str">
        <f t="shared" si="301"/>
        <v/>
      </c>
      <c r="BO81" s="109" t="str">
        <f t="shared" si="302"/>
        <v/>
      </c>
      <c r="BP81" s="110">
        <v>0</v>
      </c>
      <c r="BQ81" s="111">
        <v>0</v>
      </c>
      <c r="BR81" s="112">
        <v>0</v>
      </c>
      <c r="BS81" s="113">
        <f t="shared" si="303"/>
        <v>0</v>
      </c>
      <c r="BT81" s="111">
        <f t="shared" si="304"/>
        <v>0</v>
      </c>
      <c r="BU81" s="113">
        <f t="shared" si="305"/>
        <v>0</v>
      </c>
      <c r="BV81" s="111">
        <v>0</v>
      </c>
      <c r="BW81" s="113">
        <f t="shared" si="267"/>
        <v>0</v>
      </c>
      <c r="BX81" s="435">
        <f t="shared" si="306"/>
        <v>0</v>
      </c>
      <c r="BY81" s="114">
        <f t="shared" si="307"/>
        <v>0</v>
      </c>
      <c r="BZ81" s="434">
        <f t="shared" si="268"/>
        <v>0</v>
      </c>
      <c r="CA81" s="403" t="str">
        <f t="shared" si="308"/>
        <v/>
      </c>
      <c r="CB81" s="114" t="str">
        <f t="shared" si="309"/>
        <v/>
      </c>
      <c r="CC81" s="115" t="str">
        <f t="shared" si="310"/>
        <v/>
      </c>
      <c r="CD81" s="89">
        <v>0</v>
      </c>
      <c r="CE81" s="90">
        <v>0</v>
      </c>
      <c r="CF81" s="91">
        <v>0</v>
      </c>
      <c r="CG81" s="91"/>
      <c r="CH81" s="91">
        <f t="shared" si="311"/>
        <v>0</v>
      </c>
      <c r="CI81" s="92">
        <f t="shared" si="312"/>
        <v>0</v>
      </c>
      <c r="CJ81" s="90">
        <v>0</v>
      </c>
      <c r="CK81" s="92">
        <f t="shared" si="269"/>
        <v>0</v>
      </c>
      <c r="CL81" s="90">
        <v>0</v>
      </c>
      <c r="CM81" s="92">
        <f t="shared" si="270"/>
        <v>0</v>
      </c>
      <c r="CN81" s="93">
        <f t="shared" si="271"/>
        <v>0</v>
      </c>
      <c r="CO81" s="94" t="str">
        <f t="shared" si="313"/>
        <v/>
      </c>
      <c r="CP81" s="94" t="str">
        <f t="shared" si="314"/>
        <v/>
      </c>
      <c r="CQ81" s="95" t="str">
        <f t="shared" si="315"/>
        <v/>
      </c>
      <c r="CR81" s="116">
        <v>0</v>
      </c>
      <c r="CS81" s="117">
        <v>0</v>
      </c>
      <c r="CT81" s="118">
        <v>0</v>
      </c>
      <c r="CU81" s="118"/>
      <c r="CV81" s="118">
        <f t="shared" si="316"/>
        <v>0</v>
      </c>
      <c r="CW81" s="119">
        <f t="shared" si="317"/>
        <v>0</v>
      </c>
      <c r="CX81" s="117">
        <v>0</v>
      </c>
      <c r="CY81" s="119">
        <f t="shared" si="272"/>
        <v>0</v>
      </c>
      <c r="CZ81" s="117">
        <v>0</v>
      </c>
      <c r="DA81" s="119">
        <f t="shared" si="273"/>
        <v>0</v>
      </c>
      <c r="DB81" s="120">
        <f t="shared" si="274"/>
        <v>0</v>
      </c>
      <c r="DC81" s="87" t="str">
        <f t="shared" si="318"/>
        <v/>
      </c>
      <c r="DD81" s="87" t="str">
        <f t="shared" si="319"/>
        <v/>
      </c>
      <c r="DE81" s="121" t="str">
        <f t="shared" si="320"/>
        <v/>
      </c>
      <c r="DF81" s="122">
        <v>0</v>
      </c>
      <c r="DG81" s="123">
        <v>0</v>
      </c>
      <c r="DH81" s="124"/>
      <c r="DI81" s="125">
        <f t="shared" si="358"/>
        <v>0</v>
      </c>
      <c r="DJ81" s="84">
        <v>0</v>
      </c>
      <c r="DK81" s="126">
        <v>0</v>
      </c>
      <c r="DL81" s="127">
        <f t="shared" si="378"/>
        <v>0</v>
      </c>
      <c r="DM81" s="128">
        <v>0</v>
      </c>
      <c r="DN81" s="129">
        <v>0</v>
      </c>
      <c r="DO81" s="130">
        <f t="shared" si="359"/>
        <v>0</v>
      </c>
      <c r="DP81" s="131">
        <f t="shared" si="360"/>
        <v>0</v>
      </c>
      <c r="DQ81" s="132">
        <f t="shared" si="361"/>
        <v>0</v>
      </c>
      <c r="DR81" s="133" t="str">
        <f t="shared" si="362"/>
        <v/>
      </c>
      <c r="DS81" s="116">
        <v>0</v>
      </c>
      <c r="DT81" s="135">
        <v>0</v>
      </c>
      <c r="DU81" s="136">
        <f t="shared" si="363"/>
        <v>0</v>
      </c>
      <c r="DV81" s="117">
        <v>0</v>
      </c>
      <c r="DW81" s="138"/>
      <c r="DX81" s="136">
        <f t="shared" si="364"/>
        <v>0</v>
      </c>
      <c r="DY81" s="138"/>
      <c r="DZ81" s="138"/>
      <c r="EA81" s="136" t="str">
        <f t="shared" si="365"/>
        <v/>
      </c>
      <c r="EB81" s="139">
        <f t="shared" si="366"/>
        <v>0</v>
      </c>
      <c r="EC81" s="140">
        <f t="shared" si="367"/>
        <v>0</v>
      </c>
      <c r="ED81" s="141">
        <f t="shared" si="368"/>
        <v>0</v>
      </c>
      <c r="EE81" s="86">
        <v>0</v>
      </c>
      <c r="EF81" s="142">
        <v>0</v>
      </c>
      <c r="EG81" s="136">
        <f t="shared" si="369"/>
        <v>0</v>
      </c>
      <c r="EH81" s="143">
        <v>0</v>
      </c>
      <c r="EI81" s="144">
        <v>0</v>
      </c>
      <c r="EJ81" s="136">
        <f t="shared" si="370"/>
        <v>0</v>
      </c>
      <c r="EK81" s="145">
        <f t="shared" si="371"/>
        <v>0</v>
      </c>
      <c r="EL81" s="146">
        <f t="shared" si="372"/>
        <v>0</v>
      </c>
      <c r="EM81" s="147">
        <f t="shared" si="373"/>
        <v>0</v>
      </c>
      <c r="EN81" s="120">
        <f t="shared" si="374"/>
        <v>0</v>
      </c>
      <c r="EO81" s="148" t="str">
        <f t="shared" si="375"/>
        <v/>
      </c>
      <c r="EP81" s="173">
        <v>0</v>
      </c>
      <c r="EQ81" s="174">
        <v>0</v>
      </c>
      <c r="ER81" s="174">
        <v>0</v>
      </c>
      <c r="ES81" s="151">
        <f t="shared" si="201"/>
        <v>0</v>
      </c>
      <c r="ET81" s="152">
        <f t="shared" si="202"/>
        <v>0</v>
      </c>
      <c r="EU81" s="153" t="str">
        <f t="shared" si="203"/>
        <v/>
      </c>
      <c r="EV81" s="154">
        <v>0</v>
      </c>
      <c r="EW81" s="85">
        <v>0</v>
      </c>
      <c r="EX81" s="85">
        <v>0</v>
      </c>
      <c r="EY81" s="85">
        <f t="shared" si="277"/>
        <v>0</v>
      </c>
      <c r="EZ81" s="132">
        <f t="shared" si="278"/>
        <v>0</v>
      </c>
      <c r="FA81" s="133" t="str">
        <f t="shared" si="279"/>
        <v/>
      </c>
      <c r="FB81" s="116">
        <v>0</v>
      </c>
      <c r="FC81" s="117">
        <v>0</v>
      </c>
      <c r="FD81" s="155">
        <v>0</v>
      </c>
      <c r="FE81" s="156">
        <f t="shared" si="381"/>
        <v>0</v>
      </c>
      <c r="FF81" s="142">
        <v>0</v>
      </c>
      <c r="FG81" s="157">
        <f t="shared" si="376"/>
        <v>0</v>
      </c>
      <c r="FH81" s="143">
        <v>0</v>
      </c>
      <c r="FI81" s="158">
        <f t="shared" si="377"/>
        <v>0</v>
      </c>
      <c r="FJ81" s="120">
        <f t="shared" si="321"/>
        <v>0</v>
      </c>
      <c r="FK81" s="438" t="str">
        <f t="shared" si="322"/>
        <v/>
      </c>
      <c r="FL81" s="438" t="str">
        <f t="shared" si="323"/>
        <v/>
      </c>
      <c r="FM81" s="148" t="str">
        <f t="shared" si="324"/>
        <v/>
      </c>
      <c r="FN81" s="410">
        <v>0</v>
      </c>
      <c r="FO81" s="411">
        <v>0</v>
      </c>
      <c r="FP81" s="411">
        <v>0</v>
      </c>
      <c r="FQ81" s="407">
        <f t="shared" si="204"/>
        <v>0</v>
      </c>
      <c r="FR81" s="408">
        <f t="shared" si="325"/>
        <v>0</v>
      </c>
      <c r="FS81" s="409" t="str">
        <f t="shared" si="326"/>
        <v/>
      </c>
      <c r="FT81" s="176"/>
      <c r="FU81" s="174"/>
      <c r="FV81" s="177" t="str">
        <f t="shared" si="233"/>
        <v/>
      </c>
      <c r="FW81" s="161" t="str">
        <f t="shared" si="327"/>
        <v/>
      </c>
      <c r="FX81" s="162" t="str">
        <f t="shared" si="328"/>
        <v/>
      </c>
      <c r="FY81" s="163" t="str">
        <f>IF(FW81="","",FX81/FW81*100)</f>
        <v/>
      </c>
      <c r="FZ81" s="164" t="str">
        <f>IF(AND(FY81&gt;=60,GA81="Passed"),"First",IF(AND(FY81&gt;=60,GA81="Passed with G"),"First",IF(AND(FY81&gt;=48,GA81="Passed"),"Second",IF(AND(FY81&gt;=48,GA81="Passed With G"),"Second",IF(OR(GA81="Passed",GA81="Passed With G"),"Third","")))))</f>
        <v/>
      </c>
      <c r="GA81" s="164" t="str">
        <f t="shared" si="330"/>
        <v/>
      </c>
      <c r="GB81" s="165" t="str">
        <f>IF(GA81="Passed",FY81,"")</f>
        <v/>
      </c>
      <c r="GC81" s="166" t="str">
        <f>IF(GB81="","",SUMPRODUCT((GB81&lt;GB$10:GB$109)/COUNTIF(GB$10:GB$109,GB$10:GB$109)))</f>
        <v/>
      </c>
      <c r="GD81" s="167" t="str">
        <f t="shared" si="332"/>
        <v/>
      </c>
      <c r="GE81" s="168" t="str">
        <f t="shared" si="382"/>
        <v/>
      </c>
      <c r="GF81" s="169" t="str">
        <f t="shared" si="383"/>
        <v/>
      </c>
      <c r="GG81" s="169" t="str">
        <f t="shared" si="384"/>
        <v/>
      </c>
      <c r="GH81" s="169" t="str">
        <f t="shared" si="385"/>
        <v/>
      </c>
      <c r="GI81" s="169" t="str">
        <f t="shared" si="386"/>
        <v/>
      </c>
      <c r="GJ81" s="170" t="str">
        <f t="shared" si="387"/>
        <v/>
      </c>
      <c r="GK81" s="169" t="str">
        <f t="shared" si="388"/>
        <v/>
      </c>
      <c r="GL81" s="439" t="str">
        <f t="shared" si="333"/>
        <v/>
      </c>
      <c r="GM81" s="168">
        <f t="shared" si="334"/>
        <v>0</v>
      </c>
      <c r="GN81" s="169">
        <f t="shared" si="335"/>
        <v>0</v>
      </c>
      <c r="GO81" s="169">
        <f t="shared" si="336"/>
        <v>0</v>
      </c>
      <c r="GP81" s="169">
        <f t="shared" si="337"/>
        <v>0</v>
      </c>
      <c r="GQ81" s="171"/>
      <c r="GR81" s="809"/>
      <c r="GS81" s="809"/>
      <c r="GT81" s="25">
        <f t="shared" si="338"/>
        <v>0</v>
      </c>
      <c r="GU81" s="25" t="s">
        <v>161</v>
      </c>
      <c r="GV81" s="25">
        <f t="shared" si="339"/>
        <v>200</v>
      </c>
      <c r="GW81" s="25" t="str">
        <f t="shared" si="340"/>
        <v>0/200</v>
      </c>
      <c r="GX81" s="25">
        <f t="shared" si="341"/>
        <v>0</v>
      </c>
      <c r="GY81" s="25" t="s">
        <v>161</v>
      </c>
      <c r="GZ81" s="25">
        <f t="shared" si="342"/>
        <v>200</v>
      </c>
      <c r="HA81" s="25" t="str">
        <f t="shared" si="343"/>
        <v>0/200</v>
      </c>
      <c r="HB81" s="25">
        <f t="shared" si="344"/>
        <v>0</v>
      </c>
      <c r="HC81" s="25" t="s">
        <v>161</v>
      </c>
      <c r="HD81" s="25">
        <f t="shared" si="345"/>
        <v>100</v>
      </c>
      <c r="HE81" s="25" t="str">
        <f t="shared" si="346"/>
        <v>0/100</v>
      </c>
      <c r="HF81" s="25">
        <f t="shared" si="347"/>
        <v>0</v>
      </c>
      <c r="HG81" s="25" t="s">
        <v>161</v>
      </c>
      <c r="HH81" s="25">
        <f t="shared" si="348"/>
        <v>100</v>
      </c>
      <c r="HI81" s="25" t="str">
        <f t="shared" si="349"/>
        <v>0/100</v>
      </c>
      <c r="HJ81" s="25">
        <f t="shared" si="350"/>
        <v>0</v>
      </c>
      <c r="HK81" s="25" t="s">
        <v>161</v>
      </c>
      <c r="HL81" s="25">
        <f t="shared" si="351"/>
        <v>200</v>
      </c>
      <c r="HM81" s="25" t="str">
        <f t="shared" si="352"/>
        <v>0/200</v>
      </c>
      <c r="HN81" s="25">
        <f t="shared" si="353"/>
        <v>0</v>
      </c>
      <c r="HO81" s="25" t="s">
        <v>161</v>
      </c>
      <c r="HP81" s="25">
        <f t="shared" si="354"/>
        <v>100</v>
      </c>
      <c r="HQ81" s="25" t="str">
        <f t="shared" si="355"/>
        <v>0/100</v>
      </c>
    </row>
    <row r="82" spans="1:225" ht="18">
      <c r="A82" s="2">
        <f t="shared" si="280"/>
        <v>0</v>
      </c>
      <c r="B82" s="22">
        <f t="shared" si="281"/>
        <v>0</v>
      </c>
      <c r="C82" s="88">
        <v>73</v>
      </c>
      <c r="D82" s="85"/>
      <c r="E82" s="26"/>
      <c r="F82" s="27"/>
      <c r="G82" s="26"/>
      <c r="H82" s="26"/>
      <c r="I82" s="26"/>
      <c r="J82" s="26"/>
      <c r="K82" s="365"/>
      <c r="L82" s="89">
        <v>0</v>
      </c>
      <c r="M82" s="90">
        <v>0</v>
      </c>
      <c r="N82" s="91">
        <v>0</v>
      </c>
      <c r="O82" s="91"/>
      <c r="P82" s="371">
        <f t="shared" si="282"/>
        <v>0</v>
      </c>
      <c r="Q82" s="372">
        <f t="shared" si="283"/>
        <v>0</v>
      </c>
      <c r="R82" s="90">
        <v>0</v>
      </c>
      <c r="S82" s="92">
        <f t="shared" si="256"/>
        <v>0</v>
      </c>
      <c r="T82" s="90">
        <v>0</v>
      </c>
      <c r="U82" s="92">
        <f t="shared" si="257"/>
        <v>0</v>
      </c>
      <c r="V82" s="93">
        <f t="shared" si="284"/>
        <v>0</v>
      </c>
      <c r="W82" s="94" t="str">
        <f t="shared" si="285"/>
        <v/>
      </c>
      <c r="X82" s="94" t="str">
        <f t="shared" si="286"/>
        <v/>
      </c>
      <c r="Y82" s="373" t="str">
        <f t="shared" si="287"/>
        <v/>
      </c>
      <c r="Z82" s="380">
        <v>0</v>
      </c>
      <c r="AA82" s="381">
        <v>0</v>
      </c>
      <c r="AB82" s="382">
        <v>0</v>
      </c>
      <c r="AC82" s="382"/>
      <c r="AD82" s="382">
        <f t="shared" si="288"/>
        <v>0</v>
      </c>
      <c r="AE82" s="383">
        <f t="shared" si="289"/>
        <v>0</v>
      </c>
      <c r="AF82" s="381">
        <v>0</v>
      </c>
      <c r="AG82" s="383">
        <f t="shared" si="258"/>
        <v>0</v>
      </c>
      <c r="AH82" s="381">
        <v>0</v>
      </c>
      <c r="AI82" s="383">
        <f t="shared" si="259"/>
        <v>0</v>
      </c>
      <c r="AJ82" s="384">
        <f t="shared" si="260"/>
        <v>0</v>
      </c>
      <c r="AK82" s="385" t="str">
        <f t="shared" si="290"/>
        <v/>
      </c>
      <c r="AL82" s="385" t="str">
        <f t="shared" si="291"/>
        <v/>
      </c>
      <c r="AM82" s="386" t="str">
        <f t="shared" si="292"/>
        <v/>
      </c>
      <c r="AN82" s="96">
        <v>0</v>
      </c>
      <c r="AO82" s="97">
        <v>0</v>
      </c>
      <c r="AP82" s="98">
        <v>0</v>
      </c>
      <c r="AQ82" s="98"/>
      <c r="AR82" s="98">
        <f t="shared" si="293"/>
        <v>0</v>
      </c>
      <c r="AS82" s="99">
        <f t="shared" si="294"/>
        <v>0</v>
      </c>
      <c r="AT82" s="97">
        <v>0</v>
      </c>
      <c r="AU82" s="99">
        <f t="shared" si="261"/>
        <v>0</v>
      </c>
      <c r="AV82" s="97">
        <v>0</v>
      </c>
      <c r="AW82" s="99">
        <f t="shared" si="262"/>
        <v>0</v>
      </c>
      <c r="AX82" s="100">
        <f t="shared" si="263"/>
        <v>0</v>
      </c>
      <c r="AY82" s="101" t="str">
        <f t="shared" si="295"/>
        <v/>
      </c>
      <c r="AZ82" s="101" t="str">
        <f t="shared" si="296"/>
        <v/>
      </c>
      <c r="BA82" s="102" t="str">
        <f t="shared" si="297"/>
        <v/>
      </c>
      <c r="BB82" s="103">
        <v>0</v>
      </c>
      <c r="BC82" s="104">
        <v>0</v>
      </c>
      <c r="BD82" s="105">
        <v>0</v>
      </c>
      <c r="BE82" s="105"/>
      <c r="BF82" s="105">
        <f t="shared" si="298"/>
        <v>0</v>
      </c>
      <c r="BG82" s="106">
        <f t="shared" si="299"/>
        <v>0</v>
      </c>
      <c r="BH82" s="104">
        <v>0</v>
      </c>
      <c r="BI82" s="106">
        <f t="shared" si="264"/>
        <v>0</v>
      </c>
      <c r="BJ82" s="104">
        <v>0</v>
      </c>
      <c r="BK82" s="106">
        <f t="shared" si="265"/>
        <v>0</v>
      </c>
      <c r="BL82" s="107">
        <f t="shared" si="266"/>
        <v>0</v>
      </c>
      <c r="BM82" s="108" t="str">
        <f t="shared" si="300"/>
        <v/>
      </c>
      <c r="BN82" s="108" t="str">
        <f t="shared" si="301"/>
        <v/>
      </c>
      <c r="BO82" s="109" t="str">
        <f t="shared" si="302"/>
        <v/>
      </c>
      <c r="BP82" s="110">
        <v>0</v>
      </c>
      <c r="BQ82" s="111">
        <v>0</v>
      </c>
      <c r="BR82" s="112">
        <v>0</v>
      </c>
      <c r="BS82" s="113">
        <f t="shared" si="303"/>
        <v>0</v>
      </c>
      <c r="BT82" s="111">
        <f t="shared" si="304"/>
        <v>0</v>
      </c>
      <c r="BU82" s="113">
        <f t="shared" si="305"/>
        <v>0</v>
      </c>
      <c r="BV82" s="111">
        <v>0</v>
      </c>
      <c r="BW82" s="113">
        <f t="shared" si="267"/>
        <v>0</v>
      </c>
      <c r="BX82" s="435">
        <f t="shared" si="306"/>
        <v>0</v>
      </c>
      <c r="BY82" s="114">
        <f t="shared" si="307"/>
        <v>0</v>
      </c>
      <c r="BZ82" s="434">
        <f t="shared" si="268"/>
        <v>0</v>
      </c>
      <c r="CA82" s="403" t="str">
        <f t="shared" si="308"/>
        <v/>
      </c>
      <c r="CB82" s="114" t="str">
        <f t="shared" si="309"/>
        <v/>
      </c>
      <c r="CC82" s="115" t="str">
        <f t="shared" si="310"/>
        <v/>
      </c>
      <c r="CD82" s="89">
        <v>0</v>
      </c>
      <c r="CE82" s="90">
        <v>0</v>
      </c>
      <c r="CF82" s="91">
        <v>0</v>
      </c>
      <c r="CG82" s="91"/>
      <c r="CH82" s="91">
        <f t="shared" si="311"/>
        <v>0</v>
      </c>
      <c r="CI82" s="92">
        <f t="shared" si="312"/>
        <v>0</v>
      </c>
      <c r="CJ82" s="90">
        <v>0</v>
      </c>
      <c r="CK82" s="92">
        <f t="shared" si="269"/>
        <v>0</v>
      </c>
      <c r="CL82" s="90">
        <v>0</v>
      </c>
      <c r="CM82" s="92">
        <f t="shared" si="270"/>
        <v>0</v>
      </c>
      <c r="CN82" s="93">
        <f t="shared" si="271"/>
        <v>0</v>
      </c>
      <c r="CO82" s="94" t="str">
        <f t="shared" si="313"/>
        <v/>
      </c>
      <c r="CP82" s="94" t="str">
        <f t="shared" si="314"/>
        <v/>
      </c>
      <c r="CQ82" s="95" t="str">
        <f t="shared" si="315"/>
        <v/>
      </c>
      <c r="CR82" s="116">
        <v>0</v>
      </c>
      <c r="CS82" s="117">
        <v>0</v>
      </c>
      <c r="CT82" s="118">
        <v>0</v>
      </c>
      <c r="CU82" s="118"/>
      <c r="CV82" s="118">
        <f t="shared" si="316"/>
        <v>0</v>
      </c>
      <c r="CW82" s="119">
        <f t="shared" si="317"/>
        <v>0</v>
      </c>
      <c r="CX82" s="117">
        <v>0</v>
      </c>
      <c r="CY82" s="119">
        <f t="shared" si="272"/>
        <v>0</v>
      </c>
      <c r="CZ82" s="117">
        <v>0</v>
      </c>
      <c r="DA82" s="119">
        <f t="shared" si="273"/>
        <v>0</v>
      </c>
      <c r="DB82" s="120">
        <f t="shared" si="274"/>
        <v>0</v>
      </c>
      <c r="DC82" s="87" t="str">
        <f t="shared" si="318"/>
        <v/>
      </c>
      <c r="DD82" s="87" t="str">
        <f t="shared" si="319"/>
        <v/>
      </c>
      <c r="DE82" s="121" t="str">
        <f t="shared" si="320"/>
        <v/>
      </c>
      <c r="DF82" s="122">
        <v>0</v>
      </c>
      <c r="DG82" s="123">
        <v>0</v>
      </c>
      <c r="DH82" s="124"/>
      <c r="DI82" s="125">
        <f t="shared" si="358"/>
        <v>0</v>
      </c>
      <c r="DJ82" s="84">
        <v>0</v>
      </c>
      <c r="DK82" s="126">
        <v>0</v>
      </c>
      <c r="DL82" s="127">
        <f t="shared" si="378"/>
        <v>0</v>
      </c>
      <c r="DM82" s="128">
        <v>0</v>
      </c>
      <c r="DN82" s="129">
        <f t="shared" ref="DN82" si="391">IF($U$8="NA","NA",0)</f>
        <v>0</v>
      </c>
      <c r="DO82" s="130">
        <f t="shared" si="359"/>
        <v>0</v>
      </c>
      <c r="DP82" s="131">
        <f t="shared" si="360"/>
        <v>0</v>
      </c>
      <c r="DQ82" s="132">
        <f t="shared" si="361"/>
        <v>0</v>
      </c>
      <c r="DR82" s="133" t="str">
        <f t="shared" si="362"/>
        <v/>
      </c>
      <c r="DS82" s="116">
        <v>0</v>
      </c>
      <c r="DT82" s="135">
        <v>0</v>
      </c>
      <c r="DU82" s="136">
        <f t="shared" si="363"/>
        <v>0</v>
      </c>
      <c r="DV82" s="117">
        <v>0</v>
      </c>
      <c r="DW82" s="138"/>
      <c r="DX82" s="136">
        <f t="shared" si="364"/>
        <v>0</v>
      </c>
      <c r="DY82" s="138"/>
      <c r="DZ82" s="138"/>
      <c r="EA82" s="136" t="str">
        <f t="shared" si="365"/>
        <v/>
      </c>
      <c r="EB82" s="139">
        <f t="shared" si="366"/>
        <v>0</v>
      </c>
      <c r="EC82" s="140">
        <f t="shared" si="367"/>
        <v>0</v>
      </c>
      <c r="ED82" s="141">
        <f t="shared" si="368"/>
        <v>0</v>
      </c>
      <c r="EE82" s="86">
        <v>0</v>
      </c>
      <c r="EF82" s="142">
        <v>0</v>
      </c>
      <c r="EG82" s="136">
        <f t="shared" si="369"/>
        <v>0</v>
      </c>
      <c r="EH82" s="143">
        <v>0</v>
      </c>
      <c r="EI82" s="144">
        <f t="shared" ref="EI82" si="392">IF($U$8="NA","NA",0)</f>
        <v>0</v>
      </c>
      <c r="EJ82" s="136">
        <f t="shared" si="370"/>
        <v>0</v>
      </c>
      <c r="EK82" s="145">
        <f t="shared" si="371"/>
        <v>0</v>
      </c>
      <c r="EL82" s="146">
        <f t="shared" si="372"/>
        <v>0</v>
      </c>
      <c r="EM82" s="147">
        <f t="shared" si="373"/>
        <v>0</v>
      </c>
      <c r="EN82" s="120">
        <f t="shared" si="374"/>
        <v>0</v>
      </c>
      <c r="EO82" s="148" t="str">
        <f t="shared" si="375"/>
        <v/>
      </c>
      <c r="EP82" s="149">
        <v>0</v>
      </c>
      <c r="EQ82" s="114">
        <v>0</v>
      </c>
      <c r="ER82" s="150">
        <v>0</v>
      </c>
      <c r="ES82" s="151">
        <f t="shared" si="201"/>
        <v>0</v>
      </c>
      <c r="ET82" s="152">
        <f t="shared" si="202"/>
        <v>0</v>
      </c>
      <c r="EU82" s="153" t="str">
        <f t="shared" si="203"/>
        <v/>
      </c>
      <c r="EV82" s="175">
        <v>0</v>
      </c>
      <c r="EW82" s="162">
        <v>0</v>
      </c>
      <c r="EX82" s="162">
        <v>0</v>
      </c>
      <c r="EY82" s="85">
        <f t="shared" si="277"/>
        <v>0</v>
      </c>
      <c r="EZ82" s="132">
        <f t="shared" si="278"/>
        <v>0</v>
      </c>
      <c r="FA82" s="133" t="str">
        <f t="shared" si="279"/>
        <v/>
      </c>
      <c r="FB82" s="116">
        <v>0</v>
      </c>
      <c r="FC82" s="117">
        <v>0</v>
      </c>
      <c r="FD82" s="155">
        <v>0</v>
      </c>
      <c r="FE82" s="156">
        <f t="shared" si="381"/>
        <v>0</v>
      </c>
      <c r="FF82" s="142">
        <v>0</v>
      </c>
      <c r="FG82" s="157">
        <f t="shared" si="376"/>
        <v>0</v>
      </c>
      <c r="FH82" s="143">
        <v>0</v>
      </c>
      <c r="FI82" s="158">
        <f t="shared" si="377"/>
        <v>0</v>
      </c>
      <c r="FJ82" s="120">
        <f t="shared" si="321"/>
        <v>0</v>
      </c>
      <c r="FK82" s="438" t="str">
        <f t="shared" si="322"/>
        <v/>
      </c>
      <c r="FL82" s="438" t="str">
        <f t="shared" si="323"/>
        <v/>
      </c>
      <c r="FM82" s="148" t="str">
        <f t="shared" si="324"/>
        <v/>
      </c>
      <c r="FN82" s="405">
        <v>0</v>
      </c>
      <c r="FO82" s="375">
        <v>0</v>
      </c>
      <c r="FP82" s="406">
        <v>0</v>
      </c>
      <c r="FQ82" s="407">
        <f t="shared" si="204"/>
        <v>0</v>
      </c>
      <c r="FR82" s="408">
        <f t="shared" si="325"/>
        <v>0</v>
      </c>
      <c r="FS82" s="409" t="str">
        <f t="shared" si="326"/>
        <v/>
      </c>
      <c r="FT82" s="176"/>
      <c r="FU82" s="174"/>
      <c r="FV82" s="177" t="str">
        <f t="shared" si="233"/>
        <v/>
      </c>
      <c r="FW82" s="161" t="str">
        <f t="shared" si="327"/>
        <v/>
      </c>
      <c r="FX82" s="162" t="str">
        <f t="shared" si="328"/>
        <v/>
      </c>
      <c r="FY82" s="163" t="str">
        <f t="shared" ref="FY82:FY107" si="393">IF(FW82="","",FX82/FW82*100)</f>
        <v/>
      </c>
      <c r="FZ82" s="164" t="str">
        <f t="shared" ref="FZ82:FZ106" si="394">IF(AND(FY82&gt;=60,GA82="Passed"),"First",IF(AND(FY82&gt;=60,GA82="Passed with G"),"First",IF(AND(FY82&gt;=48,GA82="Passed"),"Second",IF(AND(FY82&gt;=48,GA82="Passed With G"),"Second",IF(OR(GA82="Passed",GA82="Passed With G"),"Third","")))))</f>
        <v/>
      </c>
      <c r="GA82" s="164" t="str">
        <f t="shared" si="330"/>
        <v/>
      </c>
      <c r="GB82" s="165" t="str">
        <f t="shared" ref="GB82:GB107" si="395">IF(GA82="Passed",FY82,"")</f>
        <v/>
      </c>
      <c r="GC82" s="166" t="str">
        <f t="shared" ref="GC82:GC107" si="396">IF(GB82="","",SUMPRODUCT((GB82&lt;GB$10:GB$109)/COUNTIF(GB$10:GB$109,GB$10:GB$109)))</f>
        <v/>
      </c>
      <c r="GD82" s="167" t="str">
        <f t="shared" si="332"/>
        <v/>
      </c>
      <c r="GE82" s="168" t="str">
        <f t="shared" si="382"/>
        <v/>
      </c>
      <c r="GF82" s="169" t="str">
        <f t="shared" si="383"/>
        <v/>
      </c>
      <c r="GG82" s="169" t="str">
        <f t="shared" si="384"/>
        <v/>
      </c>
      <c r="GH82" s="169" t="str">
        <f t="shared" si="385"/>
        <v/>
      </c>
      <c r="GI82" s="169" t="str">
        <f t="shared" si="386"/>
        <v/>
      </c>
      <c r="GJ82" s="170" t="str">
        <f t="shared" si="387"/>
        <v/>
      </c>
      <c r="GK82" s="169" t="str">
        <f t="shared" si="388"/>
        <v/>
      </c>
      <c r="GL82" s="439" t="str">
        <f t="shared" si="333"/>
        <v/>
      </c>
      <c r="GM82" s="168">
        <f t="shared" si="334"/>
        <v>0</v>
      </c>
      <c r="GN82" s="169">
        <f t="shared" si="335"/>
        <v>0</v>
      </c>
      <c r="GO82" s="169">
        <f t="shared" si="336"/>
        <v>0</v>
      </c>
      <c r="GP82" s="169">
        <f t="shared" si="337"/>
        <v>0</v>
      </c>
      <c r="GQ82" s="171"/>
      <c r="GR82" s="809"/>
      <c r="GS82" s="809"/>
      <c r="GT82" s="25">
        <f t="shared" si="338"/>
        <v>0</v>
      </c>
      <c r="GU82" s="25" t="s">
        <v>161</v>
      </c>
      <c r="GV82" s="25">
        <f t="shared" si="339"/>
        <v>200</v>
      </c>
      <c r="GW82" s="25" t="str">
        <f t="shared" si="340"/>
        <v>0/200</v>
      </c>
      <c r="GX82" s="25">
        <f t="shared" si="341"/>
        <v>0</v>
      </c>
      <c r="GY82" s="25" t="s">
        <v>161</v>
      </c>
      <c r="GZ82" s="25">
        <f t="shared" si="342"/>
        <v>200</v>
      </c>
      <c r="HA82" s="25" t="str">
        <f t="shared" si="343"/>
        <v>0/200</v>
      </c>
      <c r="HB82" s="25">
        <f t="shared" si="344"/>
        <v>0</v>
      </c>
      <c r="HC82" s="25" t="s">
        <v>161</v>
      </c>
      <c r="HD82" s="25">
        <f t="shared" si="345"/>
        <v>100</v>
      </c>
      <c r="HE82" s="25" t="str">
        <f t="shared" si="346"/>
        <v>0/100</v>
      </c>
      <c r="HF82" s="25">
        <f t="shared" si="347"/>
        <v>0</v>
      </c>
      <c r="HG82" s="25" t="s">
        <v>161</v>
      </c>
      <c r="HH82" s="25">
        <f t="shared" si="348"/>
        <v>100</v>
      </c>
      <c r="HI82" s="25" t="str">
        <f t="shared" si="349"/>
        <v>0/100</v>
      </c>
      <c r="HJ82" s="25">
        <f t="shared" si="350"/>
        <v>0</v>
      </c>
      <c r="HK82" s="25" t="s">
        <v>161</v>
      </c>
      <c r="HL82" s="25">
        <f t="shared" si="351"/>
        <v>200</v>
      </c>
      <c r="HM82" s="25" t="str">
        <f t="shared" si="352"/>
        <v>0/200</v>
      </c>
      <c r="HN82" s="25">
        <f t="shared" si="353"/>
        <v>0</v>
      </c>
      <c r="HO82" s="25" t="s">
        <v>161</v>
      </c>
      <c r="HP82" s="25">
        <f t="shared" si="354"/>
        <v>100</v>
      </c>
      <c r="HQ82" s="25" t="str">
        <f t="shared" si="355"/>
        <v>0/100</v>
      </c>
    </row>
    <row r="83" spans="1:225" ht="18">
      <c r="A83" s="2">
        <f t="shared" si="280"/>
        <v>0</v>
      </c>
      <c r="B83" s="22">
        <f t="shared" si="281"/>
        <v>0</v>
      </c>
      <c r="C83" s="172">
        <v>74</v>
      </c>
      <c r="D83" s="85"/>
      <c r="E83" s="26"/>
      <c r="F83" s="27"/>
      <c r="G83" s="23"/>
      <c r="H83" s="26"/>
      <c r="I83" s="26"/>
      <c r="J83" s="26"/>
      <c r="K83" s="365"/>
      <c r="L83" s="89">
        <v>0</v>
      </c>
      <c r="M83" s="90">
        <v>0</v>
      </c>
      <c r="N83" s="91">
        <v>0</v>
      </c>
      <c r="O83" s="91"/>
      <c r="P83" s="371">
        <f t="shared" si="282"/>
        <v>0</v>
      </c>
      <c r="Q83" s="372">
        <f t="shared" si="283"/>
        <v>0</v>
      </c>
      <c r="R83" s="90">
        <v>0</v>
      </c>
      <c r="S83" s="92">
        <f t="shared" si="256"/>
        <v>0</v>
      </c>
      <c r="T83" s="90">
        <v>0</v>
      </c>
      <c r="U83" s="92">
        <f t="shared" si="257"/>
        <v>0</v>
      </c>
      <c r="V83" s="93">
        <f t="shared" si="284"/>
        <v>0</v>
      </c>
      <c r="W83" s="94" t="str">
        <f t="shared" si="285"/>
        <v/>
      </c>
      <c r="X83" s="94" t="str">
        <f t="shared" si="286"/>
        <v/>
      </c>
      <c r="Y83" s="373" t="str">
        <f t="shared" si="287"/>
        <v/>
      </c>
      <c r="Z83" s="380">
        <v>0</v>
      </c>
      <c r="AA83" s="381">
        <v>0</v>
      </c>
      <c r="AB83" s="382">
        <v>0</v>
      </c>
      <c r="AC83" s="382"/>
      <c r="AD83" s="382">
        <f t="shared" si="288"/>
        <v>0</v>
      </c>
      <c r="AE83" s="383">
        <f t="shared" si="289"/>
        <v>0</v>
      </c>
      <c r="AF83" s="381">
        <v>0</v>
      </c>
      <c r="AG83" s="383">
        <f t="shared" si="258"/>
        <v>0</v>
      </c>
      <c r="AH83" s="381">
        <v>0</v>
      </c>
      <c r="AI83" s="383">
        <f t="shared" si="259"/>
        <v>0</v>
      </c>
      <c r="AJ83" s="384">
        <f t="shared" si="260"/>
        <v>0</v>
      </c>
      <c r="AK83" s="385" t="str">
        <f t="shared" si="290"/>
        <v/>
      </c>
      <c r="AL83" s="385" t="str">
        <f t="shared" si="291"/>
        <v/>
      </c>
      <c r="AM83" s="386" t="str">
        <f t="shared" si="292"/>
        <v/>
      </c>
      <c r="AN83" s="96">
        <v>0</v>
      </c>
      <c r="AO83" s="97">
        <v>0</v>
      </c>
      <c r="AP83" s="98">
        <v>0</v>
      </c>
      <c r="AQ83" s="98"/>
      <c r="AR83" s="98">
        <f t="shared" si="293"/>
        <v>0</v>
      </c>
      <c r="AS83" s="99">
        <f t="shared" si="294"/>
        <v>0</v>
      </c>
      <c r="AT83" s="97">
        <v>0</v>
      </c>
      <c r="AU83" s="99">
        <f t="shared" si="261"/>
        <v>0</v>
      </c>
      <c r="AV83" s="97">
        <v>0</v>
      </c>
      <c r="AW83" s="99">
        <f t="shared" si="262"/>
        <v>0</v>
      </c>
      <c r="AX83" s="100">
        <f t="shared" si="263"/>
        <v>0</v>
      </c>
      <c r="AY83" s="101" t="str">
        <f t="shared" si="295"/>
        <v/>
      </c>
      <c r="AZ83" s="101" t="str">
        <f t="shared" si="296"/>
        <v/>
      </c>
      <c r="BA83" s="102" t="str">
        <f t="shared" si="297"/>
        <v/>
      </c>
      <c r="BB83" s="103">
        <v>0</v>
      </c>
      <c r="BC83" s="104">
        <v>0</v>
      </c>
      <c r="BD83" s="105">
        <v>0</v>
      </c>
      <c r="BE83" s="105"/>
      <c r="BF83" s="105">
        <f t="shared" si="298"/>
        <v>0</v>
      </c>
      <c r="BG83" s="106">
        <f t="shared" si="299"/>
        <v>0</v>
      </c>
      <c r="BH83" s="104">
        <v>0</v>
      </c>
      <c r="BI83" s="106">
        <f t="shared" si="264"/>
        <v>0</v>
      </c>
      <c r="BJ83" s="104">
        <v>0</v>
      </c>
      <c r="BK83" s="106">
        <f t="shared" si="265"/>
        <v>0</v>
      </c>
      <c r="BL83" s="107">
        <f t="shared" si="266"/>
        <v>0</v>
      </c>
      <c r="BM83" s="108" t="str">
        <f t="shared" si="300"/>
        <v/>
      </c>
      <c r="BN83" s="108" t="str">
        <f t="shared" si="301"/>
        <v/>
      </c>
      <c r="BO83" s="109" t="str">
        <f t="shared" si="302"/>
        <v/>
      </c>
      <c r="BP83" s="110">
        <v>0</v>
      </c>
      <c r="BQ83" s="111">
        <v>0</v>
      </c>
      <c r="BR83" s="112">
        <v>0</v>
      </c>
      <c r="BS83" s="113">
        <f t="shared" si="303"/>
        <v>0</v>
      </c>
      <c r="BT83" s="111">
        <f t="shared" si="304"/>
        <v>0</v>
      </c>
      <c r="BU83" s="113">
        <f t="shared" si="305"/>
        <v>0</v>
      </c>
      <c r="BV83" s="111">
        <v>0</v>
      </c>
      <c r="BW83" s="113">
        <f t="shared" si="267"/>
        <v>0</v>
      </c>
      <c r="BX83" s="435">
        <f t="shared" si="306"/>
        <v>0</v>
      </c>
      <c r="BY83" s="114">
        <f t="shared" si="307"/>
        <v>0</v>
      </c>
      <c r="BZ83" s="434">
        <f t="shared" si="268"/>
        <v>0</v>
      </c>
      <c r="CA83" s="403" t="str">
        <f t="shared" si="308"/>
        <v/>
      </c>
      <c r="CB83" s="114" t="str">
        <f t="shared" si="309"/>
        <v/>
      </c>
      <c r="CC83" s="115" t="str">
        <f t="shared" si="310"/>
        <v/>
      </c>
      <c r="CD83" s="89">
        <v>0</v>
      </c>
      <c r="CE83" s="90">
        <v>0</v>
      </c>
      <c r="CF83" s="91">
        <v>0</v>
      </c>
      <c r="CG83" s="91"/>
      <c r="CH83" s="91">
        <f t="shared" si="311"/>
        <v>0</v>
      </c>
      <c r="CI83" s="92">
        <f t="shared" si="312"/>
        <v>0</v>
      </c>
      <c r="CJ83" s="90">
        <v>0</v>
      </c>
      <c r="CK83" s="92">
        <f t="shared" si="269"/>
        <v>0</v>
      </c>
      <c r="CL83" s="90">
        <v>0</v>
      </c>
      <c r="CM83" s="92">
        <f t="shared" si="270"/>
        <v>0</v>
      </c>
      <c r="CN83" s="93">
        <f t="shared" si="271"/>
        <v>0</v>
      </c>
      <c r="CO83" s="94" t="str">
        <f t="shared" si="313"/>
        <v/>
      </c>
      <c r="CP83" s="94" t="str">
        <f t="shared" si="314"/>
        <v/>
      </c>
      <c r="CQ83" s="95" t="str">
        <f t="shared" si="315"/>
        <v/>
      </c>
      <c r="CR83" s="116">
        <v>0</v>
      </c>
      <c r="CS83" s="117">
        <v>0</v>
      </c>
      <c r="CT83" s="118">
        <v>0</v>
      </c>
      <c r="CU83" s="118"/>
      <c r="CV83" s="118">
        <f t="shared" si="316"/>
        <v>0</v>
      </c>
      <c r="CW83" s="119">
        <f t="shared" si="317"/>
        <v>0</v>
      </c>
      <c r="CX83" s="117">
        <v>0</v>
      </c>
      <c r="CY83" s="119">
        <f t="shared" si="272"/>
        <v>0</v>
      </c>
      <c r="CZ83" s="117">
        <v>0</v>
      </c>
      <c r="DA83" s="119">
        <f t="shared" si="273"/>
        <v>0</v>
      </c>
      <c r="DB83" s="120">
        <f t="shared" si="274"/>
        <v>0</v>
      </c>
      <c r="DC83" s="87" t="str">
        <f t="shared" si="318"/>
        <v/>
      </c>
      <c r="DD83" s="87" t="str">
        <f t="shared" si="319"/>
        <v/>
      </c>
      <c r="DE83" s="121" t="str">
        <f t="shared" si="320"/>
        <v/>
      </c>
      <c r="DF83" s="122">
        <v>0</v>
      </c>
      <c r="DG83" s="123">
        <v>0</v>
      </c>
      <c r="DH83" s="124"/>
      <c r="DI83" s="125">
        <f t="shared" si="358"/>
        <v>0</v>
      </c>
      <c r="DJ83" s="84">
        <v>0</v>
      </c>
      <c r="DK83" s="126">
        <v>0</v>
      </c>
      <c r="DL83" s="127">
        <f t="shared" si="378"/>
        <v>0</v>
      </c>
      <c r="DM83" s="128">
        <v>0</v>
      </c>
      <c r="DN83" s="129">
        <v>0</v>
      </c>
      <c r="DO83" s="130">
        <f t="shared" si="359"/>
        <v>0</v>
      </c>
      <c r="DP83" s="131">
        <f t="shared" si="360"/>
        <v>0</v>
      </c>
      <c r="DQ83" s="132">
        <f t="shared" si="361"/>
        <v>0</v>
      </c>
      <c r="DR83" s="133" t="str">
        <f t="shared" si="362"/>
        <v/>
      </c>
      <c r="DS83" s="116">
        <v>0</v>
      </c>
      <c r="DT83" s="135">
        <v>0</v>
      </c>
      <c r="DU83" s="136">
        <f t="shared" si="363"/>
        <v>0</v>
      </c>
      <c r="DV83" s="117">
        <v>0</v>
      </c>
      <c r="DW83" s="138"/>
      <c r="DX83" s="136">
        <f t="shared" si="364"/>
        <v>0</v>
      </c>
      <c r="DY83" s="138"/>
      <c r="DZ83" s="138"/>
      <c r="EA83" s="136" t="str">
        <f t="shared" si="365"/>
        <v/>
      </c>
      <c r="EB83" s="139">
        <f t="shared" si="366"/>
        <v>0</v>
      </c>
      <c r="EC83" s="140">
        <f t="shared" si="367"/>
        <v>0</v>
      </c>
      <c r="ED83" s="141">
        <f t="shared" si="368"/>
        <v>0</v>
      </c>
      <c r="EE83" s="86">
        <v>0</v>
      </c>
      <c r="EF83" s="142">
        <v>0</v>
      </c>
      <c r="EG83" s="136">
        <f t="shared" si="369"/>
        <v>0</v>
      </c>
      <c r="EH83" s="143">
        <v>0</v>
      </c>
      <c r="EI83" s="144">
        <v>0</v>
      </c>
      <c r="EJ83" s="136">
        <f t="shared" si="370"/>
        <v>0</v>
      </c>
      <c r="EK83" s="145">
        <f t="shared" si="371"/>
        <v>0</v>
      </c>
      <c r="EL83" s="146">
        <f t="shared" si="372"/>
        <v>0</v>
      </c>
      <c r="EM83" s="147">
        <f t="shared" si="373"/>
        <v>0</v>
      </c>
      <c r="EN83" s="120">
        <f t="shared" si="374"/>
        <v>0</v>
      </c>
      <c r="EO83" s="148" t="str">
        <f t="shared" si="375"/>
        <v/>
      </c>
      <c r="EP83" s="173">
        <v>0</v>
      </c>
      <c r="EQ83" s="174">
        <v>0</v>
      </c>
      <c r="ER83" s="174">
        <v>0</v>
      </c>
      <c r="ES83" s="151">
        <f t="shared" si="201"/>
        <v>0</v>
      </c>
      <c r="ET83" s="152">
        <f t="shared" si="202"/>
        <v>0</v>
      </c>
      <c r="EU83" s="153" t="str">
        <f t="shared" si="203"/>
        <v/>
      </c>
      <c r="EV83" s="154">
        <v>0</v>
      </c>
      <c r="EW83" s="85">
        <v>0</v>
      </c>
      <c r="EX83" s="85">
        <v>0</v>
      </c>
      <c r="EY83" s="85">
        <f t="shared" si="277"/>
        <v>0</v>
      </c>
      <c r="EZ83" s="132">
        <f t="shared" si="278"/>
        <v>0</v>
      </c>
      <c r="FA83" s="133" t="str">
        <f t="shared" si="279"/>
        <v/>
      </c>
      <c r="FB83" s="116">
        <v>0</v>
      </c>
      <c r="FC83" s="117">
        <v>0</v>
      </c>
      <c r="FD83" s="155">
        <v>0</v>
      </c>
      <c r="FE83" s="156">
        <f t="shared" si="381"/>
        <v>0</v>
      </c>
      <c r="FF83" s="142">
        <v>0</v>
      </c>
      <c r="FG83" s="157">
        <f t="shared" si="376"/>
        <v>0</v>
      </c>
      <c r="FH83" s="143">
        <v>0</v>
      </c>
      <c r="FI83" s="158">
        <f t="shared" si="377"/>
        <v>0</v>
      </c>
      <c r="FJ83" s="120">
        <f t="shared" si="321"/>
        <v>0</v>
      </c>
      <c r="FK83" s="438" t="str">
        <f t="shared" si="322"/>
        <v/>
      </c>
      <c r="FL83" s="438" t="str">
        <f t="shared" si="323"/>
        <v/>
      </c>
      <c r="FM83" s="148" t="str">
        <f t="shared" si="324"/>
        <v/>
      </c>
      <c r="FN83" s="410">
        <v>0</v>
      </c>
      <c r="FO83" s="411">
        <v>0</v>
      </c>
      <c r="FP83" s="411">
        <v>0</v>
      </c>
      <c r="FQ83" s="407">
        <f t="shared" si="204"/>
        <v>0</v>
      </c>
      <c r="FR83" s="408">
        <f t="shared" si="325"/>
        <v>0</v>
      </c>
      <c r="FS83" s="409" t="str">
        <f t="shared" si="326"/>
        <v/>
      </c>
      <c r="FT83" s="176"/>
      <c r="FU83" s="174"/>
      <c r="FV83" s="177" t="str">
        <f t="shared" si="233"/>
        <v/>
      </c>
      <c r="FW83" s="161" t="str">
        <f t="shared" si="327"/>
        <v/>
      </c>
      <c r="FX83" s="162" t="str">
        <f t="shared" si="328"/>
        <v/>
      </c>
      <c r="FY83" s="163" t="str">
        <f t="shared" si="393"/>
        <v/>
      </c>
      <c r="FZ83" s="164" t="str">
        <f t="shared" si="394"/>
        <v/>
      </c>
      <c r="GA83" s="164" t="str">
        <f t="shared" si="330"/>
        <v/>
      </c>
      <c r="GB83" s="165" t="str">
        <f t="shared" si="395"/>
        <v/>
      </c>
      <c r="GC83" s="166" t="str">
        <f t="shared" si="396"/>
        <v/>
      </c>
      <c r="GD83" s="167" t="str">
        <f t="shared" si="332"/>
        <v/>
      </c>
      <c r="GE83" s="168" t="str">
        <f t="shared" si="382"/>
        <v/>
      </c>
      <c r="GF83" s="169" t="str">
        <f t="shared" si="383"/>
        <v/>
      </c>
      <c r="GG83" s="169" t="str">
        <f t="shared" si="384"/>
        <v/>
      </c>
      <c r="GH83" s="169" t="str">
        <f t="shared" si="385"/>
        <v/>
      </c>
      <c r="GI83" s="169" t="str">
        <f t="shared" si="386"/>
        <v/>
      </c>
      <c r="GJ83" s="170" t="str">
        <f t="shared" si="387"/>
        <v/>
      </c>
      <c r="GK83" s="169" t="str">
        <f t="shared" si="388"/>
        <v/>
      </c>
      <c r="GL83" s="439" t="str">
        <f t="shared" si="333"/>
        <v/>
      </c>
      <c r="GM83" s="168">
        <f t="shared" si="334"/>
        <v>0</v>
      </c>
      <c r="GN83" s="169">
        <f t="shared" si="335"/>
        <v>0</v>
      </c>
      <c r="GO83" s="169">
        <f t="shared" si="336"/>
        <v>0</v>
      </c>
      <c r="GP83" s="169">
        <f t="shared" si="337"/>
        <v>0</v>
      </c>
      <c r="GQ83" s="171"/>
      <c r="GR83" s="809"/>
      <c r="GS83" s="809"/>
      <c r="GT83" s="25">
        <f t="shared" si="338"/>
        <v>0</v>
      </c>
      <c r="GU83" s="25" t="s">
        <v>161</v>
      </c>
      <c r="GV83" s="25">
        <f t="shared" si="339"/>
        <v>200</v>
      </c>
      <c r="GW83" s="25" t="str">
        <f t="shared" si="340"/>
        <v>0/200</v>
      </c>
      <c r="GX83" s="25">
        <f t="shared" si="341"/>
        <v>0</v>
      </c>
      <c r="GY83" s="25" t="s">
        <v>161</v>
      </c>
      <c r="GZ83" s="25">
        <f t="shared" si="342"/>
        <v>200</v>
      </c>
      <c r="HA83" s="25" t="str">
        <f t="shared" si="343"/>
        <v>0/200</v>
      </c>
      <c r="HB83" s="25">
        <f t="shared" si="344"/>
        <v>0</v>
      </c>
      <c r="HC83" s="25" t="s">
        <v>161</v>
      </c>
      <c r="HD83" s="25">
        <f t="shared" si="345"/>
        <v>100</v>
      </c>
      <c r="HE83" s="25" t="str">
        <f t="shared" si="346"/>
        <v>0/100</v>
      </c>
      <c r="HF83" s="25">
        <f t="shared" si="347"/>
        <v>0</v>
      </c>
      <c r="HG83" s="25" t="s">
        <v>161</v>
      </c>
      <c r="HH83" s="25">
        <f t="shared" si="348"/>
        <v>100</v>
      </c>
      <c r="HI83" s="25" t="str">
        <f t="shared" si="349"/>
        <v>0/100</v>
      </c>
      <c r="HJ83" s="25">
        <f t="shared" si="350"/>
        <v>0</v>
      </c>
      <c r="HK83" s="25" t="s">
        <v>161</v>
      </c>
      <c r="HL83" s="25">
        <f t="shared" si="351"/>
        <v>200</v>
      </c>
      <c r="HM83" s="25" t="str">
        <f t="shared" si="352"/>
        <v>0/200</v>
      </c>
      <c r="HN83" s="25">
        <f t="shared" si="353"/>
        <v>0</v>
      </c>
      <c r="HO83" s="25" t="s">
        <v>161</v>
      </c>
      <c r="HP83" s="25">
        <f t="shared" si="354"/>
        <v>100</v>
      </c>
      <c r="HQ83" s="25" t="str">
        <f t="shared" si="355"/>
        <v>0/100</v>
      </c>
    </row>
    <row r="84" spans="1:225" ht="18">
      <c r="A84" s="2">
        <f t="shared" si="280"/>
        <v>0</v>
      </c>
      <c r="B84" s="22">
        <f t="shared" si="281"/>
        <v>0</v>
      </c>
      <c r="C84" s="88">
        <v>75</v>
      </c>
      <c r="D84" s="85"/>
      <c r="E84" s="26"/>
      <c r="F84" s="27"/>
      <c r="G84" s="26"/>
      <c r="H84" s="26"/>
      <c r="I84" s="26"/>
      <c r="J84" s="26"/>
      <c r="K84" s="365"/>
      <c r="L84" s="89">
        <v>0</v>
      </c>
      <c r="M84" s="90">
        <v>0</v>
      </c>
      <c r="N84" s="91">
        <v>0</v>
      </c>
      <c r="O84" s="91"/>
      <c r="P84" s="371">
        <f t="shared" si="282"/>
        <v>0</v>
      </c>
      <c r="Q84" s="372">
        <f t="shared" si="283"/>
        <v>0</v>
      </c>
      <c r="R84" s="90">
        <v>0</v>
      </c>
      <c r="S84" s="92">
        <f t="shared" si="256"/>
        <v>0</v>
      </c>
      <c r="T84" s="90">
        <v>0</v>
      </c>
      <c r="U84" s="92">
        <f t="shared" si="257"/>
        <v>0</v>
      </c>
      <c r="V84" s="93">
        <f t="shared" si="284"/>
        <v>0</v>
      </c>
      <c r="W84" s="94" t="str">
        <f t="shared" si="285"/>
        <v/>
      </c>
      <c r="X84" s="94" t="str">
        <f t="shared" si="286"/>
        <v/>
      </c>
      <c r="Y84" s="373" t="str">
        <f t="shared" si="287"/>
        <v/>
      </c>
      <c r="Z84" s="380">
        <v>0</v>
      </c>
      <c r="AA84" s="381">
        <v>0</v>
      </c>
      <c r="AB84" s="382">
        <v>0</v>
      </c>
      <c r="AC84" s="382"/>
      <c r="AD84" s="382">
        <f t="shared" si="288"/>
        <v>0</v>
      </c>
      <c r="AE84" s="383">
        <f t="shared" si="289"/>
        <v>0</v>
      </c>
      <c r="AF84" s="381">
        <v>0</v>
      </c>
      <c r="AG84" s="383">
        <f t="shared" si="258"/>
        <v>0</v>
      </c>
      <c r="AH84" s="381">
        <v>0</v>
      </c>
      <c r="AI84" s="383">
        <f t="shared" si="259"/>
        <v>0</v>
      </c>
      <c r="AJ84" s="384">
        <f t="shared" si="260"/>
        <v>0</v>
      </c>
      <c r="AK84" s="385" t="str">
        <f t="shared" si="290"/>
        <v/>
      </c>
      <c r="AL84" s="385" t="str">
        <f t="shared" si="291"/>
        <v/>
      </c>
      <c r="AM84" s="386" t="str">
        <f t="shared" si="292"/>
        <v/>
      </c>
      <c r="AN84" s="96">
        <v>0</v>
      </c>
      <c r="AO84" s="97">
        <v>0</v>
      </c>
      <c r="AP84" s="98">
        <v>0</v>
      </c>
      <c r="AQ84" s="98"/>
      <c r="AR84" s="98">
        <f t="shared" si="293"/>
        <v>0</v>
      </c>
      <c r="AS84" s="99">
        <f t="shared" si="294"/>
        <v>0</v>
      </c>
      <c r="AT84" s="97">
        <v>0</v>
      </c>
      <c r="AU84" s="99">
        <f t="shared" si="261"/>
        <v>0</v>
      </c>
      <c r="AV84" s="97">
        <v>0</v>
      </c>
      <c r="AW84" s="99">
        <f t="shared" si="262"/>
        <v>0</v>
      </c>
      <c r="AX84" s="100">
        <f t="shared" si="263"/>
        <v>0</v>
      </c>
      <c r="AY84" s="101" t="str">
        <f t="shared" si="295"/>
        <v/>
      </c>
      <c r="AZ84" s="101" t="str">
        <f t="shared" si="296"/>
        <v/>
      </c>
      <c r="BA84" s="102" t="str">
        <f t="shared" si="297"/>
        <v/>
      </c>
      <c r="BB84" s="103">
        <v>0</v>
      </c>
      <c r="BC84" s="104">
        <v>0</v>
      </c>
      <c r="BD84" s="105">
        <v>0</v>
      </c>
      <c r="BE84" s="105"/>
      <c r="BF84" s="105">
        <f t="shared" si="298"/>
        <v>0</v>
      </c>
      <c r="BG84" s="106">
        <f t="shared" si="299"/>
        <v>0</v>
      </c>
      <c r="BH84" s="104">
        <v>0</v>
      </c>
      <c r="BI84" s="106">
        <f t="shared" si="264"/>
        <v>0</v>
      </c>
      <c r="BJ84" s="104">
        <v>0</v>
      </c>
      <c r="BK84" s="106">
        <f t="shared" si="265"/>
        <v>0</v>
      </c>
      <c r="BL84" s="107">
        <f t="shared" si="266"/>
        <v>0</v>
      </c>
      <c r="BM84" s="108" t="str">
        <f t="shared" si="300"/>
        <v/>
      </c>
      <c r="BN84" s="108" t="str">
        <f t="shared" si="301"/>
        <v/>
      </c>
      <c r="BO84" s="109" t="str">
        <f t="shared" si="302"/>
        <v/>
      </c>
      <c r="BP84" s="110">
        <v>0</v>
      </c>
      <c r="BQ84" s="111">
        <v>0</v>
      </c>
      <c r="BR84" s="112">
        <v>0</v>
      </c>
      <c r="BS84" s="113">
        <f t="shared" si="303"/>
        <v>0</v>
      </c>
      <c r="BT84" s="111">
        <f t="shared" si="304"/>
        <v>0</v>
      </c>
      <c r="BU84" s="113">
        <f t="shared" si="305"/>
        <v>0</v>
      </c>
      <c r="BV84" s="111">
        <v>0</v>
      </c>
      <c r="BW84" s="113">
        <f t="shared" si="267"/>
        <v>0</v>
      </c>
      <c r="BX84" s="435">
        <f t="shared" si="306"/>
        <v>0</v>
      </c>
      <c r="BY84" s="114">
        <f t="shared" si="307"/>
        <v>0</v>
      </c>
      <c r="BZ84" s="434">
        <f t="shared" si="268"/>
        <v>0</v>
      </c>
      <c r="CA84" s="403" t="str">
        <f t="shared" si="308"/>
        <v/>
      </c>
      <c r="CB84" s="114" t="str">
        <f t="shared" si="309"/>
        <v/>
      </c>
      <c r="CC84" s="115" t="str">
        <f t="shared" si="310"/>
        <v/>
      </c>
      <c r="CD84" s="89">
        <v>0</v>
      </c>
      <c r="CE84" s="90">
        <v>0</v>
      </c>
      <c r="CF84" s="91">
        <v>0</v>
      </c>
      <c r="CG84" s="91"/>
      <c r="CH84" s="91">
        <f t="shared" si="311"/>
        <v>0</v>
      </c>
      <c r="CI84" s="92">
        <f t="shared" si="312"/>
        <v>0</v>
      </c>
      <c r="CJ84" s="90">
        <v>0</v>
      </c>
      <c r="CK84" s="92">
        <f t="shared" si="269"/>
        <v>0</v>
      </c>
      <c r="CL84" s="90">
        <v>0</v>
      </c>
      <c r="CM84" s="92">
        <f t="shared" si="270"/>
        <v>0</v>
      </c>
      <c r="CN84" s="93">
        <f t="shared" si="271"/>
        <v>0</v>
      </c>
      <c r="CO84" s="94" t="str">
        <f t="shared" si="313"/>
        <v/>
      </c>
      <c r="CP84" s="94" t="str">
        <f t="shared" si="314"/>
        <v/>
      </c>
      <c r="CQ84" s="95" t="str">
        <f t="shared" si="315"/>
        <v/>
      </c>
      <c r="CR84" s="116">
        <v>0</v>
      </c>
      <c r="CS84" s="117">
        <v>0</v>
      </c>
      <c r="CT84" s="118">
        <v>0</v>
      </c>
      <c r="CU84" s="118"/>
      <c r="CV84" s="118">
        <f t="shared" si="316"/>
        <v>0</v>
      </c>
      <c r="CW84" s="119">
        <f t="shared" si="317"/>
        <v>0</v>
      </c>
      <c r="CX84" s="117">
        <v>0</v>
      </c>
      <c r="CY84" s="119">
        <f t="shared" si="272"/>
        <v>0</v>
      </c>
      <c r="CZ84" s="117">
        <v>0</v>
      </c>
      <c r="DA84" s="119">
        <f t="shared" si="273"/>
        <v>0</v>
      </c>
      <c r="DB84" s="120">
        <f t="shared" si="274"/>
        <v>0</v>
      </c>
      <c r="DC84" s="87" t="str">
        <f t="shared" si="318"/>
        <v/>
      </c>
      <c r="DD84" s="87" t="str">
        <f t="shared" si="319"/>
        <v/>
      </c>
      <c r="DE84" s="121" t="str">
        <f t="shared" si="320"/>
        <v/>
      </c>
      <c r="DF84" s="122">
        <v>0</v>
      </c>
      <c r="DG84" s="123">
        <v>0</v>
      </c>
      <c r="DH84" s="124"/>
      <c r="DI84" s="125">
        <f t="shared" si="358"/>
        <v>0</v>
      </c>
      <c r="DJ84" s="84">
        <v>0</v>
      </c>
      <c r="DK84" s="126">
        <v>0</v>
      </c>
      <c r="DL84" s="127">
        <f t="shared" si="378"/>
        <v>0</v>
      </c>
      <c r="DM84" s="128">
        <v>0</v>
      </c>
      <c r="DN84" s="129">
        <f t="shared" ref="DN84" si="397">IF($U$8="NA","NA",0)</f>
        <v>0</v>
      </c>
      <c r="DO84" s="130">
        <f t="shared" si="359"/>
        <v>0</v>
      </c>
      <c r="DP84" s="131">
        <f t="shared" si="360"/>
        <v>0</v>
      </c>
      <c r="DQ84" s="132">
        <f t="shared" si="361"/>
        <v>0</v>
      </c>
      <c r="DR84" s="133" t="str">
        <f t="shared" si="362"/>
        <v/>
      </c>
      <c r="DS84" s="116">
        <v>0</v>
      </c>
      <c r="DT84" s="135">
        <v>0</v>
      </c>
      <c r="DU84" s="136">
        <f t="shared" si="363"/>
        <v>0</v>
      </c>
      <c r="DV84" s="117">
        <v>0</v>
      </c>
      <c r="DW84" s="138"/>
      <c r="DX84" s="136">
        <f t="shared" si="364"/>
        <v>0</v>
      </c>
      <c r="DY84" s="138"/>
      <c r="DZ84" s="138"/>
      <c r="EA84" s="136" t="str">
        <f t="shared" si="365"/>
        <v/>
      </c>
      <c r="EB84" s="139">
        <f t="shared" si="366"/>
        <v>0</v>
      </c>
      <c r="EC84" s="140">
        <f t="shared" si="367"/>
        <v>0</v>
      </c>
      <c r="ED84" s="141">
        <f t="shared" si="368"/>
        <v>0</v>
      </c>
      <c r="EE84" s="86">
        <v>0</v>
      </c>
      <c r="EF84" s="142">
        <v>0</v>
      </c>
      <c r="EG84" s="136">
        <f t="shared" si="369"/>
        <v>0</v>
      </c>
      <c r="EH84" s="143">
        <v>0</v>
      </c>
      <c r="EI84" s="144">
        <f t="shared" ref="EI84" si="398">IF($U$8="NA","NA",0)</f>
        <v>0</v>
      </c>
      <c r="EJ84" s="136">
        <f t="shared" si="370"/>
        <v>0</v>
      </c>
      <c r="EK84" s="145">
        <f t="shared" si="371"/>
        <v>0</v>
      </c>
      <c r="EL84" s="146">
        <f t="shared" si="372"/>
        <v>0</v>
      </c>
      <c r="EM84" s="147">
        <f t="shared" si="373"/>
        <v>0</v>
      </c>
      <c r="EN84" s="120">
        <f t="shared" si="374"/>
        <v>0</v>
      </c>
      <c r="EO84" s="148" t="str">
        <f t="shared" si="375"/>
        <v/>
      </c>
      <c r="EP84" s="149">
        <v>0</v>
      </c>
      <c r="EQ84" s="114">
        <v>0</v>
      </c>
      <c r="ER84" s="150">
        <v>0</v>
      </c>
      <c r="ES84" s="151">
        <f t="shared" si="201"/>
        <v>0</v>
      </c>
      <c r="ET84" s="152">
        <f t="shared" si="202"/>
        <v>0</v>
      </c>
      <c r="EU84" s="153" t="str">
        <f t="shared" si="203"/>
        <v/>
      </c>
      <c r="EV84" s="175">
        <v>0</v>
      </c>
      <c r="EW84" s="162">
        <v>0</v>
      </c>
      <c r="EX84" s="162">
        <v>0</v>
      </c>
      <c r="EY84" s="85">
        <f t="shared" si="277"/>
        <v>0</v>
      </c>
      <c r="EZ84" s="132">
        <f t="shared" si="278"/>
        <v>0</v>
      </c>
      <c r="FA84" s="133" t="str">
        <f t="shared" si="279"/>
        <v/>
      </c>
      <c r="FB84" s="116">
        <v>0</v>
      </c>
      <c r="FC84" s="117">
        <v>0</v>
      </c>
      <c r="FD84" s="155">
        <v>0</v>
      </c>
      <c r="FE84" s="156">
        <f t="shared" si="381"/>
        <v>0</v>
      </c>
      <c r="FF84" s="142">
        <v>0</v>
      </c>
      <c r="FG84" s="157">
        <f t="shared" si="376"/>
        <v>0</v>
      </c>
      <c r="FH84" s="143">
        <v>0</v>
      </c>
      <c r="FI84" s="158">
        <f t="shared" si="377"/>
        <v>0</v>
      </c>
      <c r="FJ84" s="120">
        <f t="shared" si="321"/>
        <v>0</v>
      </c>
      <c r="FK84" s="438" t="str">
        <f t="shared" si="322"/>
        <v/>
      </c>
      <c r="FL84" s="438" t="str">
        <f t="shared" si="323"/>
        <v/>
      </c>
      <c r="FM84" s="148" t="str">
        <f t="shared" si="324"/>
        <v/>
      </c>
      <c r="FN84" s="405">
        <v>0</v>
      </c>
      <c r="FO84" s="375">
        <v>0</v>
      </c>
      <c r="FP84" s="406">
        <v>0</v>
      </c>
      <c r="FQ84" s="407">
        <f t="shared" si="204"/>
        <v>0</v>
      </c>
      <c r="FR84" s="408">
        <f t="shared" si="325"/>
        <v>0</v>
      </c>
      <c r="FS84" s="409" t="str">
        <f t="shared" si="326"/>
        <v/>
      </c>
      <c r="FT84" s="176"/>
      <c r="FU84" s="174"/>
      <c r="FV84" s="177" t="str">
        <f t="shared" si="233"/>
        <v/>
      </c>
      <c r="FW84" s="161" t="str">
        <f t="shared" si="327"/>
        <v/>
      </c>
      <c r="FX84" s="162" t="str">
        <f t="shared" si="328"/>
        <v/>
      </c>
      <c r="FY84" s="163" t="str">
        <f t="shared" si="393"/>
        <v/>
      </c>
      <c r="FZ84" s="164" t="str">
        <f t="shared" si="394"/>
        <v/>
      </c>
      <c r="GA84" s="164" t="str">
        <f t="shared" si="330"/>
        <v/>
      </c>
      <c r="GB84" s="165" t="str">
        <f t="shared" si="395"/>
        <v/>
      </c>
      <c r="GC84" s="166" t="str">
        <f t="shared" si="396"/>
        <v/>
      </c>
      <c r="GD84" s="167" t="str">
        <f t="shared" si="332"/>
        <v/>
      </c>
      <c r="GE84" s="168" t="str">
        <f t="shared" si="382"/>
        <v/>
      </c>
      <c r="GF84" s="169" t="str">
        <f t="shared" si="383"/>
        <v/>
      </c>
      <c r="GG84" s="169" t="str">
        <f t="shared" si="384"/>
        <v/>
      </c>
      <c r="GH84" s="169" t="str">
        <f t="shared" si="385"/>
        <v/>
      </c>
      <c r="GI84" s="169" t="str">
        <f t="shared" si="386"/>
        <v/>
      </c>
      <c r="GJ84" s="170" t="str">
        <f t="shared" si="387"/>
        <v/>
      </c>
      <c r="GK84" s="169" t="str">
        <f t="shared" si="388"/>
        <v/>
      </c>
      <c r="GL84" s="439" t="str">
        <f t="shared" si="333"/>
        <v/>
      </c>
      <c r="GM84" s="168">
        <f t="shared" si="334"/>
        <v>0</v>
      </c>
      <c r="GN84" s="169">
        <f t="shared" si="335"/>
        <v>0</v>
      </c>
      <c r="GO84" s="169">
        <f t="shared" si="336"/>
        <v>0</v>
      </c>
      <c r="GP84" s="169">
        <f t="shared" si="337"/>
        <v>0</v>
      </c>
      <c r="GQ84" s="171"/>
      <c r="GR84" s="809"/>
      <c r="GS84" s="809"/>
      <c r="GT84" s="25">
        <f t="shared" si="338"/>
        <v>0</v>
      </c>
      <c r="GU84" s="25" t="s">
        <v>161</v>
      </c>
      <c r="GV84" s="25">
        <f t="shared" si="339"/>
        <v>200</v>
      </c>
      <c r="GW84" s="25" t="str">
        <f t="shared" si="340"/>
        <v>0/200</v>
      </c>
      <c r="GX84" s="25">
        <f t="shared" si="341"/>
        <v>0</v>
      </c>
      <c r="GY84" s="25" t="s">
        <v>161</v>
      </c>
      <c r="GZ84" s="25">
        <f t="shared" si="342"/>
        <v>200</v>
      </c>
      <c r="HA84" s="25" t="str">
        <f t="shared" si="343"/>
        <v>0/200</v>
      </c>
      <c r="HB84" s="25">
        <f t="shared" si="344"/>
        <v>0</v>
      </c>
      <c r="HC84" s="25" t="s">
        <v>161</v>
      </c>
      <c r="HD84" s="25">
        <f t="shared" si="345"/>
        <v>100</v>
      </c>
      <c r="HE84" s="25" t="str">
        <f t="shared" si="346"/>
        <v>0/100</v>
      </c>
      <c r="HF84" s="25">
        <f t="shared" si="347"/>
        <v>0</v>
      </c>
      <c r="HG84" s="25" t="s">
        <v>161</v>
      </c>
      <c r="HH84" s="25">
        <f t="shared" si="348"/>
        <v>100</v>
      </c>
      <c r="HI84" s="25" t="str">
        <f t="shared" si="349"/>
        <v>0/100</v>
      </c>
      <c r="HJ84" s="25">
        <f t="shared" si="350"/>
        <v>0</v>
      </c>
      <c r="HK84" s="25" t="s">
        <v>161</v>
      </c>
      <c r="HL84" s="25">
        <f t="shared" si="351"/>
        <v>200</v>
      </c>
      <c r="HM84" s="25" t="str">
        <f t="shared" si="352"/>
        <v>0/200</v>
      </c>
      <c r="HN84" s="25">
        <f t="shared" si="353"/>
        <v>0</v>
      </c>
      <c r="HO84" s="25" t="s">
        <v>161</v>
      </c>
      <c r="HP84" s="25">
        <f t="shared" si="354"/>
        <v>100</v>
      </c>
      <c r="HQ84" s="25" t="str">
        <f t="shared" si="355"/>
        <v>0/100</v>
      </c>
    </row>
    <row r="85" spans="1:225" ht="18">
      <c r="A85" s="2">
        <f t="shared" si="280"/>
        <v>0</v>
      </c>
      <c r="B85" s="22">
        <f t="shared" si="281"/>
        <v>0</v>
      </c>
      <c r="C85" s="172">
        <v>76</v>
      </c>
      <c r="D85" s="85"/>
      <c r="E85" s="26"/>
      <c r="F85" s="27"/>
      <c r="G85" s="23"/>
      <c r="H85" s="26"/>
      <c r="I85" s="26"/>
      <c r="J85" s="26"/>
      <c r="K85" s="365"/>
      <c r="L85" s="89">
        <v>0</v>
      </c>
      <c r="M85" s="90">
        <v>0</v>
      </c>
      <c r="N85" s="91">
        <v>0</v>
      </c>
      <c r="O85" s="91"/>
      <c r="P85" s="371">
        <f t="shared" si="282"/>
        <v>0</v>
      </c>
      <c r="Q85" s="372">
        <f t="shared" si="283"/>
        <v>0</v>
      </c>
      <c r="R85" s="90">
        <v>0</v>
      </c>
      <c r="S85" s="92">
        <f t="shared" si="256"/>
        <v>0</v>
      </c>
      <c r="T85" s="90">
        <v>0</v>
      </c>
      <c r="U85" s="92">
        <f t="shared" si="257"/>
        <v>0</v>
      </c>
      <c r="V85" s="93">
        <f t="shared" si="284"/>
        <v>0</v>
      </c>
      <c r="W85" s="94" t="str">
        <f t="shared" si="285"/>
        <v/>
      </c>
      <c r="X85" s="94" t="str">
        <f t="shared" si="286"/>
        <v/>
      </c>
      <c r="Y85" s="373" t="str">
        <f t="shared" si="287"/>
        <v/>
      </c>
      <c r="Z85" s="380">
        <v>0</v>
      </c>
      <c r="AA85" s="381">
        <v>0</v>
      </c>
      <c r="AB85" s="382">
        <v>0</v>
      </c>
      <c r="AC85" s="382"/>
      <c r="AD85" s="382">
        <f t="shared" si="288"/>
        <v>0</v>
      </c>
      <c r="AE85" s="383">
        <f t="shared" si="289"/>
        <v>0</v>
      </c>
      <c r="AF85" s="381">
        <v>0</v>
      </c>
      <c r="AG85" s="383">
        <f t="shared" si="258"/>
        <v>0</v>
      </c>
      <c r="AH85" s="381">
        <v>0</v>
      </c>
      <c r="AI85" s="383">
        <f t="shared" si="259"/>
        <v>0</v>
      </c>
      <c r="AJ85" s="384">
        <f t="shared" si="260"/>
        <v>0</v>
      </c>
      <c r="AK85" s="385" t="str">
        <f t="shared" si="290"/>
        <v/>
      </c>
      <c r="AL85" s="385" t="str">
        <f t="shared" si="291"/>
        <v/>
      </c>
      <c r="AM85" s="386" t="str">
        <f t="shared" si="292"/>
        <v/>
      </c>
      <c r="AN85" s="96">
        <v>0</v>
      </c>
      <c r="AO85" s="97">
        <v>0</v>
      </c>
      <c r="AP85" s="98">
        <v>0</v>
      </c>
      <c r="AQ85" s="98"/>
      <c r="AR85" s="98">
        <f t="shared" si="293"/>
        <v>0</v>
      </c>
      <c r="AS85" s="99">
        <f t="shared" si="294"/>
        <v>0</v>
      </c>
      <c r="AT85" s="97">
        <v>0</v>
      </c>
      <c r="AU85" s="99">
        <f t="shared" si="261"/>
        <v>0</v>
      </c>
      <c r="AV85" s="97">
        <v>0</v>
      </c>
      <c r="AW85" s="99">
        <f t="shared" si="262"/>
        <v>0</v>
      </c>
      <c r="AX85" s="100">
        <f t="shared" si="263"/>
        <v>0</v>
      </c>
      <c r="AY85" s="101" t="str">
        <f t="shared" si="295"/>
        <v/>
      </c>
      <c r="AZ85" s="101" t="str">
        <f t="shared" si="296"/>
        <v/>
      </c>
      <c r="BA85" s="102" t="str">
        <f t="shared" si="297"/>
        <v/>
      </c>
      <c r="BB85" s="103">
        <v>0</v>
      </c>
      <c r="BC85" s="104">
        <v>0</v>
      </c>
      <c r="BD85" s="105">
        <v>0</v>
      </c>
      <c r="BE85" s="105"/>
      <c r="BF85" s="105">
        <f t="shared" si="298"/>
        <v>0</v>
      </c>
      <c r="BG85" s="106">
        <f t="shared" si="299"/>
        <v>0</v>
      </c>
      <c r="BH85" s="104">
        <v>0</v>
      </c>
      <c r="BI85" s="106">
        <f t="shared" si="264"/>
        <v>0</v>
      </c>
      <c r="BJ85" s="104">
        <v>0</v>
      </c>
      <c r="BK85" s="106">
        <f t="shared" si="265"/>
        <v>0</v>
      </c>
      <c r="BL85" s="107">
        <f t="shared" si="266"/>
        <v>0</v>
      </c>
      <c r="BM85" s="108" t="str">
        <f t="shared" si="300"/>
        <v/>
      </c>
      <c r="BN85" s="108" t="str">
        <f t="shared" si="301"/>
        <v/>
      </c>
      <c r="BO85" s="109" t="str">
        <f t="shared" si="302"/>
        <v/>
      </c>
      <c r="BP85" s="110">
        <v>0</v>
      </c>
      <c r="BQ85" s="111">
        <v>0</v>
      </c>
      <c r="BR85" s="112">
        <v>0</v>
      </c>
      <c r="BS85" s="113">
        <f t="shared" si="303"/>
        <v>0</v>
      </c>
      <c r="BT85" s="111">
        <f t="shared" si="304"/>
        <v>0</v>
      </c>
      <c r="BU85" s="113">
        <f t="shared" si="305"/>
        <v>0</v>
      </c>
      <c r="BV85" s="111">
        <v>0</v>
      </c>
      <c r="BW85" s="113">
        <f t="shared" si="267"/>
        <v>0</v>
      </c>
      <c r="BX85" s="435">
        <f t="shared" si="306"/>
        <v>0</v>
      </c>
      <c r="BY85" s="114">
        <f t="shared" si="307"/>
        <v>0</v>
      </c>
      <c r="BZ85" s="434">
        <f t="shared" si="268"/>
        <v>0</v>
      </c>
      <c r="CA85" s="403" t="str">
        <f t="shared" si="308"/>
        <v/>
      </c>
      <c r="CB85" s="114" t="str">
        <f t="shared" si="309"/>
        <v/>
      </c>
      <c r="CC85" s="115" t="str">
        <f t="shared" si="310"/>
        <v/>
      </c>
      <c r="CD85" s="89">
        <v>0</v>
      </c>
      <c r="CE85" s="90">
        <v>0</v>
      </c>
      <c r="CF85" s="91">
        <v>0</v>
      </c>
      <c r="CG85" s="91"/>
      <c r="CH85" s="91">
        <f t="shared" si="311"/>
        <v>0</v>
      </c>
      <c r="CI85" s="92">
        <f t="shared" si="312"/>
        <v>0</v>
      </c>
      <c r="CJ85" s="90">
        <v>0</v>
      </c>
      <c r="CK85" s="92">
        <f t="shared" si="269"/>
        <v>0</v>
      </c>
      <c r="CL85" s="90">
        <v>0</v>
      </c>
      <c r="CM85" s="92">
        <f t="shared" si="270"/>
        <v>0</v>
      </c>
      <c r="CN85" s="93">
        <f t="shared" si="271"/>
        <v>0</v>
      </c>
      <c r="CO85" s="94" t="str">
        <f t="shared" si="313"/>
        <v/>
      </c>
      <c r="CP85" s="94" t="str">
        <f t="shared" si="314"/>
        <v/>
      </c>
      <c r="CQ85" s="95" t="str">
        <f t="shared" si="315"/>
        <v/>
      </c>
      <c r="CR85" s="116">
        <v>0</v>
      </c>
      <c r="CS85" s="117">
        <v>0</v>
      </c>
      <c r="CT85" s="118">
        <v>0</v>
      </c>
      <c r="CU85" s="118"/>
      <c r="CV85" s="118">
        <f t="shared" si="316"/>
        <v>0</v>
      </c>
      <c r="CW85" s="119">
        <f t="shared" si="317"/>
        <v>0</v>
      </c>
      <c r="CX85" s="117">
        <v>0</v>
      </c>
      <c r="CY85" s="119">
        <f t="shared" si="272"/>
        <v>0</v>
      </c>
      <c r="CZ85" s="117">
        <v>0</v>
      </c>
      <c r="DA85" s="119">
        <f t="shared" si="273"/>
        <v>0</v>
      </c>
      <c r="DB85" s="120">
        <f t="shared" si="274"/>
        <v>0</v>
      </c>
      <c r="DC85" s="87" t="str">
        <f t="shared" si="318"/>
        <v/>
      </c>
      <c r="DD85" s="87" t="str">
        <f t="shared" si="319"/>
        <v/>
      </c>
      <c r="DE85" s="121" t="str">
        <f t="shared" si="320"/>
        <v/>
      </c>
      <c r="DF85" s="122">
        <v>0</v>
      </c>
      <c r="DG85" s="123">
        <v>0</v>
      </c>
      <c r="DH85" s="124"/>
      <c r="DI85" s="125">
        <f t="shared" si="358"/>
        <v>0</v>
      </c>
      <c r="DJ85" s="84">
        <v>0</v>
      </c>
      <c r="DK85" s="126">
        <v>0</v>
      </c>
      <c r="DL85" s="127">
        <f t="shared" si="378"/>
        <v>0</v>
      </c>
      <c r="DM85" s="128">
        <v>0</v>
      </c>
      <c r="DN85" s="129">
        <v>0</v>
      </c>
      <c r="DO85" s="130">
        <f t="shared" si="359"/>
        <v>0</v>
      </c>
      <c r="DP85" s="131">
        <f t="shared" si="360"/>
        <v>0</v>
      </c>
      <c r="DQ85" s="132">
        <f t="shared" si="361"/>
        <v>0</v>
      </c>
      <c r="DR85" s="133" t="str">
        <f t="shared" si="362"/>
        <v/>
      </c>
      <c r="DS85" s="116">
        <v>0</v>
      </c>
      <c r="DT85" s="135">
        <v>0</v>
      </c>
      <c r="DU85" s="136">
        <f t="shared" si="363"/>
        <v>0</v>
      </c>
      <c r="DV85" s="117">
        <v>0</v>
      </c>
      <c r="DW85" s="138"/>
      <c r="DX85" s="136">
        <f t="shared" si="364"/>
        <v>0</v>
      </c>
      <c r="DY85" s="138"/>
      <c r="DZ85" s="138"/>
      <c r="EA85" s="136" t="str">
        <f t="shared" si="365"/>
        <v/>
      </c>
      <c r="EB85" s="139">
        <f t="shared" si="366"/>
        <v>0</v>
      </c>
      <c r="EC85" s="140">
        <f t="shared" si="367"/>
        <v>0</v>
      </c>
      <c r="ED85" s="141">
        <f t="shared" si="368"/>
        <v>0</v>
      </c>
      <c r="EE85" s="86">
        <v>0</v>
      </c>
      <c r="EF85" s="142">
        <v>0</v>
      </c>
      <c r="EG85" s="136">
        <f t="shared" si="369"/>
        <v>0</v>
      </c>
      <c r="EH85" s="143">
        <v>0</v>
      </c>
      <c r="EI85" s="144">
        <v>0</v>
      </c>
      <c r="EJ85" s="136">
        <f t="shared" si="370"/>
        <v>0</v>
      </c>
      <c r="EK85" s="145">
        <f t="shared" si="371"/>
        <v>0</v>
      </c>
      <c r="EL85" s="146">
        <f t="shared" si="372"/>
        <v>0</v>
      </c>
      <c r="EM85" s="147">
        <f t="shared" si="373"/>
        <v>0</v>
      </c>
      <c r="EN85" s="120">
        <f t="shared" si="374"/>
        <v>0</v>
      </c>
      <c r="EO85" s="148" t="str">
        <f t="shared" si="375"/>
        <v/>
      </c>
      <c r="EP85" s="173">
        <v>0</v>
      </c>
      <c r="EQ85" s="174">
        <v>0</v>
      </c>
      <c r="ER85" s="174">
        <v>0</v>
      </c>
      <c r="ES85" s="151">
        <f t="shared" ref="ES85:ES109" si="399">SUM(EP85:ER85)</f>
        <v>0</v>
      </c>
      <c r="ET85" s="152">
        <f t="shared" ref="ET85:ET109" si="400">IF(OR(ES85="",ES$8=""),"",ES85/ES$8*100)</f>
        <v>0</v>
      </c>
      <c r="EU85" s="153" t="str">
        <f t="shared" ref="EU85:EU109" si="401">IF(ET85&gt;=80,"A",IF(ET85&gt;=60,"B",IF(ET85&gt;=40,"C",IF(ET85&gt;=21,"D",""))))</f>
        <v/>
      </c>
      <c r="EV85" s="154">
        <v>0</v>
      </c>
      <c r="EW85" s="85">
        <v>0</v>
      </c>
      <c r="EX85" s="85">
        <v>0</v>
      </c>
      <c r="EY85" s="85">
        <f t="shared" si="277"/>
        <v>0</v>
      </c>
      <c r="EZ85" s="132">
        <f t="shared" si="278"/>
        <v>0</v>
      </c>
      <c r="FA85" s="133" t="str">
        <f t="shared" si="279"/>
        <v/>
      </c>
      <c r="FB85" s="116">
        <v>0</v>
      </c>
      <c r="FC85" s="117">
        <v>0</v>
      </c>
      <c r="FD85" s="155">
        <v>0</v>
      </c>
      <c r="FE85" s="156">
        <f t="shared" si="381"/>
        <v>0</v>
      </c>
      <c r="FF85" s="142">
        <v>0</v>
      </c>
      <c r="FG85" s="157">
        <f t="shared" si="376"/>
        <v>0</v>
      </c>
      <c r="FH85" s="143">
        <v>0</v>
      </c>
      <c r="FI85" s="158">
        <f t="shared" si="377"/>
        <v>0</v>
      </c>
      <c r="FJ85" s="120">
        <f t="shared" si="321"/>
        <v>0</v>
      </c>
      <c r="FK85" s="438" t="str">
        <f t="shared" si="322"/>
        <v/>
      </c>
      <c r="FL85" s="438" t="str">
        <f t="shared" si="323"/>
        <v/>
      </c>
      <c r="FM85" s="148" t="str">
        <f t="shared" si="324"/>
        <v/>
      </c>
      <c r="FN85" s="410">
        <v>0</v>
      </c>
      <c r="FO85" s="411">
        <v>0</v>
      </c>
      <c r="FP85" s="411">
        <v>0</v>
      </c>
      <c r="FQ85" s="407">
        <f t="shared" ref="FQ85:FQ109" si="402">SUM(FN85:FP85)</f>
        <v>0</v>
      </c>
      <c r="FR85" s="408">
        <f t="shared" si="325"/>
        <v>0</v>
      </c>
      <c r="FS85" s="409" t="str">
        <f t="shared" si="326"/>
        <v/>
      </c>
      <c r="FT85" s="176"/>
      <c r="FU85" s="174"/>
      <c r="FV85" s="177" t="str">
        <f t="shared" si="233"/>
        <v/>
      </c>
      <c r="FW85" s="161" t="str">
        <f t="shared" si="327"/>
        <v/>
      </c>
      <c r="FX85" s="162" t="str">
        <f t="shared" si="328"/>
        <v/>
      </c>
      <c r="FY85" s="163" t="str">
        <f t="shared" si="393"/>
        <v/>
      </c>
      <c r="FZ85" s="164" t="str">
        <f t="shared" si="394"/>
        <v/>
      </c>
      <c r="GA85" s="164" t="str">
        <f t="shared" si="330"/>
        <v/>
      </c>
      <c r="GB85" s="165" t="str">
        <f t="shared" si="395"/>
        <v/>
      </c>
      <c r="GC85" s="166" t="str">
        <f t="shared" si="396"/>
        <v/>
      </c>
      <c r="GD85" s="167" t="str">
        <f t="shared" si="332"/>
        <v/>
      </c>
      <c r="GE85" s="168" t="str">
        <f t="shared" si="382"/>
        <v/>
      </c>
      <c r="GF85" s="169" t="str">
        <f t="shared" si="383"/>
        <v/>
      </c>
      <c r="GG85" s="169" t="str">
        <f t="shared" si="384"/>
        <v/>
      </c>
      <c r="GH85" s="169" t="str">
        <f t="shared" si="385"/>
        <v/>
      </c>
      <c r="GI85" s="169" t="str">
        <f t="shared" si="386"/>
        <v/>
      </c>
      <c r="GJ85" s="170" t="str">
        <f t="shared" si="387"/>
        <v/>
      </c>
      <c r="GK85" s="169" t="str">
        <f t="shared" si="388"/>
        <v/>
      </c>
      <c r="GL85" s="439" t="str">
        <f t="shared" si="333"/>
        <v/>
      </c>
      <c r="GM85" s="168">
        <f t="shared" si="334"/>
        <v>0</v>
      </c>
      <c r="GN85" s="169">
        <f t="shared" si="335"/>
        <v>0</v>
      </c>
      <c r="GO85" s="169">
        <f t="shared" si="336"/>
        <v>0</v>
      </c>
      <c r="GP85" s="169">
        <f t="shared" si="337"/>
        <v>0</v>
      </c>
      <c r="GQ85" s="171"/>
      <c r="GR85" s="809"/>
      <c r="GS85" s="809"/>
      <c r="GT85" s="25">
        <f t="shared" si="338"/>
        <v>0</v>
      </c>
      <c r="GU85" s="25" t="s">
        <v>161</v>
      </c>
      <c r="GV85" s="25">
        <f t="shared" si="339"/>
        <v>200</v>
      </c>
      <c r="GW85" s="25" t="str">
        <f t="shared" si="340"/>
        <v>0/200</v>
      </c>
      <c r="GX85" s="25">
        <f t="shared" si="341"/>
        <v>0</v>
      </c>
      <c r="GY85" s="25" t="s">
        <v>161</v>
      </c>
      <c r="GZ85" s="25">
        <f t="shared" si="342"/>
        <v>200</v>
      </c>
      <c r="HA85" s="25" t="str">
        <f t="shared" si="343"/>
        <v>0/200</v>
      </c>
      <c r="HB85" s="25">
        <f t="shared" si="344"/>
        <v>0</v>
      </c>
      <c r="HC85" s="25" t="s">
        <v>161</v>
      </c>
      <c r="HD85" s="25">
        <f t="shared" si="345"/>
        <v>100</v>
      </c>
      <c r="HE85" s="25" t="str">
        <f t="shared" si="346"/>
        <v>0/100</v>
      </c>
      <c r="HF85" s="25">
        <f t="shared" si="347"/>
        <v>0</v>
      </c>
      <c r="HG85" s="25" t="s">
        <v>161</v>
      </c>
      <c r="HH85" s="25">
        <f t="shared" si="348"/>
        <v>100</v>
      </c>
      <c r="HI85" s="25" t="str">
        <f t="shared" si="349"/>
        <v>0/100</v>
      </c>
      <c r="HJ85" s="25">
        <f t="shared" si="350"/>
        <v>0</v>
      </c>
      <c r="HK85" s="25" t="s">
        <v>161</v>
      </c>
      <c r="HL85" s="25">
        <f t="shared" si="351"/>
        <v>200</v>
      </c>
      <c r="HM85" s="25" t="str">
        <f t="shared" si="352"/>
        <v>0/200</v>
      </c>
      <c r="HN85" s="25">
        <f t="shared" si="353"/>
        <v>0</v>
      </c>
      <c r="HO85" s="25" t="s">
        <v>161</v>
      </c>
      <c r="HP85" s="25">
        <f t="shared" si="354"/>
        <v>100</v>
      </c>
      <c r="HQ85" s="25" t="str">
        <f t="shared" si="355"/>
        <v>0/100</v>
      </c>
    </row>
    <row r="86" spans="1:225" ht="18">
      <c r="A86" s="2">
        <f t="shared" si="280"/>
        <v>0</v>
      </c>
      <c r="B86" s="22">
        <f t="shared" si="281"/>
        <v>0</v>
      </c>
      <c r="C86" s="88">
        <v>77</v>
      </c>
      <c r="D86" s="85"/>
      <c r="E86" s="26"/>
      <c r="F86" s="27"/>
      <c r="G86" s="26"/>
      <c r="H86" s="26"/>
      <c r="I86" s="26"/>
      <c r="J86" s="26"/>
      <c r="K86" s="365"/>
      <c r="L86" s="89">
        <v>0</v>
      </c>
      <c r="M86" s="90">
        <v>0</v>
      </c>
      <c r="N86" s="91">
        <v>0</v>
      </c>
      <c r="O86" s="91"/>
      <c r="P86" s="371">
        <f t="shared" si="282"/>
        <v>0</v>
      </c>
      <c r="Q86" s="372">
        <f t="shared" si="283"/>
        <v>0</v>
      </c>
      <c r="R86" s="90">
        <v>0</v>
      </c>
      <c r="S86" s="92">
        <f t="shared" si="256"/>
        <v>0</v>
      </c>
      <c r="T86" s="90">
        <v>0</v>
      </c>
      <c r="U86" s="92">
        <f t="shared" si="257"/>
        <v>0</v>
      </c>
      <c r="V86" s="93">
        <f t="shared" si="284"/>
        <v>0</v>
      </c>
      <c r="W86" s="94" t="str">
        <f t="shared" si="285"/>
        <v/>
      </c>
      <c r="X86" s="94" t="str">
        <f t="shared" si="286"/>
        <v/>
      </c>
      <c r="Y86" s="373" t="str">
        <f t="shared" si="287"/>
        <v/>
      </c>
      <c r="Z86" s="380">
        <v>0</v>
      </c>
      <c r="AA86" s="381">
        <v>0</v>
      </c>
      <c r="AB86" s="382">
        <v>0</v>
      </c>
      <c r="AC86" s="382"/>
      <c r="AD86" s="382">
        <f t="shared" si="288"/>
        <v>0</v>
      </c>
      <c r="AE86" s="383">
        <f t="shared" si="289"/>
        <v>0</v>
      </c>
      <c r="AF86" s="381">
        <v>0</v>
      </c>
      <c r="AG86" s="383">
        <f t="shared" si="258"/>
        <v>0</v>
      </c>
      <c r="AH86" s="381">
        <v>0</v>
      </c>
      <c r="AI86" s="383">
        <f t="shared" si="259"/>
        <v>0</v>
      </c>
      <c r="AJ86" s="384">
        <f t="shared" si="260"/>
        <v>0</v>
      </c>
      <c r="AK86" s="385" t="str">
        <f t="shared" si="290"/>
        <v/>
      </c>
      <c r="AL86" s="385" t="str">
        <f t="shared" si="291"/>
        <v/>
      </c>
      <c r="AM86" s="386" t="str">
        <f t="shared" si="292"/>
        <v/>
      </c>
      <c r="AN86" s="96">
        <v>0</v>
      </c>
      <c r="AO86" s="97">
        <v>0</v>
      </c>
      <c r="AP86" s="98">
        <v>0</v>
      </c>
      <c r="AQ86" s="98"/>
      <c r="AR86" s="98">
        <f t="shared" si="293"/>
        <v>0</v>
      </c>
      <c r="AS86" s="99">
        <f t="shared" si="294"/>
        <v>0</v>
      </c>
      <c r="AT86" s="97">
        <v>0</v>
      </c>
      <c r="AU86" s="99">
        <f t="shared" si="261"/>
        <v>0</v>
      </c>
      <c r="AV86" s="97">
        <v>0</v>
      </c>
      <c r="AW86" s="99">
        <f t="shared" si="262"/>
        <v>0</v>
      </c>
      <c r="AX86" s="100">
        <f t="shared" si="263"/>
        <v>0</v>
      </c>
      <c r="AY86" s="101" t="str">
        <f t="shared" si="295"/>
        <v/>
      </c>
      <c r="AZ86" s="101" t="str">
        <f t="shared" si="296"/>
        <v/>
      </c>
      <c r="BA86" s="102" t="str">
        <f t="shared" si="297"/>
        <v/>
      </c>
      <c r="BB86" s="103">
        <v>0</v>
      </c>
      <c r="BC86" s="104">
        <v>0</v>
      </c>
      <c r="BD86" s="105">
        <v>0</v>
      </c>
      <c r="BE86" s="105"/>
      <c r="BF86" s="105">
        <f t="shared" si="298"/>
        <v>0</v>
      </c>
      <c r="BG86" s="106">
        <f t="shared" si="299"/>
        <v>0</v>
      </c>
      <c r="BH86" s="104">
        <v>0</v>
      </c>
      <c r="BI86" s="106">
        <f t="shared" si="264"/>
        <v>0</v>
      </c>
      <c r="BJ86" s="104">
        <v>0</v>
      </c>
      <c r="BK86" s="106">
        <f t="shared" si="265"/>
        <v>0</v>
      </c>
      <c r="BL86" s="107">
        <f t="shared" si="266"/>
        <v>0</v>
      </c>
      <c r="BM86" s="108" t="str">
        <f t="shared" si="300"/>
        <v/>
      </c>
      <c r="BN86" s="108" t="str">
        <f t="shared" si="301"/>
        <v/>
      </c>
      <c r="BO86" s="109" t="str">
        <f t="shared" si="302"/>
        <v/>
      </c>
      <c r="BP86" s="110">
        <v>0</v>
      </c>
      <c r="BQ86" s="111">
        <v>0</v>
      </c>
      <c r="BR86" s="112">
        <v>0</v>
      </c>
      <c r="BS86" s="113">
        <f t="shared" si="303"/>
        <v>0</v>
      </c>
      <c r="BT86" s="111">
        <f t="shared" si="304"/>
        <v>0</v>
      </c>
      <c r="BU86" s="113">
        <f t="shared" si="305"/>
        <v>0</v>
      </c>
      <c r="BV86" s="111">
        <v>0</v>
      </c>
      <c r="BW86" s="113">
        <f t="shared" si="267"/>
        <v>0</v>
      </c>
      <c r="BX86" s="435">
        <f t="shared" si="306"/>
        <v>0</v>
      </c>
      <c r="BY86" s="114">
        <f t="shared" si="307"/>
        <v>0</v>
      </c>
      <c r="BZ86" s="434">
        <f t="shared" si="268"/>
        <v>0</v>
      </c>
      <c r="CA86" s="403" t="str">
        <f t="shared" si="308"/>
        <v/>
      </c>
      <c r="CB86" s="114" t="str">
        <f t="shared" si="309"/>
        <v/>
      </c>
      <c r="CC86" s="115" t="str">
        <f t="shared" si="310"/>
        <v/>
      </c>
      <c r="CD86" s="89">
        <v>0</v>
      </c>
      <c r="CE86" s="90">
        <v>0</v>
      </c>
      <c r="CF86" s="91">
        <v>0</v>
      </c>
      <c r="CG86" s="91"/>
      <c r="CH86" s="91">
        <f t="shared" si="311"/>
        <v>0</v>
      </c>
      <c r="CI86" s="92">
        <f t="shared" si="312"/>
        <v>0</v>
      </c>
      <c r="CJ86" s="90">
        <v>0</v>
      </c>
      <c r="CK86" s="92">
        <f t="shared" si="269"/>
        <v>0</v>
      </c>
      <c r="CL86" s="90">
        <v>0</v>
      </c>
      <c r="CM86" s="92">
        <f t="shared" si="270"/>
        <v>0</v>
      </c>
      <c r="CN86" s="93">
        <f t="shared" si="271"/>
        <v>0</v>
      </c>
      <c r="CO86" s="94" t="str">
        <f t="shared" si="313"/>
        <v/>
      </c>
      <c r="CP86" s="94" t="str">
        <f t="shared" si="314"/>
        <v/>
      </c>
      <c r="CQ86" s="95" t="str">
        <f t="shared" si="315"/>
        <v/>
      </c>
      <c r="CR86" s="116">
        <v>0</v>
      </c>
      <c r="CS86" s="117">
        <v>0</v>
      </c>
      <c r="CT86" s="118">
        <v>0</v>
      </c>
      <c r="CU86" s="118"/>
      <c r="CV86" s="118">
        <f t="shared" si="316"/>
        <v>0</v>
      </c>
      <c r="CW86" s="119">
        <f t="shared" si="317"/>
        <v>0</v>
      </c>
      <c r="CX86" s="117">
        <v>0</v>
      </c>
      <c r="CY86" s="119">
        <f t="shared" si="272"/>
        <v>0</v>
      </c>
      <c r="CZ86" s="117">
        <v>0</v>
      </c>
      <c r="DA86" s="119">
        <f t="shared" si="273"/>
        <v>0</v>
      </c>
      <c r="DB86" s="120">
        <f t="shared" si="274"/>
        <v>0</v>
      </c>
      <c r="DC86" s="87" t="str">
        <f t="shared" si="318"/>
        <v/>
      </c>
      <c r="DD86" s="87" t="str">
        <f t="shared" si="319"/>
        <v/>
      </c>
      <c r="DE86" s="121" t="str">
        <f t="shared" si="320"/>
        <v/>
      </c>
      <c r="DF86" s="122">
        <v>0</v>
      </c>
      <c r="DG86" s="123">
        <v>0</v>
      </c>
      <c r="DH86" s="124"/>
      <c r="DI86" s="125">
        <f t="shared" si="358"/>
        <v>0</v>
      </c>
      <c r="DJ86" s="84">
        <v>0</v>
      </c>
      <c r="DK86" s="126">
        <v>0</v>
      </c>
      <c r="DL86" s="127">
        <f t="shared" si="378"/>
        <v>0</v>
      </c>
      <c r="DM86" s="128">
        <v>0</v>
      </c>
      <c r="DN86" s="129">
        <f t="shared" ref="DN86" si="403">IF($U$8="NA","NA",0)</f>
        <v>0</v>
      </c>
      <c r="DO86" s="130">
        <f t="shared" si="359"/>
        <v>0</v>
      </c>
      <c r="DP86" s="131">
        <f t="shared" si="360"/>
        <v>0</v>
      </c>
      <c r="DQ86" s="132">
        <f t="shared" si="361"/>
        <v>0</v>
      </c>
      <c r="DR86" s="133" t="str">
        <f t="shared" si="362"/>
        <v/>
      </c>
      <c r="DS86" s="116">
        <v>0</v>
      </c>
      <c r="DT86" s="135">
        <v>0</v>
      </c>
      <c r="DU86" s="136">
        <f t="shared" si="363"/>
        <v>0</v>
      </c>
      <c r="DV86" s="117">
        <v>0</v>
      </c>
      <c r="DW86" s="138"/>
      <c r="DX86" s="136">
        <f t="shared" si="364"/>
        <v>0</v>
      </c>
      <c r="DY86" s="138"/>
      <c r="DZ86" s="138"/>
      <c r="EA86" s="136" t="str">
        <f t="shared" si="365"/>
        <v/>
      </c>
      <c r="EB86" s="139">
        <f t="shared" si="366"/>
        <v>0</v>
      </c>
      <c r="EC86" s="140">
        <f t="shared" si="367"/>
        <v>0</v>
      </c>
      <c r="ED86" s="141">
        <f t="shared" si="368"/>
        <v>0</v>
      </c>
      <c r="EE86" s="86">
        <v>0</v>
      </c>
      <c r="EF86" s="142">
        <v>0</v>
      </c>
      <c r="EG86" s="136">
        <f t="shared" si="369"/>
        <v>0</v>
      </c>
      <c r="EH86" s="143">
        <v>0</v>
      </c>
      <c r="EI86" s="144">
        <f t="shared" ref="EI86" si="404">IF($U$8="NA","NA",0)</f>
        <v>0</v>
      </c>
      <c r="EJ86" s="136">
        <f t="shared" si="370"/>
        <v>0</v>
      </c>
      <c r="EK86" s="145">
        <f t="shared" si="371"/>
        <v>0</v>
      </c>
      <c r="EL86" s="146">
        <f t="shared" si="372"/>
        <v>0</v>
      </c>
      <c r="EM86" s="147">
        <f t="shared" si="373"/>
        <v>0</v>
      </c>
      <c r="EN86" s="120">
        <f t="shared" si="374"/>
        <v>0</v>
      </c>
      <c r="EO86" s="148" t="str">
        <f t="shared" si="375"/>
        <v/>
      </c>
      <c r="EP86" s="149">
        <v>0</v>
      </c>
      <c r="EQ86" s="114">
        <v>0</v>
      </c>
      <c r="ER86" s="150">
        <v>0</v>
      </c>
      <c r="ES86" s="151">
        <f t="shared" si="399"/>
        <v>0</v>
      </c>
      <c r="ET86" s="152">
        <f t="shared" si="400"/>
        <v>0</v>
      </c>
      <c r="EU86" s="153" t="str">
        <f t="shared" si="401"/>
        <v/>
      </c>
      <c r="EV86" s="175">
        <v>0</v>
      </c>
      <c r="EW86" s="162">
        <v>0</v>
      </c>
      <c r="EX86" s="162">
        <v>0</v>
      </c>
      <c r="EY86" s="85">
        <f t="shared" si="277"/>
        <v>0</v>
      </c>
      <c r="EZ86" s="132">
        <f t="shared" si="278"/>
        <v>0</v>
      </c>
      <c r="FA86" s="133" t="str">
        <f t="shared" si="279"/>
        <v/>
      </c>
      <c r="FB86" s="116">
        <v>0</v>
      </c>
      <c r="FC86" s="117">
        <v>0</v>
      </c>
      <c r="FD86" s="155">
        <v>0</v>
      </c>
      <c r="FE86" s="156">
        <f t="shared" si="381"/>
        <v>0</v>
      </c>
      <c r="FF86" s="142">
        <v>0</v>
      </c>
      <c r="FG86" s="157">
        <f t="shared" si="376"/>
        <v>0</v>
      </c>
      <c r="FH86" s="143">
        <v>0</v>
      </c>
      <c r="FI86" s="158">
        <f t="shared" si="377"/>
        <v>0</v>
      </c>
      <c r="FJ86" s="120">
        <f t="shared" si="321"/>
        <v>0</v>
      </c>
      <c r="FK86" s="438" t="str">
        <f t="shared" si="322"/>
        <v/>
      </c>
      <c r="FL86" s="438" t="str">
        <f t="shared" si="323"/>
        <v/>
      </c>
      <c r="FM86" s="148" t="str">
        <f t="shared" si="324"/>
        <v/>
      </c>
      <c r="FN86" s="405">
        <v>0</v>
      </c>
      <c r="FO86" s="375">
        <v>0</v>
      </c>
      <c r="FP86" s="406">
        <v>0</v>
      </c>
      <c r="FQ86" s="407">
        <f t="shared" si="402"/>
        <v>0</v>
      </c>
      <c r="FR86" s="408">
        <f t="shared" si="325"/>
        <v>0</v>
      </c>
      <c r="FS86" s="409" t="str">
        <f t="shared" si="326"/>
        <v/>
      </c>
      <c r="FT86" s="176"/>
      <c r="FU86" s="174"/>
      <c r="FV86" s="177" t="str">
        <f t="shared" si="233"/>
        <v/>
      </c>
      <c r="FW86" s="161" t="str">
        <f t="shared" si="327"/>
        <v/>
      </c>
      <c r="FX86" s="162" t="str">
        <f t="shared" si="328"/>
        <v/>
      </c>
      <c r="FY86" s="163" t="str">
        <f t="shared" si="393"/>
        <v/>
      </c>
      <c r="FZ86" s="164" t="str">
        <f t="shared" si="394"/>
        <v/>
      </c>
      <c r="GA86" s="164" t="str">
        <f t="shared" si="330"/>
        <v/>
      </c>
      <c r="GB86" s="165" t="str">
        <f t="shared" si="395"/>
        <v/>
      </c>
      <c r="GC86" s="166" t="str">
        <f t="shared" si="396"/>
        <v/>
      </c>
      <c r="GD86" s="167" t="str">
        <f t="shared" si="332"/>
        <v/>
      </c>
      <c r="GE86" s="168" t="str">
        <f t="shared" si="382"/>
        <v/>
      </c>
      <c r="GF86" s="169" t="str">
        <f t="shared" si="383"/>
        <v/>
      </c>
      <c r="GG86" s="169" t="str">
        <f t="shared" si="384"/>
        <v/>
      </c>
      <c r="GH86" s="169" t="str">
        <f t="shared" si="385"/>
        <v/>
      </c>
      <c r="GI86" s="169" t="str">
        <f t="shared" si="386"/>
        <v/>
      </c>
      <c r="GJ86" s="170" t="str">
        <f t="shared" si="387"/>
        <v/>
      </c>
      <c r="GK86" s="169" t="str">
        <f t="shared" si="388"/>
        <v/>
      </c>
      <c r="GL86" s="439" t="str">
        <f t="shared" si="333"/>
        <v/>
      </c>
      <c r="GM86" s="168">
        <f t="shared" si="334"/>
        <v>0</v>
      </c>
      <c r="GN86" s="169">
        <f t="shared" si="335"/>
        <v>0</v>
      </c>
      <c r="GO86" s="169">
        <f t="shared" si="336"/>
        <v>0</v>
      </c>
      <c r="GP86" s="169">
        <f t="shared" si="337"/>
        <v>0</v>
      </c>
      <c r="GQ86" s="171"/>
      <c r="GR86" s="809"/>
      <c r="GS86" s="809"/>
      <c r="GT86" s="25">
        <f t="shared" si="338"/>
        <v>0</v>
      </c>
      <c r="GU86" s="25" t="s">
        <v>161</v>
      </c>
      <c r="GV86" s="25">
        <f t="shared" si="339"/>
        <v>200</v>
      </c>
      <c r="GW86" s="25" t="str">
        <f t="shared" si="340"/>
        <v>0/200</v>
      </c>
      <c r="GX86" s="25">
        <f t="shared" si="341"/>
        <v>0</v>
      </c>
      <c r="GY86" s="25" t="s">
        <v>161</v>
      </c>
      <c r="GZ86" s="25">
        <f t="shared" si="342"/>
        <v>200</v>
      </c>
      <c r="HA86" s="25" t="str">
        <f t="shared" si="343"/>
        <v>0/200</v>
      </c>
      <c r="HB86" s="25">
        <f t="shared" si="344"/>
        <v>0</v>
      </c>
      <c r="HC86" s="25" t="s">
        <v>161</v>
      </c>
      <c r="HD86" s="25">
        <f t="shared" si="345"/>
        <v>100</v>
      </c>
      <c r="HE86" s="25" t="str">
        <f t="shared" si="346"/>
        <v>0/100</v>
      </c>
      <c r="HF86" s="25">
        <f t="shared" si="347"/>
        <v>0</v>
      </c>
      <c r="HG86" s="25" t="s">
        <v>161</v>
      </c>
      <c r="HH86" s="25">
        <f t="shared" si="348"/>
        <v>100</v>
      </c>
      <c r="HI86" s="25" t="str">
        <f t="shared" si="349"/>
        <v>0/100</v>
      </c>
      <c r="HJ86" s="25">
        <f t="shared" si="350"/>
        <v>0</v>
      </c>
      <c r="HK86" s="25" t="s">
        <v>161</v>
      </c>
      <c r="HL86" s="25">
        <f t="shared" si="351"/>
        <v>200</v>
      </c>
      <c r="HM86" s="25" t="str">
        <f t="shared" si="352"/>
        <v>0/200</v>
      </c>
      <c r="HN86" s="25">
        <f t="shared" si="353"/>
        <v>0</v>
      </c>
      <c r="HO86" s="25" t="s">
        <v>161</v>
      </c>
      <c r="HP86" s="25">
        <f t="shared" si="354"/>
        <v>100</v>
      </c>
      <c r="HQ86" s="25" t="str">
        <f t="shared" si="355"/>
        <v>0/100</v>
      </c>
    </row>
    <row r="87" spans="1:225" ht="18">
      <c r="A87" s="2">
        <f t="shared" si="280"/>
        <v>0</v>
      </c>
      <c r="B87" s="22">
        <f t="shared" si="281"/>
        <v>0</v>
      </c>
      <c r="C87" s="172">
        <v>78</v>
      </c>
      <c r="D87" s="85"/>
      <c r="E87" s="26"/>
      <c r="F87" s="27"/>
      <c r="G87" s="23"/>
      <c r="H87" s="26"/>
      <c r="I87" s="26"/>
      <c r="J87" s="26"/>
      <c r="K87" s="365"/>
      <c r="L87" s="89">
        <v>0</v>
      </c>
      <c r="M87" s="90">
        <v>0</v>
      </c>
      <c r="N87" s="91">
        <v>0</v>
      </c>
      <c r="O87" s="91"/>
      <c r="P87" s="371">
        <f t="shared" si="282"/>
        <v>0</v>
      </c>
      <c r="Q87" s="372">
        <f t="shared" si="283"/>
        <v>0</v>
      </c>
      <c r="R87" s="90">
        <v>0</v>
      </c>
      <c r="S87" s="92">
        <f t="shared" si="256"/>
        <v>0</v>
      </c>
      <c r="T87" s="90">
        <v>0</v>
      </c>
      <c r="U87" s="92">
        <f t="shared" si="257"/>
        <v>0</v>
      </c>
      <c r="V87" s="93">
        <f t="shared" si="284"/>
        <v>0</v>
      </c>
      <c r="W87" s="94" t="str">
        <f t="shared" si="285"/>
        <v/>
      </c>
      <c r="X87" s="94" t="str">
        <f t="shared" si="286"/>
        <v/>
      </c>
      <c r="Y87" s="373" t="str">
        <f t="shared" si="287"/>
        <v/>
      </c>
      <c r="Z87" s="380">
        <v>0</v>
      </c>
      <c r="AA87" s="381">
        <v>0</v>
      </c>
      <c r="AB87" s="382">
        <v>0</v>
      </c>
      <c r="AC87" s="382"/>
      <c r="AD87" s="382">
        <f t="shared" si="288"/>
        <v>0</v>
      </c>
      <c r="AE87" s="383">
        <f t="shared" si="289"/>
        <v>0</v>
      </c>
      <c r="AF87" s="381">
        <v>0</v>
      </c>
      <c r="AG87" s="383">
        <f t="shared" si="258"/>
        <v>0</v>
      </c>
      <c r="AH87" s="381">
        <v>0</v>
      </c>
      <c r="AI87" s="383">
        <f t="shared" si="259"/>
        <v>0</v>
      </c>
      <c r="AJ87" s="384">
        <f t="shared" si="260"/>
        <v>0</v>
      </c>
      <c r="AK87" s="385" t="str">
        <f t="shared" si="290"/>
        <v/>
      </c>
      <c r="AL87" s="385" t="str">
        <f t="shared" si="291"/>
        <v/>
      </c>
      <c r="AM87" s="386" t="str">
        <f t="shared" si="292"/>
        <v/>
      </c>
      <c r="AN87" s="96">
        <v>0</v>
      </c>
      <c r="AO87" s="97">
        <v>0</v>
      </c>
      <c r="AP87" s="98">
        <v>0</v>
      </c>
      <c r="AQ87" s="98"/>
      <c r="AR87" s="98">
        <f t="shared" si="293"/>
        <v>0</v>
      </c>
      <c r="AS87" s="99">
        <f t="shared" si="294"/>
        <v>0</v>
      </c>
      <c r="AT87" s="97">
        <v>0</v>
      </c>
      <c r="AU87" s="99">
        <f t="shared" si="261"/>
        <v>0</v>
      </c>
      <c r="AV87" s="97">
        <v>0</v>
      </c>
      <c r="AW87" s="99">
        <f t="shared" si="262"/>
        <v>0</v>
      </c>
      <c r="AX87" s="100">
        <f t="shared" si="263"/>
        <v>0</v>
      </c>
      <c r="AY87" s="101" t="str">
        <f t="shared" si="295"/>
        <v/>
      </c>
      <c r="AZ87" s="101" t="str">
        <f t="shared" si="296"/>
        <v/>
      </c>
      <c r="BA87" s="102" t="str">
        <f t="shared" si="297"/>
        <v/>
      </c>
      <c r="BB87" s="103">
        <v>0</v>
      </c>
      <c r="BC87" s="104">
        <v>0</v>
      </c>
      <c r="BD87" s="105">
        <v>0</v>
      </c>
      <c r="BE87" s="105"/>
      <c r="BF87" s="105">
        <f t="shared" si="298"/>
        <v>0</v>
      </c>
      <c r="BG87" s="106">
        <f t="shared" si="299"/>
        <v>0</v>
      </c>
      <c r="BH87" s="104">
        <v>0</v>
      </c>
      <c r="BI87" s="106">
        <f t="shared" si="264"/>
        <v>0</v>
      </c>
      <c r="BJ87" s="104">
        <v>0</v>
      </c>
      <c r="BK87" s="106">
        <f t="shared" si="265"/>
        <v>0</v>
      </c>
      <c r="BL87" s="107">
        <f t="shared" si="266"/>
        <v>0</v>
      </c>
      <c r="BM87" s="108" t="str">
        <f t="shared" si="300"/>
        <v/>
      </c>
      <c r="BN87" s="108" t="str">
        <f t="shared" si="301"/>
        <v/>
      </c>
      <c r="BO87" s="109" t="str">
        <f t="shared" si="302"/>
        <v/>
      </c>
      <c r="BP87" s="110">
        <v>0</v>
      </c>
      <c r="BQ87" s="111">
        <v>0</v>
      </c>
      <c r="BR87" s="112">
        <v>0</v>
      </c>
      <c r="BS87" s="113">
        <f t="shared" si="303"/>
        <v>0</v>
      </c>
      <c r="BT87" s="111">
        <f t="shared" si="304"/>
        <v>0</v>
      </c>
      <c r="BU87" s="113">
        <f t="shared" si="305"/>
        <v>0</v>
      </c>
      <c r="BV87" s="111">
        <v>0</v>
      </c>
      <c r="BW87" s="113">
        <f t="shared" si="267"/>
        <v>0</v>
      </c>
      <c r="BX87" s="435">
        <f t="shared" si="306"/>
        <v>0</v>
      </c>
      <c r="BY87" s="114">
        <f t="shared" si="307"/>
        <v>0</v>
      </c>
      <c r="BZ87" s="434">
        <f t="shared" si="268"/>
        <v>0</v>
      </c>
      <c r="CA87" s="403" t="str">
        <f t="shared" si="308"/>
        <v/>
      </c>
      <c r="CB87" s="114" t="str">
        <f t="shared" si="309"/>
        <v/>
      </c>
      <c r="CC87" s="115" t="str">
        <f t="shared" si="310"/>
        <v/>
      </c>
      <c r="CD87" s="89">
        <v>0</v>
      </c>
      <c r="CE87" s="90">
        <v>0</v>
      </c>
      <c r="CF87" s="91">
        <v>0</v>
      </c>
      <c r="CG87" s="91"/>
      <c r="CH87" s="91">
        <f t="shared" si="311"/>
        <v>0</v>
      </c>
      <c r="CI87" s="92">
        <f t="shared" si="312"/>
        <v>0</v>
      </c>
      <c r="CJ87" s="90">
        <v>0</v>
      </c>
      <c r="CK87" s="92">
        <f t="shared" si="269"/>
        <v>0</v>
      </c>
      <c r="CL87" s="90">
        <v>0</v>
      </c>
      <c r="CM87" s="92">
        <f t="shared" si="270"/>
        <v>0</v>
      </c>
      <c r="CN87" s="93">
        <f t="shared" si="271"/>
        <v>0</v>
      </c>
      <c r="CO87" s="94" t="str">
        <f t="shared" si="313"/>
        <v/>
      </c>
      <c r="CP87" s="94" t="str">
        <f t="shared" si="314"/>
        <v/>
      </c>
      <c r="CQ87" s="95" t="str">
        <f t="shared" si="315"/>
        <v/>
      </c>
      <c r="CR87" s="116">
        <v>0</v>
      </c>
      <c r="CS87" s="117">
        <v>0</v>
      </c>
      <c r="CT87" s="118">
        <v>0</v>
      </c>
      <c r="CU87" s="118"/>
      <c r="CV87" s="118">
        <f t="shared" si="316"/>
        <v>0</v>
      </c>
      <c r="CW87" s="119">
        <f t="shared" si="317"/>
        <v>0</v>
      </c>
      <c r="CX87" s="117">
        <v>0</v>
      </c>
      <c r="CY87" s="119">
        <f t="shared" si="272"/>
        <v>0</v>
      </c>
      <c r="CZ87" s="117">
        <v>0</v>
      </c>
      <c r="DA87" s="119">
        <f t="shared" si="273"/>
        <v>0</v>
      </c>
      <c r="DB87" s="120">
        <f t="shared" si="274"/>
        <v>0</v>
      </c>
      <c r="DC87" s="87" t="str">
        <f t="shared" si="318"/>
        <v/>
      </c>
      <c r="DD87" s="87" t="str">
        <f t="shared" si="319"/>
        <v/>
      </c>
      <c r="DE87" s="121" t="str">
        <f t="shared" si="320"/>
        <v/>
      </c>
      <c r="DF87" s="122">
        <v>0</v>
      </c>
      <c r="DG87" s="123">
        <v>0</v>
      </c>
      <c r="DH87" s="124"/>
      <c r="DI87" s="125">
        <f t="shared" si="358"/>
        <v>0</v>
      </c>
      <c r="DJ87" s="84">
        <v>0</v>
      </c>
      <c r="DK87" s="126">
        <v>0</v>
      </c>
      <c r="DL87" s="127">
        <f t="shared" si="378"/>
        <v>0</v>
      </c>
      <c r="DM87" s="128">
        <v>0</v>
      </c>
      <c r="DN87" s="129">
        <v>0</v>
      </c>
      <c r="DO87" s="130">
        <f t="shared" si="359"/>
        <v>0</v>
      </c>
      <c r="DP87" s="131">
        <f t="shared" si="360"/>
        <v>0</v>
      </c>
      <c r="DQ87" s="132">
        <f t="shared" si="361"/>
        <v>0</v>
      </c>
      <c r="DR87" s="133" t="str">
        <f t="shared" si="362"/>
        <v/>
      </c>
      <c r="DS87" s="116">
        <v>0</v>
      </c>
      <c r="DT87" s="135">
        <v>0</v>
      </c>
      <c r="DU87" s="136">
        <f t="shared" si="363"/>
        <v>0</v>
      </c>
      <c r="DV87" s="117">
        <v>0</v>
      </c>
      <c r="DW87" s="138"/>
      <c r="DX87" s="136">
        <f t="shared" si="364"/>
        <v>0</v>
      </c>
      <c r="DY87" s="138"/>
      <c r="DZ87" s="138"/>
      <c r="EA87" s="136" t="str">
        <f t="shared" si="365"/>
        <v/>
      </c>
      <c r="EB87" s="139">
        <f t="shared" si="366"/>
        <v>0</v>
      </c>
      <c r="EC87" s="140">
        <f t="shared" si="367"/>
        <v>0</v>
      </c>
      <c r="ED87" s="141">
        <f t="shared" si="368"/>
        <v>0</v>
      </c>
      <c r="EE87" s="86">
        <v>0</v>
      </c>
      <c r="EF87" s="142">
        <v>0</v>
      </c>
      <c r="EG87" s="136">
        <f t="shared" si="369"/>
        <v>0</v>
      </c>
      <c r="EH87" s="143">
        <v>0</v>
      </c>
      <c r="EI87" s="144">
        <v>0</v>
      </c>
      <c r="EJ87" s="136">
        <f t="shared" si="370"/>
        <v>0</v>
      </c>
      <c r="EK87" s="145">
        <f t="shared" si="371"/>
        <v>0</v>
      </c>
      <c r="EL87" s="146">
        <f t="shared" si="372"/>
        <v>0</v>
      </c>
      <c r="EM87" s="147">
        <f t="shared" si="373"/>
        <v>0</v>
      </c>
      <c r="EN87" s="120">
        <f t="shared" si="374"/>
        <v>0</v>
      </c>
      <c r="EO87" s="148" t="str">
        <f t="shared" si="375"/>
        <v/>
      </c>
      <c r="EP87" s="173">
        <v>0</v>
      </c>
      <c r="EQ87" s="174">
        <v>0</v>
      </c>
      <c r="ER87" s="174">
        <v>0</v>
      </c>
      <c r="ES87" s="151">
        <f t="shared" si="399"/>
        <v>0</v>
      </c>
      <c r="ET87" s="152">
        <f t="shared" si="400"/>
        <v>0</v>
      </c>
      <c r="EU87" s="153" t="str">
        <f t="shared" si="401"/>
        <v/>
      </c>
      <c r="EV87" s="154">
        <v>0</v>
      </c>
      <c r="EW87" s="85">
        <v>0</v>
      </c>
      <c r="EX87" s="85">
        <v>0</v>
      </c>
      <c r="EY87" s="85">
        <f t="shared" si="277"/>
        <v>0</v>
      </c>
      <c r="EZ87" s="132">
        <f t="shared" si="278"/>
        <v>0</v>
      </c>
      <c r="FA87" s="133" t="str">
        <f t="shared" si="279"/>
        <v/>
      </c>
      <c r="FB87" s="116">
        <v>0</v>
      </c>
      <c r="FC87" s="117">
        <v>0</v>
      </c>
      <c r="FD87" s="155">
        <v>0</v>
      </c>
      <c r="FE87" s="156">
        <f t="shared" si="381"/>
        <v>0</v>
      </c>
      <c r="FF87" s="142">
        <v>0</v>
      </c>
      <c r="FG87" s="157">
        <f t="shared" si="376"/>
        <v>0</v>
      </c>
      <c r="FH87" s="143">
        <v>0</v>
      </c>
      <c r="FI87" s="158">
        <f t="shared" si="377"/>
        <v>0</v>
      </c>
      <c r="FJ87" s="120">
        <f t="shared" si="321"/>
        <v>0</v>
      </c>
      <c r="FK87" s="438" t="str">
        <f t="shared" si="322"/>
        <v/>
      </c>
      <c r="FL87" s="438" t="str">
        <f t="shared" si="323"/>
        <v/>
      </c>
      <c r="FM87" s="148" t="str">
        <f t="shared" si="324"/>
        <v/>
      </c>
      <c r="FN87" s="410">
        <v>0</v>
      </c>
      <c r="FO87" s="411">
        <v>0</v>
      </c>
      <c r="FP87" s="411">
        <v>0</v>
      </c>
      <c r="FQ87" s="407">
        <f t="shared" si="402"/>
        <v>0</v>
      </c>
      <c r="FR87" s="408">
        <f t="shared" si="325"/>
        <v>0</v>
      </c>
      <c r="FS87" s="409" t="str">
        <f t="shared" si="326"/>
        <v/>
      </c>
      <c r="FT87" s="176"/>
      <c r="FU87" s="174"/>
      <c r="FV87" s="177" t="str">
        <f t="shared" si="233"/>
        <v/>
      </c>
      <c r="FW87" s="161" t="str">
        <f t="shared" si="327"/>
        <v/>
      </c>
      <c r="FX87" s="162" t="str">
        <f t="shared" si="328"/>
        <v/>
      </c>
      <c r="FY87" s="163" t="str">
        <f t="shared" si="393"/>
        <v/>
      </c>
      <c r="FZ87" s="164" t="str">
        <f t="shared" si="394"/>
        <v/>
      </c>
      <c r="GA87" s="164" t="str">
        <f t="shared" si="330"/>
        <v/>
      </c>
      <c r="GB87" s="165" t="str">
        <f t="shared" si="395"/>
        <v/>
      </c>
      <c r="GC87" s="166" t="str">
        <f t="shared" si="396"/>
        <v/>
      </c>
      <c r="GD87" s="167" t="str">
        <f t="shared" si="332"/>
        <v/>
      </c>
      <c r="GE87" s="168" t="str">
        <f t="shared" si="382"/>
        <v/>
      </c>
      <c r="GF87" s="169" t="str">
        <f t="shared" si="383"/>
        <v/>
      </c>
      <c r="GG87" s="169" t="str">
        <f t="shared" si="384"/>
        <v/>
      </c>
      <c r="GH87" s="169" t="str">
        <f t="shared" si="385"/>
        <v/>
      </c>
      <c r="GI87" s="169" t="str">
        <f t="shared" si="386"/>
        <v/>
      </c>
      <c r="GJ87" s="170" t="str">
        <f t="shared" si="387"/>
        <v/>
      </c>
      <c r="GK87" s="169" t="str">
        <f t="shared" si="388"/>
        <v/>
      </c>
      <c r="GL87" s="439" t="str">
        <f t="shared" si="333"/>
        <v/>
      </c>
      <c r="GM87" s="168">
        <f t="shared" si="334"/>
        <v>0</v>
      </c>
      <c r="GN87" s="169">
        <f t="shared" si="335"/>
        <v>0</v>
      </c>
      <c r="GO87" s="169">
        <f t="shared" si="336"/>
        <v>0</v>
      </c>
      <c r="GP87" s="169">
        <f t="shared" si="337"/>
        <v>0</v>
      </c>
      <c r="GQ87" s="171"/>
      <c r="GR87" s="809"/>
      <c r="GS87" s="809"/>
      <c r="GT87" s="25">
        <f t="shared" si="338"/>
        <v>0</v>
      </c>
      <c r="GU87" s="25" t="s">
        <v>161</v>
      </c>
      <c r="GV87" s="25">
        <f t="shared" si="339"/>
        <v>200</v>
      </c>
      <c r="GW87" s="25" t="str">
        <f t="shared" si="340"/>
        <v>0/200</v>
      </c>
      <c r="GX87" s="25">
        <f t="shared" si="341"/>
        <v>0</v>
      </c>
      <c r="GY87" s="25" t="s">
        <v>161</v>
      </c>
      <c r="GZ87" s="25">
        <f t="shared" si="342"/>
        <v>200</v>
      </c>
      <c r="HA87" s="25" t="str">
        <f t="shared" si="343"/>
        <v>0/200</v>
      </c>
      <c r="HB87" s="25">
        <f t="shared" si="344"/>
        <v>0</v>
      </c>
      <c r="HC87" s="25" t="s">
        <v>161</v>
      </c>
      <c r="HD87" s="25">
        <f t="shared" si="345"/>
        <v>100</v>
      </c>
      <c r="HE87" s="25" t="str">
        <f t="shared" si="346"/>
        <v>0/100</v>
      </c>
      <c r="HF87" s="25">
        <f t="shared" si="347"/>
        <v>0</v>
      </c>
      <c r="HG87" s="25" t="s">
        <v>161</v>
      </c>
      <c r="HH87" s="25">
        <f t="shared" si="348"/>
        <v>100</v>
      </c>
      <c r="HI87" s="25" t="str">
        <f t="shared" si="349"/>
        <v>0/100</v>
      </c>
      <c r="HJ87" s="25">
        <f t="shared" si="350"/>
        <v>0</v>
      </c>
      <c r="HK87" s="25" t="s">
        <v>161</v>
      </c>
      <c r="HL87" s="25">
        <f t="shared" si="351"/>
        <v>200</v>
      </c>
      <c r="HM87" s="25" t="str">
        <f t="shared" si="352"/>
        <v>0/200</v>
      </c>
      <c r="HN87" s="25">
        <f t="shared" si="353"/>
        <v>0</v>
      </c>
      <c r="HO87" s="25" t="s">
        <v>161</v>
      </c>
      <c r="HP87" s="25">
        <f t="shared" si="354"/>
        <v>100</v>
      </c>
      <c r="HQ87" s="25" t="str">
        <f t="shared" si="355"/>
        <v>0/100</v>
      </c>
    </row>
    <row r="88" spans="1:225" ht="18">
      <c r="A88" s="2">
        <f t="shared" si="280"/>
        <v>0</v>
      </c>
      <c r="B88" s="22">
        <f t="shared" si="281"/>
        <v>0</v>
      </c>
      <c r="C88" s="88">
        <v>79</v>
      </c>
      <c r="D88" s="85"/>
      <c r="E88" s="26"/>
      <c r="F88" s="27"/>
      <c r="G88" s="26"/>
      <c r="H88" s="26"/>
      <c r="I88" s="26"/>
      <c r="J88" s="26"/>
      <c r="K88" s="365"/>
      <c r="L88" s="89">
        <v>0</v>
      </c>
      <c r="M88" s="90">
        <v>0</v>
      </c>
      <c r="N88" s="91">
        <v>0</v>
      </c>
      <c r="O88" s="91"/>
      <c r="P88" s="371">
        <f t="shared" si="282"/>
        <v>0</v>
      </c>
      <c r="Q88" s="372">
        <f t="shared" si="283"/>
        <v>0</v>
      </c>
      <c r="R88" s="90">
        <v>0</v>
      </c>
      <c r="S88" s="92">
        <f t="shared" si="256"/>
        <v>0</v>
      </c>
      <c r="T88" s="90">
        <v>0</v>
      </c>
      <c r="U88" s="92">
        <f t="shared" si="257"/>
        <v>0</v>
      </c>
      <c r="V88" s="93">
        <f t="shared" si="284"/>
        <v>0</v>
      </c>
      <c r="W88" s="94" t="str">
        <f t="shared" si="285"/>
        <v/>
      </c>
      <c r="X88" s="94" t="str">
        <f t="shared" si="286"/>
        <v/>
      </c>
      <c r="Y88" s="373" t="str">
        <f t="shared" si="287"/>
        <v/>
      </c>
      <c r="Z88" s="380">
        <v>0</v>
      </c>
      <c r="AA88" s="381">
        <v>0</v>
      </c>
      <c r="AB88" s="382">
        <v>0</v>
      </c>
      <c r="AC88" s="382"/>
      <c r="AD88" s="382">
        <f t="shared" si="288"/>
        <v>0</v>
      </c>
      <c r="AE88" s="383">
        <f t="shared" si="289"/>
        <v>0</v>
      </c>
      <c r="AF88" s="381">
        <v>0</v>
      </c>
      <c r="AG88" s="383">
        <f t="shared" si="258"/>
        <v>0</v>
      </c>
      <c r="AH88" s="381">
        <v>0</v>
      </c>
      <c r="AI88" s="383">
        <f t="shared" si="259"/>
        <v>0</v>
      </c>
      <c r="AJ88" s="384">
        <f t="shared" si="260"/>
        <v>0</v>
      </c>
      <c r="AK88" s="385" t="str">
        <f t="shared" si="290"/>
        <v/>
      </c>
      <c r="AL88" s="385" t="str">
        <f t="shared" si="291"/>
        <v/>
      </c>
      <c r="AM88" s="386" t="str">
        <f t="shared" si="292"/>
        <v/>
      </c>
      <c r="AN88" s="96">
        <v>0</v>
      </c>
      <c r="AO88" s="97">
        <v>0</v>
      </c>
      <c r="AP88" s="98">
        <v>0</v>
      </c>
      <c r="AQ88" s="98"/>
      <c r="AR88" s="98">
        <f t="shared" si="293"/>
        <v>0</v>
      </c>
      <c r="AS88" s="99">
        <f t="shared" si="294"/>
        <v>0</v>
      </c>
      <c r="AT88" s="97">
        <v>0</v>
      </c>
      <c r="AU88" s="99">
        <f t="shared" si="261"/>
        <v>0</v>
      </c>
      <c r="AV88" s="97">
        <v>0</v>
      </c>
      <c r="AW88" s="99">
        <f t="shared" si="262"/>
        <v>0</v>
      </c>
      <c r="AX88" s="100">
        <f t="shared" si="263"/>
        <v>0</v>
      </c>
      <c r="AY88" s="101" t="str">
        <f t="shared" si="295"/>
        <v/>
      </c>
      <c r="AZ88" s="101" t="str">
        <f t="shared" si="296"/>
        <v/>
      </c>
      <c r="BA88" s="102" t="str">
        <f t="shared" si="297"/>
        <v/>
      </c>
      <c r="BB88" s="103">
        <v>0</v>
      </c>
      <c r="BC88" s="104">
        <v>0</v>
      </c>
      <c r="BD88" s="105">
        <v>0</v>
      </c>
      <c r="BE88" s="105"/>
      <c r="BF88" s="105">
        <f t="shared" si="298"/>
        <v>0</v>
      </c>
      <c r="BG88" s="106">
        <f t="shared" si="299"/>
        <v>0</v>
      </c>
      <c r="BH88" s="104">
        <v>0</v>
      </c>
      <c r="BI88" s="106">
        <f t="shared" si="264"/>
        <v>0</v>
      </c>
      <c r="BJ88" s="104">
        <v>0</v>
      </c>
      <c r="BK88" s="106">
        <f t="shared" si="265"/>
        <v>0</v>
      </c>
      <c r="BL88" s="107">
        <f t="shared" si="266"/>
        <v>0</v>
      </c>
      <c r="BM88" s="108" t="str">
        <f t="shared" si="300"/>
        <v/>
      </c>
      <c r="BN88" s="108" t="str">
        <f t="shared" si="301"/>
        <v/>
      </c>
      <c r="BO88" s="109" t="str">
        <f t="shared" si="302"/>
        <v/>
      </c>
      <c r="BP88" s="110">
        <v>0</v>
      </c>
      <c r="BQ88" s="111">
        <v>0</v>
      </c>
      <c r="BR88" s="112">
        <v>0</v>
      </c>
      <c r="BS88" s="113">
        <f t="shared" si="303"/>
        <v>0</v>
      </c>
      <c r="BT88" s="111">
        <f t="shared" si="304"/>
        <v>0</v>
      </c>
      <c r="BU88" s="113">
        <f t="shared" si="305"/>
        <v>0</v>
      </c>
      <c r="BV88" s="111">
        <v>0</v>
      </c>
      <c r="BW88" s="113">
        <f t="shared" si="267"/>
        <v>0</v>
      </c>
      <c r="BX88" s="435">
        <f t="shared" si="306"/>
        <v>0</v>
      </c>
      <c r="BY88" s="114">
        <f t="shared" si="307"/>
        <v>0</v>
      </c>
      <c r="BZ88" s="434">
        <f t="shared" si="268"/>
        <v>0</v>
      </c>
      <c r="CA88" s="403" t="str">
        <f t="shared" si="308"/>
        <v/>
      </c>
      <c r="CB88" s="114" t="str">
        <f t="shared" si="309"/>
        <v/>
      </c>
      <c r="CC88" s="115" t="str">
        <f t="shared" si="310"/>
        <v/>
      </c>
      <c r="CD88" s="89">
        <v>0</v>
      </c>
      <c r="CE88" s="90">
        <v>0</v>
      </c>
      <c r="CF88" s="91">
        <v>0</v>
      </c>
      <c r="CG88" s="91"/>
      <c r="CH88" s="91">
        <f t="shared" si="311"/>
        <v>0</v>
      </c>
      <c r="CI88" s="92">
        <f t="shared" si="312"/>
        <v>0</v>
      </c>
      <c r="CJ88" s="90">
        <v>0</v>
      </c>
      <c r="CK88" s="92">
        <f t="shared" si="269"/>
        <v>0</v>
      </c>
      <c r="CL88" s="90">
        <v>0</v>
      </c>
      <c r="CM88" s="92">
        <f t="shared" si="270"/>
        <v>0</v>
      </c>
      <c r="CN88" s="93">
        <f t="shared" si="271"/>
        <v>0</v>
      </c>
      <c r="CO88" s="94" t="str">
        <f t="shared" si="313"/>
        <v/>
      </c>
      <c r="CP88" s="94" t="str">
        <f t="shared" si="314"/>
        <v/>
      </c>
      <c r="CQ88" s="95" t="str">
        <f t="shared" si="315"/>
        <v/>
      </c>
      <c r="CR88" s="116">
        <v>0</v>
      </c>
      <c r="CS88" s="117">
        <v>0</v>
      </c>
      <c r="CT88" s="118">
        <v>0</v>
      </c>
      <c r="CU88" s="118"/>
      <c r="CV88" s="118">
        <f t="shared" si="316"/>
        <v>0</v>
      </c>
      <c r="CW88" s="119">
        <f t="shared" si="317"/>
        <v>0</v>
      </c>
      <c r="CX88" s="117">
        <v>0</v>
      </c>
      <c r="CY88" s="119">
        <f t="shared" si="272"/>
        <v>0</v>
      </c>
      <c r="CZ88" s="117">
        <v>0</v>
      </c>
      <c r="DA88" s="119">
        <f t="shared" si="273"/>
        <v>0</v>
      </c>
      <c r="DB88" s="120">
        <f t="shared" si="274"/>
        <v>0</v>
      </c>
      <c r="DC88" s="87" t="str">
        <f t="shared" si="318"/>
        <v/>
      </c>
      <c r="DD88" s="87" t="str">
        <f t="shared" si="319"/>
        <v/>
      </c>
      <c r="DE88" s="121" t="str">
        <f t="shared" si="320"/>
        <v/>
      </c>
      <c r="DF88" s="122">
        <v>0</v>
      </c>
      <c r="DG88" s="123">
        <v>0</v>
      </c>
      <c r="DH88" s="124"/>
      <c r="DI88" s="125">
        <f t="shared" si="358"/>
        <v>0</v>
      </c>
      <c r="DJ88" s="84">
        <v>0</v>
      </c>
      <c r="DK88" s="126">
        <v>0</v>
      </c>
      <c r="DL88" s="127">
        <f t="shared" si="378"/>
        <v>0</v>
      </c>
      <c r="DM88" s="128">
        <v>0</v>
      </c>
      <c r="DN88" s="129">
        <f t="shared" ref="DN88" si="405">IF($U$8="NA","NA",0)</f>
        <v>0</v>
      </c>
      <c r="DO88" s="130">
        <f t="shared" si="359"/>
        <v>0</v>
      </c>
      <c r="DP88" s="131">
        <f t="shared" si="360"/>
        <v>0</v>
      </c>
      <c r="DQ88" s="132">
        <f t="shared" si="361"/>
        <v>0</v>
      </c>
      <c r="DR88" s="133" t="str">
        <f t="shared" si="362"/>
        <v/>
      </c>
      <c r="DS88" s="116">
        <v>0</v>
      </c>
      <c r="DT88" s="135">
        <v>0</v>
      </c>
      <c r="DU88" s="136">
        <f t="shared" si="363"/>
        <v>0</v>
      </c>
      <c r="DV88" s="117">
        <v>0</v>
      </c>
      <c r="DW88" s="138"/>
      <c r="DX88" s="136">
        <f t="shared" si="364"/>
        <v>0</v>
      </c>
      <c r="DY88" s="138"/>
      <c r="DZ88" s="138"/>
      <c r="EA88" s="136" t="str">
        <f t="shared" si="365"/>
        <v/>
      </c>
      <c r="EB88" s="139">
        <f t="shared" si="366"/>
        <v>0</v>
      </c>
      <c r="EC88" s="140">
        <f t="shared" si="367"/>
        <v>0</v>
      </c>
      <c r="ED88" s="141">
        <f t="shared" si="368"/>
        <v>0</v>
      </c>
      <c r="EE88" s="86">
        <v>0</v>
      </c>
      <c r="EF88" s="142">
        <v>0</v>
      </c>
      <c r="EG88" s="136">
        <f t="shared" si="369"/>
        <v>0</v>
      </c>
      <c r="EH88" s="143">
        <v>0</v>
      </c>
      <c r="EI88" s="144">
        <f t="shared" ref="EI88" si="406">IF($U$8="NA","NA",0)</f>
        <v>0</v>
      </c>
      <c r="EJ88" s="136">
        <f t="shared" si="370"/>
        <v>0</v>
      </c>
      <c r="EK88" s="145">
        <f t="shared" si="371"/>
        <v>0</v>
      </c>
      <c r="EL88" s="146">
        <f t="shared" si="372"/>
        <v>0</v>
      </c>
      <c r="EM88" s="147">
        <f t="shared" si="373"/>
        <v>0</v>
      </c>
      <c r="EN88" s="120">
        <f t="shared" si="374"/>
        <v>0</v>
      </c>
      <c r="EO88" s="148" t="str">
        <f t="shared" si="375"/>
        <v/>
      </c>
      <c r="EP88" s="149">
        <v>0</v>
      </c>
      <c r="EQ88" s="114">
        <v>0</v>
      </c>
      <c r="ER88" s="150">
        <v>0</v>
      </c>
      <c r="ES88" s="151">
        <f t="shared" si="399"/>
        <v>0</v>
      </c>
      <c r="ET88" s="152">
        <f t="shared" si="400"/>
        <v>0</v>
      </c>
      <c r="EU88" s="153" t="str">
        <f t="shared" si="401"/>
        <v/>
      </c>
      <c r="EV88" s="175">
        <v>0</v>
      </c>
      <c r="EW88" s="162">
        <v>0</v>
      </c>
      <c r="EX88" s="162">
        <v>0</v>
      </c>
      <c r="EY88" s="85">
        <f t="shared" si="277"/>
        <v>0</v>
      </c>
      <c r="EZ88" s="132">
        <f t="shared" si="278"/>
        <v>0</v>
      </c>
      <c r="FA88" s="133" t="str">
        <f t="shared" si="279"/>
        <v/>
      </c>
      <c r="FB88" s="116">
        <v>0</v>
      </c>
      <c r="FC88" s="117">
        <v>0</v>
      </c>
      <c r="FD88" s="155">
        <v>0</v>
      </c>
      <c r="FE88" s="156">
        <f t="shared" si="381"/>
        <v>0</v>
      </c>
      <c r="FF88" s="142">
        <v>0</v>
      </c>
      <c r="FG88" s="157">
        <f t="shared" si="376"/>
        <v>0</v>
      </c>
      <c r="FH88" s="143">
        <v>0</v>
      </c>
      <c r="FI88" s="158">
        <f t="shared" si="377"/>
        <v>0</v>
      </c>
      <c r="FJ88" s="120">
        <f t="shared" si="321"/>
        <v>0</v>
      </c>
      <c r="FK88" s="438" t="str">
        <f t="shared" si="322"/>
        <v/>
      </c>
      <c r="FL88" s="438" t="str">
        <f t="shared" si="323"/>
        <v/>
      </c>
      <c r="FM88" s="148" t="str">
        <f t="shared" si="324"/>
        <v/>
      </c>
      <c r="FN88" s="405">
        <v>0</v>
      </c>
      <c r="FO88" s="375">
        <v>0</v>
      </c>
      <c r="FP88" s="406">
        <v>0</v>
      </c>
      <c r="FQ88" s="407">
        <f t="shared" si="402"/>
        <v>0</v>
      </c>
      <c r="FR88" s="408">
        <f t="shared" si="325"/>
        <v>0</v>
      </c>
      <c r="FS88" s="409" t="str">
        <f t="shared" si="326"/>
        <v/>
      </c>
      <c r="FT88" s="176"/>
      <c r="FU88" s="174"/>
      <c r="FV88" s="177" t="str">
        <f t="shared" si="233"/>
        <v/>
      </c>
      <c r="FW88" s="161" t="str">
        <f t="shared" si="327"/>
        <v/>
      </c>
      <c r="FX88" s="162" t="str">
        <f t="shared" si="328"/>
        <v/>
      </c>
      <c r="FY88" s="163" t="str">
        <f t="shared" si="393"/>
        <v/>
      </c>
      <c r="FZ88" s="164" t="str">
        <f t="shared" si="394"/>
        <v/>
      </c>
      <c r="GA88" s="164" t="str">
        <f t="shared" si="330"/>
        <v/>
      </c>
      <c r="GB88" s="165" t="str">
        <f t="shared" si="395"/>
        <v/>
      </c>
      <c r="GC88" s="166" t="str">
        <f t="shared" si="396"/>
        <v/>
      </c>
      <c r="GD88" s="167" t="str">
        <f t="shared" si="332"/>
        <v/>
      </c>
      <c r="GE88" s="168" t="str">
        <f t="shared" si="382"/>
        <v/>
      </c>
      <c r="GF88" s="169" t="str">
        <f t="shared" si="383"/>
        <v/>
      </c>
      <c r="GG88" s="169" t="str">
        <f t="shared" si="384"/>
        <v/>
      </c>
      <c r="GH88" s="169" t="str">
        <f t="shared" si="385"/>
        <v/>
      </c>
      <c r="GI88" s="169" t="str">
        <f t="shared" si="386"/>
        <v/>
      </c>
      <c r="GJ88" s="170" t="str">
        <f t="shared" si="387"/>
        <v/>
      </c>
      <c r="GK88" s="169" t="str">
        <f t="shared" si="388"/>
        <v/>
      </c>
      <c r="GL88" s="439" t="str">
        <f t="shared" si="333"/>
        <v/>
      </c>
      <c r="GM88" s="168">
        <f t="shared" si="334"/>
        <v>0</v>
      </c>
      <c r="GN88" s="169">
        <f t="shared" si="335"/>
        <v>0</v>
      </c>
      <c r="GO88" s="169">
        <f t="shared" si="336"/>
        <v>0</v>
      </c>
      <c r="GP88" s="169">
        <f t="shared" si="337"/>
        <v>0</v>
      </c>
      <c r="GQ88" s="171"/>
      <c r="GR88" s="809"/>
      <c r="GS88" s="809"/>
      <c r="GT88" s="25">
        <f t="shared" si="338"/>
        <v>0</v>
      </c>
      <c r="GU88" s="25" t="s">
        <v>161</v>
      </c>
      <c r="GV88" s="25">
        <f t="shared" si="339"/>
        <v>200</v>
      </c>
      <c r="GW88" s="25" t="str">
        <f t="shared" si="340"/>
        <v>0/200</v>
      </c>
      <c r="GX88" s="25">
        <f t="shared" si="341"/>
        <v>0</v>
      </c>
      <c r="GY88" s="25" t="s">
        <v>161</v>
      </c>
      <c r="GZ88" s="25">
        <f t="shared" si="342"/>
        <v>200</v>
      </c>
      <c r="HA88" s="25" t="str">
        <f t="shared" si="343"/>
        <v>0/200</v>
      </c>
      <c r="HB88" s="25">
        <f t="shared" si="344"/>
        <v>0</v>
      </c>
      <c r="HC88" s="25" t="s">
        <v>161</v>
      </c>
      <c r="HD88" s="25">
        <f t="shared" si="345"/>
        <v>100</v>
      </c>
      <c r="HE88" s="25" t="str">
        <f t="shared" si="346"/>
        <v>0/100</v>
      </c>
      <c r="HF88" s="25">
        <f t="shared" si="347"/>
        <v>0</v>
      </c>
      <c r="HG88" s="25" t="s">
        <v>161</v>
      </c>
      <c r="HH88" s="25">
        <f t="shared" si="348"/>
        <v>100</v>
      </c>
      <c r="HI88" s="25" t="str">
        <f t="shared" si="349"/>
        <v>0/100</v>
      </c>
      <c r="HJ88" s="25">
        <f t="shared" si="350"/>
        <v>0</v>
      </c>
      <c r="HK88" s="25" t="s">
        <v>161</v>
      </c>
      <c r="HL88" s="25">
        <f t="shared" si="351"/>
        <v>200</v>
      </c>
      <c r="HM88" s="25" t="str">
        <f t="shared" si="352"/>
        <v>0/200</v>
      </c>
      <c r="HN88" s="25">
        <f t="shared" si="353"/>
        <v>0</v>
      </c>
      <c r="HO88" s="25" t="s">
        <v>161</v>
      </c>
      <c r="HP88" s="25">
        <f t="shared" si="354"/>
        <v>100</v>
      </c>
      <c r="HQ88" s="25" t="str">
        <f t="shared" si="355"/>
        <v>0/100</v>
      </c>
    </row>
    <row r="89" spans="1:225" ht="18">
      <c r="A89" s="2">
        <f t="shared" si="280"/>
        <v>0</v>
      </c>
      <c r="B89" s="22">
        <f t="shared" si="281"/>
        <v>0</v>
      </c>
      <c r="C89" s="172">
        <v>80</v>
      </c>
      <c r="D89" s="85"/>
      <c r="E89" s="26"/>
      <c r="F89" s="27"/>
      <c r="G89" s="23"/>
      <c r="H89" s="26"/>
      <c r="I89" s="26"/>
      <c r="J89" s="26"/>
      <c r="K89" s="365"/>
      <c r="L89" s="89">
        <v>0</v>
      </c>
      <c r="M89" s="90">
        <v>0</v>
      </c>
      <c r="N89" s="91">
        <v>0</v>
      </c>
      <c r="O89" s="91"/>
      <c r="P89" s="371">
        <f t="shared" si="282"/>
        <v>0</v>
      </c>
      <c r="Q89" s="372">
        <f t="shared" si="283"/>
        <v>0</v>
      </c>
      <c r="R89" s="90">
        <v>0</v>
      </c>
      <c r="S89" s="92">
        <f t="shared" si="256"/>
        <v>0</v>
      </c>
      <c r="T89" s="90">
        <v>0</v>
      </c>
      <c r="U89" s="92">
        <f t="shared" si="257"/>
        <v>0</v>
      </c>
      <c r="V89" s="93">
        <f t="shared" si="284"/>
        <v>0</v>
      </c>
      <c r="W89" s="94" t="str">
        <f t="shared" si="285"/>
        <v/>
      </c>
      <c r="X89" s="94" t="str">
        <f t="shared" si="286"/>
        <v/>
      </c>
      <c r="Y89" s="373" t="str">
        <f t="shared" si="287"/>
        <v/>
      </c>
      <c r="Z89" s="380">
        <v>0</v>
      </c>
      <c r="AA89" s="381">
        <v>0</v>
      </c>
      <c r="AB89" s="382">
        <v>0</v>
      </c>
      <c r="AC89" s="382"/>
      <c r="AD89" s="382">
        <f t="shared" si="288"/>
        <v>0</v>
      </c>
      <c r="AE89" s="383">
        <f t="shared" si="289"/>
        <v>0</v>
      </c>
      <c r="AF89" s="381">
        <v>0</v>
      </c>
      <c r="AG89" s="383">
        <f t="shared" si="258"/>
        <v>0</v>
      </c>
      <c r="AH89" s="381">
        <v>0</v>
      </c>
      <c r="AI89" s="383">
        <f t="shared" si="259"/>
        <v>0</v>
      </c>
      <c r="AJ89" s="384">
        <f t="shared" si="260"/>
        <v>0</v>
      </c>
      <c r="AK89" s="385" t="str">
        <f t="shared" si="290"/>
        <v/>
      </c>
      <c r="AL89" s="385" t="str">
        <f t="shared" si="291"/>
        <v/>
      </c>
      <c r="AM89" s="386" t="str">
        <f t="shared" si="292"/>
        <v/>
      </c>
      <c r="AN89" s="96">
        <v>0</v>
      </c>
      <c r="AO89" s="97">
        <v>0</v>
      </c>
      <c r="AP89" s="98">
        <v>0</v>
      </c>
      <c r="AQ89" s="98"/>
      <c r="AR89" s="98">
        <f t="shared" si="293"/>
        <v>0</v>
      </c>
      <c r="AS89" s="99">
        <f t="shared" si="294"/>
        <v>0</v>
      </c>
      <c r="AT89" s="97">
        <v>0</v>
      </c>
      <c r="AU89" s="99">
        <f t="shared" si="261"/>
        <v>0</v>
      </c>
      <c r="AV89" s="97">
        <v>0</v>
      </c>
      <c r="AW89" s="99">
        <f t="shared" si="262"/>
        <v>0</v>
      </c>
      <c r="AX89" s="100">
        <f t="shared" si="263"/>
        <v>0</v>
      </c>
      <c r="AY89" s="101" t="str">
        <f t="shared" si="295"/>
        <v/>
      </c>
      <c r="AZ89" s="101" t="str">
        <f t="shared" si="296"/>
        <v/>
      </c>
      <c r="BA89" s="102" t="str">
        <f t="shared" si="297"/>
        <v/>
      </c>
      <c r="BB89" s="103">
        <v>0</v>
      </c>
      <c r="BC89" s="104">
        <v>0</v>
      </c>
      <c r="BD89" s="105">
        <v>0</v>
      </c>
      <c r="BE89" s="105"/>
      <c r="BF89" s="105">
        <f t="shared" si="298"/>
        <v>0</v>
      </c>
      <c r="BG89" s="106">
        <f t="shared" si="299"/>
        <v>0</v>
      </c>
      <c r="BH89" s="104">
        <v>0</v>
      </c>
      <c r="BI89" s="106">
        <f t="shared" si="264"/>
        <v>0</v>
      </c>
      <c r="BJ89" s="104">
        <v>0</v>
      </c>
      <c r="BK89" s="106">
        <f t="shared" si="265"/>
        <v>0</v>
      </c>
      <c r="BL89" s="107">
        <f t="shared" si="266"/>
        <v>0</v>
      </c>
      <c r="BM89" s="108" t="str">
        <f t="shared" si="300"/>
        <v/>
      </c>
      <c r="BN89" s="108" t="str">
        <f t="shared" si="301"/>
        <v/>
      </c>
      <c r="BO89" s="109" t="str">
        <f t="shared" si="302"/>
        <v/>
      </c>
      <c r="BP89" s="110">
        <v>0</v>
      </c>
      <c r="BQ89" s="111">
        <v>0</v>
      </c>
      <c r="BR89" s="112">
        <v>0</v>
      </c>
      <c r="BS89" s="113">
        <f t="shared" si="303"/>
        <v>0</v>
      </c>
      <c r="BT89" s="111">
        <f t="shared" si="304"/>
        <v>0</v>
      </c>
      <c r="BU89" s="113">
        <f t="shared" si="305"/>
        <v>0</v>
      </c>
      <c r="BV89" s="111">
        <v>0</v>
      </c>
      <c r="BW89" s="113">
        <f t="shared" si="267"/>
        <v>0</v>
      </c>
      <c r="BX89" s="435">
        <f t="shared" si="306"/>
        <v>0</v>
      </c>
      <c r="BY89" s="114">
        <f t="shared" si="307"/>
        <v>0</v>
      </c>
      <c r="BZ89" s="434">
        <f t="shared" si="268"/>
        <v>0</v>
      </c>
      <c r="CA89" s="403" t="str">
        <f t="shared" si="308"/>
        <v/>
      </c>
      <c r="CB89" s="114" t="str">
        <f t="shared" si="309"/>
        <v/>
      </c>
      <c r="CC89" s="115" t="str">
        <f t="shared" si="310"/>
        <v/>
      </c>
      <c r="CD89" s="89">
        <v>0</v>
      </c>
      <c r="CE89" s="90">
        <v>0</v>
      </c>
      <c r="CF89" s="91">
        <v>0</v>
      </c>
      <c r="CG89" s="91"/>
      <c r="CH89" s="91">
        <f t="shared" si="311"/>
        <v>0</v>
      </c>
      <c r="CI89" s="92">
        <f t="shared" si="312"/>
        <v>0</v>
      </c>
      <c r="CJ89" s="90">
        <v>0</v>
      </c>
      <c r="CK89" s="92">
        <f t="shared" si="269"/>
        <v>0</v>
      </c>
      <c r="CL89" s="90">
        <v>0</v>
      </c>
      <c r="CM89" s="92">
        <f t="shared" si="270"/>
        <v>0</v>
      </c>
      <c r="CN89" s="93">
        <f t="shared" si="271"/>
        <v>0</v>
      </c>
      <c r="CO89" s="94" t="str">
        <f t="shared" si="313"/>
        <v/>
      </c>
      <c r="CP89" s="94" t="str">
        <f t="shared" si="314"/>
        <v/>
      </c>
      <c r="CQ89" s="95" t="str">
        <f t="shared" si="315"/>
        <v/>
      </c>
      <c r="CR89" s="116">
        <v>0</v>
      </c>
      <c r="CS89" s="117">
        <v>0</v>
      </c>
      <c r="CT89" s="118">
        <v>0</v>
      </c>
      <c r="CU89" s="118"/>
      <c r="CV89" s="118">
        <f t="shared" si="316"/>
        <v>0</v>
      </c>
      <c r="CW89" s="119">
        <f t="shared" si="317"/>
        <v>0</v>
      </c>
      <c r="CX89" s="117">
        <v>0</v>
      </c>
      <c r="CY89" s="119">
        <f t="shared" si="272"/>
        <v>0</v>
      </c>
      <c r="CZ89" s="117">
        <v>0</v>
      </c>
      <c r="DA89" s="119">
        <f t="shared" si="273"/>
        <v>0</v>
      </c>
      <c r="DB89" s="120">
        <f t="shared" si="274"/>
        <v>0</v>
      </c>
      <c r="DC89" s="87" t="str">
        <f t="shared" si="318"/>
        <v/>
      </c>
      <c r="DD89" s="87" t="str">
        <f t="shared" si="319"/>
        <v/>
      </c>
      <c r="DE89" s="121" t="str">
        <f t="shared" si="320"/>
        <v/>
      </c>
      <c r="DF89" s="122">
        <v>0</v>
      </c>
      <c r="DG89" s="123">
        <v>0</v>
      </c>
      <c r="DH89" s="124"/>
      <c r="DI89" s="125">
        <f t="shared" si="358"/>
        <v>0</v>
      </c>
      <c r="DJ89" s="84">
        <v>0</v>
      </c>
      <c r="DK89" s="126">
        <v>0</v>
      </c>
      <c r="DL89" s="127">
        <f t="shared" si="378"/>
        <v>0</v>
      </c>
      <c r="DM89" s="128">
        <v>0</v>
      </c>
      <c r="DN89" s="129">
        <v>0</v>
      </c>
      <c r="DO89" s="130">
        <f t="shared" si="359"/>
        <v>0</v>
      </c>
      <c r="DP89" s="131">
        <f t="shared" si="360"/>
        <v>0</v>
      </c>
      <c r="DQ89" s="132">
        <f t="shared" si="361"/>
        <v>0</v>
      </c>
      <c r="DR89" s="133" t="str">
        <f t="shared" si="362"/>
        <v/>
      </c>
      <c r="DS89" s="116">
        <v>0</v>
      </c>
      <c r="DT89" s="135">
        <v>0</v>
      </c>
      <c r="DU89" s="136">
        <f t="shared" si="363"/>
        <v>0</v>
      </c>
      <c r="DV89" s="117">
        <v>0</v>
      </c>
      <c r="DW89" s="138"/>
      <c r="DX89" s="136">
        <f t="shared" si="364"/>
        <v>0</v>
      </c>
      <c r="DY89" s="138"/>
      <c r="DZ89" s="138"/>
      <c r="EA89" s="136" t="str">
        <f t="shared" si="365"/>
        <v/>
      </c>
      <c r="EB89" s="139">
        <f t="shared" si="366"/>
        <v>0</v>
      </c>
      <c r="EC89" s="140">
        <f t="shared" si="367"/>
        <v>0</v>
      </c>
      <c r="ED89" s="141">
        <f t="shared" si="368"/>
        <v>0</v>
      </c>
      <c r="EE89" s="86">
        <v>0</v>
      </c>
      <c r="EF89" s="142">
        <v>0</v>
      </c>
      <c r="EG89" s="136">
        <f t="shared" si="369"/>
        <v>0</v>
      </c>
      <c r="EH89" s="143">
        <v>0</v>
      </c>
      <c r="EI89" s="144">
        <v>0</v>
      </c>
      <c r="EJ89" s="136">
        <f t="shared" si="370"/>
        <v>0</v>
      </c>
      <c r="EK89" s="145">
        <f t="shared" si="371"/>
        <v>0</v>
      </c>
      <c r="EL89" s="146">
        <f t="shared" si="372"/>
        <v>0</v>
      </c>
      <c r="EM89" s="147">
        <f t="shared" si="373"/>
        <v>0</v>
      </c>
      <c r="EN89" s="120">
        <f t="shared" si="374"/>
        <v>0</v>
      </c>
      <c r="EO89" s="148" t="str">
        <f t="shared" si="375"/>
        <v/>
      </c>
      <c r="EP89" s="173">
        <v>0</v>
      </c>
      <c r="EQ89" s="174">
        <v>0</v>
      </c>
      <c r="ER89" s="174">
        <v>0</v>
      </c>
      <c r="ES89" s="151">
        <f t="shared" si="399"/>
        <v>0</v>
      </c>
      <c r="ET89" s="152">
        <f t="shared" si="400"/>
        <v>0</v>
      </c>
      <c r="EU89" s="153" t="str">
        <f t="shared" si="401"/>
        <v/>
      </c>
      <c r="EV89" s="154">
        <v>0</v>
      </c>
      <c r="EW89" s="85">
        <v>0</v>
      </c>
      <c r="EX89" s="85">
        <v>0</v>
      </c>
      <c r="EY89" s="85">
        <f t="shared" si="277"/>
        <v>0</v>
      </c>
      <c r="EZ89" s="132">
        <f t="shared" si="278"/>
        <v>0</v>
      </c>
      <c r="FA89" s="133" t="str">
        <f t="shared" si="279"/>
        <v/>
      </c>
      <c r="FB89" s="116">
        <v>0</v>
      </c>
      <c r="FC89" s="117">
        <v>0</v>
      </c>
      <c r="FD89" s="155">
        <v>0</v>
      </c>
      <c r="FE89" s="156">
        <f t="shared" si="381"/>
        <v>0</v>
      </c>
      <c r="FF89" s="142">
        <v>0</v>
      </c>
      <c r="FG89" s="157">
        <f t="shared" si="376"/>
        <v>0</v>
      </c>
      <c r="FH89" s="143">
        <v>0</v>
      </c>
      <c r="FI89" s="158">
        <f t="shared" si="377"/>
        <v>0</v>
      </c>
      <c r="FJ89" s="120">
        <f t="shared" si="321"/>
        <v>0</v>
      </c>
      <c r="FK89" s="438" t="str">
        <f t="shared" si="322"/>
        <v/>
      </c>
      <c r="FL89" s="438" t="str">
        <f t="shared" si="323"/>
        <v/>
      </c>
      <c r="FM89" s="148" t="str">
        <f t="shared" si="324"/>
        <v/>
      </c>
      <c r="FN89" s="410">
        <v>0</v>
      </c>
      <c r="FO89" s="411">
        <v>0</v>
      </c>
      <c r="FP89" s="411">
        <v>0</v>
      </c>
      <c r="FQ89" s="407">
        <f t="shared" si="402"/>
        <v>0</v>
      </c>
      <c r="FR89" s="408">
        <f t="shared" si="325"/>
        <v>0</v>
      </c>
      <c r="FS89" s="409" t="str">
        <f t="shared" si="326"/>
        <v/>
      </c>
      <c r="FT89" s="176"/>
      <c r="FU89" s="174"/>
      <c r="FV89" s="177" t="str">
        <f t="shared" si="233"/>
        <v/>
      </c>
      <c r="FW89" s="161" t="str">
        <f t="shared" si="327"/>
        <v/>
      </c>
      <c r="FX89" s="162" t="str">
        <f t="shared" si="328"/>
        <v/>
      </c>
      <c r="FY89" s="163" t="str">
        <f t="shared" si="393"/>
        <v/>
      </c>
      <c r="FZ89" s="164" t="str">
        <f t="shared" si="394"/>
        <v/>
      </c>
      <c r="GA89" s="164" t="str">
        <f t="shared" si="330"/>
        <v/>
      </c>
      <c r="GB89" s="165" t="str">
        <f t="shared" si="395"/>
        <v/>
      </c>
      <c r="GC89" s="166" t="str">
        <f t="shared" si="396"/>
        <v/>
      </c>
      <c r="GD89" s="167" t="str">
        <f t="shared" si="332"/>
        <v/>
      </c>
      <c r="GE89" s="168" t="str">
        <f t="shared" si="382"/>
        <v/>
      </c>
      <c r="GF89" s="169" t="str">
        <f t="shared" si="383"/>
        <v/>
      </c>
      <c r="GG89" s="169" t="str">
        <f t="shared" si="384"/>
        <v/>
      </c>
      <c r="GH89" s="169" t="str">
        <f t="shared" si="385"/>
        <v/>
      </c>
      <c r="GI89" s="169" t="str">
        <f t="shared" si="386"/>
        <v/>
      </c>
      <c r="GJ89" s="170" t="str">
        <f t="shared" si="387"/>
        <v/>
      </c>
      <c r="GK89" s="169" t="str">
        <f t="shared" si="388"/>
        <v/>
      </c>
      <c r="GL89" s="439" t="str">
        <f t="shared" si="333"/>
        <v/>
      </c>
      <c r="GM89" s="168">
        <f t="shared" si="334"/>
        <v>0</v>
      </c>
      <c r="GN89" s="169">
        <f t="shared" si="335"/>
        <v>0</v>
      </c>
      <c r="GO89" s="169">
        <f t="shared" si="336"/>
        <v>0</v>
      </c>
      <c r="GP89" s="169">
        <f t="shared" si="337"/>
        <v>0</v>
      </c>
      <c r="GQ89" s="171"/>
      <c r="GR89" s="809"/>
      <c r="GS89" s="809"/>
      <c r="GT89" s="25">
        <f t="shared" si="338"/>
        <v>0</v>
      </c>
      <c r="GU89" s="25" t="s">
        <v>161</v>
      </c>
      <c r="GV89" s="25">
        <f t="shared" si="339"/>
        <v>200</v>
      </c>
      <c r="GW89" s="25" t="str">
        <f t="shared" si="340"/>
        <v>0/200</v>
      </c>
      <c r="GX89" s="25">
        <f t="shared" si="341"/>
        <v>0</v>
      </c>
      <c r="GY89" s="25" t="s">
        <v>161</v>
      </c>
      <c r="GZ89" s="25">
        <f t="shared" si="342"/>
        <v>200</v>
      </c>
      <c r="HA89" s="25" t="str">
        <f t="shared" si="343"/>
        <v>0/200</v>
      </c>
      <c r="HB89" s="25">
        <f t="shared" si="344"/>
        <v>0</v>
      </c>
      <c r="HC89" s="25" t="s">
        <v>161</v>
      </c>
      <c r="HD89" s="25">
        <f t="shared" si="345"/>
        <v>100</v>
      </c>
      <c r="HE89" s="25" t="str">
        <f t="shared" si="346"/>
        <v>0/100</v>
      </c>
      <c r="HF89" s="25">
        <f t="shared" si="347"/>
        <v>0</v>
      </c>
      <c r="HG89" s="25" t="s">
        <v>161</v>
      </c>
      <c r="HH89" s="25">
        <f t="shared" si="348"/>
        <v>100</v>
      </c>
      <c r="HI89" s="25" t="str">
        <f t="shared" si="349"/>
        <v>0/100</v>
      </c>
      <c r="HJ89" s="25">
        <f t="shared" si="350"/>
        <v>0</v>
      </c>
      <c r="HK89" s="25" t="s">
        <v>161</v>
      </c>
      <c r="HL89" s="25">
        <f t="shared" si="351"/>
        <v>200</v>
      </c>
      <c r="HM89" s="25" t="str">
        <f t="shared" si="352"/>
        <v>0/200</v>
      </c>
      <c r="HN89" s="25">
        <f t="shared" si="353"/>
        <v>0</v>
      </c>
      <c r="HO89" s="25" t="s">
        <v>161</v>
      </c>
      <c r="HP89" s="25">
        <f t="shared" si="354"/>
        <v>100</v>
      </c>
      <c r="HQ89" s="25" t="str">
        <f t="shared" si="355"/>
        <v>0/100</v>
      </c>
    </row>
    <row r="90" spans="1:225" ht="18">
      <c r="A90" s="2">
        <f t="shared" si="280"/>
        <v>0</v>
      </c>
      <c r="B90" s="22">
        <f t="shared" si="281"/>
        <v>0</v>
      </c>
      <c r="C90" s="88">
        <v>81</v>
      </c>
      <c r="D90" s="85"/>
      <c r="E90" s="26"/>
      <c r="F90" s="27"/>
      <c r="G90" s="26"/>
      <c r="H90" s="26"/>
      <c r="I90" s="26"/>
      <c r="J90" s="26"/>
      <c r="K90" s="365"/>
      <c r="L90" s="89">
        <v>0</v>
      </c>
      <c r="M90" s="90">
        <v>0</v>
      </c>
      <c r="N90" s="91">
        <v>0</v>
      </c>
      <c r="O90" s="91"/>
      <c r="P90" s="371">
        <f t="shared" si="282"/>
        <v>0</v>
      </c>
      <c r="Q90" s="372">
        <f t="shared" si="283"/>
        <v>0</v>
      </c>
      <c r="R90" s="90">
        <v>0</v>
      </c>
      <c r="S90" s="92">
        <f t="shared" si="256"/>
        <v>0</v>
      </c>
      <c r="T90" s="90">
        <v>0</v>
      </c>
      <c r="U90" s="92">
        <f t="shared" si="257"/>
        <v>0</v>
      </c>
      <c r="V90" s="93">
        <f t="shared" si="284"/>
        <v>0</v>
      </c>
      <c r="W90" s="94" t="str">
        <f t="shared" si="285"/>
        <v/>
      </c>
      <c r="X90" s="94" t="str">
        <f t="shared" si="286"/>
        <v/>
      </c>
      <c r="Y90" s="373" t="str">
        <f t="shared" si="287"/>
        <v/>
      </c>
      <c r="Z90" s="380">
        <v>0</v>
      </c>
      <c r="AA90" s="381">
        <v>0</v>
      </c>
      <c r="AB90" s="382">
        <v>0</v>
      </c>
      <c r="AC90" s="382"/>
      <c r="AD90" s="382">
        <f t="shared" si="288"/>
        <v>0</v>
      </c>
      <c r="AE90" s="383">
        <f t="shared" si="289"/>
        <v>0</v>
      </c>
      <c r="AF90" s="381">
        <v>0</v>
      </c>
      <c r="AG90" s="383">
        <f t="shared" si="258"/>
        <v>0</v>
      </c>
      <c r="AH90" s="381">
        <v>0</v>
      </c>
      <c r="AI90" s="383">
        <f t="shared" si="259"/>
        <v>0</v>
      </c>
      <c r="AJ90" s="384">
        <f t="shared" si="260"/>
        <v>0</v>
      </c>
      <c r="AK90" s="385" t="str">
        <f t="shared" si="290"/>
        <v/>
      </c>
      <c r="AL90" s="385" t="str">
        <f t="shared" si="291"/>
        <v/>
      </c>
      <c r="AM90" s="386" t="str">
        <f t="shared" si="292"/>
        <v/>
      </c>
      <c r="AN90" s="96">
        <v>0</v>
      </c>
      <c r="AO90" s="97">
        <v>0</v>
      </c>
      <c r="AP90" s="98">
        <v>0</v>
      </c>
      <c r="AQ90" s="98"/>
      <c r="AR90" s="98">
        <f t="shared" si="293"/>
        <v>0</v>
      </c>
      <c r="AS90" s="99">
        <f t="shared" si="294"/>
        <v>0</v>
      </c>
      <c r="AT90" s="97">
        <v>0</v>
      </c>
      <c r="AU90" s="99">
        <f t="shared" si="261"/>
        <v>0</v>
      </c>
      <c r="AV90" s="97">
        <v>0</v>
      </c>
      <c r="AW90" s="99">
        <f t="shared" si="262"/>
        <v>0</v>
      </c>
      <c r="AX90" s="100">
        <f t="shared" si="263"/>
        <v>0</v>
      </c>
      <c r="AY90" s="101" t="str">
        <f t="shared" si="295"/>
        <v/>
      </c>
      <c r="AZ90" s="101" t="str">
        <f t="shared" si="296"/>
        <v/>
      </c>
      <c r="BA90" s="102" t="str">
        <f t="shared" si="297"/>
        <v/>
      </c>
      <c r="BB90" s="103">
        <v>0</v>
      </c>
      <c r="BC90" s="104">
        <v>0</v>
      </c>
      <c r="BD90" s="105">
        <v>0</v>
      </c>
      <c r="BE90" s="105"/>
      <c r="BF90" s="105">
        <f t="shared" si="298"/>
        <v>0</v>
      </c>
      <c r="BG90" s="106">
        <f t="shared" si="299"/>
        <v>0</v>
      </c>
      <c r="BH90" s="104">
        <v>0</v>
      </c>
      <c r="BI90" s="106">
        <f t="shared" si="264"/>
        <v>0</v>
      </c>
      <c r="BJ90" s="104">
        <v>0</v>
      </c>
      <c r="BK90" s="106">
        <f t="shared" si="265"/>
        <v>0</v>
      </c>
      <c r="BL90" s="107">
        <f t="shared" si="266"/>
        <v>0</v>
      </c>
      <c r="BM90" s="108" t="str">
        <f t="shared" si="300"/>
        <v/>
      </c>
      <c r="BN90" s="108" t="str">
        <f t="shared" si="301"/>
        <v/>
      </c>
      <c r="BO90" s="109" t="str">
        <f t="shared" si="302"/>
        <v/>
      </c>
      <c r="BP90" s="110">
        <v>0</v>
      </c>
      <c r="BQ90" s="111">
        <v>0</v>
      </c>
      <c r="BR90" s="112">
        <v>0</v>
      </c>
      <c r="BS90" s="113">
        <f t="shared" si="303"/>
        <v>0</v>
      </c>
      <c r="BT90" s="111">
        <f t="shared" si="304"/>
        <v>0</v>
      </c>
      <c r="BU90" s="113">
        <f t="shared" si="305"/>
        <v>0</v>
      </c>
      <c r="BV90" s="111">
        <v>0</v>
      </c>
      <c r="BW90" s="113">
        <f t="shared" si="267"/>
        <v>0</v>
      </c>
      <c r="BX90" s="435">
        <f t="shared" si="306"/>
        <v>0</v>
      </c>
      <c r="BY90" s="114">
        <f t="shared" si="307"/>
        <v>0</v>
      </c>
      <c r="BZ90" s="434">
        <f t="shared" si="268"/>
        <v>0</v>
      </c>
      <c r="CA90" s="403" t="str">
        <f t="shared" si="308"/>
        <v/>
      </c>
      <c r="CB90" s="114" t="str">
        <f t="shared" si="309"/>
        <v/>
      </c>
      <c r="CC90" s="115" t="str">
        <f t="shared" si="310"/>
        <v/>
      </c>
      <c r="CD90" s="89">
        <v>0</v>
      </c>
      <c r="CE90" s="90">
        <v>0</v>
      </c>
      <c r="CF90" s="91">
        <v>0</v>
      </c>
      <c r="CG90" s="91"/>
      <c r="CH90" s="91">
        <f t="shared" si="311"/>
        <v>0</v>
      </c>
      <c r="CI90" s="92">
        <f t="shared" si="312"/>
        <v>0</v>
      </c>
      <c r="CJ90" s="90">
        <v>0</v>
      </c>
      <c r="CK90" s="92">
        <f t="shared" si="269"/>
        <v>0</v>
      </c>
      <c r="CL90" s="90">
        <v>0</v>
      </c>
      <c r="CM90" s="92">
        <f t="shared" si="270"/>
        <v>0</v>
      </c>
      <c r="CN90" s="93">
        <f t="shared" si="271"/>
        <v>0</v>
      </c>
      <c r="CO90" s="94" t="str">
        <f t="shared" si="313"/>
        <v/>
      </c>
      <c r="CP90" s="94" t="str">
        <f t="shared" si="314"/>
        <v/>
      </c>
      <c r="CQ90" s="95" t="str">
        <f t="shared" si="315"/>
        <v/>
      </c>
      <c r="CR90" s="116">
        <v>0</v>
      </c>
      <c r="CS90" s="117">
        <v>0</v>
      </c>
      <c r="CT90" s="118">
        <v>0</v>
      </c>
      <c r="CU90" s="118"/>
      <c r="CV90" s="118">
        <f t="shared" si="316"/>
        <v>0</v>
      </c>
      <c r="CW90" s="119">
        <f t="shared" si="317"/>
        <v>0</v>
      </c>
      <c r="CX90" s="117">
        <v>0</v>
      </c>
      <c r="CY90" s="119">
        <f t="shared" si="272"/>
        <v>0</v>
      </c>
      <c r="CZ90" s="117">
        <v>0</v>
      </c>
      <c r="DA90" s="119">
        <f t="shared" si="273"/>
        <v>0</v>
      </c>
      <c r="DB90" s="120">
        <f t="shared" si="274"/>
        <v>0</v>
      </c>
      <c r="DC90" s="87" t="str">
        <f t="shared" si="318"/>
        <v/>
      </c>
      <c r="DD90" s="87" t="str">
        <f t="shared" si="319"/>
        <v/>
      </c>
      <c r="DE90" s="121" t="str">
        <f t="shared" si="320"/>
        <v/>
      </c>
      <c r="DF90" s="122">
        <v>0</v>
      </c>
      <c r="DG90" s="123">
        <v>0</v>
      </c>
      <c r="DH90" s="124"/>
      <c r="DI90" s="125">
        <f t="shared" si="358"/>
        <v>0</v>
      </c>
      <c r="DJ90" s="84">
        <v>0</v>
      </c>
      <c r="DK90" s="126">
        <v>0</v>
      </c>
      <c r="DL90" s="127">
        <f t="shared" si="378"/>
        <v>0</v>
      </c>
      <c r="DM90" s="128">
        <v>0</v>
      </c>
      <c r="DN90" s="129">
        <f t="shared" ref="DN90" si="407">IF($U$8="NA","NA",0)</f>
        <v>0</v>
      </c>
      <c r="DO90" s="130">
        <f t="shared" si="359"/>
        <v>0</v>
      </c>
      <c r="DP90" s="131">
        <f t="shared" si="360"/>
        <v>0</v>
      </c>
      <c r="DQ90" s="132">
        <f t="shared" si="361"/>
        <v>0</v>
      </c>
      <c r="DR90" s="133" t="str">
        <f t="shared" si="362"/>
        <v/>
      </c>
      <c r="DS90" s="116">
        <v>0</v>
      </c>
      <c r="DT90" s="135">
        <v>0</v>
      </c>
      <c r="DU90" s="136">
        <f t="shared" si="363"/>
        <v>0</v>
      </c>
      <c r="DV90" s="117">
        <v>0</v>
      </c>
      <c r="DW90" s="138"/>
      <c r="DX90" s="136">
        <f t="shared" si="364"/>
        <v>0</v>
      </c>
      <c r="DY90" s="138"/>
      <c r="DZ90" s="138"/>
      <c r="EA90" s="136" t="str">
        <f t="shared" si="365"/>
        <v/>
      </c>
      <c r="EB90" s="139">
        <f t="shared" si="366"/>
        <v>0</v>
      </c>
      <c r="EC90" s="140">
        <f t="shared" si="367"/>
        <v>0</v>
      </c>
      <c r="ED90" s="141">
        <f t="shared" si="368"/>
        <v>0</v>
      </c>
      <c r="EE90" s="86">
        <v>0</v>
      </c>
      <c r="EF90" s="142">
        <v>0</v>
      </c>
      <c r="EG90" s="136">
        <f t="shared" si="369"/>
        <v>0</v>
      </c>
      <c r="EH90" s="143">
        <v>0</v>
      </c>
      <c r="EI90" s="144">
        <f t="shared" ref="EI90" si="408">IF($U$8="NA","NA",0)</f>
        <v>0</v>
      </c>
      <c r="EJ90" s="136">
        <f t="shared" si="370"/>
        <v>0</v>
      </c>
      <c r="EK90" s="145">
        <f t="shared" si="371"/>
        <v>0</v>
      </c>
      <c r="EL90" s="146">
        <f t="shared" si="372"/>
        <v>0</v>
      </c>
      <c r="EM90" s="147">
        <f t="shared" si="373"/>
        <v>0</v>
      </c>
      <c r="EN90" s="120">
        <f t="shared" si="374"/>
        <v>0</v>
      </c>
      <c r="EO90" s="148" t="str">
        <f t="shared" si="375"/>
        <v/>
      </c>
      <c r="EP90" s="149">
        <v>0</v>
      </c>
      <c r="EQ90" s="114">
        <v>0</v>
      </c>
      <c r="ER90" s="150">
        <v>0</v>
      </c>
      <c r="ES90" s="151">
        <f t="shared" si="399"/>
        <v>0</v>
      </c>
      <c r="ET90" s="152">
        <f t="shared" si="400"/>
        <v>0</v>
      </c>
      <c r="EU90" s="153" t="str">
        <f t="shared" si="401"/>
        <v/>
      </c>
      <c r="EV90" s="175">
        <v>0</v>
      </c>
      <c r="EW90" s="162">
        <v>0</v>
      </c>
      <c r="EX90" s="162">
        <v>0</v>
      </c>
      <c r="EY90" s="85">
        <f t="shared" si="277"/>
        <v>0</v>
      </c>
      <c r="EZ90" s="132">
        <f t="shared" si="278"/>
        <v>0</v>
      </c>
      <c r="FA90" s="133" t="str">
        <f t="shared" si="279"/>
        <v/>
      </c>
      <c r="FB90" s="116">
        <v>0</v>
      </c>
      <c r="FC90" s="117">
        <v>0</v>
      </c>
      <c r="FD90" s="155">
        <v>0</v>
      </c>
      <c r="FE90" s="156">
        <f t="shared" si="381"/>
        <v>0</v>
      </c>
      <c r="FF90" s="142">
        <v>0</v>
      </c>
      <c r="FG90" s="157">
        <f t="shared" si="376"/>
        <v>0</v>
      </c>
      <c r="FH90" s="143">
        <v>0</v>
      </c>
      <c r="FI90" s="158">
        <f t="shared" si="377"/>
        <v>0</v>
      </c>
      <c r="FJ90" s="120">
        <f t="shared" si="321"/>
        <v>0</v>
      </c>
      <c r="FK90" s="438" t="str">
        <f t="shared" si="322"/>
        <v/>
      </c>
      <c r="FL90" s="438" t="str">
        <f t="shared" si="323"/>
        <v/>
      </c>
      <c r="FM90" s="148" t="str">
        <f t="shared" si="324"/>
        <v/>
      </c>
      <c r="FN90" s="405">
        <v>0</v>
      </c>
      <c r="FO90" s="375">
        <v>0</v>
      </c>
      <c r="FP90" s="406">
        <v>0</v>
      </c>
      <c r="FQ90" s="407">
        <f t="shared" si="402"/>
        <v>0</v>
      </c>
      <c r="FR90" s="408">
        <f t="shared" si="325"/>
        <v>0</v>
      </c>
      <c r="FS90" s="409" t="str">
        <f t="shared" si="326"/>
        <v/>
      </c>
      <c r="FT90" s="176"/>
      <c r="FU90" s="174"/>
      <c r="FV90" s="177" t="str">
        <f t="shared" si="233"/>
        <v/>
      </c>
      <c r="FW90" s="161" t="str">
        <f t="shared" si="327"/>
        <v/>
      </c>
      <c r="FX90" s="162" t="str">
        <f t="shared" si="328"/>
        <v/>
      </c>
      <c r="FY90" s="163" t="str">
        <f t="shared" si="393"/>
        <v/>
      </c>
      <c r="FZ90" s="164" t="str">
        <f t="shared" si="394"/>
        <v/>
      </c>
      <c r="GA90" s="164" t="str">
        <f t="shared" si="330"/>
        <v/>
      </c>
      <c r="GB90" s="165" t="str">
        <f t="shared" si="395"/>
        <v/>
      </c>
      <c r="GC90" s="166" t="str">
        <f t="shared" si="396"/>
        <v/>
      </c>
      <c r="GD90" s="167" t="str">
        <f t="shared" si="332"/>
        <v/>
      </c>
      <c r="GE90" s="168" t="str">
        <f t="shared" si="382"/>
        <v/>
      </c>
      <c r="GF90" s="169" t="str">
        <f t="shared" si="383"/>
        <v/>
      </c>
      <c r="GG90" s="169" t="str">
        <f t="shared" si="384"/>
        <v/>
      </c>
      <c r="GH90" s="169" t="str">
        <f t="shared" si="385"/>
        <v/>
      </c>
      <c r="GI90" s="169" t="str">
        <f t="shared" si="386"/>
        <v/>
      </c>
      <c r="GJ90" s="170" t="str">
        <f t="shared" si="387"/>
        <v/>
      </c>
      <c r="GK90" s="169" t="str">
        <f t="shared" si="388"/>
        <v/>
      </c>
      <c r="GL90" s="439" t="str">
        <f t="shared" si="333"/>
        <v/>
      </c>
      <c r="GM90" s="168">
        <f t="shared" si="334"/>
        <v>0</v>
      </c>
      <c r="GN90" s="169">
        <f t="shared" si="335"/>
        <v>0</v>
      </c>
      <c r="GO90" s="169">
        <f t="shared" si="336"/>
        <v>0</v>
      </c>
      <c r="GP90" s="169">
        <f t="shared" si="337"/>
        <v>0</v>
      </c>
      <c r="GQ90" s="171"/>
      <c r="GR90" s="809"/>
      <c r="GS90" s="809"/>
      <c r="GT90" s="25">
        <f t="shared" si="338"/>
        <v>0</v>
      </c>
      <c r="GU90" s="25" t="s">
        <v>161</v>
      </c>
      <c r="GV90" s="25">
        <f t="shared" si="339"/>
        <v>200</v>
      </c>
      <c r="GW90" s="25" t="str">
        <f t="shared" si="340"/>
        <v>0/200</v>
      </c>
      <c r="GX90" s="25">
        <f t="shared" si="341"/>
        <v>0</v>
      </c>
      <c r="GY90" s="25" t="s">
        <v>161</v>
      </c>
      <c r="GZ90" s="25">
        <f t="shared" si="342"/>
        <v>200</v>
      </c>
      <c r="HA90" s="25" t="str">
        <f t="shared" si="343"/>
        <v>0/200</v>
      </c>
      <c r="HB90" s="25">
        <f t="shared" si="344"/>
        <v>0</v>
      </c>
      <c r="HC90" s="25" t="s">
        <v>161</v>
      </c>
      <c r="HD90" s="25">
        <f t="shared" si="345"/>
        <v>100</v>
      </c>
      <c r="HE90" s="25" t="str">
        <f t="shared" si="346"/>
        <v>0/100</v>
      </c>
      <c r="HF90" s="25">
        <f t="shared" si="347"/>
        <v>0</v>
      </c>
      <c r="HG90" s="25" t="s">
        <v>161</v>
      </c>
      <c r="HH90" s="25">
        <f t="shared" si="348"/>
        <v>100</v>
      </c>
      <c r="HI90" s="25" t="str">
        <f t="shared" si="349"/>
        <v>0/100</v>
      </c>
      <c r="HJ90" s="25">
        <f t="shared" si="350"/>
        <v>0</v>
      </c>
      <c r="HK90" s="25" t="s">
        <v>161</v>
      </c>
      <c r="HL90" s="25">
        <f t="shared" si="351"/>
        <v>200</v>
      </c>
      <c r="HM90" s="25" t="str">
        <f t="shared" si="352"/>
        <v>0/200</v>
      </c>
      <c r="HN90" s="25">
        <f t="shared" si="353"/>
        <v>0</v>
      </c>
      <c r="HO90" s="25" t="s">
        <v>161</v>
      </c>
      <c r="HP90" s="25">
        <f t="shared" si="354"/>
        <v>100</v>
      </c>
      <c r="HQ90" s="25" t="str">
        <f t="shared" si="355"/>
        <v>0/100</v>
      </c>
    </row>
    <row r="91" spans="1:225" ht="18">
      <c r="A91" s="2">
        <f t="shared" si="280"/>
        <v>0</v>
      </c>
      <c r="B91" s="22">
        <f t="shared" si="281"/>
        <v>0</v>
      </c>
      <c r="C91" s="172">
        <v>82</v>
      </c>
      <c r="D91" s="85"/>
      <c r="E91" s="26"/>
      <c r="F91" s="27"/>
      <c r="G91" s="23"/>
      <c r="H91" s="26"/>
      <c r="I91" s="26"/>
      <c r="J91" s="26"/>
      <c r="K91" s="365"/>
      <c r="L91" s="89">
        <v>0</v>
      </c>
      <c r="M91" s="90">
        <v>0</v>
      </c>
      <c r="N91" s="91">
        <v>0</v>
      </c>
      <c r="O91" s="91"/>
      <c r="P91" s="371">
        <f t="shared" si="282"/>
        <v>0</v>
      </c>
      <c r="Q91" s="372">
        <f t="shared" si="283"/>
        <v>0</v>
      </c>
      <c r="R91" s="90">
        <v>0</v>
      </c>
      <c r="S91" s="92">
        <f t="shared" si="256"/>
        <v>0</v>
      </c>
      <c r="T91" s="90">
        <v>0</v>
      </c>
      <c r="U91" s="92">
        <f t="shared" si="257"/>
        <v>0</v>
      </c>
      <c r="V91" s="93">
        <f t="shared" si="284"/>
        <v>0</v>
      </c>
      <c r="W91" s="94" t="str">
        <f t="shared" si="285"/>
        <v/>
      </c>
      <c r="X91" s="94" t="str">
        <f t="shared" si="286"/>
        <v/>
      </c>
      <c r="Y91" s="373" t="str">
        <f t="shared" si="287"/>
        <v/>
      </c>
      <c r="Z91" s="380">
        <v>0</v>
      </c>
      <c r="AA91" s="381">
        <v>0</v>
      </c>
      <c r="AB91" s="382">
        <v>0</v>
      </c>
      <c r="AC91" s="382"/>
      <c r="AD91" s="382">
        <f t="shared" si="288"/>
        <v>0</v>
      </c>
      <c r="AE91" s="383">
        <f t="shared" si="289"/>
        <v>0</v>
      </c>
      <c r="AF91" s="381">
        <v>0</v>
      </c>
      <c r="AG91" s="383">
        <f t="shared" si="258"/>
        <v>0</v>
      </c>
      <c r="AH91" s="381">
        <v>0</v>
      </c>
      <c r="AI91" s="383">
        <f t="shared" si="259"/>
        <v>0</v>
      </c>
      <c r="AJ91" s="384">
        <f t="shared" si="260"/>
        <v>0</v>
      </c>
      <c r="AK91" s="385" t="str">
        <f t="shared" si="290"/>
        <v/>
      </c>
      <c r="AL91" s="385" t="str">
        <f t="shared" si="291"/>
        <v/>
      </c>
      <c r="AM91" s="386" t="str">
        <f t="shared" si="292"/>
        <v/>
      </c>
      <c r="AN91" s="96">
        <v>0</v>
      </c>
      <c r="AO91" s="97">
        <v>0</v>
      </c>
      <c r="AP91" s="98">
        <v>0</v>
      </c>
      <c r="AQ91" s="98"/>
      <c r="AR91" s="98">
        <f t="shared" si="293"/>
        <v>0</v>
      </c>
      <c r="AS91" s="99">
        <f t="shared" si="294"/>
        <v>0</v>
      </c>
      <c r="AT91" s="97">
        <v>0</v>
      </c>
      <c r="AU91" s="99">
        <f t="shared" si="261"/>
        <v>0</v>
      </c>
      <c r="AV91" s="97">
        <v>0</v>
      </c>
      <c r="AW91" s="99">
        <f t="shared" si="262"/>
        <v>0</v>
      </c>
      <c r="AX91" s="100">
        <f t="shared" si="263"/>
        <v>0</v>
      </c>
      <c r="AY91" s="101" t="str">
        <f t="shared" si="295"/>
        <v/>
      </c>
      <c r="AZ91" s="101" t="str">
        <f t="shared" si="296"/>
        <v/>
      </c>
      <c r="BA91" s="102" t="str">
        <f t="shared" si="297"/>
        <v/>
      </c>
      <c r="BB91" s="103">
        <v>0</v>
      </c>
      <c r="BC91" s="104">
        <v>0</v>
      </c>
      <c r="BD91" s="105">
        <v>0</v>
      </c>
      <c r="BE91" s="105"/>
      <c r="BF91" s="105">
        <f t="shared" si="298"/>
        <v>0</v>
      </c>
      <c r="BG91" s="106">
        <f t="shared" si="299"/>
        <v>0</v>
      </c>
      <c r="BH91" s="104">
        <v>0</v>
      </c>
      <c r="BI91" s="106">
        <f t="shared" si="264"/>
        <v>0</v>
      </c>
      <c r="BJ91" s="104">
        <v>0</v>
      </c>
      <c r="BK91" s="106">
        <f t="shared" si="265"/>
        <v>0</v>
      </c>
      <c r="BL91" s="107">
        <f t="shared" si="266"/>
        <v>0</v>
      </c>
      <c r="BM91" s="108" t="str">
        <f t="shared" si="300"/>
        <v/>
      </c>
      <c r="BN91" s="108" t="str">
        <f t="shared" si="301"/>
        <v/>
      </c>
      <c r="BO91" s="109" t="str">
        <f t="shared" si="302"/>
        <v/>
      </c>
      <c r="BP91" s="110">
        <v>0</v>
      </c>
      <c r="BQ91" s="111">
        <v>0</v>
      </c>
      <c r="BR91" s="112">
        <v>0</v>
      </c>
      <c r="BS91" s="113">
        <f t="shared" si="303"/>
        <v>0</v>
      </c>
      <c r="BT91" s="111">
        <f t="shared" si="304"/>
        <v>0</v>
      </c>
      <c r="BU91" s="113">
        <f t="shared" si="305"/>
        <v>0</v>
      </c>
      <c r="BV91" s="111">
        <v>0</v>
      </c>
      <c r="BW91" s="113">
        <f t="shared" si="267"/>
        <v>0</v>
      </c>
      <c r="BX91" s="435">
        <f t="shared" si="306"/>
        <v>0</v>
      </c>
      <c r="BY91" s="114">
        <f t="shared" si="307"/>
        <v>0</v>
      </c>
      <c r="BZ91" s="434">
        <f t="shared" si="268"/>
        <v>0</v>
      </c>
      <c r="CA91" s="403" t="str">
        <f t="shared" si="308"/>
        <v/>
      </c>
      <c r="CB91" s="114" t="str">
        <f t="shared" si="309"/>
        <v/>
      </c>
      <c r="CC91" s="115" t="str">
        <f t="shared" si="310"/>
        <v/>
      </c>
      <c r="CD91" s="89">
        <v>0</v>
      </c>
      <c r="CE91" s="90">
        <v>0</v>
      </c>
      <c r="CF91" s="91">
        <v>0</v>
      </c>
      <c r="CG91" s="91"/>
      <c r="CH91" s="91">
        <f t="shared" si="311"/>
        <v>0</v>
      </c>
      <c r="CI91" s="92">
        <f t="shared" si="312"/>
        <v>0</v>
      </c>
      <c r="CJ91" s="90">
        <v>0</v>
      </c>
      <c r="CK91" s="92">
        <f t="shared" si="269"/>
        <v>0</v>
      </c>
      <c r="CL91" s="90">
        <v>0</v>
      </c>
      <c r="CM91" s="92">
        <f t="shared" si="270"/>
        <v>0</v>
      </c>
      <c r="CN91" s="93">
        <f t="shared" si="271"/>
        <v>0</v>
      </c>
      <c r="CO91" s="94" t="str">
        <f t="shared" si="313"/>
        <v/>
      </c>
      <c r="CP91" s="94" t="str">
        <f t="shared" si="314"/>
        <v/>
      </c>
      <c r="CQ91" s="95" t="str">
        <f t="shared" si="315"/>
        <v/>
      </c>
      <c r="CR91" s="116">
        <v>0</v>
      </c>
      <c r="CS91" s="117">
        <v>0</v>
      </c>
      <c r="CT91" s="118">
        <v>0</v>
      </c>
      <c r="CU91" s="118"/>
      <c r="CV91" s="118">
        <f t="shared" si="316"/>
        <v>0</v>
      </c>
      <c r="CW91" s="119">
        <f t="shared" si="317"/>
        <v>0</v>
      </c>
      <c r="CX91" s="117">
        <v>0</v>
      </c>
      <c r="CY91" s="119">
        <f t="shared" si="272"/>
        <v>0</v>
      </c>
      <c r="CZ91" s="117">
        <v>0</v>
      </c>
      <c r="DA91" s="119">
        <f t="shared" si="273"/>
        <v>0</v>
      </c>
      <c r="DB91" s="120">
        <f t="shared" si="274"/>
        <v>0</v>
      </c>
      <c r="DC91" s="87" t="str">
        <f t="shared" si="318"/>
        <v/>
      </c>
      <c r="DD91" s="87" t="str">
        <f t="shared" si="319"/>
        <v/>
      </c>
      <c r="DE91" s="121" t="str">
        <f t="shared" si="320"/>
        <v/>
      </c>
      <c r="DF91" s="122">
        <v>0</v>
      </c>
      <c r="DG91" s="123">
        <v>0</v>
      </c>
      <c r="DH91" s="124"/>
      <c r="DI91" s="125">
        <f t="shared" si="358"/>
        <v>0</v>
      </c>
      <c r="DJ91" s="84">
        <v>0</v>
      </c>
      <c r="DK91" s="126">
        <v>0</v>
      </c>
      <c r="DL91" s="127">
        <f t="shared" si="378"/>
        <v>0</v>
      </c>
      <c r="DM91" s="128">
        <v>0</v>
      </c>
      <c r="DN91" s="129">
        <v>0</v>
      </c>
      <c r="DO91" s="130">
        <f t="shared" si="359"/>
        <v>0</v>
      </c>
      <c r="DP91" s="131">
        <f t="shared" si="360"/>
        <v>0</v>
      </c>
      <c r="DQ91" s="132">
        <f t="shared" si="361"/>
        <v>0</v>
      </c>
      <c r="DR91" s="133" t="str">
        <f t="shared" si="362"/>
        <v/>
      </c>
      <c r="DS91" s="116">
        <v>0</v>
      </c>
      <c r="DT91" s="135">
        <v>0</v>
      </c>
      <c r="DU91" s="136">
        <f t="shared" si="363"/>
        <v>0</v>
      </c>
      <c r="DV91" s="117">
        <v>0</v>
      </c>
      <c r="DW91" s="138"/>
      <c r="DX91" s="136">
        <f t="shared" si="364"/>
        <v>0</v>
      </c>
      <c r="DY91" s="138"/>
      <c r="DZ91" s="138"/>
      <c r="EA91" s="136" t="str">
        <f t="shared" si="365"/>
        <v/>
      </c>
      <c r="EB91" s="139">
        <f t="shared" si="366"/>
        <v>0</v>
      </c>
      <c r="EC91" s="140">
        <f t="shared" si="367"/>
        <v>0</v>
      </c>
      <c r="ED91" s="141">
        <f t="shared" si="368"/>
        <v>0</v>
      </c>
      <c r="EE91" s="86">
        <v>0</v>
      </c>
      <c r="EF91" s="142">
        <v>0</v>
      </c>
      <c r="EG91" s="136">
        <f t="shared" si="369"/>
        <v>0</v>
      </c>
      <c r="EH91" s="143">
        <v>0</v>
      </c>
      <c r="EI91" s="144">
        <v>0</v>
      </c>
      <c r="EJ91" s="136">
        <f t="shared" si="370"/>
        <v>0</v>
      </c>
      <c r="EK91" s="145">
        <f t="shared" si="371"/>
        <v>0</v>
      </c>
      <c r="EL91" s="146">
        <f t="shared" si="372"/>
        <v>0</v>
      </c>
      <c r="EM91" s="147">
        <f t="shared" si="373"/>
        <v>0</v>
      </c>
      <c r="EN91" s="120">
        <f t="shared" si="374"/>
        <v>0</v>
      </c>
      <c r="EO91" s="148" t="str">
        <f t="shared" si="375"/>
        <v/>
      </c>
      <c r="EP91" s="173">
        <v>0</v>
      </c>
      <c r="EQ91" s="174">
        <v>0</v>
      </c>
      <c r="ER91" s="174">
        <v>0</v>
      </c>
      <c r="ES91" s="151">
        <f t="shared" si="399"/>
        <v>0</v>
      </c>
      <c r="ET91" s="152">
        <f t="shared" si="400"/>
        <v>0</v>
      </c>
      <c r="EU91" s="153" t="str">
        <f t="shared" si="401"/>
        <v/>
      </c>
      <c r="EV91" s="154">
        <v>0</v>
      </c>
      <c r="EW91" s="85">
        <v>0</v>
      </c>
      <c r="EX91" s="85">
        <v>0</v>
      </c>
      <c r="EY91" s="85">
        <f t="shared" si="277"/>
        <v>0</v>
      </c>
      <c r="EZ91" s="132">
        <f t="shared" si="278"/>
        <v>0</v>
      </c>
      <c r="FA91" s="133" t="str">
        <f t="shared" si="279"/>
        <v/>
      </c>
      <c r="FB91" s="116">
        <v>0</v>
      </c>
      <c r="FC91" s="117">
        <v>0</v>
      </c>
      <c r="FD91" s="155">
        <v>0</v>
      </c>
      <c r="FE91" s="156">
        <f t="shared" si="381"/>
        <v>0</v>
      </c>
      <c r="FF91" s="142">
        <v>0</v>
      </c>
      <c r="FG91" s="157">
        <f t="shared" si="376"/>
        <v>0</v>
      </c>
      <c r="FH91" s="143">
        <v>0</v>
      </c>
      <c r="FI91" s="158">
        <f t="shared" si="377"/>
        <v>0</v>
      </c>
      <c r="FJ91" s="120">
        <f t="shared" si="321"/>
        <v>0</v>
      </c>
      <c r="FK91" s="438" t="str">
        <f t="shared" si="322"/>
        <v/>
      </c>
      <c r="FL91" s="438" t="str">
        <f t="shared" si="323"/>
        <v/>
      </c>
      <c r="FM91" s="148" t="str">
        <f t="shared" si="324"/>
        <v/>
      </c>
      <c r="FN91" s="410">
        <v>0</v>
      </c>
      <c r="FO91" s="411">
        <v>0</v>
      </c>
      <c r="FP91" s="411">
        <v>0</v>
      </c>
      <c r="FQ91" s="407">
        <f t="shared" si="402"/>
        <v>0</v>
      </c>
      <c r="FR91" s="408">
        <f t="shared" si="325"/>
        <v>0</v>
      </c>
      <c r="FS91" s="409" t="str">
        <f t="shared" si="326"/>
        <v/>
      </c>
      <c r="FT91" s="176"/>
      <c r="FU91" s="174"/>
      <c r="FV91" s="177" t="str">
        <f t="shared" si="233"/>
        <v/>
      </c>
      <c r="FW91" s="161" t="str">
        <f t="shared" si="327"/>
        <v/>
      </c>
      <c r="FX91" s="162" t="str">
        <f t="shared" si="328"/>
        <v/>
      </c>
      <c r="FY91" s="163" t="str">
        <f t="shared" si="393"/>
        <v/>
      </c>
      <c r="FZ91" s="164" t="str">
        <f t="shared" si="394"/>
        <v/>
      </c>
      <c r="GA91" s="164" t="str">
        <f t="shared" si="330"/>
        <v/>
      </c>
      <c r="GB91" s="165" t="str">
        <f t="shared" si="395"/>
        <v/>
      </c>
      <c r="GC91" s="166" t="str">
        <f t="shared" si="396"/>
        <v/>
      </c>
      <c r="GD91" s="167" t="str">
        <f t="shared" si="332"/>
        <v/>
      </c>
      <c r="GE91" s="168" t="str">
        <f t="shared" si="382"/>
        <v/>
      </c>
      <c r="GF91" s="169" t="str">
        <f t="shared" si="383"/>
        <v/>
      </c>
      <c r="GG91" s="169" t="str">
        <f t="shared" si="384"/>
        <v/>
      </c>
      <c r="GH91" s="169" t="str">
        <f t="shared" si="385"/>
        <v/>
      </c>
      <c r="GI91" s="169" t="str">
        <f t="shared" si="386"/>
        <v/>
      </c>
      <c r="GJ91" s="170" t="str">
        <f t="shared" si="387"/>
        <v/>
      </c>
      <c r="GK91" s="169" t="str">
        <f t="shared" si="388"/>
        <v/>
      </c>
      <c r="GL91" s="439" t="str">
        <f t="shared" si="333"/>
        <v/>
      </c>
      <c r="GM91" s="168">
        <f t="shared" si="334"/>
        <v>0</v>
      </c>
      <c r="GN91" s="169">
        <f t="shared" si="335"/>
        <v>0</v>
      </c>
      <c r="GO91" s="169">
        <f t="shared" si="336"/>
        <v>0</v>
      </c>
      <c r="GP91" s="169">
        <f t="shared" si="337"/>
        <v>0</v>
      </c>
      <c r="GQ91" s="171"/>
      <c r="GR91" s="809"/>
      <c r="GS91" s="809"/>
      <c r="GT91" s="25">
        <f t="shared" si="338"/>
        <v>0</v>
      </c>
      <c r="GU91" s="25" t="s">
        <v>161</v>
      </c>
      <c r="GV91" s="25">
        <f t="shared" si="339"/>
        <v>200</v>
      </c>
      <c r="GW91" s="25" t="str">
        <f t="shared" si="340"/>
        <v>0/200</v>
      </c>
      <c r="GX91" s="25">
        <f t="shared" si="341"/>
        <v>0</v>
      </c>
      <c r="GY91" s="25" t="s">
        <v>161</v>
      </c>
      <c r="GZ91" s="25">
        <f t="shared" si="342"/>
        <v>200</v>
      </c>
      <c r="HA91" s="25" t="str">
        <f t="shared" si="343"/>
        <v>0/200</v>
      </c>
      <c r="HB91" s="25">
        <f t="shared" si="344"/>
        <v>0</v>
      </c>
      <c r="HC91" s="25" t="s">
        <v>161</v>
      </c>
      <c r="HD91" s="25">
        <f t="shared" si="345"/>
        <v>100</v>
      </c>
      <c r="HE91" s="25" t="str">
        <f t="shared" si="346"/>
        <v>0/100</v>
      </c>
      <c r="HF91" s="25">
        <f t="shared" si="347"/>
        <v>0</v>
      </c>
      <c r="HG91" s="25" t="s">
        <v>161</v>
      </c>
      <c r="HH91" s="25">
        <f t="shared" si="348"/>
        <v>100</v>
      </c>
      <c r="HI91" s="25" t="str">
        <f t="shared" si="349"/>
        <v>0/100</v>
      </c>
      <c r="HJ91" s="25">
        <f t="shared" si="350"/>
        <v>0</v>
      </c>
      <c r="HK91" s="25" t="s">
        <v>161</v>
      </c>
      <c r="HL91" s="25">
        <f t="shared" si="351"/>
        <v>200</v>
      </c>
      <c r="HM91" s="25" t="str">
        <f t="shared" si="352"/>
        <v>0/200</v>
      </c>
      <c r="HN91" s="25">
        <f t="shared" si="353"/>
        <v>0</v>
      </c>
      <c r="HO91" s="25" t="s">
        <v>161</v>
      </c>
      <c r="HP91" s="25">
        <f t="shared" si="354"/>
        <v>100</v>
      </c>
      <c r="HQ91" s="25" t="str">
        <f t="shared" si="355"/>
        <v>0/100</v>
      </c>
    </row>
    <row r="92" spans="1:225" ht="18">
      <c r="A92" s="2">
        <f t="shared" si="280"/>
        <v>0</v>
      </c>
      <c r="B92" s="22">
        <f t="shared" si="281"/>
        <v>0</v>
      </c>
      <c r="C92" s="88">
        <v>83</v>
      </c>
      <c r="D92" s="85"/>
      <c r="E92" s="26"/>
      <c r="F92" s="27"/>
      <c r="G92" s="26"/>
      <c r="H92" s="26"/>
      <c r="I92" s="26"/>
      <c r="J92" s="26"/>
      <c r="K92" s="365"/>
      <c r="L92" s="89">
        <v>0</v>
      </c>
      <c r="M92" s="90">
        <v>0</v>
      </c>
      <c r="N92" s="91">
        <v>0</v>
      </c>
      <c r="O92" s="91"/>
      <c r="P92" s="371">
        <f t="shared" si="282"/>
        <v>0</v>
      </c>
      <c r="Q92" s="372">
        <f t="shared" si="283"/>
        <v>0</v>
      </c>
      <c r="R92" s="90">
        <v>0</v>
      </c>
      <c r="S92" s="92">
        <f t="shared" si="256"/>
        <v>0</v>
      </c>
      <c r="T92" s="90">
        <v>0</v>
      </c>
      <c r="U92" s="92">
        <f t="shared" si="257"/>
        <v>0</v>
      </c>
      <c r="V92" s="93">
        <f t="shared" si="284"/>
        <v>0</v>
      </c>
      <c r="W92" s="94" t="str">
        <f t="shared" si="285"/>
        <v/>
      </c>
      <c r="X92" s="94" t="str">
        <f t="shared" si="286"/>
        <v/>
      </c>
      <c r="Y92" s="373" t="str">
        <f t="shared" si="287"/>
        <v/>
      </c>
      <c r="Z92" s="380">
        <v>0</v>
      </c>
      <c r="AA92" s="381">
        <v>0</v>
      </c>
      <c r="AB92" s="382">
        <v>0</v>
      </c>
      <c r="AC92" s="382"/>
      <c r="AD92" s="382">
        <f t="shared" si="288"/>
        <v>0</v>
      </c>
      <c r="AE92" s="383">
        <f t="shared" si="289"/>
        <v>0</v>
      </c>
      <c r="AF92" s="381">
        <v>0</v>
      </c>
      <c r="AG92" s="383">
        <f t="shared" si="258"/>
        <v>0</v>
      </c>
      <c r="AH92" s="381">
        <v>0</v>
      </c>
      <c r="AI92" s="383">
        <f t="shared" si="259"/>
        <v>0</v>
      </c>
      <c r="AJ92" s="384">
        <f t="shared" si="260"/>
        <v>0</v>
      </c>
      <c r="AK92" s="385" t="str">
        <f t="shared" si="290"/>
        <v/>
      </c>
      <c r="AL92" s="385" t="str">
        <f t="shared" si="291"/>
        <v/>
      </c>
      <c r="AM92" s="386" t="str">
        <f t="shared" si="292"/>
        <v/>
      </c>
      <c r="AN92" s="96">
        <v>0</v>
      </c>
      <c r="AO92" s="97">
        <v>0</v>
      </c>
      <c r="AP92" s="98">
        <v>0</v>
      </c>
      <c r="AQ92" s="98"/>
      <c r="AR92" s="98">
        <f t="shared" si="293"/>
        <v>0</v>
      </c>
      <c r="AS92" s="99">
        <f t="shared" si="294"/>
        <v>0</v>
      </c>
      <c r="AT92" s="97">
        <v>0</v>
      </c>
      <c r="AU92" s="99">
        <f t="shared" si="261"/>
        <v>0</v>
      </c>
      <c r="AV92" s="97">
        <v>0</v>
      </c>
      <c r="AW92" s="99">
        <f t="shared" si="262"/>
        <v>0</v>
      </c>
      <c r="AX92" s="100">
        <f t="shared" si="263"/>
        <v>0</v>
      </c>
      <c r="AY92" s="101" t="str">
        <f t="shared" si="295"/>
        <v/>
      </c>
      <c r="AZ92" s="101" t="str">
        <f t="shared" si="296"/>
        <v/>
      </c>
      <c r="BA92" s="102" t="str">
        <f t="shared" si="297"/>
        <v/>
      </c>
      <c r="BB92" s="103">
        <v>0</v>
      </c>
      <c r="BC92" s="104">
        <v>0</v>
      </c>
      <c r="BD92" s="105">
        <v>0</v>
      </c>
      <c r="BE92" s="105"/>
      <c r="BF92" s="105">
        <f t="shared" si="298"/>
        <v>0</v>
      </c>
      <c r="BG92" s="106">
        <f t="shared" si="299"/>
        <v>0</v>
      </c>
      <c r="BH92" s="104">
        <v>0</v>
      </c>
      <c r="BI92" s="106">
        <f t="shared" si="264"/>
        <v>0</v>
      </c>
      <c r="BJ92" s="104">
        <v>0</v>
      </c>
      <c r="BK92" s="106">
        <f t="shared" si="265"/>
        <v>0</v>
      </c>
      <c r="BL92" s="107">
        <f t="shared" si="266"/>
        <v>0</v>
      </c>
      <c r="BM92" s="108" t="str">
        <f t="shared" si="300"/>
        <v/>
      </c>
      <c r="BN92" s="108" t="str">
        <f t="shared" si="301"/>
        <v/>
      </c>
      <c r="BO92" s="109" t="str">
        <f t="shared" si="302"/>
        <v/>
      </c>
      <c r="BP92" s="110">
        <v>0</v>
      </c>
      <c r="BQ92" s="111">
        <v>0</v>
      </c>
      <c r="BR92" s="112">
        <v>0</v>
      </c>
      <c r="BS92" s="113">
        <f t="shared" si="303"/>
        <v>0</v>
      </c>
      <c r="BT92" s="111">
        <f t="shared" si="304"/>
        <v>0</v>
      </c>
      <c r="BU92" s="113">
        <f t="shared" si="305"/>
        <v>0</v>
      </c>
      <c r="BV92" s="111">
        <v>0</v>
      </c>
      <c r="BW92" s="113">
        <f t="shared" si="267"/>
        <v>0</v>
      </c>
      <c r="BX92" s="435">
        <f t="shared" si="306"/>
        <v>0</v>
      </c>
      <c r="BY92" s="114">
        <f t="shared" si="307"/>
        <v>0</v>
      </c>
      <c r="BZ92" s="434">
        <f t="shared" si="268"/>
        <v>0</v>
      </c>
      <c r="CA92" s="403" t="str">
        <f t="shared" si="308"/>
        <v/>
      </c>
      <c r="CB92" s="114" t="str">
        <f t="shared" si="309"/>
        <v/>
      </c>
      <c r="CC92" s="115" t="str">
        <f t="shared" si="310"/>
        <v/>
      </c>
      <c r="CD92" s="89">
        <v>0</v>
      </c>
      <c r="CE92" s="90">
        <v>0</v>
      </c>
      <c r="CF92" s="91">
        <v>0</v>
      </c>
      <c r="CG92" s="91"/>
      <c r="CH92" s="91">
        <f t="shared" si="311"/>
        <v>0</v>
      </c>
      <c r="CI92" s="92">
        <f t="shared" si="312"/>
        <v>0</v>
      </c>
      <c r="CJ92" s="90">
        <v>0</v>
      </c>
      <c r="CK92" s="92">
        <f t="shared" si="269"/>
        <v>0</v>
      </c>
      <c r="CL92" s="90">
        <v>0</v>
      </c>
      <c r="CM92" s="92">
        <f t="shared" si="270"/>
        <v>0</v>
      </c>
      <c r="CN92" s="93">
        <f t="shared" si="271"/>
        <v>0</v>
      </c>
      <c r="CO92" s="94" t="str">
        <f t="shared" si="313"/>
        <v/>
      </c>
      <c r="CP92" s="94" t="str">
        <f t="shared" si="314"/>
        <v/>
      </c>
      <c r="CQ92" s="95" t="str">
        <f t="shared" si="315"/>
        <v/>
      </c>
      <c r="CR92" s="116">
        <v>0</v>
      </c>
      <c r="CS92" s="117">
        <v>0</v>
      </c>
      <c r="CT92" s="118">
        <v>0</v>
      </c>
      <c r="CU92" s="118"/>
      <c r="CV92" s="118">
        <f t="shared" si="316"/>
        <v>0</v>
      </c>
      <c r="CW92" s="119">
        <f t="shared" si="317"/>
        <v>0</v>
      </c>
      <c r="CX92" s="117">
        <v>0</v>
      </c>
      <c r="CY92" s="119">
        <f t="shared" si="272"/>
        <v>0</v>
      </c>
      <c r="CZ92" s="117">
        <v>0</v>
      </c>
      <c r="DA92" s="119">
        <f t="shared" si="273"/>
        <v>0</v>
      </c>
      <c r="DB92" s="120">
        <f t="shared" si="274"/>
        <v>0</v>
      </c>
      <c r="DC92" s="87" t="str">
        <f t="shared" si="318"/>
        <v/>
      </c>
      <c r="DD92" s="87" t="str">
        <f t="shared" si="319"/>
        <v/>
      </c>
      <c r="DE92" s="121" t="str">
        <f t="shared" si="320"/>
        <v/>
      </c>
      <c r="DF92" s="122">
        <v>0</v>
      </c>
      <c r="DG92" s="123">
        <v>0</v>
      </c>
      <c r="DH92" s="124"/>
      <c r="DI92" s="125">
        <f t="shared" si="358"/>
        <v>0</v>
      </c>
      <c r="DJ92" s="84">
        <v>0</v>
      </c>
      <c r="DK92" s="126">
        <v>0</v>
      </c>
      <c r="DL92" s="127">
        <f t="shared" si="378"/>
        <v>0</v>
      </c>
      <c r="DM92" s="128">
        <v>0</v>
      </c>
      <c r="DN92" s="129">
        <f t="shared" ref="DN92" si="409">IF($U$8="NA","NA",0)</f>
        <v>0</v>
      </c>
      <c r="DO92" s="130">
        <f t="shared" si="359"/>
        <v>0</v>
      </c>
      <c r="DP92" s="131">
        <f t="shared" si="360"/>
        <v>0</v>
      </c>
      <c r="DQ92" s="132">
        <f t="shared" si="361"/>
        <v>0</v>
      </c>
      <c r="DR92" s="133" t="str">
        <f t="shared" si="362"/>
        <v/>
      </c>
      <c r="DS92" s="116">
        <v>0</v>
      </c>
      <c r="DT92" s="135">
        <v>0</v>
      </c>
      <c r="DU92" s="136">
        <f t="shared" si="363"/>
        <v>0</v>
      </c>
      <c r="DV92" s="117">
        <v>0</v>
      </c>
      <c r="DW92" s="138"/>
      <c r="DX92" s="136">
        <f t="shared" si="364"/>
        <v>0</v>
      </c>
      <c r="DY92" s="138"/>
      <c r="DZ92" s="138"/>
      <c r="EA92" s="136" t="str">
        <f t="shared" si="365"/>
        <v/>
      </c>
      <c r="EB92" s="139">
        <f t="shared" si="366"/>
        <v>0</v>
      </c>
      <c r="EC92" s="140">
        <f t="shared" si="367"/>
        <v>0</v>
      </c>
      <c r="ED92" s="141">
        <f t="shared" si="368"/>
        <v>0</v>
      </c>
      <c r="EE92" s="86">
        <v>0</v>
      </c>
      <c r="EF92" s="142">
        <v>0</v>
      </c>
      <c r="EG92" s="136">
        <f t="shared" si="369"/>
        <v>0</v>
      </c>
      <c r="EH92" s="143">
        <v>0</v>
      </c>
      <c r="EI92" s="144">
        <f t="shared" ref="EI92" si="410">IF($U$8="NA","NA",0)</f>
        <v>0</v>
      </c>
      <c r="EJ92" s="136">
        <f t="shared" si="370"/>
        <v>0</v>
      </c>
      <c r="EK92" s="145">
        <f t="shared" si="371"/>
        <v>0</v>
      </c>
      <c r="EL92" s="146">
        <f t="shared" si="372"/>
        <v>0</v>
      </c>
      <c r="EM92" s="147">
        <f t="shared" si="373"/>
        <v>0</v>
      </c>
      <c r="EN92" s="120">
        <f t="shared" si="374"/>
        <v>0</v>
      </c>
      <c r="EO92" s="148" t="str">
        <f t="shared" si="375"/>
        <v/>
      </c>
      <c r="EP92" s="149">
        <v>0</v>
      </c>
      <c r="EQ92" s="114">
        <v>0</v>
      </c>
      <c r="ER92" s="150">
        <v>0</v>
      </c>
      <c r="ES92" s="151">
        <f t="shared" si="399"/>
        <v>0</v>
      </c>
      <c r="ET92" s="152">
        <f t="shared" si="400"/>
        <v>0</v>
      </c>
      <c r="EU92" s="153" t="str">
        <f t="shared" si="401"/>
        <v/>
      </c>
      <c r="EV92" s="175">
        <v>0</v>
      </c>
      <c r="EW92" s="162">
        <v>0</v>
      </c>
      <c r="EX92" s="162">
        <v>0</v>
      </c>
      <c r="EY92" s="85">
        <f t="shared" si="277"/>
        <v>0</v>
      </c>
      <c r="EZ92" s="132">
        <f t="shared" si="278"/>
        <v>0</v>
      </c>
      <c r="FA92" s="133" t="str">
        <f t="shared" si="279"/>
        <v/>
      </c>
      <c r="FB92" s="116">
        <v>0</v>
      </c>
      <c r="FC92" s="117">
        <v>0</v>
      </c>
      <c r="FD92" s="155">
        <v>0</v>
      </c>
      <c r="FE92" s="156">
        <f t="shared" si="381"/>
        <v>0</v>
      </c>
      <c r="FF92" s="142">
        <v>0</v>
      </c>
      <c r="FG92" s="157">
        <f t="shared" si="376"/>
        <v>0</v>
      </c>
      <c r="FH92" s="143">
        <v>0</v>
      </c>
      <c r="FI92" s="158">
        <f t="shared" si="377"/>
        <v>0</v>
      </c>
      <c r="FJ92" s="120">
        <f t="shared" si="321"/>
        <v>0</v>
      </c>
      <c r="FK92" s="438" t="str">
        <f t="shared" si="322"/>
        <v/>
      </c>
      <c r="FL92" s="438" t="str">
        <f t="shared" si="323"/>
        <v/>
      </c>
      <c r="FM92" s="148" t="str">
        <f t="shared" si="324"/>
        <v/>
      </c>
      <c r="FN92" s="405">
        <v>0</v>
      </c>
      <c r="FO92" s="375">
        <v>0</v>
      </c>
      <c r="FP92" s="406">
        <v>0</v>
      </c>
      <c r="FQ92" s="407">
        <f t="shared" si="402"/>
        <v>0</v>
      </c>
      <c r="FR92" s="408">
        <f t="shared" si="325"/>
        <v>0</v>
      </c>
      <c r="FS92" s="409" t="str">
        <f t="shared" si="326"/>
        <v/>
      </c>
      <c r="FT92" s="176"/>
      <c r="FU92" s="174"/>
      <c r="FV92" s="177" t="str">
        <f t="shared" si="233"/>
        <v/>
      </c>
      <c r="FW92" s="161" t="str">
        <f t="shared" si="327"/>
        <v/>
      </c>
      <c r="FX92" s="162" t="str">
        <f t="shared" si="328"/>
        <v/>
      </c>
      <c r="FY92" s="163" t="str">
        <f t="shared" si="393"/>
        <v/>
      </c>
      <c r="FZ92" s="164" t="str">
        <f t="shared" si="394"/>
        <v/>
      </c>
      <c r="GA92" s="164" t="str">
        <f t="shared" si="330"/>
        <v/>
      </c>
      <c r="GB92" s="165" t="str">
        <f t="shared" si="395"/>
        <v/>
      </c>
      <c r="GC92" s="166" t="str">
        <f t="shared" si="396"/>
        <v/>
      </c>
      <c r="GD92" s="167" t="str">
        <f t="shared" si="332"/>
        <v/>
      </c>
      <c r="GE92" s="168" t="str">
        <f t="shared" si="382"/>
        <v/>
      </c>
      <c r="GF92" s="169" t="str">
        <f t="shared" si="383"/>
        <v/>
      </c>
      <c r="GG92" s="169" t="str">
        <f t="shared" si="384"/>
        <v/>
      </c>
      <c r="GH92" s="169" t="str">
        <f t="shared" si="385"/>
        <v/>
      </c>
      <c r="GI92" s="169" t="str">
        <f t="shared" si="386"/>
        <v/>
      </c>
      <c r="GJ92" s="170" t="str">
        <f t="shared" si="387"/>
        <v/>
      </c>
      <c r="GK92" s="169" t="str">
        <f t="shared" si="388"/>
        <v/>
      </c>
      <c r="GL92" s="439" t="str">
        <f t="shared" si="333"/>
        <v/>
      </c>
      <c r="GM92" s="168">
        <f t="shared" si="334"/>
        <v>0</v>
      </c>
      <c r="GN92" s="169">
        <f t="shared" si="335"/>
        <v>0</v>
      </c>
      <c r="GO92" s="169">
        <f t="shared" si="336"/>
        <v>0</v>
      </c>
      <c r="GP92" s="169">
        <f t="shared" si="337"/>
        <v>0</v>
      </c>
      <c r="GQ92" s="171"/>
      <c r="GR92" s="809"/>
      <c r="GS92" s="809"/>
      <c r="GT92" s="25">
        <f t="shared" si="338"/>
        <v>0</v>
      </c>
      <c r="GU92" s="25" t="s">
        <v>161</v>
      </c>
      <c r="GV92" s="25">
        <f t="shared" si="339"/>
        <v>200</v>
      </c>
      <c r="GW92" s="25" t="str">
        <f t="shared" si="340"/>
        <v>0/200</v>
      </c>
      <c r="GX92" s="25">
        <f t="shared" si="341"/>
        <v>0</v>
      </c>
      <c r="GY92" s="25" t="s">
        <v>161</v>
      </c>
      <c r="GZ92" s="25">
        <f t="shared" si="342"/>
        <v>200</v>
      </c>
      <c r="HA92" s="25" t="str">
        <f t="shared" si="343"/>
        <v>0/200</v>
      </c>
      <c r="HB92" s="25">
        <f t="shared" si="344"/>
        <v>0</v>
      </c>
      <c r="HC92" s="25" t="s">
        <v>161</v>
      </c>
      <c r="HD92" s="25">
        <f t="shared" si="345"/>
        <v>100</v>
      </c>
      <c r="HE92" s="25" t="str">
        <f t="shared" si="346"/>
        <v>0/100</v>
      </c>
      <c r="HF92" s="25">
        <f t="shared" si="347"/>
        <v>0</v>
      </c>
      <c r="HG92" s="25" t="s">
        <v>161</v>
      </c>
      <c r="HH92" s="25">
        <f t="shared" si="348"/>
        <v>100</v>
      </c>
      <c r="HI92" s="25" t="str">
        <f t="shared" si="349"/>
        <v>0/100</v>
      </c>
      <c r="HJ92" s="25">
        <f t="shared" si="350"/>
        <v>0</v>
      </c>
      <c r="HK92" s="25" t="s">
        <v>161</v>
      </c>
      <c r="HL92" s="25">
        <f t="shared" si="351"/>
        <v>200</v>
      </c>
      <c r="HM92" s="25" t="str">
        <f t="shared" si="352"/>
        <v>0/200</v>
      </c>
      <c r="HN92" s="25">
        <f t="shared" si="353"/>
        <v>0</v>
      </c>
      <c r="HO92" s="25" t="s">
        <v>161</v>
      </c>
      <c r="HP92" s="25">
        <f t="shared" si="354"/>
        <v>100</v>
      </c>
      <c r="HQ92" s="25" t="str">
        <f t="shared" si="355"/>
        <v>0/100</v>
      </c>
    </row>
    <row r="93" spans="1:225" ht="18">
      <c r="A93" s="2">
        <f t="shared" si="280"/>
        <v>0</v>
      </c>
      <c r="B93" s="22">
        <f t="shared" si="281"/>
        <v>0</v>
      </c>
      <c r="C93" s="172">
        <v>84</v>
      </c>
      <c r="D93" s="85"/>
      <c r="E93" s="26"/>
      <c r="F93" s="27"/>
      <c r="G93" s="23"/>
      <c r="H93" s="26"/>
      <c r="I93" s="26"/>
      <c r="J93" s="26"/>
      <c r="K93" s="365"/>
      <c r="L93" s="89">
        <v>0</v>
      </c>
      <c r="M93" s="90">
        <v>0</v>
      </c>
      <c r="N93" s="91">
        <v>0</v>
      </c>
      <c r="O93" s="91"/>
      <c r="P93" s="371">
        <f t="shared" si="282"/>
        <v>0</v>
      </c>
      <c r="Q93" s="372">
        <f t="shared" si="283"/>
        <v>0</v>
      </c>
      <c r="R93" s="90">
        <v>0</v>
      </c>
      <c r="S93" s="92">
        <f t="shared" si="256"/>
        <v>0</v>
      </c>
      <c r="T93" s="90">
        <v>0</v>
      </c>
      <c r="U93" s="92">
        <f t="shared" si="257"/>
        <v>0</v>
      </c>
      <c r="V93" s="93">
        <f t="shared" si="284"/>
        <v>0</v>
      </c>
      <c r="W93" s="94" t="str">
        <f t="shared" si="285"/>
        <v/>
      </c>
      <c r="X93" s="94" t="str">
        <f t="shared" si="286"/>
        <v/>
      </c>
      <c r="Y93" s="373" t="str">
        <f t="shared" si="287"/>
        <v/>
      </c>
      <c r="Z93" s="380">
        <v>0</v>
      </c>
      <c r="AA93" s="381">
        <v>0</v>
      </c>
      <c r="AB93" s="382">
        <v>0</v>
      </c>
      <c r="AC93" s="382"/>
      <c r="AD93" s="382">
        <f t="shared" si="288"/>
        <v>0</v>
      </c>
      <c r="AE93" s="383">
        <f t="shared" si="289"/>
        <v>0</v>
      </c>
      <c r="AF93" s="381">
        <v>0</v>
      </c>
      <c r="AG93" s="383">
        <f t="shared" si="258"/>
        <v>0</v>
      </c>
      <c r="AH93" s="381">
        <v>0</v>
      </c>
      <c r="AI93" s="383">
        <f t="shared" si="259"/>
        <v>0</v>
      </c>
      <c r="AJ93" s="384">
        <f t="shared" si="260"/>
        <v>0</v>
      </c>
      <c r="AK93" s="385" t="str">
        <f t="shared" si="290"/>
        <v/>
      </c>
      <c r="AL93" s="385" t="str">
        <f t="shared" si="291"/>
        <v/>
      </c>
      <c r="AM93" s="386" t="str">
        <f t="shared" si="292"/>
        <v/>
      </c>
      <c r="AN93" s="96">
        <v>0</v>
      </c>
      <c r="AO93" s="97">
        <v>0</v>
      </c>
      <c r="AP93" s="98">
        <v>0</v>
      </c>
      <c r="AQ93" s="98"/>
      <c r="AR93" s="98">
        <f t="shared" si="293"/>
        <v>0</v>
      </c>
      <c r="AS93" s="99">
        <f t="shared" si="294"/>
        <v>0</v>
      </c>
      <c r="AT93" s="97">
        <v>0</v>
      </c>
      <c r="AU93" s="99">
        <f t="shared" si="261"/>
        <v>0</v>
      </c>
      <c r="AV93" s="97">
        <v>0</v>
      </c>
      <c r="AW93" s="99">
        <f t="shared" si="262"/>
        <v>0</v>
      </c>
      <c r="AX93" s="100">
        <f t="shared" si="263"/>
        <v>0</v>
      </c>
      <c r="AY93" s="101" t="str">
        <f t="shared" si="295"/>
        <v/>
      </c>
      <c r="AZ93" s="101" t="str">
        <f t="shared" si="296"/>
        <v/>
      </c>
      <c r="BA93" s="102" t="str">
        <f t="shared" si="297"/>
        <v/>
      </c>
      <c r="BB93" s="103">
        <v>0</v>
      </c>
      <c r="BC93" s="104">
        <v>0</v>
      </c>
      <c r="BD93" s="105">
        <v>0</v>
      </c>
      <c r="BE93" s="105"/>
      <c r="BF93" s="105">
        <f t="shared" si="298"/>
        <v>0</v>
      </c>
      <c r="BG93" s="106">
        <f t="shared" si="299"/>
        <v>0</v>
      </c>
      <c r="BH93" s="104">
        <v>0</v>
      </c>
      <c r="BI93" s="106">
        <f t="shared" si="264"/>
        <v>0</v>
      </c>
      <c r="BJ93" s="104">
        <v>0</v>
      </c>
      <c r="BK93" s="106">
        <f t="shared" si="265"/>
        <v>0</v>
      </c>
      <c r="BL93" s="107">
        <f t="shared" si="266"/>
        <v>0</v>
      </c>
      <c r="BM93" s="108" t="str">
        <f t="shared" si="300"/>
        <v/>
      </c>
      <c r="BN93" s="108" t="str">
        <f t="shared" si="301"/>
        <v/>
      </c>
      <c r="BO93" s="109" t="str">
        <f t="shared" si="302"/>
        <v/>
      </c>
      <c r="BP93" s="110">
        <v>0</v>
      </c>
      <c r="BQ93" s="111">
        <v>0</v>
      </c>
      <c r="BR93" s="112">
        <v>0</v>
      </c>
      <c r="BS93" s="113">
        <f t="shared" si="303"/>
        <v>0</v>
      </c>
      <c r="BT93" s="111">
        <f t="shared" si="304"/>
        <v>0</v>
      </c>
      <c r="BU93" s="113">
        <f t="shared" si="305"/>
        <v>0</v>
      </c>
      <c r="BV93" s="111">
        <v>0</v>
      </c>
      <c r="BW93" s="113">
        <f t="shared" si="267"/>
        <v>0</v>
      </c>
      <c r="BX93" s="435">
        <f t="shared" si="306"/>
        <v>0</v>
      </c>
      <c r="BY93" s="114">
        <f t="shared" si="307"/>
        <v>0</v>
      </c>
      <c r="BZ93" s="434">
        <f t="shared" si="268"/>
        <v>0</v>
      </c>
      <c r="CA93" s="403" t="str">
        <f t="shared" si="308"/>
        <v/>
      </c>
      <c r="CB93" s="114" t="str">
        <f t="shared" si="309"/>
        <v/>
      </c>
      <c r="CC93" s="115" t="str">
        <f t="shared" si="310"/>
        <v/>
      </c>
      <c r="CD93" s="89">
        <v>0</v>
      </c>
      <c r="CE93" s="90">
        <v>0</v>
      </c>
      <c r="CF93" s="91">
        <v>0</v>
      </c>
      <c r="CG93" s="91"/>
      <c r="CH93" s="91">
        <f t="shared" si="311"/>
        <v>0</v>
      </c>
      <c r="CI93" s="92">
        <f t="shared" si="312"/>
        <v>0</v>
      </c>
      <c r="CJ93" s="90">
        <v>0</v>
      </c>
      <c r="CK93" s="92">
        <f t="shared" si="269"/>
        <v>0</v>
      </c>
      <c r="CL93" s="90">
        <v>0</v>
      </c>
      <c r="CM93" s="92">
        <f t="shared" si="270"/>
        <v>0</v>
      </c>
      <c r="CN93" s="93">
        <f t="shared" si="271"/>
        <v>0</v>
      </c>
      <c r="CO93" s="94" t="str">
        <f t="shared" si="313"/>
        <v/>
      </c>
      <c r="CP93" s="94" t="str">
        <f t="shared" si="314"/>
        <v/>
      </c>
      <c r="CQ93" s="95" t="str">
        <f t="shared" si="315"/>
        <v/>
      </c>
      <c r="CR93" s="116">
        <v>0</v>
      </c>
      <c r="CS93" s="117">
        <v>0</v>
      </c>
      <c r="CT93" s="118">
        <v>0</v>
      </c>
      <c r="CU93" s="118"/>
      <c r="CV93" s="118">
        <f t="shared" si="316"/>
        <v>0</v>
      </c>
      <c r="CW93" s="119">
        <f t="shared" si="317"/>
        <v>0</v>
      </c>
      <c r="CX93" s="117">
        <v>0</v>
      </c>
      <c r="CY93" s="119">
        <f t="shared" si="272"/>
        <v>0</v>
      </c>
      <c r="CZ93" s="117">
        <v>0</v>
      </c>
      <c r="DA93" s="119">
        <f t="shared" si="273"/>
        <v>0</v>
      </c>
      <c r="DB93" s="120">
        <f t="shared" si="274"/>
        <v>0</v>
      </c>
      <c r="DC93" s="87" t="str">
        <f t="shared" si="318"/>
        <v/>
      </c>
      <c r="DD93" s="87" t="str">
        <f t="shared" si="319"/>
        <v/>
      </c>
      <c r="DE93" s="121" t="str">
        <f t="shared" si="320"/>
        <v/>
      </c>
      <c r="DF93" s="122">
        <v>0</v>
      </c>
      <c r="DG93" s="123">
        <v>0</v>
      </c>
      <c r="DH93" s="124"/>
      <c r="DI93" s="125">
        <f t="shared" si="358"/>
        <v>0</v>
      </c>
      <c r="DJ93" s="84">
        <v>0</v>
      </c>
      <c r="DK93" s="126">
        <v>0</v>
      </c>
      <c r="DL93" s="127">
        <f t="shared" si="378"/>
        <v>0</v>
      </c>
      <c r="DM93" s="128">
        <v>0</v>
      </c>
      <c r="DN93" s="129">
        <v>0</v>
      </c>
      <c r="DO93" s="130">
        <f t="shared" si="359"/>
        <v>0</v>
      </c>
      <c r="DP93" s="131">
        <f t="shared" si="360"/>
        <v>0</v>
      </c>
      <c r="DQ93" s="132">
        <f t="shared" si="361"/>
        <v>0</v>
      </c>
      <c r="DR93" s="133" t="str">
        <f t="shared" si="362"/>
        <v/>
      </c>
      <c r="DS93" s="116">
        <v>0</v>
      </c>
      <c r="DT93" s="135">
        <v>0</v>
      </c>
      <c r="DU93" s="136">
        <f t="shared" si="363"/>
        <v>0</v>
      </c>
      <c r="DV93" s="117">
        <v>0</v>
      </c>
      <c r="DW93" s="138"/>
      <c r="DX93" s="136">
        <f t="shared" si="364"/>
        <v>0</v>
      </c>
      <c r="DY93" s="138"/>
      <c r="DZ93" s="138"/>
      <c r="EA93" s="136" t="str">
        <f t="shared" si="365"/>
        <v/>
      </c>
      <c r="EB93" s="139">
        <f t="shared" si="366"/>
        <v>0</v>
      </c>
      <c r="EC93" s="140">
        <f t="shared" si="367"/>
        <v>0</v>
      </c>
      <c r="ED93" s="141">
        <f t="shared" si="368"/>
        <v>0</v>
      </c>
      <c r="EE93" s="86">
        <v>0</v>
      </c>
      <c r="EF93" s="142">
        <v>0</v>
      </c>
      <c r="EG93" s="136">
        <f t="shared" si="369"/>
        <v>0</v>
      </c>
      <c r="EH93" s="143">
        <v>0</v>
      </c>
      <c r="EI93" s="144">
        <v>0</v>
      </c>
      <c r="EJ93" s="136">
        <f t="shared" si="370"/>
        <v>0</v>
      </c>
      <c r="EK93" s="145">
        <f t="shared" si="371"/>
        <v>0</v>
      </c>
      <c r="EL93" s="146">
        <f t="shared" si="372"/>
        <v>0</v>
      </c>
      <c r="EM93" s="147">
        <f t="shared" si="373"/>
        <v>0</v>
      </c>
      <c r="EN93" s="120">
        <f t="shared" si="374"/>
        <v>0</v>
      </c>
      <c r="EO93" s="148" t="str">
        <f t="shared" si="375"/>
        <v/>
      </c>
      <c r="EP93" s="173">
        <v>0</v>
      </c>
      <c r="EQ93" s="174">
        <v>0</v>
      </c>
      <c r="ER93" s="174">
        <v>0</v>
      </c>
      <c r="ES93" s="151">
        <f t="shared" si="399"/>
        <v>0</v>
      </c>
      <c r="ET93" s="152">
        <f t="shared" si="400"/>
        <v>0</v>
      </c>
      <c r="EU93" s="153" t="str">
        <f t="shared" si="401"/>
        <v/>
      </c>
      <c r="EV93" s="154">
        <v>0</v>
      </c>
      <c r="EW93" s="85">
        <v>0</v>
      </c>
      <c r="EX93" s="85">
        <v>0</v>
      </c>
      <c r="EY93" s="85">
        <f t="shared" si="277"/>
        <v>0</v>
      </c>
      <c r="EZ93" s="132">
        <f t="shared" si="278"/>
        <v>0</v>
      </c>
      <c r="FA93" s="133" t="str">
        <f t="shared" si="279"/>
        <v/>
      </c>
      <c r="FB93" s="116">
        <v>0</v>
      </c>
      <c r="FC93" s="117">
        <v>0</v>
      </c>
      <c r="FD93" s="155">
        <v>0</v>
      </c>
      <c r="FE93" s="156">
        <f t="shared" si="381"/>
        <v>0</v>
      </c>
      <c r="FF93" s="142">
        <v>0</v>
      </c>
      <c r="FG93" s="157">
        <f t="shared" si="376"/>
        <v>0</v>
      </c>
      <c r="FH93" s="143">
        <v>0</v>
      </c>
      <c r="FI93" s="158">
        <f t="shared" si="377"/>
        <v>0</v>
      </c>
      <c r="FJ93" s="120">
        <f t="shared" si="321"/>
        <v>0</v>
      </c>
      <c r="FK93" s="438" t="str">
        <f t="shared" si="322"/>
        <v/>
      </c>
      <c r="FL93" s="438" t="str">
        <f t="shared" si="323"/>
        <v/>
      </c>
      <c r="FM93" s="148" t="str">
        <f t="shared" si="324"/>
        <v/>
      </c>
      <c r="FN93" s="410">
        <v>0</v>
      </c>
      <c r="FO93" s="411">
        <v>0</v>
      </c>
      <c r="FP93" s="411">
        <v>0</v>
      </c>
      <c r="FQ93" s="407">
        <f t="shared" si="402"/>
        <v>0</v>
      </c>
      <c r="FR93" s="408">
        <f t="shared" si="325"/>
        <v>0</v>
      </c>
      <c r="FS93" s="409" t="str">
        <f t="shared" si="326"/>
        <v/>
      </c>
      <c r="FT93" s="176"/>
      <c r="FU93" s="174"/>
      <c r="FV93" s="177" t="str">
        <f t="shared" si="233"/>
        <v/>
      </c>
      <c r="FW93" s="161" t="str">
        <f t="shared" si="327"/>
        <v/>
      </c>
      <c r="FX93" s="162" t="str">
        <f t="shared" si="328"/>
        <v/>
      </c>
      <c r="FY93" s="163" t="str">
        <f t="shared" si="393"/>
        <v/>
      </c>
      <c r="FZ93" s="164" t="str">
        <f t="shared" si="394"/>
        <v/>
      </c>
      <c r="GA93" s="164" t="str">
        <f t="shared" si="330"/>
        <v/>
      </c>
      <c r="GB93" s="165" t="str">
        <f t="shared" si="395"/>
        <v/>
      </c>
      <c r="GC93" s="166" t="str">
        <f t="shared" si="396"/>
        <v/>
      </c>
      <c r="GD93" s="167" t="str">
        <f t="shared" si="332"/>
        <v/>
      </c>
      <c r="GE93" s="168" t="str">
        <f t="shared" si="382"/>
        <v/>
      </c>
      <c r="GF93" s="169" t="str">
        <f t="shared" si="383"/>
        <v/>
      </c>
      <c r="GG93" s="169" t="str">
        <f t="shared" si="384"/>
        <v/>
      </c>
      <c r="GH93" s="169" t="str">
        <f t="shared" si="385"/>
        <v/>
      </c>
      <c r="GI93" s="169" t="str">
        <f t="shared" si="386"/>
        <v/>
      </c>
      <c r="GJ93" s="170" t="str">
        <f t="shared" si="387"/>
        <v/>
      </c>
      <c r="GK93" s="169" t="str">
        <f t="shared" si="388"/>
        <v/>
      </c>
      <c r="GL93" s="439" t="str">
        <f t="shared" si="333"/>
        <v/>
      </c>
      <c r="GM93" s="168">
        <f t="shared" si="334"/>
        <v>0</v>
      </c>
      <c r="GN93" s="169">
        <f t="shared" si="335"/>
        <v>0</v>
      </c>
      <c r="GO93" s="169">
        <f t="shared" si="336"/>
        <v>0</v>
      </c>
      <c r="GP93" s="169">
        <f t="shared" si="337"/>
        <v>0</v>
      </c>
      <c r="GQ93" s="171"/>
      <c r="GR93" s="809"/>
      <c r="GS93" s="809"/>
      <c r="GT93" s="25">
        <f t="shared" si="338"/>
        <v>0</v>
      </c>
      <c r="GU93" s="25" t="s">
        <v>161</v>
      </c>
      <c r="GV93" s="25">
        <f t="shared" si="339"/>
        <v>200</v>
      </c>
      <c r="GW93" s="25" t="str">
        <f t="shared" si="340"/>
        <v>0/200</v>
      </c>
      <c r="GX93" s="25">
        <f t="shared" si="341"/>
        <v>0</v>
      </c>
      <c r="GY93" s="25" t="s">
        <v>161</v>
      </c>
      <c r="GZ93" s="25">
        <f t="shared" si="342"/>
        <v>200</v>
      </c>
      <c r="HA93" s="25" t="str">
        <f t="shared" si="343"/>
        <v>0/200</v>
      </c>
      <c r="HB93" s="25">
        <f t="shared" si="344"/>
        <v>0</v>
      </c>
      <c r="HC93" s="25" t="s">
        <v>161</v>
      </c>
      <c r="HD93" s="25">
        <f t="shared" si="345"/>
        <v>100</v>
      </c>
      <c r="HE93" s="25" t="str">
        <f t="shared" si="346"/>
        <v>0/100</v>
      </c>
      <c r="HF93" s="25">
        <f t="shared" si="347"/>
        <v>0</v>
      </c>
      <c r="HG93" s="25" t="s">
        <v>161</v>
      </c>
      <c r="HH93" s="25">
        <f t="shared" si="348"/>
        <v>100</v>
      </c>
      <c r="HI93" s="25" t="str">
        <f t="shared" si="349"/>
        <v>0/100</v>
      </c>
      <c r="HJ93" s="25">
        <f t="shared" si="350"/>
        <v>0</v>
      </c>
      <c r="HK93" s="25" t="s">
        <v>161</v>
      </c>
      <c r="HL93" s="25">
        <f t="shared" si="351"/>
        <v>200</v>
      </c>
      <c r="HM93" s="25" t="str">
        <f t="shared" si="352"/>
        <v>0/200</v>
      </c>
      <c r="HN93" s="25">
        <f t="shared" si="353"/>
        <v>0</v>
      </c>
      <c r="HO93" s="25" t="s">
        <v>161</v>
      </c>
      <c r="HP93" s="25">
        <f t="shared" si="354"/>
        <v>100</v>
      </c>
      <c r="HQ93" s="25" t="str">
        <f t="shared" si="355"/>
        <v>0/100</v>
      </c>
    </row>
    <row r="94" spans="1:225" ht="18">
      <c r="A94" s="2">
        <f t="shared" si="280"/>
        <v>0</v>
      </c>
      <c r="B94" s="22">
        <f t="shared" si="281"/>
        <v>0</v>
      </c>
      <c r="C94" s="88">
        <v>85</v>
      </c>
      <c r="D94" s="85"/>
      <c r="E94" s="26"/>
      <c r="F94" s="27"/>
      <c r="G94" s="26"/>
      <c r="H94" s="26"/>
      <c r="I94" s="26"/>
      <c r="J94" s="26"/>
      <c r="K94" s="365"/>
      <c r="L94" s="89">
        <v>0</v>
      </c>
      <c r="M94" s="90">
        <v>0</v>
      </c>
      <c r="N94" s="91">
        <v>0</v>
      </c>
      <c r="O94" s="91"/>
      <c r="P94" s="371">
        <f t="shared" si="282"/>
        <v>0</v>
      </c>
      <c r="Q94" s="372">
        <f t="shared" si="283"/>
        <v>0</v>
      </c>
      <c r="R94" s="90">
        <v>0</v>
      </c>
      <c r="S94" s="92">
        <f t="shared" si="256"/>
        <v>0</v>
      </c>
      <c r="T94" s="90">
        <v>0</v>
      </c>
      <c r="U94" s="92">
        <f t="shared" si="257"/>
        <v>0</v>
      </c>
      <c r="V94" s="93">
        <f t="shared" si="284"/>
        <v>0</v>
      </c>
      <c r="W94" s="94" t="str">
        <f t="shared" si="285"/>
        <v/>
      </c>
      <c r="X94" s="94" t="str">
        <f t="shared" si="286"/>
        <v/>
      </c>
      <c r="Y94" s="373" t="str">
        <f t="shared" si="287"/>
        <v/>
      </c>
      <c r="Z94" s="380">
        <v>0</v>
      </c>
      <c r="AA94" s="381">
        <v>0</v>
      </c>
      <c r="AB94" s="382">
        <v>0</v>
      </c>
      <c r="AC94" s="382"/>
      <c r="AD94" s="382">
        <f t="shared" si="288"/>
        <v>0</v>
      </c>
      <c r="AE94" s="383">
        <f t="shared" si="289"/>
        <v>0</v>
      </c>
      <c r="AF94" s="381">
        <v>0</v>
      </c>
      <c r="AG94" s="383">
        <f t="shared" si="258"/>
        <v>0</v>
      </c>
      <c r="AH94" s="381">
        <v>0</v>
      </c>
      <c r="AI94" s="383">
        <f t="shared" si="259"/>
        <v>0</v>
      </c>
      <c r="AJ94" s="384">
        <f t="shared" si="260"/>
        <v>0</v>
      </c>
      <c r="AK94" s="385" t="str">
        <f t="shared" si="290"/>
        <v/>
      </c>
      <c r="AL94" s="385" t="str">
        <f t="shared" si="291"/>
        <v/>
      </c>
      <c r="AM94" s="386" t="str">
        <f t="shared" si="292"/>
        <v/>
      </c>
      <c r="AN94" s="96">
        <v>0</v>
      </c>
      <c r="AO94" s="97">
        <v>0</v>
      </c>
      <c r="AP94" s="98">
        <v>0</v>
      </c>
      <c r="AQ94" s="98"/>
      <c r="AR94" s="98">
        <f t="shared" si="293"/>
        <v>0</v>
      </c>
      <c r="AS94" s="99">
        <f t="shared" si="294"/>
        <v>0</v>
      </c>
      <c r="AT94" s="97">
        <v>0</v>
      </c>
      <c r="AU94" s="99">
        <f t="shared" si="261"/>
        <v>0</v>
      </c>
      <c r="AV94" s="97">
        <v>0</v>
      </c>
      <c r="AW94" s="99">
        <f t="shared" si="262"/>
        <v>0</v>
      </c>
      <c r="AX94" s="100">
        <f t="shared" si="263"/>
        <v>0</v>
      </c>
      <c r="AY94" s="101" t="str">
        <f t="shared" si="295"/>
        <v/>
      </c>
      <c r="AZ94" s="101" t="str">
        <f t="shared" si="296"/>
        <v/>
      </c>
      <c r="BA94" s="102" t="str">
        <f t="shared" si="297"/>
        <v/>
      </c>
      <c r="BB94" s="103">
        <v>0</v>
      </c>
      <c r="BC94" s="104">
        <v>0</v>
      </c>
      <c r="BD94" s="105">
        <v>0</v>
      </c>
      <c r="BE94" s="105"/>
      <c r="BF94" s="105">
        <f t="shared" si="298"/>
        <v>0</v>
      </c>
      <c r="BG94" s="106">
        <f t="shared" si="299"/>
        <v>0</v>
      </c>
      <c r="BH94" s="104">
        <v>0</v>
      </c>
      <c r="BI94" s="106">
        <f t="shared" si="264"/>
        <v>0</v>
      </c>
      <c r="BJ94" s="104">
        <v>0</v>
      </c>
      <c r="BK94" s="106">
        <f t="shared" si="265"/>
        <v>0</v>
      </c>
      <c r="BL94" s="107">
        <f t="shared" si="266"/>
        <v>0</v>
      </c>
      <c r="BM94" s="108" t="str">
        <f t="shared" si="300"/>
        <v/>
      </c>
      <c r="BN94" s="108" t="str">
        <f t="shared" si="301"/>
        <v/>
      </c>
      <c r="BO94" s="109" t="str">
        <f t="shared" si="302"/>
        <v/>
      </c>
      <c r="BP94" s="110">
        <v>0</v>
      </c>
      <c r="BQ94" s="111">
        <v>0</v>
      </c>
      <c r="BR94" s="112">
        <v>0</v>
      </c>
      <c r="BS94" s="113">
        <f t="shared" si="303"/>
        <v>0</v>
      </c>
      <c r="BT94" s="111">
        <f t="shared" si="304"/>
        <v>0</v>
      </c>
      <c r="BU94" s="113">
        <f t="shared" si="305"/>
        <v>0</v>
      </c>
      <c r="BV94" s="111">
        <v>0</v>
      </c>
      <c r="BW94" s="113">
        <f t="shared" si="267"/>
        <v>0</v>
      </c>
      <c r="BX94" s="435">
        <f t="shared" si="306"/>
        <v>0</v>
      </c>
      <c r="BY94" s="114">
        <f t="shared" si="307"/>
        <v>0</v>
      </c>
      <c r="BZ94" s="434">
        <f t="shared" si="268"/>
        <v>0</v>
      </c>
      <c r="CA94" s="403" t="str">
        <f t="shared" si="308"/>
        <v/>
      </c>
      <c r="CB94" s="114" t="str">
        <f t="shared" si="309"/>
        <v/>
      </c>
      <c r="CC94" s="115" t="str">
        <f t="shared" si="310"/>
        <v/>
      </c>
      <c r="CD94" s="89">
        <v>0</v>
      </c>
      <c r="CE94" s="90">
        <v>0</v>
      </c>
      <c r="CF94" s="91">
        <v>0</v>
      </c>
      <c r="CG94" s="91"/>
      <c r="CH94" s="91">
        <f t="shared" si="311"/>
        <v>0</v>
      </c>
      <c r="CI94" s="92">
        <f t="shared" si="312"/>
        <v>0</v>
      </c>
      <c r="CJ94" s="90">
        <v>0</v>
      </c>
      <c r="CK94" s="92">
        <f t="shared" si="269"/>
        <v>0</v>
      </c>
      <c r="CL94" s="90">
        <v>0</v>
      </c>
      <c r="CM94" s="92">
        <f t="shared" si="270"/>
        <v>0</v>
      </c>
      <c r="CN94" s="93">
        <f t="shared" si="271"/>
        <v>0</v>
      </c>
      <c r="CO94" s="94" t="str">
        <f t="shared" si="313"/>
        <v/>
      </c>
      <c r="CP94" s="94" t="str">
        <f t="shared" si="314"/>
        <v/>
      </c>
      <c r="CQ94" s="95" t="str">
        <f t="shared" si="315"/>
        <v/>
      </c>
      <c r="CR94" s="116">
        <v>0</v>
      </c>
      <c r="CS94" s="117">
        <v>0</v>
      </c>
      <c r="CT94" s="118">
        <v>0</v>
      </c>
      <c r="CU94" s="118"/>
      <c r="CV94" s="118">
        <f t="shared" si="316"/>
        <v>0</v>
      </c>
      <c r="CW94" s="119">
        <f t="shared" si="317"/>
        <v>0</v>
      </c>
      <c r="CX94" s="117">
        <v>0</v>
      </c>
      <c r="CY94" s="119">
        <f t="shared" si="272"/>
        <v>0</v>
      </c>
      <c r="CZ94" s="117">
        <v>0</v>
      </c>
      <c r="DA94" s="119">
        <f t="shared" si="273"/>
        <v>0</v>
      </c>
      <c r="DB94" s="120">
        <f t="shared" si="274"/>
        <v>0</v>
      </c>
      <c r="DC94" s="87" t="str">
        <f t="shared" si="318"/>
        <v/>
      </c>
      <c r="DD94" s="87" t="str">
        <f t="shared" si="319"/>
        <v/>
      </c>
      <c r="DE94" s="121" t="str">
        <f t="shared" si="320"/>
        <v/>
      </c>
      <c r="DF94" s="122">
        <v>0</v>
      </c>
      <c r="DG94" s="123">
        <v>0</v>
      </c>
      <c r="DH94" s="124"/>
      <c r="DI94" s="125">
        <f t="shared" si="358"/>
        <v>0</v>
      </c>
      <c r="DJ94" s="84">
        <v>0</v>
      </c>
      <c r="DK94" s="126">
        <v>0</v>
      </c>
      <c r="DL94" s="127">
        <f t="shared" si="378"/>
        <v>0</v>
      </c>
      <c r="DM94" s="128">
        <v>0</v>
      </c>
      <c r="DN94" s="129">
        <f t="shared" ref="DN94" si="411">IF($U$8="NA","NA",0)</f>
        <v>0</v>
      </c>
      <c r="DO94" s="130">
        <f t="shared" si="359"/>
        <v>0</v>
      </c>
      <c r="DP94" s="131">
        <f t="shared" si="360"/>
        <v>0</v>
      </c>
      <c r="DQ94" s="132">
        <f t="shared" si="361"/>
        <v>0</v>
      </c>
      <c r="DR94" s="133" t="str">
        <f t="shared" si="362"/>
        <v/>
      </c>
      <c r="DS94" s="116">
        <v>0</v>
      </c>
      <c r="DT94" s="135">
        <v>0</v>
      </c>
      <c r="DU94" s="136">
        <f t="shared" si="363"/>
        <v>0</v>
      </c>
      <c r="DV94" s="117">
        <v>0</v>
      </c>
      <c r="DW94" s="138"/>
      <c r="DX94" s="136">
        <f t="shared" si="364"/>
        <v>0</v>
      </c>
      <c r="DY94" s="138"/>
      <c r="DZ94" s="138"/>
      <c r="EA94" s="136" t="str">
        <f t="shared" si="365"/>
        <v/>
      </c>
      <c r="EB94" s="139">
        <f t="shared" si="366"/>
        <v>0</v>
      </c>
      <c r="EC94" s="140">
        <f t="shared" si="367"/>
        <v>0</v>
      </c>
      <c r="ED94" s="141">
        <f t="shared" si="368"/>
        <v>0</v>
      </c>
      <c r="EE94" s="86">
        <v>0</v>
      </c>
      <c r="EF94" s="142">
        <v>0</v>
      </c>
      <c r="EG94" s="136">
        <f t="shared" si="369"/>
        <v>0</v>
      </c>
      <c r="EH94" s="143">
        <v>0</v>
      </c>
      <c r="EI94" s="144">
        <f t="shared" ref="EI94" si="412">IF($U$8="NA","NA",0)</f>
        <v>0</v>
      </c>
      <c r="EJ94" s="136">
        <f t="shared" si="370"/>
        <v>0</v>
      </c>
      <c r="EK94" s="145">
        <f t="shared" si="371"/>
        <v>0</v>
      </c>
      <c r="EL94" s="146">
        <f t="shared" si="372"/>
        <v>0</v>
      </c>
      <c r="EM94" s="147">
        <f t="shared" si="373"/>
        <v>0</v>
      </c>
      <c r="EN94" s="120">
        <f t="shared" si="374"/>
        <v>0</v>
      </c>
      <c r="EO94" s="148" t="str">
        <f t="shared" si="375"/>
        <v/>
      </c>
      <c r="EP94" s="149">
        <v>0</v>
      </c>
      <c r="EQ94" s="114">
        <v>0</v>
      </c>
      <c r="ER94" s="150">
        <v>0</v>
      </c>
      <c r="ES94" s="151">
        <f t="shared" si="399"/>
        <v>0</v>
      </c>
      <c r="ET94" s="152">
        <f t="shared" si="400"/>
        <v>0</v>
      </c>
      <c r="EU94" s="153" t="str">
        <f t="shared" si="401"/>
        <v/>
      </c>
      <c r="EV94" s="175">
        <v>0</v>
      </c>
      <c r="EW94" s="162">
        <v>0</v>
      </c>
      <c r="EX94" s="162">
        <v>0</v>
      </c>
      <c r="EY94" s="85">
        <f t="shared" si="277"/>
        <v>0</v>
      </c>
      <c r="EZ94" s="132">
        <f t="shared" si="278"/>
        <v>0</v>
      </c>
      <c r="FA94" s="133" t="str">
        <f t="shared" si="279"/>
        <v/>
      </c>
      <c r="FB94" s="116">
        <v>0</v>
      </c>
      <c r="FC94" s="117">
        <v>0</v>
      </c>
      <c r="FD94" s="155">
        <v>0</v>
      </c>
      <c r="FE94" s="156">
        <f t="shared" si="381"/>
        <v>0</v>
      </c>
      <c r="FF94" s="142">
        <v>0</v>
      </c>
      <c r="FG94" s="157">
        <f t="shared" si="376"/>
        <v>0</v>
      </c>
      <c r="FH94" s="143">
        <v>0</v>
      </c>
      <c r="FI94" s="158">
        <f t="shared" si="377"/>
        <v>0</v>
      </c>
      <c r="FJ94" s="120">
        <f t="shared" si="321"/>
        <v>0</v>
      </c>
      <c r="FK94" s="438" t="str">
        <f t="shared" si="322"/>
        <v/>
      </c>
      <c r="FL94" s="438" t="str">
        <f t="shared" si="323"/>
        <v/>
      </c>
      <c r="FM94" s="148" t="str">
        <f t="shared" si="324"/>
        <v/>
      </c>
      <c r="FN94" s="405">
        <v>0</v>
      </c>
      <c r="FO94" s="375">
        <v>0</v>
      </c>
      <c r="FP94" s="406">
        <v>0</v>
      </c>
      <c r="FQ94" s="407">
        <f t="shared" si="402"/>
        <v>0</v>
      </c>
      <c r="FR94" s="408">
        <f t="shared" si="325"/>
        <v>0</v>
      </c>
      <c r="FS94" s="409" t="str">
        <f t="shared" si="326"/>
        <v/>
      </c>
      <c r="FT94" s="176"/>
      <c r="FU94" s="174"/>
      <c r="FV94" s="177" t="str">
        <f t="shared" si="233"/>
        <v/>
      </c>
      <c r="FW94" s="161" t="str">
        <f t="shared" si="327"/>
        <v/>
      </c>
      <c r="FX94" s="162" t="str">
        <f t="shared" si="328"/>
        <v/>
      </c>
      <c r="FY94" s="163" t="str">
        <f t="shared" si="393"/>
        <v/>
      </c>
      <c r="FZ94" s="164" t="str">
        <f t="shared" si="394"/>
        <v/>
      </c>
      <c r="GA94" s="164" t="str">
        <f t="shared" si="330"/>
        <v/>
      </c>
      <c r="GB94" s="165" t="str">
        <f t="shared" si="395"/>
        <v/>
      </c>
      <c r="GC94" s="166" t="str">
        <f t="shared" si="396"/>
        <v/>
      </c>
      <c r="GD94" s="167" t="str">
        <f t="shared" si="332"/>
        <v/>
      </c>
      <c r="GE94" s="168" t="str">
        <f t="shared" si="382"/>
        <v/>
      </c>
      <c r="GF94" s="169" t="str">
        <f t="shared" si="383"/>
        <v/>
      </c>
      <c r="GG94" s="169" t="str">
        <f t="shared" si="384"/>
        <v/>
      </c>
      <c r="GH94" s="169" t="str">
        <f t="shared" si="385"/>
        <v/>
      </c>
      <c r="GI94" s="169" t="str">
        <f t="shared" si="386"/>
        <v/>
      </c>
      <c r="GJ94" s="170" t="str">
        <f t="shared" si="387"/>
        <v/>
      </c>
      <c r="GK94" s="169" t="str">
        <f t="shared" si="388"/>
        <v/>
      </c>
      <c r="GL94" s="439" t="str">
        <f t="shared" si="333"/>
        <v/>
      </c>
      <c r="GM94" s="168">
        <f t="shared" si="334"/>
        <v>0</v>
      </c>
      <c r="GN94" s="169">
        <f t="shared" si="335"/>
        <v>0</v>
      </c>
      <c r="GO94" s="169">
        <f t="shared" si="336"/>
        <v>0</v>
      </c>
      <c r="GP94" s="169">
        <f t="shared" si="337"/>
        <v>0</v>
      </c>
      <c r="GQ94" s="171"/>
      <c r="GR94" s="809"/>
      <c r="GS94" s="809"/>
      <c r="GT94" s="25">
        <f t="shared" si="338"/>
        <v>0</v>
      </c>
      <c r="GU94" s="25" t="s">
        <v>161</v>
      </c>
      <c r="GV94" s="25">
        <f t="shared" si="339"/>
        <v>200</v>
      </c>
      <c r="GW94" s="25" t="str">
        <f t="shared" si="340"/>
        <v>0/200</v>
      </c>
      <c r="GX94" s="25">
        <f t="shared" si="341"/>
        <v>0</v>
      </c>
      <c r="GY94" s="25" t="s">
        <v>161</v>
      </c>
      <c r="GZ94" s="25">
        <f t="shared" si="342"/>
        <v>200</v>
      </c>
      <c r="HA94" s="25" t="str">
        <f t="shared" si="343"/>
        <v>0/200</v>
      </c>
      <c r="HB94" s="25">
        <f t="shared" si="344"/>
        <v>0</v>
      </c>
      <c r="HC94" s="25" t="s">
        <v>161</v>
      </c>
      <c r="HD94" s="25">
        <f t="shared" si="345"/>
        <v>100</v>
      </c>
      <c r="HE94" s="25" t="str">
        <f t="shared" si="346"/>
        <v>0/100</v>
      </c>
      <c r="HF94" s="25">
        <f t="shared" si="347"/>
        <v>0</v>
      </c>
      <c r="HG94" s="25" t="s">
        <v>161</v>
      </c>
      <c r="HH94" s="25">
        <f t="shared" si="348"/>
        <v>100</v>
      </c>
      <c r="HI94" s="25" t="str">
        <f t="shared" si="349"/>
        <v>0/100</v>
      </c>
      <c r="HJ94" s="25">
        <f t="shared" si="350"/>
        <v>0</v>
      </c>
      <c r="HK94" s="25" t="s">
        <v>161</v>
      </c>
      <c r="HL94" s="25">
        <f t="shared" si="351"/>
        <v>200</v>
      </c>
      <c r="HM94" s="25" t="str">
        <f t="shared" si="352"/>
        <v>0/200</v>
      </c>
      <c r="HN94" s="25">
        <f t="shared" si="353"/>
        <v>0</v>
      </c>
      <c r="HO94" s="25" t="s">
        <v>161</v>
      </c>
      <c r="HP94" s="25">
        <f t="shared" si="354"/>
        <v>100</v>
      </c>
      <c r="HQ94" s="25" t="str">
        <f t="shared" si="355"/>
        <v>0/100</v>
      </c>
    </row>
    <row r="95" spans="1:225" ht="18">
      <c r="A95" s="2">
        <f t="shared" si="280"/>
        <v>0</v>
      </c>
      <c r="B95" s="22">
        <f t="shared" si="281"/>
        <v>0</v>
      </c>
      <c r="C95" s="172">
        <v>86</v>
      </c>
      <c r="D95" s="85"/>
      <c r="E95" s="26"/>
      <c r="F95" s="27"/>
      <c r="G95" s="23"/>
      <c r="H95" s="26"/>
      <c r="I95" s="26"/>
      <c r="J95" s="26"/>
      <c r="K95" s="365"/>
      <c r="L95" s="89">
        <v>0</v>
      </c>
      <c r="M95" s="90">
        <v>0</v>
      </c>
      <c r="N95" s="91">
        <v>0</v>
      </c>
      <c r="O95" s="91"/>
      <c r="P95" s="371">
        <f t="shared" si="282"/>
        <v>0</v>
      </c>
      <c r="Q95" s="372">
        <f t="shared" si="283"/>
        <v>0</v>
      </c>
      <c r="R95" s="90">
        <v>0</v>
      </c>
      <c r="S95" s="92">
        <f t="shared" si="256"/>
        <v>0</v>
      </c>
      <c r="T95" s="90">
        <v>0</v>
      </c>
      <c r="U95" s="92">
        <f t="shared" si="257"/>
        <v>0</v>
      </c>
      <c r="V95" s="93">
        <f t="shared" si="284"/>
        <v>0</v>
      </c>
      <c r="W95" s="94" t="str">
        <f t="shared" si="285"/>
        <v/>
      </c>
      <c r="X95" s="94" t="str">
        <f t="shared" si="286"/>
        <v/>
      </c>
      <c r="Y95" s="373" t="str">
        <f t="shared" si="287"/>
        <v/>
      </c>
      <c r="Z95" s="380">
        <v>0</v>
      </c>
      <c r="AA95" s="381">
        <v>0</v>
      </c>
      <c r="AB95" s="382">
        <v>0</v>
      </c>
      <c r="AC95" s="382"/>
      <c r="AD95" s="382">
        <f t="shared" si="288"/>
        <v>0</v>
      </c>
      <c r="AE95" s="383">
        <f t="shared" si="289"/>
        <v>0</v>
      </c>
      <c r="AF95" s="381">
        <v>0</v>
      </c>
      <c r="AG95" s="383">
        <f t="shared" si="258"/>
        <v>0</v>
      </c>
      <c r="AH95" s="381">
        <v>0</v>
      </c>
      <c r="AI95" s="383">
        <f t="shared" si="259"/>
        <v>0</v>
      </c>
      <c r="AJ95" s="384">
        <f t="shared" si="260"/>
        <v>0</v>
      </c>
      <c r="AK95" s="385" t="str">
        <f t="shared" si="290"/>
        <v/>
      </c>
      <c r="AL95" s="385" t="str">
        <f t="shared" si="291"/>
        <v/>
      </c>
      <c r="AM95" s="386" t="str">
        <f t="shared" si="292"/>
        <v/>
      </c>
      <c r="AN95" s="96">
        <v>0</v>
      </c>
      <c r="AO95" s="97">
        <v>0</v>
      </c>
      <c r="AP95" s="98">
        <v>0</v>
      </c>
      <c r="AQ95" s="98"/>
      <c r="AR95" s="98">
        <f t="shared" si="293"/>
        <v>0</v>
      </c>
      <c r="AS95" s="99">
        <f t="shared" si="294"/>
        <v>0</v>
      </c>
      <c r="AT95" s="97">
        <v>0</v>
      </c>
      <c r="AU95" s="99">
        <f t="shared" si="261"/>
        <v>0</v>
      </c>
      <c r="AV95" s="97">
        <v>0</v>
      </c>
      <c r="AW95" s="99">
        <f t="shared" si="262"/>
        <v>0</v>
      </c>
      <c r="AX95" s="100">
        <f t="shared" si="263"/>
        <v>0</v>
      </c>
      <c r="AY95" s="101" t="str">
        <f t="shared" si="295"/>
        <v/>
      </c>
      <c r="AZ95" s="101" t="str">
        <f t="shared" si="296"/>
        <v/>
      </c>
      <c r="BA95" s="102" t="str">
        <f t="shared" si="297"/>
        <v/>
      </c>
      <c r="BB95" s="103">
        <v>0</v>
      </c>
      <c r="BC95" s="104">
        <v>0</v>
      </c>
      <c r="BD95" s="105">
        <v>0</v>
      </c>
      <c r="BE95" s="105"/>
      <c r="BF95" s="105">
        <f t="shared" si="298"/>
        <v>0</v>
      </c>
      <c r="BG95" s="106">
        <f t="shared" si="299"/>
        <v>0</v>
      </c>
      <c r="BH95" s="104">
        <v>0</v>
      </c>
      <c r="BI95" s="106">
        <f t="shared" si="264"/>
        <v>0</v>
      </c>
      <c r="BJ95" s="104">
        <v>0</v>
      </c>
      <c r="BK95" s="106">
        <f t="shared" si="265"/>
        <v>0</v>
      </c>
      <c r="BL95" s="107">
        <f t="shared" si="266"/>
        <v>0</v>
      </c>
      <c r="BM95" s="108" t="str">
        <f t="shared" si="300"/>
        <v/>
      </c>
      <c r="BN95" s="108" t="str">
        <f t="shared" si="301"/>
        <v/>
      </c>
      <c r="BO95" s="109" t="str">
        <f t="shared" si="302"/>
        <v/>
      </c>
      <c r="BP95" s="110">
        <v>0</v>
      </c>
      <c r="BQ95" s="111">
        <v>0</v>
      </c>
      <c r="BR95" s="112">
        <v>0</v>
      </c>
      <c r="BS95" s="113">
        <f t="shared" si="303"/>
        <v>0</v>
      </c>
      <c r="BT95" s="111">
        <f t="shared" si="304"/>
        <v>0</v>
      </c>
      <c r="BU95" s="113">
        <f t="shared" si="305"/>
        <v>0</v>
      </c>
      <c r="BV95" s="111">
        <v>0</v>
      </c>
      <c r="BW95" s="113">
        <f t="shared" si="267"/>
        <v>0</v>
      </c>
      <c r="BX95" s="435">
        <f t="shared" si="306"/>
        <v>0</v>
      </c>
      <c r="BY95" s="114">
        <f t="shared" si="307"/>
        <v>0</v>
      </c>
      <c r="BZ95" s="434">
        <f t="shared" si="268"/>
        <v>0</v>
      </c>
      <c r="CA95" s="403" t="str">
        <f t="shared" si="308"/>
        <v/>
      </c>
      <c r="CB95" s="114" t="str">
        <f t="shared" si="309"/>
        <v/>
      </c>
      <c r="CC95" s="115" t="str">
        <f t="shared" si="310"/>
        <v/>
      </c>
      <c r="CD95" s="89">
        <v>0</v>
      </c>
      <c r="CE95" s="90">
        <v>0</v>
      </c>
      <c r="CF95" s="91">
        <v>0</v>
      </c>
      <c r="CG95" s="91"/>
      <c r="CH95" s="91">
        <f t="shared" si="311"/>
        <v>0</v>
      </c>
      <c r="CI95" s="92">
        <f t="shared" si="312"/>
        <v>0</v>
      </c>
      <c r="CJ95" s="90">
        <v>0</v>
      </c>
      <c r="CK95" s="92">
        <f t="shared" si="269"/>
        <v>0</v>
      </c>
      <c r="CL95" s="90">
        <v>0</v>
      </c>
      <c r="CM95" s="92">
        <f t="shared" si="270"/>
        <v>0</v>
      </c>
      <c r="CN95" s="93">
        <f t="shared" si="271"/>
        <v>0</v>
      </c>
      <c r="CO95" s="94" t="str">
        <f t="shared" si="313"/>
        <v/>
      </c>
      <c r="CP95" s="94" t="str">
        <f t="shared" si="314"/>
        <v/>
      </c>
      <c r="CQ95" s="95" t="str">
        <f t="shared" si="315"/>
        <v/>
      </c>
      <c r="CR95" s="116">
        <v>0</v>
      </c>
      <c r="CS95" s="117">
        <v>0</v>
      </c>
      <c r="CT95" s="118">
        <v>0</v>
      </c>
      <c r="CU95" s="118"/>
      <c r="CV95" s="118">
        <f t="shared" si="316"/>
        <v>0</v>
      </c>
      <c r="CW95" s="119">
        <f t="shared" si="317"/>
        <v>0</v>
      </c>
      <c r="CX95" s="117">
        <v>0</v>
      </c>
      <c r="CY95" s="119">
        <f t="shared" si="272"/>
        <v>0</v>
      </c>
      <c r="CZ95" s="117">
        <v>0</v>
      </c>
      <c r="DA95" s="119">
        <f t="shared" si="273"/>
        <v>0</v>
      </c>
      <c r="DB95" s="120">
        <f t="shared" si="274"/>
        <v>0</v>
      </c>
      <c r="DC95" s="87" t="str">
        <f t="shared" si="318"/>
        <v/>
      </c>
      <c r="DD95" s="87" t="str">
        <f t="shared" si="319"/>
        <v/>
      </c>
      <c r="DE95" s="121" t="str">
        <f t="shared" si="320"/>
        <v/>
      </c>
      <c r="DF95" s="122">
        <v>0</v>
      </c>
      <c r="DG95" s="123">
        <v>0</v>
      </c>
      <c r="DH95" s="124"/>
      <c r="DI95" s="125">
        <f t="shared" si="358"/>
        <v>0</v>
      </c>
      <c r="DJ95" s="84">
        <v>0</v>
      </c>
      <c r="DK95" s="126">
        <v>0</v>
      </c>
      <c r="DL95" s="127">
        <f t="shared" si="378"/>
        <v>0</v>
      </c>
      <c r="DM95" s="128">
        <v>0</v>
      </c>
      <c r="DN95" s="129">
        <v>0</v>
      </c>
      <c r="DO95" s="130">
        <f t="shared" si="359"/>
        <v>0</v>
      </c>
      <c r="DP95" s="131">
        <f t="shared" si="360"/>
        <v>0</v>
      </c>
      <c r="DQ95" s="132">
        <f t="shared" si="361"/>
        <v>0</v>
      </c>
      <c r="DR95" s="133" t="str">
        <f t="shared" si="362"/>
        <v/>
      </c>
      <c r="DS95" s="116">
        <v>0</v>
      </c>
      <c r="DT95" s="135">
        <v>0</v>
      </c>
      <c r="DU95" s="136">
        <f t="shared" si="363"/>
        <v>0</v>
      </c>
      <c r="DV95" s="117">
        <v>0</v>
      </c>
      <c r="DW95" s="138"/>
      <c r="DX95" s="136">
        <f t="shared" si="364"/>
        <v>0</v>
      </c>
      <c r="DY95" s="138"/>
      <c r="DZ95" s="138"/>
      <c r="EA95" s="136" t="str">
        <f t="shared" si="365"/>
        <v/>
      </c>
      <c r="EB95" s="139">
        <f t="shared" si="366"/>
        <v>0</v>
      </c>
      <c r="EC95" s="140">
        <f t="shared" si="367"/>
        <v>0</v>
      </c>
      <c r="ED95" s="141">
        <f t="shared" si="368"/>
        <v>0</v>
      </c>
      <c r="EE95" s="86">
        <v>0</v>
      </c>
      <c r="EF95" s="142">
        <v>0</v>
      </c>
      <c r="EG95" s="136">
        <f t="shared" si="369"/>
        <v>0</v>
      </c>
      <c r="EH95" s="143">
        <v>0</v>
      </c>
      <c r="EI95" s="144">
        <v>0</v>
      </c>
      <c r="EJ95" s="136">
        <f t="shared" si="370"/>
        <v>0</v>
      </c>
      <c r="EK95" s="145">
        <f t="shared" si="371"/>
        <v>0</v>
      </c>
      <c r="EL95" s="146">
        <f t="shared" si="372"/>
        <v>0</v>
      </c>
      <c r="EM95" s="147">
        <f t="shared" si="373"/>
        <v>0</v>
      </c>
      <c r="EN95" s="120">
        <f t="shared" si="374"/>
        <v>0</v>
      </c>
      <c r="EO95" s="148" t="str">
        <f t="shared" si="375"/>
        <v/>
      </c>
      <c r="EP95" s="173">
        <v>0</v>
      </c>
      <c r="EQ95" s="174">
        <v>0</v>
      </c>
      <c r="ER95" s="174">
        <v>0</v>
      </c>
      <c r="ES95" s="151">
        <f t="shared" si="399"/>
        <v>0</v>
      </c>
      <c r="ET95" s="152">
        <f t="shared" si="400"/>
        <v>0</v>
      </c>
      <c r="EU95" s="153" t="str">
        <f t="shared" si="401"/>
        <v/>
      </c>
      <c r="EV95" s="154">
        <v>0</v>
      </c>
      <c r="EW95" s="85">
        <v>0</v>
      </c>
      <c r="EX95" s="85">
        <v>0</v>
      </c>
      <c r="EY95" s="85">
        <f t="shared" si="277"/>
        <v>0</v>
      </c>
      <c r="EZ95" s="132">
        <f t="shared" si="278"/>
        <v>0</v>
      </c>
      <c r="FA95" s="133" t="str">
        <f t="shared" si="279"/>
        <v/>
      </c>
      <c r="FB95" s="116">
        <v>0</v>
      </c>
      <c r="FC95" s="117">
        <v>0</v>
      </c>
      <c r="FD95" s="155">
        <v>0</v>
      </c>
      <c r="FE95" s="156">
        <f t="shared" si="381"/>
        <v>0</v>
      </c>
      <c r="FF95" s="142">
        <v>0</v>
      </c>
      <c r="FG95" s="157">
        <f t="shared" si="376"/>
        <v>0</v>
      </c>
      <c r="FH95" s="143">
        <v>0</v>
      </c>
      <c r="FI95" s="158">
        <f t="shared" si="377"/>
        <v>0</v>
      </c>
      <c r="FJ95" s="120">
        <f t="shared" si="321"/>
        <v>0</v>
      </c>
      <c r="FK95" s="438" t="str">
        <f t="shared" si="322"/>
        <v/>
      </c>
      <c r="FL95" s="438" t="str">
        <f t="shared" si="323"/>
        <v/>
      </c>
      <c r="FM95" s="148" t="str">
        <f t="shared" si="324"/>
        <v/>
      </c>
      <c r="FN95" s="410">
        <v>0</v>
      </c>
      <c r="FO95" s="411">
        <v>0</v>
      </c>
      <c r="FP95" s="411">
        <v>0</v>
      </c>
      <c r="FQ95" s="407">
        <f t="shared" si="402"/>
        <v>0</v>
      </c>
      <c r="FR95" s="408">
        <f t="shared" si="325"/>
        <v>0</v>
      </c>
      <c r="FS95" s="409" t="str">
        <f t="shared" si="326"/>
        <v/>
      </c>
      <c r="FT95" s="176"/>
      <c r="FU95" s="174"/>
      <c r="FV95" s="177" t="str">
        <f t="shared" si="233"/>
        <v/>
      </c>
      <c r="FW95" s="161" t="str">
        <f t="shared" si="327"/>
        <v/>
      </c>
      <c r="FX95" s="162" t="str">
        <f t="shared" si="328"/>
        <v/>
      </c>
      <c r="FY95" s="163" t="str">
        <f t="shared" si="393"/>
        <v/>
      </c>
      <c r="FZ95" s="164" t="str">
        <f t="shared" si="394"/>
        <v/>
      </c>
      <c r="GA95" s="164" t="str">
        <f t="shared" si="330"/>
        <v/>
      </c>
      <c r="GB95" s="165" t="str">
        <f t="shared" si="395"/>
        <v/>
      </c>
      <c r="GC95" s="166" t="str">
        <f t="shared" si="396"/>
        <v/>
      </c>
      <c r="GD95" s="167" t="str">
        <f t="shared" si="332"/>
        <v/>
      </c>
      <c r="GE95" s="168" t="str">
        <f t="shared" si="382"/>
        <v/>
      </c>
      <c r="GF95" s="169" t="str">
        <f t="shared" si="383"/>
        <v/>
      </c>
      <c r="GG95" s="169" t="str">
        <f t="shared" si="384"/>
        <v/>
      </c>
      <c r="GH95" s="169" t="str">
        <f t="shared" si="385"/>
        <v/>
      </c>
      <c r="GI95" s="169" t="str">
        <f t="shared" si="386"/>
        <v/>
      </c>
      <c r="GJ95" s="170" t="str">
        <f t="shared" si="387"/>
        <v/>
      </c>
      <c r="GK95" s="169" t="str">
        <f t="shared" si="388"/>
        <v/>
      </c>
      <c r="GL95" s="439" t="str">
        <f t="shared" si="333"/>
        <v/>
      </c>
      <c r="GM95" s="168">
        <f t="shared" si="334"/>
        <v>0</v>
      </c>
      <c r="GN95" s="169">
        <f t="shared" si="335"/>
        <v>0</v>
      </c>
      <c r="GO95" s="169">
        <f t="shared" si="336"/>
        <v>0</v>
      </c>
      <c r="GP95" s="169">
        <f t="shared" si="337"/>
        <v>0</v>
      </c>
      <c r="GQ95" s="171"/>
      <c r="GR95" s="809"/>
      <c r="GS95" s="809"/>
      <c r="GT95" s="25">
        <f t="shared" si="338"/>
        <v>0</v>
      </c>
      <c r="GU95" s="25" t="s">
        <v>161</v>
      </c>
      <c r="GV95" s="25">
        <f t="shared" si="339"/>
        <v>200</v>
      </c>
      <c r="GW95" s="25" t="str">
        <f t="shared" si="340"/>
        <v>0/200</v>
      </c>
      <c r="GX95" s="25">
        <f t="shared" si="341"/>
        <v>0</v>
      </c>
      <c r="GY95" s="25" t="s">
        <v>161</v>
      </c>
      <c r="GZ95" s="25">
        <f t="shared" si="342"/>
        <v>200</v>
      </c>
      <c r="HA95" s="25" t="str">
        <f t="shared" si="343"/>
        <v>0/200</v>
      </c>
      <c r="HB95" s="25">
        <f t="shared" si="344"/>
        <v>0</v>
      </c>
      <c r="HC95" s="25" t="s">
        <v>161</v>
      </c>
      <c r="HD95" s="25">
        <f t="shared" si="345"/>
        <v>100</v>
      </c>
      <c r="HE95" s="25" t="str">
        <f t="shared" si="346"/>
        <v>0/100</v>
      </c>
      <c r="HF95" s="25">
        <f t="shared" si="347"/>
        <v>0</v>
      </c>
      <c r="HG95" s="25" t="s">
        <v>161</v>
      </c>
      <c r="HH95" s="25">
        <f t="shared" si="348"/>
        <v>100</v>
      </c>
      <c r="HI95" s="25" t="str">
        <f t="shared" si="349"/>
        <v>0/100</v>
      </c>
      <c r="HJ95" s="25">
        <f t="shared" si="350"/>
        <v>0</v>
      </c>
      <c r="HK95" s="25" t="s">
        <v>161</v>
      </c>
      <c r="HL95" s="25">
        <f t="shared" si="351"/>
        <v>200</v>
      </c>
      <c r="HM95" s="25" t="str">
        <f t="shared" si="352"/>
        <v>0/200</v>
      </c>
      <c r="HN95" s="25">
        <f t="shared" si="353"/>
        <v>0</v>
      </c>
      <c r="HO95" s="25" t="s">
        <v>161</v>
      </c>
      <c r="HP95" s="25">
        <f t="shared" si="354"/>
        <v>100</v>
      </c>
      <c r="HQ95" s="25" t="str">
        <f t="shared" si="355"/>
        <v>0/100</v>
      </c>
    </row>
    <row r="96" spans="1:225" ht="18">
      <c r="A96" s="2">
        <f t="shared" si="280"/>
        <v>0</v>
      </c>
      <c r="B96" s="22">
        <f t="shared" si="281"/>
        <v>0</v>
      </c>
      <c r="C96" s="88">
        <v>87</v>
      </c>
      <c r="D96" s="85"/>
      <c r="E96" s="26"/>
      <c r="F96" s="27"/>
      <c r="G96" s="26"/>
      <c r="H96" s="26"/>
      <c r="I96" s="26"/>
      <c r="J96" s="26"/>
      <c r="K96" s="365"/>
      <c r="L96" s="89">
        <v>0</v>
      </c>
      <c r="M96" s="90">
        <v>0</v>
      </c>
      <c r="N96" s="91">
        <v>0</v>
      </c>
      <c r="O96" s="91"/>
      <c r="P96" s="371">
        <f t="shared" si="282"/>
        <v>0</v>
      </c>
      <c r="Q96" s="372">
        <f t="shared" si="283"/>
        <v>0</v>
      </c>
      <c r="R96" s="90">
        <v>0</v>
      </c>
      <c r="S96" s="92">
        <f t="shared" si="256"/>
        <v>0</v>
      </c>
      <c r="T96" s="90">
        <v>0</v>
      </c>
      <c r="U96" s="92">
        <f t="shared" si="257"/>
        <v>0</v>
      </c>
      <c r="V96" s="93">
        <f t="shared" si="284"/>
        <v>0</v>
      </c>
      <c r="W96" s="94" t="str">
        <f t="shared" si="285"/>
        <v/>
      </c>
      <c r="X96" s="94" t="str">
        <f t="shared" si="286"/>
        <v/>
      </c>
      <c r="Y96" s="373" t="str">
        <f t="shared" si="287"/>
        <v/>
      </c>
      <c r="Z96" s="380">
        <v>0</v>
      </c>
      <c r="AA96" s="381">
        <v>0</v>
      </c>
      <c r="AB96" s="382">
        <v>0</v>
      </c>
      <c r="AC96" s="382"/>
      <c r="AD96" s="382">
        <f t="shared" si="288"/>
        <v>0</v>
      </c>
      <c r="AE96" s="383">
        <f t="shared" si="289"/>
        <v>0</v>
      </c>
      <c r="AF96" s="381">
        <v>0</v>
      </c>
      <c r="AG96" s="383">
        <f t="shared" si="258"/>
        <v>0</v>
      </c>
      <c r="AH96" s="381">
        <v>0</v>
      </c>
      <c r="AI96" s="383">
        <f t="shared" si="259"/>
        <v>0</v>
      </c>
      <c r="AJ96" s="384">
        <f t="shared" si="260"/>
        <v>0</v>
      </c>
      <c r="AK96" s="385" t="str">
        <f t="shared" si="290"/>
        <v/>
      </c>
      <c r="AL96" s="385" t="str">
        <f t="shared" si="291"/>
        <v/>
      </c>
      <c r="AM96" s="386" t="str">
        <f t="shared" si="292"/>
        <v/>
      </c>
      <c r="AN96" s="96">
        <v>0</v>
      </c>
      <c r="AO96" s="97">
        <v>0</v>
      </c>
      <c r="AP96" s="98">
        <v>0</v>
      </c>
      <c r="AQ96" s="98"/>
      <c r="AR96" s="98">
        <f t="shared" si="293"/>
        <v>0</v>
      </c>
      <c r="AS96" s="99">
        <f t="shared" si="294"/>
        <v>0</v>
      </c>
      <c r="AT96" s="97">
        <v>0</v>
      </c>
      <c r="AU96" s="99">
        <f t="shared" si="261"/>
        <v>0</v>
      </c>
      <c r="AV96" s="97">
        <v>0</v>
      </c>
      <c r="AW96" s="99">
        <f t="shared" si="262"/>
        <v>0</v>
      </c>
      <c r="AX96" s="100">
        <f t="shared" si="263"/>
        <v>0</v>
      </c>
      <c r="AY96" s="101" t="str">
        <f t="shared" si="295"/>
        <v/>
      </c>
      <c r="AZ96" s="101" t="str">
        <f t="shared" si="296"/>
        <v/>
      </c>
      <c r="BA96" s="102" t="str">
        <f t="shared" si="297"/>
        <v/>
      </c>
      <c r="BB96" s="103">
        <v>0</v>
      </c>
      <c r="BC96" s="104">
        <v>0</v>
      </c>
      <c r="BD96" s="105">
        <v>0</v>
      </c>
      <c r="BE96" s="105"/>
      <c r="BF96" s="105">
        <f t="shared" si="298"/>
        <v>0</v>
      </c>
      <c r="BG96" s="106">
        <f t="shared" si="299"/>
        <v>0</v>
      </c>
      <c r="BH96" s="104">
        <v>0</v>
      </c>
      <c r="BI96" s="106">
        <f t="shared" si="264"/>
        <v>0</v>
      </c>
      <c r="BJ96" s="104">
        <v>0</v>
      </c>
      <c r="BK96" s="106">
        <f t="shared" si="265"/>
        <v>0</v>
      </c>
      <c r="BL96" s="107">
        <f t="shared" si="266"/>
        <v>0</v>
      </c>
      <c r="BM96" s="108" t="str">
        <f t="shared" si="300"/>
        <v/>
      </c>
      <c r="BN96" s="108" t="str">
        <f t="shared" si="301"/>
        <v/>
      </c>
      <c r="BO96" s="109" t="str">
        <f t="shared" si="302"/>
        <v/>
      </c>
      <c r="BP96" s="110">
        <v>0</v>
      </c>
      <c r="BQ96" s="111">
        <v>0</v>
      </c>
      <c r="BR96" s="112">
        <v>0</v>
      </c>
      <c r="BS96" s="113">
        <f t="shared" si="303"/>
        <v>0</v>
      </c>
      <c r="BT96" s="111">
        <f t="shared" si="304"/>
        <v>0</v>
      </c>
      <c r="BU96" s="113">
        <f t="shared" si="305"/>
        <v>0</v>
      </c>
      <c r="BV96" s="111">
        <v>0</v>
      </c>
      <c r="BW96" s="113">
        <f t="shared" si="267"/>
        <v>0</v>
      </c>
      <c r="BX96" s="435">
        <f t="shared" si="306"/>
        <v>0</v>
      </c>
      <c r="BY96" s="114">
        <f t="shared" si="307"/>
        <v>0</v>
      </c>
      <c r="BZ96" s="434">
        <f t="shared" si="268"/>
        <v>0</v>
      </c>
      <c r="CA96" s="403" t="str">
        <f t="shared" si="308"/>
        <v/>
      </c>
      <c r="CB96" s="114" t="str">
        <f t="shared" si="309"/>
        <v/>
      </c>
      <c r="CC96" s="115" t="str">
        <f t="shared" si="310"/>
        <v/>
      </c>
      <c r="CD96" s="89">
        <v>0</v>
      </c>
      <c r="CE96" s="90">
        <v>0</v>
      </c>
      <c r="CF96" s="91">
        <v>0</v>
      </c>
      <c r="CG96" s="91"/>
      <c r="CH96" s="91">
        <f t="shared" si="311"/>
        <v>0</v>
      </c>
      <c r="CI96" s="92">
        <f t="shared" si="312"/>
        <v>0</v>
      </c>
      <c r="CJ96" s="90">
        <v>0</v>
      </c>
      <c r="CK96" s="92">
        <f t="shared" si="269"/>
        <v>0</v>
      </c>
      <c r="CL96" s="90">
        <v>0</v>
      </c>
      <c r="CM96" s="92">
        <f t="shared" si="270"/>
        <v>0</v>
      </c>
      <c r="CN96" s="93">
        <f t="shared" si="271"/>
        <v>0</v>
      </c>
      <c r="CO96" s="94" t="str">
        <f t="shared" si="313"/>
        <v/>
      </c>
      <c r="CP96" s="94" t="str">
        <f t="shared" si="314"/>
        <v/>
      </c>
      <c r="CQ96" s="95" t="str">
        <f t="shared" si="315"/>
        <v/>
      </c>
      <c r="CR96" s="116">
        <v>0</v>
      </c>
      <c r="CS96" s="117">
        <v>0</v>
      </c>
      <c r="CT96" s="118">
        <v>0</v>
      </c>
      <c r="CU96" s="118"/>
      <c r="CV96" s="118">
        <f t="shared" si="316"/>
        <v>0</v>
      </c>
      <c r="CW96" s="119">
        <f t="shared" si="317"/>
        <v>0</v>
      </c>
      <c r="CX96" s="117">
        <v>0</v>
      </c>
      <c r="CY96" s="119">
        <f t="shared" si="272"/>
        <v>0</v>
      </c>
      <c r="CZ96" s="117">
        <v>0</v>
      </c>
      <c r="DA96" s="119">
        <f t="shared" si="273"/>
        <v>0</v>
      </c>
      <c r="DB96" s="120">
        <f t="shared" si="274"/>
        <v>0</v>
      </c>
      <c r="DC96" s="87" t="str">
        <f t="shared" si="318"/>
        <v/>
      </c>
      <c r="DD96" s="87" t="str">
        <f t="shared" si="319"/>
        <v/>
      </c>
      <c r="DE96" s="121" t="str">
        <f t="shared" si="320"/>
        <v/>
      </c>
      <c r="DF96" s="122">
        <v>0</v>
      </c>
      <c r="DG96" s="123">
        <v>0</v>
      </c>
      <c r="DH96" s="124"/>
      <c r="DI96" s="125">
        <f t="shared" si="358"/>
        <v>0</v>
      </c>
      <c r="DJ96" s="84">
        <v>0</v>
      </c>
      <c r="DK96" s="126">
        <v>0</v>
      </c>
      <c r="DL96" s="127">
        <f t="shared" si="378"/>
        <v>0</v>
      </c>
      <c r="DM96" s="128">
        <v>0</v>
      </c>
      <c r="DN96" s="129">
        <f t="shared" ref="DN96" si="413">IF($U$8="NA","NA",0)</f>
        <v>0</v>
      </c>
      <c r="DO96" s="130">
        <f t="shared" si="359"/>
        <v>0</v>
      </c>
      <c r="DP96" s="131">
        <f t="shared" si="360"/>
        <v>0</v>
      </c>
      <c r="DQ96" s="132">
        <f t="shared" si="361"/>
        <v>0</v>
      </c>
      <c r="DR96" s="133" t="str">
        <f t="shared" si="362"/>
        <v/>
      </c>
      <c r="DS96" s="116">
        <v>0</v>
      </c>
      <c r="DT96" s="135">
        <v>0</v>
      </c>
      <c r="DU96" s="136">
        <f t="shared" si="363"/>
        <v>0</v>
      </c>
      <c r="DV96" s="117">
        <v>0</v>
      </c>
      <c r="DW96" s="138"/>
      <c r="DX96" s="136">
        <f t="shared" si="364"/>
        <v>0</v>
      </c>
      <c r="DY96" s="138"/>
      <c r="DZ96" s="138"/>
      <c r="EA96" s="136" t="str">
        <f t="shared" si="365"/>
        <v/>
      </c>
      <c r="EB96" s="139">
        <f t="shared" si="366"/>
        <v>0</v>
      </c>
      <c r="EC96" s="140">
        <f t="shared" si="367"/>
        <v>0</v>
      </c>
      <c r="ED96" s="141">
        <f t="shared" si="368"/>
        <v>0</v>
      </c>
      <c r="EE96" s="86">
        <v>0</v>
      </c>
      <c r="EF96" s="142">
        <v>0</v>
      </c>
      <c r="EG96" s="136">
        <f t="shared" si="369"/>
        <v>0</v>
      </c>
      <c r="EH96" s="143">
        <v>0</v>
      </c>
      <c r="EI96" s="144">
        <f t="shared" ref="EI96" si="414">IF($U$8="NA","NA",0)</f>
        <v>0</v>
      </c>
      <c r="EJ96" s="136">
        <f t="shared" si="370"/>
        <v>0</v>
      </c>
      <c r="EK96" s="145">
        <f t="shared" si="371"/>
        <v>0</v>
      </c>
      <c r="EL96" s="146">
        <f t="shared" si="372"/>
        <v>0</v>
      </c>
      <c r="EM96" s="147">
        <f t="shared" si="373"/>
        <v>0</v>
      </c>
      <c r="EN96" s="120">
        <f t="shared" si="374"/>
        <v>0</v>
      </c>
      <c r="EO96" s="148" t="str">
        <f t="shared" si="375"/>
        <v/>
      </c>
      <c r="EP96" s="149">
        <v>0</v>
      </c>
      <c r="EQ96" s="114">
        <v>0</v>
      </c>
      <c r="ER96" s="150">
        <v>0</v>
      </c>
      <c r="ES96" s="151">
        <f t="shared" si="399"/>
        <v>0</v>
      </c>
      <c r="ET96" s="152">
        <f t="shared" si="400"/>
        <v>0</v>
      </c>
      <c r="EU96" s="153" t="str">
        <f t="shared" si="401"/>
        <v/>
      </c>
      <c r="EV96" s="175">
        <v>0</v>
      </c>
      <c r="EW96" s="162">
        <v>0</v>
      </c>
      <c r="EX96" s="162">
        <v>0</v>
      </c>
      <c r="EY96" s="85">
        <f t="shared" si="277"/>
        <v>0</v>
      </c>
      <c r="EZ96" s="132">
        <f t="shared" si="278"/>
        <v>0</v>
      </c>
      <c r="FA96" s="133" t="str">
        <f t="shared" si="279"/>
        <v/>
      </c>
      <c r="FB96" s="116">
        <v>0</v>
      </c>
      <c r="FC96" s="117">
        <v>0</v>
      </c>
      <c r="FD96" s="155">
        <v>0</v>
      </c>
      <c r="FE96" s="156">
        <f t="shared" si="381"/>
        <v>0</v>
      </c>
      <c r="FF96" s="142">
        <v>0</v>
      </c>
      <c r="FG96" s="157">
        <f t="shared" si="376"/>
        <v>0</v>
      </c>
      <c r="FH96" s="143">
        <v>0</v>
      </c>
      <c r="FI96" s="158">
        <f t="shared" si="377"/>
        <v>0</v>
      </c>
      <c r="FJ96" s="120">
        <f t="shared" si="321"/>
        <v>0</v>
      </c>
      <c r="FK96" s="438" t="str">
        <f t="shared" si="322"/>
        <v/>
      </c>
      <c r="FL96" s="438" t="str">
        <f t="shared" si="323"/>
        <v/>
      </c>
      <c r="FM96" s="148" t="str">
        <f t="shared" si="324"/>
        <v/>
      </c>
      <c r="FN96" s="405">
        <v>0</v>
      </c>
      <c r="FO96" s="375">
        <v>0</v>
      </c>
      <c r="FP96" s="406">
        <v>0</v>
      </c>
      <c r="FQ96" s="407">
        <f t="shared" si="402"/>
        <v>0</v>
      </c>
      <c r="FR96" s="408">
        <f t="shared" si="325"/>
        <v>0</v>
      </c>
      <c r="FS96" s="409" t="str">
        <f t="shared" si="326"/>
        <v/>
      </c>
      <c r="FT96" s="176"/>
      <c r="FU96" s="174"/>
      <c r="FV96" s="177" t="str">
        <f t="shared" si="233"/>
        <v/>
      </c>
      <c r="FW96" s="161" t="str">
        <f t="shared" si="327"/>
        <v/>
      </c>
      <c r="FX96" s="162" t="str">
        <f t="shared" si="328"/>
        <v/>
      </c>
      <c r="FY96" s="163" t="str">
        <f t="shared" si="393"/>
        <v/>
      </c>
      <c r="FZ96" s="164" t="str">
        <f t="shared" si="394"/>
        <v/>
      </c>
      <c r="GA96" s="164" t="str">
        <f t="shared" si="330"/>
        <v/>
      </c>
      <c r="GB96" s="165" t="str">
        <f t="shared" si="395"/>
        <v/>
      </c>
      <c r="GC96" s="166" t="str">
        <f t="shared" si="396"/>
        <v/>
      </c>
      <c r="GD96" s="167" t="str">
        <f t="shared" si="332"/>
        <v/>
      </c>
      <c r="GE96" s="168" t="str">
        <f t="shared" si="382"/>
        <v/>
      </c>
      <c r="GF96" s="169" t="str">
        <f t="shared" si="383"/>
        <v/>
      </c>
      <c r="GG96" s="169" t="str">
        <f t="shared" si="384"/>
        <v/>
      </c>
      <c r="GH96" s="169" t="str">
        <f t="shared" si="385"/>
        <v/>
      </c>
      <c r="GI96" s="169" t="str">
        <f t="shared" si="386"/>
        <v/>
      </c>
      <c r="GJ96" s="170" t="str">
        <f t="shared" si="387"/>
        <v/>
      </c>
      <c r="GK96" s="169" t="str">
        <f t="shared" si="388"/>
        <v/>
      </c>
      <c r="GL96" s="439" t="str">
        <f t="shared" si="333"/>
        <v/>
      </c>
      <c r="GM96" s="168">
        <f t="shared" si="334"/>
        <v>0</v>
      </c>
      <c r="GN96" s="169">
        <f t="shared" si="335"/>
        <v>0</v>
      </c>
      <c r="GO96" s="169">
        <f t="shared" si="336"/>
        <v>0</v>
      </c>
      <c r="GP96" s="169">
        <f t="shared" si="337"/>
        <v>0</v>
      </c>
      <c r="GQ96" s="171"/>
      <c r="GR96" s="809"/>
      <c r="GS96" s="809"/>
      <c r="GT96" s="25">
        <f t="shared" si="338"/>
        <v>0</v>
      </c>
      <c r="GU96" s="25" t="s">
        <v>161</v>
      </c>
      <c r="GV96" s="25">
        <f t="shared" si="339"/>
        <v>200</v>
      </c>
      <c r="GW96" s="25" t="str">
        <f t="shared" si="340"/>
        <v>0/200</v>
      </c>
      <c r="GX96" s="25">
        <f t="shared" si="341"/>
        <v>0</v>
      </c>
      <c r="GY96" s="25" t="s">
        <v>161</v>
      </c>
      <c r="GZ96" s="25">
        <f t="shared" si="342"/>
        <v>200</v>
      </c>
      <c r="HA96" s="25" t="str">
        <f t="shared" si="343"/>
        <v>0/200</v>
      </c>
      <c r="HB96" s="25">
        <f t="shared" si="344"/>
        <v>0</v>
      </c>
      <c r="HC96" s="25" t="s">
        <v>161</v>
      </c>
      <c r="HD96" s="25">
        <f t="shared" si="345"/>
        <v>100</v>
      </c>
      <c r="HE96" s="25" t="str">
        <f t="shared" si="346"/>
        <v>0/100</v>
      </c>
      <c r="HF96" s="25">
        <f t="shared" si="347"/>
        <v>0</v>
      </c>
      <c r="HG96" s="25" t="s">
        <v>161</v>
      </c>
      <c r="HH96" s="25">
        <f t="shared" si="348"/>
        <v>100</v>
      </c>
      <c r="HI96" s="25" t="str">
        <f t="shared" si="349"/>
        <v>0/100</v>
      </c>
      <c r="HJ96" s="25">
        <f t="shared" si="350"/>
        <v>0</v>
      </c>
      <c r="HK96" s="25" t="s">
        <v>161</v>
      </c>
      <c r="HL96" s="25">
        <f t="shared" si="351"/>
        <v>200</v>
      </c>
      <c r="HM96" s="25" t="str">
        <f t="shared" si="352"/>
        <v>0/200</v>
      </c>
      <c r="HN96" s="25">
        <f t="shared" si="353"/>
        <v>0</v>
      </c>
      <c r="HO96" s="25" t="s">
        <v>161</v>
      </c>
      <c r="HP96" s="25">
        <f t="shared" si="354"/>
        <v>100</v>
      </c>
      <c r="HQ96" s="25" t="str">
        <f t="shared" si="355"/>
        <v>0/100</v>
      </c>
    </row>
    <row r="97" spans="1:225" ht="18">
      <c r="A97" s="2">
        <f t="shared" si="280"/>
        <v>0</v>
      </c>
      <c r="B97" s="22">
        <f t="shared" si="281"/>
        <v>0</v>
      </c>
      <c r="C97" s="172">
        <v>88</v>
      </c>
      <c r="D97" s="85"/>
      <c r="E97" s="26"/>
      <c r="F97" s="27"/>
      <c r="G97" s="23"/>
      <c r="H97" s="26"/>
      <c r="I97" s="26"/>
      <c r="J97" s="26"/>
      <c r="K97" s="365"/>
      <c r="L97" s="89">
        <v>0</v>
      </c>
      <c r="M97" s="90">
        <v>0</v>
      </c>
      <c r="N97" s="91">
        <v>0</v>
      </c>
      <c r="O97" s="91"/>
      <c r="P97" s="371">
        <f t="shared" si="282"/>
        <v>0</v>
      </c>
      <c r="Q97" s="372">
        <f t="shared" si="283"/>
        <v>0</v>
      </c>
      <c r="R97" s="90">
        <v>0</v>
      </c>
      <c r="S97" s="92">
        <f t="shared" si="256"/>
        <v>0</v>
      </c>
      <c r="T97" s="90">
        <v>0</v>
      </c>
      <c r="U97" s="92">
        <f t="shared" si="257"/>
        <v>0</v>
      </c>
      <c r="V97" s="93">
        <f t="shared" si="284"/>
        <v>0</v>
      </c>
      <c r="W97" s="94" t="str">
        <f t="shared" si="285"/>
        <v/>
      </c>
      <c r="X97" s="94" t="str">
        <f t="shared" si="286"/>
        <v/>
      </c>
      <c r="Y97" s="373" t="str">
        <f t="shared" si="287"/>
        <v/>
      </c>
      <c r="Z97" s="380">
        <v>0</v>
      </c>
      <c r="AA97" s="381">
        <v>0</v>
      </c>
      <c r="AB97" s="382">
        <v>0</v>
      </c>
      <c r="AC97" s="382"/>
      <c r="AD97" s="382">
        <f t="shared" si="288"/>
        <v>0</v>
      </c>
      <c r="AE97" s="383">
        <f t="shared" si="289"/>
        <v>0</v>
      </c>
      <c r="AF97" s="381">
        <v>0</v>
      </c>
      <c r="AG97" s="383">
        <f t="shared" si="258"/>
        <v>0</v>
      </c>
      <c r="AH97" s="381">
        <v>0</v>
      </c>
      <c r="AI97" s="383">
        <f t="shared" si="259"/>
        <v>0</v>
      </c>
      <c r="AJ97" s="384">
        <f t="shared" si="260"/>
        <v>0</v>
      </c>
      <c r="AK97" s="385" t="str">
        <f t="shared" si="290"/>
        <v/>
      </c>
      <c r="AL97" s="385" t="str">
        <f t="shared" si="291"/>
        <v/>
      </c>
      <c r="AM97" s="386" t="str">
        <f t="shared" si="292"/>
        <v/>
      </c>
      <c r="AN97" s="96">
        <v>0</v>
      </c>
      <c r="AO97" s="97">
        <v>0</v>
      </c>
      <c r="AP97" s="98">
        <v>0</v>
      </c>
      <c r="AQ97" s="98"/>
      <c r="AR97" s="98">
        <f t="shared" si="293"/>
        <v>0</v>
      </c>
      <c r="AS97" s="99">
        <f t="shared" si="294"/>
        <v>0</v>
      </c>
      <c r="AT97" s="97">
        <v>0</v>
      </c>
      <c r="AU97" s="99">
        <f t="shared" si="261"/>
        <v>0</v>
      </c>
      <c r="AV97" s="97">
        <v>0</v>
      </c>
      <c r="AW97" s="99">
        <f t="shared" si="262"/>
        <v>0</v>
      </c>
      <c r="AX97" s="100">
        <f t="shared" si="263"/>
        <v>0</v>
      </c>
      <c r="AY97" s="101" t="str">
        <f t="shared" si="295"/>
        <v/>
      </c>
      <c r="AZ97" s="101" t="str">
        <f t="shared" si="296"/>
        <v/>
      </c>
      <c r="BA97" s="102" t="str">
        <f t="shared" si="297"/>
        <v/>
      </c>
      <c r="BB97" s="103">
        <v>0</v>
      </c>
      <c r="BC97" s="104">
        <v>0</v>
      </c>
      <c r="BD97" s="105">
        <v>0</v>
      </c>
      <c r="BE97" s="105"/>
      <c r="BF97" s="105">
        <f t="shared" si="298"/>
        <v>0</v>
      </c>
      <c r="BG97" s="106">
        <f t="shared" si="299"/>
        <v>0</v>
      </c>
      <c r="BH97" s="104">
        <v>0</v>
      </c>
      <c r="BI97" s="106">
        <f t="shared" si="264"/>
        <v>0</v>
      </c>
      <c r="BJ97" s="104">
        <v>0</v>
      </c>
      <c r="BK97" s="106">
        <f t="shared" si="265"/>
        <v>0</v>
      </c>
      <c r="BL97" s="107">
        <f t="shared" si="266"/>
        <v>0</v>
      </c>
      <c r="BM97" s="108" t="str">
        <f t="shared" si="300"/>
        <v/>
      </c>
      <c r="BN97" s="108" t="str">
        <f t="shared" si="301"/>
        <v/>
      </c>
      <c r="BO97" s="109" t="str">
        <f t="shared" si="302"/>
        <v/>
      </c>
      <c r="BP97" s="110">
        <v>0</v>
      </c>
      <c r="BQ97" s="111">
        <v>0</v>
      </c>
      <c r="BR97" s="112">
        <v>0</v>
      </c>
      <c r="BS97" s="113">
        <f t="shared" si="303"/>
        <v>0</v>
      </c>
      <c r="BT97" s="111">
        <f t="shared" si="304"/>
        <v>0</v>
      </c>
      <c r="BU97" s="113">
        <f t="shared" si="305"/>
        <v>0</v>
      </c>
      <c r="BV97" s="111">
        <v>0</v>
      </c>
      <c r="BW97" s="113">
        <f t="shared" si="267"/>
        <v>0</v>
      </c>
      <c r="BX97" s="435">
        <f t="shared" si="306"/>
        <v>0</v>
      </c>
      <c r="BY97" s="114">
        <f t="shared" si="307"/>
        <v>0</v>
      </c>
      <c r="BZ97" s="434">
        <f t="shared" si="268"/>
        <v>0</v>
      </c>
      <c r="CA97" s="403" t="str">
        <f t="shared" si="308"/>
        <v/>
      </c>
      <c r="CB97" s="114" t="str">
        <f t="shared" si="309"/>
        <v/>
      </c>
      <c r="CC97" s="115" t="str">
        <f t="shared" si="310"/>
        <v/>
      </c>
      <c r="CD97" s="89">
        <v>0</v>
      </c>
      <c r="CE97" s="90">
        <v>0</v>
      </c>
      <c r="CF97" s="91">
        <v>0</v>
      </c>
      <c r="CG97" s="91"/>
      <c r="CH97" s="91">
        <f t="shared" si="311"/>
        <v>0</v>
      </c>
      <c r="CI97" s="92">
        <f t="shared" si="312"/>
        <v>0</v>
      </c>
      <c r="CJ97" s="90">
        <v>0</v>
      </c>
      <c r="CK97" s="92">
        <f t="shared" si="269"/>
        <v>0</v>
      </c>
      <c r="CL97" s="90">
        <v>0</v>
      </c>
      <c r="CM97" s="92">
        <f t="shared" si="270"/>
        <v>0</v>
      </c>
      <c r="CN97" s="93">
        <f t="shared" si="271"/>
        <v>0</v>
      </c>
      <c r="CO97" s="94" t="str">
        <f t="shared" si="313"/>
        <v/>
      </c>
      <c r="CP97" s="94" t="str">
        <f t="shared" si="314"/>
        <v/>
      </c>
      <c r="CQ97" s="95" t="str">
        <f t="shared" si="315"/>
        <v/>
      </c>
      <c r="CR97" s="116">
        <v>0</v>
      </c>
      <c r="CS97" s="117">
        <v>0</v>
      </c>
      <c r="CT97" s="118">
        <v>0</v>
      </c>
      <c r="CU97" s="118"/>
      <c r="CV97" s="118">
        <f t="shared" si="316"/>
        <v>0</v>
      </c>
      <c r="CW97" s="119">
        <f t="shared" si="317"/>
        <v>0</v>
      </c>
      <c r="CX97" s="117">
        <v>0</v>
      </c>
      <c r="CY97" s="119">
        <f t="shared" si="272"/>
        <v>0</v>
      </c>
      <c r="CZ97" s="117">
        <v>0</v>
      </c>
      <c r="DA97" s="119">
        <f t="shared" si="273"/>
        <v>0</v>
      </c>
      <c r="DB97" s="120">
        <f t="shared" si="274"/>
        <v>0</v>
      </c>
      <c r="DC97" s="87" t="str">
        <f t="shared" si="318"/>
        <v/>
      </c>
      <c r="DD97" s="87" t="str">
        <f t="shared" si="319"/>
        <v/>
      </c>
      <c r="DE97" s="121" t="str">
        <f t="shared" si="320"/>
        <v/>
      </c>
      <c r="DF97" s="122">
        <v>0</v>
      </c>
      <c r="DG97" s="123">
        <v>0</v>
      </c>
      <c r="DH97" s="124"/>
      <c r="DI97" s="125">
        <f t="shared" si="358"/>
        <v>0</v>
      </c>
      <c r="DJ97" s="84">
        <v>0</v>
      </c>
      <c r="DK97" s="126">
        <v>0</v>
      </c>
      <c r="DL97" s="127">
        <f t="shared" si="378"/>
        <v>0</v>
      </c>
      <c r="DM97" s="128">
        <v>0</v>
      </c>
      <c r="DN97" s="129">
        <v>0</v>
      </c>
      <c r="DO97" s="130">
        <f t="shared" si="359"/>
        <v>0</v>
      </c>
      <c r="DP97" s="131">
        <f t="shared" si="360"/>
        <v>0</v>
      </c>
      <c r="DQ97" s="132">
        <f t="shared" si="361"/>
        <v>0</v>
      </c>
      <c r="DR97" s="133" t="str">
        <f t="shared" si="362"/>
        <v/>
      </c>
      <c r="DS97" s="116">
        <v>0</v>
      </c>
      <c r="DT97" s="135">
        <v>0</v>
      </c>
      <c r="DU97" s="136">
        <f t="shared" si="363"/>
        <v>0</v>
      </c>
      <c r="DV97" s="117">
        <v>0</v>
      </c>
      <c r="DW97" s="138"/>
      <c r="DX97" s="136">
        <f t="shared" si="364"/>
        <v>0</v>
      </c>
      <c r="DY97" s="138"/>
      <c r="DZ97" s="138"/>
      <c r="EA97" s="136" t="str">
        <f t="shared" si="365"/>
        <v/>
      </c>
      <c r="EB97" s="139">
        <f t="shared" si="366"/>
        <v>0</v>
      </c>
      <c r="EC97" s="140">
        <f t="shared" si="367"/>
        <v>0</v>
      </c>
      <c r="ED97" s="141">
        <f t="shared" si="368"/>
        <v>0</v>
      </c>
      <c r="EE97" s="86">
        <v>0</v>
      </c>
      <c r="EF97" s="142">
        <v>0</v>
      </c>
      <c r="EG97" s="136">
        <f t="shared" si="369"/>
        <v>0</v>
      </c>
      <c r="EH97" s="143">
        <v>0</v>
      </c>
      <c r="EI97" s="144">
        <v>0</v>
      </c>
      <c r="EJ97" s="136">
        <f t="shared" si="370"/>
        <v>0</v>
      </c>
      <c r="EK97" s="145">
        <f t="shared" si="371"/>
        <v>0</v>
      </c>
      <c r="EL97" s="146">
        <f t="shared" si="372"/>
        <v>0</v>
      </c>
      <c r="EM97" s="147">
        <f t="shared" si="373"/>
        <v>0</v>
      </c>
      <c r="EN97" s="120">
        <f t="shared" si="374"/>
        <v>0</v>
      </c>
      <c r="EO97" s="148" t="str">
        <f t="shared" si="375"/>
        <v/>
      </c>
      <c r="EP97" s="173">
        <v>0</v>
      </c>
      <c r="EQ97" s="174">
        <v>0</v>
      </c>
      <c r="ER97" s="174">
        <v>0</v>
      </c>
      <c r="ES97" s="151">
        <f t="shared" si="399"/>
        <v>0</v>
      </c>
      <c r="ET97" s="152">
        <f t="shared" si="400"/>
        <v>0</v>
      </c>
      <c r="EU97" s="153" t="str">
        <f t="shared" si="401"/>
        <v/>
      </c>
      <c r="EV97" s="154">
        <v>0</v>
      </c>
      <c r="EW97" s="85">
        <v>0</v>
      </c>
      <c r="EX97" s="85">
        <v>0</v>
      </c>
      <c r="EY97" s="85">
        <f t="shared" si="277"/>
        <v>0</v>
      </c>
      <c r="EZ97" s="132">
        <f t="shared" si="278"/>
        <v>0</v>
      </c>
      <c r="FA97" s="133" t="str">
        <f t="shared" si="279"/>
        <v/>
      </c>
      <c r="FB97" s="116">
        <v>0</v>
      </c>
      <c r="FC97" s="117">
        <v>0</v>
      </c>
      <c r="FD97" s="155">
        <v>0</v>
      </c>
      <c r="FE97" s="156">
        <f t="shared" si="381"/>
        <v>0</v>
      </c>
      <c r="FF97" s="142">
        <v>0</v>
      </c>
      <c r="FG97" s="157">
        <f t="shared" si="376"/>
        <v>0</v>
      </c>
      <c r="FH97" s="143">
        <v>0</v>
      </c>
      <c r="FI97" s="158">
        <f t="shared" si="377"/>
        <v>0</v>
      </c>
      <c r="FJ97" s="120">
        <f t="shared" si="321"/>
        <v>0</v>
      </c>
      <c r="FK97" s="438" t="str">
        <f t="shared" si="322"/>
        <v/>
      </c>
      <c r="FL97" s="438" t="str">
        <f t="shared" si="323"/>
        <v/>
      </c>
      <c r="FM97" s="148" t="str">
        <f t="shared" si="324"/>
        <v/>
      </c>
      <c r="FN97" s="410">
        <v>0</v>
      </c>
      <c r="FO97" s="411">
        <v>0</v>
      </c>
      <c r="FP97" s="411">
        <v>0</v>
      </c>
      <c r="FQ97" s="407">
        <f t="shared" si="402"/>
        <v>0</v>
      </c>
      <c r="FR97" s="408">
        <f t="shared" si="325"/>
        <v>0</v>
      </c>
      <c r="FS97" s="409" t="str">
        <f t="shared" si="326"/>
        <v/>
      </c>
      <c r="FT97" s="176"/>
      <c r="FU97" s="174"/>
      <c r="FV97" s="177" t="str">
        <f t="shared" si="233"/>
        <v/>
      </c>
      <c r="FW97" s="161" t="str">
        <f t="shared" si="327"/>
        <v/>
      </c>
      <c r="FX97" s="162" t="str">
        <f t="shared" si="328"/>
        <v/>
      </c>
      <c r="FY97" s="163" t="str">
        <f t="shared" si="393"/>
        <v/>
      </c>
      <c r="FZ97" s="164" t="str">
        <f t="shared" si="394"/>
        <v/>
      </c>
      <c r="GA97" s="164" t="str">
        <f t="shared" si="330"/>
        <v/>
      </c>
      <c r="GB97" s="165" t="str">
        <f t="shared" si="395"/>
        <v/>
      </c>
      <c r="GC97" s="166" t="str">
        <f t="shared" si="396"/>
        <v/>
      </c>
      <c r="GD97" s="167" t="str">
        <f t="shared" si="332"/>
        <v/>
      </c>
      <c r="GE97" s="168" t="str">
        <f t="shared" si="382"/>
        <v/>
      </c>
      <c r="GF97" s="169" t="str">
        <f t="shared" si="383"/>
        <v/>
      </c>
      <c r="GG97" s="169" t="str">
        <f t="shared" si="384"/>
        <v/>
      </c>
      <c r="GH97" s="169" t="str">
        <f t="shared" si="385"/>
        <v/>
      </c>
      <c r="GI97" s="169" t="str">
        <f t="shared" si="386"/>
        <v/>
      </c>
      <c r="GJ97" s="170" t="str">
        <f t="shared" si="387"/>
        <v/>
      </c>
      <c r="GK97" s="169" t="str">
        <f t="shared" si="388"/>
        <v/>
      </c>
      <c r="GL97" s="439" t="str">
        <f t="shared" si="333"/>
        <v/>
      </c>
      <c r="GM97" s="168">
        <f t="shared" si="334"/>
        <v>0</v>
      </c>
      <c r="GN97" s="169">
        <f t="shared" si="335"/>
        <v>0</v>
      </c>
      <c r="GO97" s="169">
        <f t="shared" si="336"/>
        <v>0</v>
      </c>
      <c r="GP97" s="169">
        <f t="shared" si="337"/>
        <v>0</v>
      </c>
      <c r="GQ97" s="171"/>
      <c r="GR97" s="809"/>
      <c r="GS97" s="809"/>
      <c r="GT97" s="25">
        <f t="shared" si="338"/>
        <v>0</v>
      </c>
      <c r="GU97" s="25" t="s">
        <v>161</v>
      </c>
      <c r="GV97" s="25">
        <f t="shared" si="339"/>
        <v>200</v>
      </c>
      <c r="GW97" s="25" t="str">
        <f t="shared" si="340"/>
        <v>0/200</v>
      </c>
      <c r="GX97" s="25">
        <f t="shared" si="341"/>
        <v>0</v>
      </c>
      <c r="GY97" s="25" t="s">
        <v>161</v>
      </c>
      <c r="GZ97" s="25">
        <f t="shared" si="342"/>
        <v>200</v>
      </c>
      <c r="HA97" s="25" t="str">
        <f t="shared" si="343"/>
        <v>0/200</v>
      </c>
      <c r="HB97" s="25">
        <f t="shared" si="344"/>
        <v>0</v>
      </c>
      <c r="HC97" s="25" t="s">
        <v>161</v>
      </c>
      <c r="HD97" s="25">
        <f t="shared" si="345"/>
        <v>100</v>
      </c>
      <c r="HE97" s="25" t="str">
        <f t="shared" si="346"/>
        <v>0/100</v>
      </c>
      <c r="HF97" s="25">
        <f t="shared" si="347"/>
        <v>0</v>
      </c>
      <c r="HG97" s="25" t="s">
        <v>161</v>
      </c>
      <c r="HH97" s="25">
        <f t="shared" si="348"/>
        <v>100</v>
      </c>
      <c r="HI97" s="25" t="str">
        <f t="shared" si="349"/>
        <v>0/100</v>
      </c>
      <c r="HJ97" s="25">
        <f t="shared" si="350"/>
        <v>0</v>
      </c>
      <c r="HK97" s="25" t="s">
        <v>161</v>
      </c>
      <c r="HL97" s="25">
        <f t="shared" si="351"/>
        <v>200</v>
      </c>
      <c r="HM97" s="25" t="str">
        <f t="shared" si="352"/>
        <v>0/200</v>
      </c>
      <c r="HN97" s="25">
        <f t="shared" si="353"/>
        <v>0</v>
      </c>
      <c r="HO97" s="25" t="s">
        <v>161</v>
      </c>
      <c r="HP97" s="25">
        <f t="shared" si="354"/>
        <v>100</v>
      </c>
      <c r="HQ97" s="25" t="str">
        <f t="shared" si="355"/>
        <v>0/100</v>
      </c>
    </row>
    <row r="98" spans="1:225" ht="18">
      <c r="A98" s="2">
        <f t="shared" si="280"/>
        <v>0</v>
      </c>
      <c r="B98" s="22">
        <f t="shared" si="281"/>
        <v>0</v>
      </c>
      <c r="C98" s="88">
        <v>89</v>
      </c>
      <c r="D98" s="85"/>
      <c r="E98" s="26"/>
      <c r="F98" s="27"/>
      <c r="G98" s="26"/>
      <c r="H98" s="26"/>
      <c r="I98" s="26"/>
      <c r="J98" s="26"/>
      <c r="K98" s="365"/>
      <c r="L98" s="89">
        <v>0</v>
      </c>
      <c r="M98" s="90">
        <v>0</v>
      </c>
      <c r="N98" s="91">
        <v>0</v>
      </c>
      <c r="O98" s="91"/>
      <c r="P98" s="371">
        <f t="shared" si="282"/>
        <v>0</v>
      </c>
      <c r="Q98" s="372">
        <f t="shared" si="283"/>
        <v>0</v>
      </c>
      <c r="R98" s="90">
        <v>0</v>
      </c>
      <c r="S98" s="92">
        <f t="shared" si="256"/>
        <v>0</v>
      </c>
      <c r="T98" s="90">
        <v>0</v>
      </c>
      <c r="U98" s="92">
        <f t="shared" si="257"/>
        <v>0</v>
      </c>
      <c r="V98" s="93">
        <f t="shared" si="284"/>
        <v>0</v>
      </c>
      <c r="W98" s="94" t="str">
        <f t="shared" si="285"/>
        <v/>
      </c>
      <c r="X98" s="94" t="str">
        <f t="shared" si="286"/>
        <v/>
      </c>
      <c r="Y98" s="373" t="str">
        <f t="shared" si="287"/>
        <v/>
      </c>
      <c r="Z98" s="380">
        <v>0</v>
      </c>
      <c r="AA98" s="381">
        <v>0</v>
      </c>
      <c r="AB98" s="382">
        <v>0</v>
      </c>
      <c r="AC98" s="382"/>
      <c r="AD98" s="382">
        <f t="shared" si="288"/>
        <v>0</v>
      </c>
      <c r="AE98" s="383">
        <f t="shared" si="289"/>
        <v>0</v>
      </c>
      <c r="AF98" s="381">
        <v>0</v>
      </c>
      <c r="AG98" s="383">
        <f t="shared" si="258"/>
        <v>0</v>
      </c>
      <c r="AH98" s="381">
        <v>0</v>
      </c>
      <c r="AI98" s="383">
        <f t="shared" si="259"/>
        <v>0</v>
      </c>
      <c r="AJ98" s="384">
        <f t="shared" si="260"/>
        <v>0</v>
      </c>
      <c r="AK98" s="385" t="str">
        <f t="shared" si="290"/>
        <v/>
      </c>
      <c r="AL98" s="385" t="str">
        <f t="shared" si="291"/>
        <v/>
      </c>
      <c r="AM98" s="386" t="str">
        <f t="shared" si="292"/>
        <v/>
      </c>
      <c r="AN98" s="96">
        <v>0</v>
      </c>
      <c r="AO98" s="97">
        <v>0</v>
      </c>
      <c r="AP98" s="98">
        <v>0</v>
      </c>
      <c r="AQ98" s="98"/>
      <c r="AR98" s="98">
        <f t="shared" si="293"/>
        <v>0</v>
      </c>
      <c r="AS98" s="99">
        <f t="shared" si="294"/>
        <v>0</v>
      </c>
      <c r="AT98" s="97">
        <v>0</v>
      </c>
      <c r="AU98" s="99">
        <f t="shared" si="261"/>
        <v>0</v>
      </c>
      <c r="AV98" s="97">
        <v>0</v>
      </c>
      <c r="AW98" s="99">
        <f t="shared" si="262"/>
        <v>0</v>
      </c>
      <c r="AX98" s="100">
        <f t="shared" si="263"/>
        <v>0</v>
      </c>
      <c r="AY98" s="101" t="str">
        <f t="shared" si="295"/>
        <v/>
      </c>
      <c r="AZ98" s="101" t="str">
        <f t="shared" si="296"/>
        <v/>
      </c>
      <c r="BA98" s="102" t="str">
        <f t="shared" si="297"/>
        <v/>
      </c>
      <c r="BB98" s="103">
        <v>0</v>
      </c>
      <c r="BC98" s="104">
        <v>0</v>
      </c>
      <c r="BD98" s="105">
        <v>0</v>
      </c>
      <c r="BE98" s="105"/>
      <c r="BF98" s="105">
        <f t="shared" si="298"/>
        <v>0</v>
      </c>
      <c r="BG98" s="106">
        <f t="shared" si="299"/>
        <v>0</v>
      </c>
      <c r="BH98" s="104">
        <v>0</v>
      </c>
      <c r="BI98" s="106">
        <f t="shared" si="264"/>
        <v>0</v>
      </c>
      <c r="BJ98" s="104">
        <v>0</v>
      </c>
      <c r="BK98" s="106">
        <f t="shared" si="265"/>
        <v>0</v>
      </c>
      <c r="BL98" s="107">
        <f t="shared" si="266"/>
        <v>0</v>
      </c>
      <c r="BM98" s="108" t="str">
        <f t="shared" si="300"/>
        <v/>
      </c>
      <c r="BN98" s="108" t="str">
        <f t="shared" si="301"/>
        <v/>
      </c>
      <c r="BO98" s="109" t="str">
        <f t="shared" si="302"/>
        <v/>
      </c>
      <c r="BP98" s="110">
        <v>0</v>
      </c>
      <c r="BQ98" s="111">
        <v>0</v>
      </c>
      <c r="BR98" s="112">
        <v>0</v>
      </c>
      <c r="BS98" s="113">
        <f t="shared" si="303"/>
        <v>0</v>
      </c>
      <c r="BT98" s="111">
        <f t="shared" si="304"/>
        <v>0</v>
      </c>
      <c r="BU98" s="113">
        <f t="shared" si="305"/>
        <v>0</v>
      </c>
      <c r="BV98" s="111">
        <v>0</v>
      </c>
      <c r="BW98" s="113">
        <f t="shared" si="267"/>
        <v>0</v>
      </c>
      <c r="BX98" s="435">
        <f t="shared" si="306"/>
        <v>0</v>
      </c>
      <c r="BY98" s="114">
        <f t="shared" si="307"/>
        <v>0</v>
      </c>
      <c r="BZ98" s="434">
        <f t="shared" si="268"/>
        <v>0</v>
      </c>
      <c r="CA98" s="403" t="str">
        <f t="shared" si="308"/>
        <v/>
      </c>
      <c r="CB98" s="114" t="str">
        <f t="shared" si="309"/>
        <v/>
      </c>
      <c r="CC98" s="115" t="str">
        <f t="shared" si="310"/>
        <v/>
      </c>
      <c r="CD98" s="89">
        <v>0</v>
      </c>
      <c r="CE98" s="90">
        <v>0</v>
      </c>
      <c r="CF98" s="91">
        <v>0</v>
      </c>
      <c r="CG98" s="91"/>
      <c r="CH98" s="91">
        <f t="shared" si="311"/>
        <v>0</v>
      </c>
      <c r="CI98" s="92">
        <f t="shared" si="312"/>
        <v>0</v>
      </c>
      <c r="CJ98" s="90">
        <v>0</v>
      </c>
      <c r="CK98" s="92">
        <f t="shared" si="269"/>
        <v>0</v>
      </c>
      <c r="CL98" s="90">
        <v>0</v>
      </c>
      <c r="CM98" s="92">
        <f t="shared" si="270"/>
        <v>0</v>
      </c>
      <c r="CN98" s="93">
        <f t="shared" si="271"/>
        <v>0</v>
      </c>
      <c r="CO98" s="94" t="str">
        <f t="shared" si="313"/>
        <v/>
      </c>
      <c r="CP98" s="94" t="str">
        <f t="shared" si="314"/>
        <v/>
      </c>
      <c r="CQ98" s="95" t="str">
        <f t="shared" si="315"/>
        <v/>
      </c>
      <c r="CR98" s="116">
        <v>0</v>
      </c>
      <c r="CS98" s="117">
        <v>0</v>
      </c>
      <c r="CT98" s="118">
        <v>0</v>
      </c>
      <c r="CU98" s="118"/>
      <c r="CV98" s="118">
        <f t="shared" si="316"/>
        <v>0</v>
      </c>
      <c r="CW98" s="119">
        <f t="shared" si="317"/>
        <v>0</v>
      </c>
      <c r="CX98" s="117">
        <v>0</v>
      </c>
      <c r="CY98" s="119">
        <f t="shared" si="272"/>
        <v>0</v>
      </c>
      <c r="CZ98" s="117">
        <v>0</v>
      </c>
      <c r="DA98" s="119">
        <f t="shared" si="273"/>
        <v>0</v>
      </c>
      <c r="DB98" s="120">
        <f t="shared" si="274"/>
        <v>0</v>
      </c>
      <c r="DC98" s="87" t="str">
        <f t="shared" si="318"/>
        <v/>
      </c>
      <c r="DD98" s="87" t="str">
        <f t="shared" si="319"/>
        <v/>
      </c>
      <c r="DE98" s="121" t="str">
        <f t="shared" si="320"/>
        <v/>
      </c>
      <c r="DF98" s="122">
        <v>0</v>
      </c>
      <c r="DG98" s="123">
        <v>0</v>
      </c>
      <c r="DH98" s="124"/>
      <c r="DI98" s="125">
        <f t="shared" si="358"/>
        <v>0</v>
      </c>
      <c r="DJ98" s="84">
        <v>0</v>
      </c>
      <c r="DK98" s="126">
        <v>0</v>
      </c>
      <c r="DL98" s="127">
        <f t="shared" si="378"/>
        <v>0</v>
      </c>
      <c r="DM98" s="128">
        <v>0</v>
      </c>
      <c r="DN98" s="129">
        <f t="shared" ref="DN98" si="415">IF($U$8="NA","NA",0)</f>
        <v>0</v>
      </c>
      <c r="DO98" s="130">
        <f t="shared" si="359"/>
        <v>0</v>
      </c>
      <c r="DP98" s="131">
        <f t="shared" si="360"/>
        <v>0</v>
      </c>
      <c r="DQ98" s="132">
        <f t="shared" si="361"/>
        <v>0</v>
      </c>
      <c r="DR98" s="133" t="str">
        <f t="shared" si="362"/>
        <v/>
      </c>
      <c r="DS98" s="116">
        <v>0</v>
      </c>
      <c r="DT98" s="135">
        <v>0</v>
      </c>
      <c r="DU98" s="136">
        <f t="shared" si="363"/>
        <v>0</v>
      </c>
      <c r="DV98" s="117">
        <v>0</v>
      </c>
      <c r="DW98" s="138"/>
      <c r="DX98" s="136">
        <f t="shared" si="364"/>
        <v>0</v>
      </c>
      <c r="DY98" s="138"/>
      <c r="DZ98" s="138"/>
      <c r="EA98" s="136" t="str">
        <f t="shared" si="365"/>
        <v/>
      </c>
      <c r="EB98" s="139">
        <f t="shared" si="366"/>
        <v>0</v>
      </c>
      <c r="EC98" s="140">
        <f t="shared" si="367"/>
        <v>0</v>
      </c>
      <c r="ED98" s="141">
        <f t="shared" si="368"/>
        <v>0</v>
      </c>
      <c r="EE98" s="86">
        <v>0</v>
      </c>
      <c r="EF98" s="142">
        <v>0</v>
      </c>
      <c r="EG98" s="136">
        <f t="shared" si="369"/>
        <v>0</v>
      </c>
      <c r="EH98" s="143">
        <v>0</v>
      </c>
      <c r="EI98" s="144">
        <f t="shared" ref="EI98" si="416">IF($U$8="NA","NA",0)</f>
        <v>0</v>
      </c>
      <c r="EJ98" s="136">
        <f t="shared" si="370"/>
        <v>0</v>
      </c>
      <c r="EK98" s="145">
        <f t="shared" si="371"/>
        <v>0</v>
      </c>
      <c r="EL98" s="146">
        <f t="shared" si="372"/>
        <v>0</v>
      </c>
      <c r="EM98" s="147">
        <f t="shared" si="373"/>
        <v>0</v>
      </c>
      <c r="EN98" s="120">
        <f t="shared" si="374"/>
        <v>0</v>
      </c>
      <c r="EO98" s="148" t="str">
        <f t="shared" si="375"/>
        <v/>
      </c>
      <c r="EP98" s="149">
        <v>0</v>
      </c>
      <c r="EQ98" s="114">
        <v>0</v>
      </c>
      <c r="ER98" s="150">
        <v>0</v>
      </c>
      <c r="ES98" s="151">
        <f t="shared" si="399"/>
        <v>0</v>
      </c>
      <c r="ET98" s="152">
        <f t="shared" si="400"/>
        <v>0</v>
      </c>
      <c r="EU98" s="153" t="str">
        <f t="shared" si="401"/>
        <v/>
      </c>
      <c r="EV98" s="175">
        <v>0</v>
      </c>
      <c r="EW98" s="162">
        <v>0</v>
      </c>
      <c r="EX98" s="162">
        <v>0</v>
      </c>
      <c r="EY98" s="85">
        <f t="shared" si="277"/>
        <v>0</v>
      </c>
      <c r="EZ98" s="132">
        <f t="shared" si="278"/>
        <v>0</v>
      </c>
      <c r="FA98" s="133" t="str">
        <f t="shared" si="279"/>
        <v/>
      </c>
      <c r="FB98" s="116">
        <v>0</v>
      </c>
      <c r="FC98" s="117">
        <v>0</v>
      </c>
      <c r="FD98" s="155">
        <v>0</v>
      </c>
      <c r="FE98" s="156">
        <f t="shared" si="381"/>
        <v>0</v>
      </c>
      <c r="FF98" s="142">
        <v>0</v>
      </c>
      <c r="FG98" s="157">
        <f t="shared" si="376"/>
        <v>0</v>
      </c>
      <c r="FH98" s="143">
        <v>0</v>
      </c>
      <c r="FI98" s="158">
        <f t="shared" si="377"/>
        <v>0</v>
      </c>
      <c r="FJ98" s="120">
        <f t="shared" si="321"/>
        <v>0</v>
      </c>
      <c r="FK98" s="438" t="str">
        <f t="shared" si="322"/>
        <v/>
      </c>
      <c r="FL98" s="438" t="str">
        <f t="shared" si="323"/>
        <v/>
      </c>
      <c r="FM98" s="148" t="str">
        <f t="shared" si="324"/>
        <v/>
      </c>
      <c r="FN98" s="405">
        <v>0</v>
      </c>
      <c r="FO98" s="375">
        <v>0</v>
      </c>
      <c r="FP98" s="406">
        <v>0</v>
      </c>
      <c r="FQ98" s="407">
        <f t="shared" si="402"/>
        <v>0</v>
      </c>
      <c r="FR98" s="408">
        <f t="shared" si="325"/>
        <v>0</v>
      </c>
      <c r="FS98" s="409" t="str">
        <f t="shared" si="326"/>
        <v/>
      </c>
      <c r="FT98" s="176"/>
      <c r="FU98" s="174"/>
      <c r="FV98" s="177" t="str">
        <f t="shared" si="233"/>
        <v/>
      </c>
      <c r="FW98" s="161" t="str">
        <f t="shared" si="327"/>
        <v/>
      </c>
      <c r="FX98" s="162" t="str">
        <f t="shared" si="328"/>
        <v/>
      </c>
      <c r="FY98" s="163" t="str">
        <f t="shared" si="393"/>
        <v/>
      </c>
      <c r="FZ98" s="164" t="str">
        <f t="shared" si="394"/>
        <v/>
      </c>
      <c r="GA98" s="164" t="str">
        <f t="shared" si="330"/>
        <v/>
      </c>
      <c r="GB98" s="165" t="str">
        <f t="shared" si="395"/>
        <v/>
      </c>
      <c r="GC98" s="166" t="str">
        <f t="shared" si="396"/>
        <v/>
      </c>
      <c r="GD98" s="167" t="str">
        <f t="shared" si="332"/>
        <v/>
      </c>
      <c r="GE98" s="168" t="str">
        <f t="shared" si="382"/>
        <v/>
      </c>
      <c r="GF98" s="169" t="str">
        <f t="shared" si="383"/>
        <v/>
      </c>
      <c r="GG98" s="169" t="str">
        <f t="shared" si="384"/>
        <v/>
      </c>
      <c r="GH98" s="169" t="str">
        <f t="shared" si="385"/>
        <v/>
      </c>
      <c r="GI98" s="169" t="str">
        <f t="shared" si="386"/>
        <v/>
      </c>
      <c r="GJ98" s="170" t="str">
        <f t="shared" si="387"/>
        <v/>
      </c>
      <c r="GK98" s="169" t="str">
        <f t="shared" si="388"/>
        <v/>
      </c>
      <c r="GL98" s="439" t="str">
        <f t="shared" si="333"/>
        <v/>
      </c>
      <c r="GM98" s="168">
        <f t="shared" si="334"/>
        <v>0</v>
      </c>
      <c r="GN98" s="169">
        <f t="shared" si="335"/>
        <v>0</v>
      </c>
      <c r="GO98" s="169">
        <f t="shared" si="336"/>
        <v>0</v>
      </c>
      <c r="GP98" s="169">
        <f t="shared" si="337"/>
        <v>0</v>
      </c>
      <c r="GQ98" s="171"/>
      <c r="GR98" s="809"/>
      <c r="GS98" s="809"/>
      <c r="GT98" s="25">
        <f t="shared" si="338"/>
        <v>0</v>
      </c>
      <c r="GU98" s="25" t="s">
        <v>161</v>
      </c>
      <c r="GV98" s="25">
        <f t="shared" si="339"/>
        <v>200</v>
      </c>
      <c r="GW98" s="25" t="str">
        <f t="shared" si="340"/>
        <v>0/200</v>
      </c>
      <c r="GX98" s="25">
        <f t="shared" si="341"/>
        <v>0</v>
      </c>
      <c r="GY98" s="25" t="s">
        <v>161</v>
      </c>
      <c r="GZ98" s="25">
        <f t="shared" si="342"/>
        <v>200</v>
      </c>
      <c r="HA98" s="25" t="str">
        <f t="shared" si="343"/>
        <v>0/200</v>
      </c>
      <c r="HB98" s="25">
        <f t="shared" si="344"/>
        <v>0</v>
      </c>
      <c r="HC98" s="25" t="s">
        <v>161</v>
      </c>
      <c r="HD98" s="25">
        <f t="shared" si="345"/>
        <v>100</v>
      </c>
      <c r="HE98" s="25" t="str">
        <f t="shared" si="346"/>
        <v>0/100</v>
      </c>
      <c r="HF98" s="25">
        <f t="shared" si="347"/>
        <v>0</v>
      </c>
      <c r="HG98" s="25" t="s">
        <v>161</v>
      </c>
      <c r="HH98" s="25">
        <f t="shared" si="348"/>
        <v>100</v>
      </c>
      <c r="HI98" s="25" t="str">
        <f t="shared" si="349"/>
        <v>0/100</v>
      </c>
      <c r="HJ98" s="25">
        <f t="shared" si="350"/>
        <v>0</v>
      </c>
      <c r="HK98" s="25" t="s">
        <v>161</v>
      </c>
      <c r="HL98" s="25">
        <f t="shared" si="351"/>
        <v>200</v>
      </c>
      <c r="HM98" s="25" t="str">
        <f t="shared" si="352"/>
        <v>0/200</v>
      </c>
      <c r="HN98" s="25">
        <f t="shared" si="353"/>
        <v>0</v>
      </c>
      <c r="HO98" s="25" t="s">
        <v>161</v>
      </c>
      <c r="HP98" s="25">
        <f t="shared" si="354"/>
        <v>100</v>
      </c>
      <c r="HQ98" s="25" t="str">
        <f t="shared" si="355"/>
        <v>0/100</v>
      </c>
    </row>
    <row r="99" spans="1:225" ht="18">
      <c r="A99" s="2">
        <f t="shared" si="280"/>
        <v>0</v>
      </c>
      <c r="B99" s="22">
        <f t="shared" si="281"/>
        <v>0</v>
      </c>
      <c r="C99" s="172">
        <v>90</v>
      </c>
      <c r="D99" s="85"/>
      <c r="E99" s="26"/>
      <c r="F99" s="27"/>
      <c r="G99" s="23"/>
      <c r="H99" s="26"/>
      <c r="I99" s="26"/>
      <c r="J99" s="26"/>
      <c r="K99" s="365"/>
      <c r="L99" s="89">
        <v>0</v>
      </c>
      <c r="M99" s="90">
        <v>0</v>
      </c>
      <c r="N99" s="91">
        <v>0</v>
      </c>
      <c r="O99" s="91"/>
      <c r="P99" s="371">
        <f t="shared" si="282"/>
        <v>0</v>
      </c>
      <c r="Q99" s="372">
        <f t="shared" si="283"/>
        <v>0</v>
      </c>
      <c r="R99" s="90">
        <v>0</v>
      </c>
      <c r="S99" s="92">
        <f t="shared" si="256"/>
        <v>0</v>
      </c>
      <c r="T99" s="90">
        <v>0</v>
      </c>
      <c r="U99" s="92">
        <f t="shared" si="257"/>
        <v>0</v>
      </c>
      <c r="V99" s="93">
        <f t="shared" si="284"/>
        <v>0</v>
      </c>
      <c r="W99" s="94" t="str">
        <f t="shared" si="285"/>
        <v/>
      </c>
      <c r="X99" s="94" t="str">
        <f t="shared" si="286"/>
        <v/>
      </c>
      <c r="Y99" s="373" t="str">
        <f t="shared" si="287"/>
        <v/>
      </c>
      <c r="Z99" s="380">
        <v>0</v>
      </c>
      <c r="AA99" s="381">
        <v>0</v>
      </c>
      <c r="AB99" s="382">
        <v>0</v>
      </c>
      <c r="AC99" s="382"/>
      <c r="AD99" s="382">
        <f t="shared" si="288"/>
        <v>0</v>
      </c>
      <c r="AE99" s="383">
        <f t="shared" si="289"/>
        <v>0</v>
      </c>
      <c r="AF99" s="381">
        <v>0</v>
      </c>
      <c r="AG99" s="383">
        <f t="shared" si="258"/>
        <v>0</v>
      </c>
      <c r="AH99" s="381">
        <v>0</v>
      </c>
      <c r="AI99" s="383">
        <f t="shared" si="259"/>
        <v>0</v>
      </c>
      <c r="AJ99" s="384">
        <f t="shared" si="260"/>
        <v>0</v>
      </c>
      <c r="AK99" s="385" t="str">
        <f t="shared" si="290"/>
        <v/>
      </c>
      <c r="AL99" s="385" t="str">
        <f t="shared" si="291"/>
        <v/>
      </c>
      <c r="AM99" s="386" t="str">
        <f t="shared" si="292"/>
        <v/>
      </c>
      <c r="AN99" s="96">
        <v>0</v>
      </c>
      <c r="AO99" s="97">
        <v>0</v>
      </c>
      <c r="AP99" s="98">
        <v>0</v>
      </c>
      <c r="AQ99" s="98"/>
      <c r="AR99" s="98">
        <f t="shared" si="293"/>
        <v>0</v>
      </c>
      <c r="AS99" s="99">
        <f t="shared" si="294"/>
        <v>0</v>
      </c>
      <c r="AT99" s="97">
        <v>0</v>
      </c>
      <c r="AU99" s="99">
        <f t="shared" si="261"/>
        <v>0</v>
      </c>
      <c r="AV99" s="97">
        <v>0</v>
      </c>
      <c r="AW99" s="99">
        <f t="shared" si="262"/>
        <v>0</v>
      </c>
      <c r="AX99" s="100">
        <f t="shared" si="263"/>
        <v>0</v>
      </c>
      <c r="AY99" s="101" t="str">
        <f t="shared" si="295"/>
        <v/>
      </c>
      <c r="AZ99" s="101" t="str">
        <f t="shared" si="296"/>
        <v/>
      </c>
      <c r="BA99" s="102" t="str">
        <f t="shared" si="297"/>
        <v/>
      </c>
      <c r="BB99" s="103">
        <v>0</v>
      </c>
      <c r="BC99" s="104">
        <v>0</v>
      </c>
      <c r="BD99" s="105">
        <v>0</v>
      </c>
      <c r="BE99" s="105"/>
      <c r="BF99" s="105">
        <f t="shared" si="298"/>
        <v>0</v>
      </c>
      <c r="BG99" s="106">
        <f t="shared" si="299"/>
        <v>0</v>
      </c>
      <c r="BH99" s="104">
        <v>0</v>
      </c>
      <c r="BI99" s="106">
        <f t="shared" si="264"/>
        <v>0</v>
      </c>
      <c r="BJ99" s="104">
        <v>0</v>
      </c>
      <c r="BK99" s="106">
        <f t="shared" si="265"/>
        <v>0</v>
      </c>
      <c r="BL99" s="107">
        <f t="shared" si="266"/>
        <v>0</v>
      </c>
      <c r="BM99" s="108" t="str">
        <f t="shared" si="300"/>
        <v/>
      </c>
      <c r="BN99" s="108" t="str">
        <f t="shared" si="301"/>
        <v/>
      </c>
      <c r="BO99" s="109" t="str">
        <f t="shared" si="302"/>
        <v/>
      </c>
      <c r="BP99" s="110">
        <v>0</v>
      </c>
      <c r="BQ99" s="111">
        <v>0</v>
      </c>
      <c r="BR99" s="112">
        <v>0</v>
      </c>
      <c r="BS99" s="113">
        <f t="shared" si="303"/>
        <v>0</v>
      </c>
      <c r="BT99" s="111">
        <f t="shared" si="304"/>
        <v>0</v>
      </c>
      <c r="BU99" s="113">
        <f t="shared" si="305"/>
        <v>0</v>
      </c>
      <c r="BV99" s="111">
        <v>0</v>
      </c>
      <c r="BW99" s="113">
        <f t="shared" si="267"/>
        <v>0</v>
      </c>
      <c r="BX99" s="435">
        <f t="shared" si="306"/>
        <v>0</v>
      </c>
      <c r="BY99" s="114">
        <f t="shared" si="307"/>
        <v>0</v>
      </c>
      <c r="BZ99" s="434">
        <f t="shared" si="268"/>
        <v>0</v>
      </c>
      <c r="CA99" s="403" t="str">
        <f t="shared" si="308"/>
        <v/>
      </c>
      <c r="CB99" s="114" t="str">
        <f t="shared" si="309"/>
        <v/>
      </c>
      <c r="CC99" s="115" t="str">
        <f t="shared" si="310"/>
        <v/>
      </c>
      <c r="CD99" s="89">
        <v>0</v>
      </c>
      <c r="CE99" s="90">
        <v>0</v>
      </c>
      <c r="CF99" s="91">
        <v>0</v>
      </c>
      <c r="CG99" s="91"/>
      <c r="CH99" s="91">
        <f t="shared" si="311"/>
        <v>0</v>
      </c>
      <c r="CI99" s="92">
        <f t="shared" si="312"/>
        <v>0</v>
      </c>
      <c r="CJ99" s="90">
        <v>0</v>
      </c>
      <c r="CK99" s="92">
        <f t="shared" si="269"/>
        <v>0</v>
      </c>
      <c r="CL99" s="90">
        <v>0</v>
      </c>
      <c r="CM99" s="92">
        <f t="shared" si="270"/>
        <v>0</v>
      </c>
      <c r="CN99" s="93">
        <f t="shared" si="271"/>
        <v>0</v>
      </c>
      <c r="CO99" s="94" t="str">
        <f t="shared" si="313"/>
        <v/>
      </c>
      <c r="CP99" s="94" t="str">
        <f t="shared" si="314"/>
        <v/>
      </c>
      <c r="CQ99" s="95" t="str">
        <f t="shared" si="315"/>
        <v/>
      </c>
      <c r="CR99" s="116">
        <v>0</v>
      </c>
      <c r="CS99" s="117">
        <v>0</v>
      </c>
      <c r="CT99" s="118">
        <v>0</v>
      </c>
      <c r="CU99" s="118"/>
      <c r="CV99" s="118">
        <f t="shared" si="316"/>
        <v>0</v>
      </c>
      <c r="CW99" s="119">
        <f t="shared" si="317"/>
        <v>0</v>
      </c>
      <c r="CX99" s="117">
        <v>0</v>
      </c>
      <c r="CY99" s="119">
        <f t="shared" si="272"/>
        <v>0</v>
      </c>
      <c r="CZ99" s="117">
        <v>0</v>
      </c>
      <c r="DA99" s="119">
        <f t="shared" si="273"/>
        <v>0</v>
      </c>
      <c r="DB99" s="120">
        <f t="shared" si="274"/>
        <v>0</v>
      </c>
      <c r="DC99" s="87" t="str">
        <f t="shared" si="318"/>
        <v/>
      </c>
      <c r="DD99" s="87" t="str">
        <f t="shared" si="319"/>
        <v/>
      </c>
      <c r="DE99" s="121" t="str">
        <f t="shared" si="320"/>
        <v/>
      </c>
      <c r="DF99" s="122">
        <v>0</v>
      </c>
      <c r="DG99" s="123">
        <v>0</v>
      </c>
      <c r="DH99" s="124"/>
      <c r="DI99" s="125">
        <f t="shared" si="358"/>
        <v>0</v>
      </c>
      <c r="DJ99" s="84">
        <v>0</v>
      </c>
      <c r="DK99" s="126">
        <v>0</v>
      </c>
      <c r="DL99" s="127">
        <f t="shared" si="378"/>
        <v>0</v>
      </c>
      <c r="DM99" s="128">
        <v>0</v>
      </c>
      <c r="DN99" s="129">
        <v>0</v>
      </c>
      <c r="DO99" s="130">
        <f t="shared" si="359"/>
        <v>0</v>
      </c>
      <c r="DP99" s="131">
        <f t="shared" si="360"/>
        <v>0</v>
      </c>
      <c r="DQ99" s="132">
        <f t="shared" si="361"/>
        <v>0</v>
      </c>
      <c r="DR99" s="133" t="str">
        <f t="shared" si="362"/>
        <v/>
      </c>
      <c r="DS99" s="116">
        <v>0</v>
      </c>
      <c r="DT99" s="135">
        <v>0</v>
      </c>
      <c r="DU99" s="136">
        <f t="shared" si="363"/>
        <v>0</v>
      </c>
      <c r="DV99" s="117">
        <v>0</v>
      </c>
      <c r="DW99" s="138"/>
      <c r="DX99" s="136">
        <f t="shared" si="364"/>
        <v>0</v>
      </c>
      <c r="DY99" s="138"/>
      <c r="DZ99" s="138"/>
      <c r="EA99" s="136" t="str">
        <f t="shared" si="365"/>
        <v/>
      </c>
      <c r="EB99" s="139">
        <f t="shared" si="366"/>
        <v>0</v>
      </c>
      <c r="EC99" s="140">
        <f t="shared" si="367"/>
        <v>0</v>
      </c>
      <c r="ED99" s="141">
        <f t="shared" si="368"/>
        <v>0</v>
      </c>
      <c r="EE99" s="86">
        <v>0</v>
      </c>
      <c r="EF99" s="142">
        <v>0</v>
      </c>
      <c r="EG99" s="136">
        <f t="shared" si="369"/>
        <v>0</v>
      </c>
      <c r="EH99" s="143">
        <v>0</v>
      </c>
      <c r="EI99" s="144">
        <v>0</v>
      </c>
      <c r="EJ99" s="136">
        <f t="shared" si="370"/>
        <v>0</v>
      </c>
      <c r="EK99" s="145">
        <f t="shared" si="371"/>
        <v>0</v>
      </c>
      <c r="EL99" s="146">
        <f t="shared" si="372"/>
        <v>0</v>
      </c>
      <c r="EM99" s="147">
        <f t="shared" si="373"/>
        <v>0</v>
      </c>
      <c r="EN99" s="120">
        <f t="shared" si="374"/>
        <v>0</v>
      </c>
      <c r="EO99" s="148" t="str">
        <f t="shared" si="375"/>
        <v/>
      </c>
      <c r="EP99" s="173">
        <v>0</v>
      </c>
      <c r="EQ99" s="174">
        <v>0</v>
      </c>
      <c r="ER99" s="174">
        <v>0</v>
      </c>
      <c r="ES99" s="151">
        <f t="shared" si="399"/>
        <v>0</v>
      </c>
      <c r="ET99" s="152">
        <f t="shared" si="400"/>
        <v>0</v>
      </c>
      <c r="EU99" s="153" t="str">
        <f t="shared" si="401"/>
        <v/>
      </c>
      <c r="EV99" s="154">
        <v>0</v>
      </c>
      <c r="EW99" s="85">
        <v>0</v>
      </c>
      <c r="EX99" s="85">
        <v>0</v>
      </c>
      <c r="EY99" s="85">
        <f t="shared" si="277"/>
        <v>0</v>
      </c>
      <c r="EZ99" s="132">
        <f t="shared" si="278"/>
        <v>0</v>
      </c>
      <c r="FA99" s="133" t="str">
        <f t="shared" si="279"/>
        <v/>
      </c>
      <c r="FB99" s="116">
        <v>0</v>
      </c>
      <c r="FC99" s="117">
        <v>0</v>
      </c>
      <c r="FD99" s="155">
        <v>0</v>
      </c>
      <c r="FE99" s="156">
        <f t="shared" si="381"/>
        <v>0</v>
      </c>
      <c r="FF99" s="142">
        <v>0</v>
      </c>
      <c r="FG99" s="157">
        <f t="shared" si="376"/>
        <v>0</v>
      </c>
      <c r="FH99" s="143">
        <v>0</v>
      </c>
      <c r="FI99" s="158">
        <f t="shared" si="377"/>
        <v>0</v>
      </c>
      <c r="FJ99" s="120">
        <f t="shared" si="321"/>
        <v>0</v>
      </c>
      <c r="FK99" s="438" t="str">
        <f t="shared" si="322"/>
        <v/>
      </c>
      <c r="FL99" s="438" t="str">
        <f t="shared" si="323"/>
        <v/>
      </c>
      <c r="FM99" s="148" t="str">
        <f t="shared" si="324"/>
        <v/>
      </c>
      <c r="FN99" s="410">
        <v>0</v>
      </c>
      <c r="FO99" s="411">
        <v>0</v>
      </c>
      <c r="FP99" s="411">
        <v>0</v>
      </c>
      <c r="FQ99" s="407">
        <f t="shared" si="402"/>
        <v>0</v>
      </c>
      <c r="FR99" s="408">
        <f t="shared" si="325"/>
        <v>0</v>
      </c>
      <c r="FS99" s="409" t="str">
        <f t="shared" si="326"/>
        <v/>
      </c>
      <c r="FT99" s="176"/>
      <c r="FU99" s="174"/>
      <c r="FV99" s="177" t="str">
        <f t="shared" si="233"/>
        <v/>
      </c>
      <c r="FW99" s="161" t="str">
        <f t="shared" si="327"/>
        <v/>
      </c>
      <c r="FX99" s="162" t="str">
        <f t="shared" si="328"/>
        <v/>
      </c>
      <c r="FY99" s="163" t="str">
        <f t="shared" si="393"/>
        <v/>
      </c>
      <c r="FZ99" s="164" t="str">
        <f t="shared" si="394"/>
        <v/>
      </c>
      <c r="GA99" s="164" t="str">
        <f t="shared" si="330"/>
        <v/>
      </c>
      <c r="GB99" s="165" t="str">
        <f t="shared" si="395"/>
        <v/>
      </c>
      <c r="GC99" s="166" t="str">
        <f t="shared" si="396"/>
        <v/>
      </c>
      <c r="GD99" s="167" t="str">
        <f t="shared" si="332"/>
        <v/>
      </c>
      <c r="GE99" s="168" t="str">
        <f t="shared" si="382"/>
        <v/>
      </c>
      <c r="GF99" s="169" t="str">
        <f t="shared" si="383"/>
        <v/>
      </c>
      <c r="GG99" s="169" t="str">
        <f t="shared" si="384"/>
        <v/>
      </c>
      <c r="GH99" s="169" t="str">
        <f t="shared" si="385"/>
        <v/>
      </c>
      <c r="GI99" s="169" t="str">
        <f t="shared" si="386"/>
        <v/>
      </c>
      <c r="GJ99" s="170" t="str">
        <f t="shared" si="387"/>
        <v/>
      </c>
      <c r="GK99" s="169" t="str">
        <f t="shared" si="388"/>
        <v/>
      </c>
      <c r="GL99" s="439" t="str">
        <f t="shared" si="333"/>
        <v/>
      </c>
      <c r="GM99" s="168">
        <f t="shared" si="334"/>
        <v>0</v>
      </c>
      <c r="GN99" s="169">
        <f t="shared" si="335"/>
        <v>0</v>
      </c>
      <c r="GO99" s="169">
        <f t="shared" si="336"/>
        <v>0</v>
      </c>
      <c r="GP99" s="169">
        <f t="shared" si="337"/>
        <v>0</v>
      </c>
      <c r="GQ99" s="171"/>
      <c r="GR99" s="809"/>
      <c r="GS99" s="809"/>
      <c r="GT99" s="25">
        <f t="shared" si="338"/>
        <v>0</v>
      </c>
      <c r="GU99" s="25" t="s">
        <v>161</v>
      </c>
      <c r="GV99" s="25">
        <f t="shared" si="339"/>
        <v>200</v>
      </c>
      <c r="GW99" s="25" t="str">
        <f t="shared" si="340"/>
        <v>0/200</v>
      </c>
      <c r="GX99" s="25">
        <f t="shared" si="341"/>
        <v>0</v>
      </c>
      <c r="GY99" s="25" t="s">
        <v>161</v>
      </c>
      <c r="GZ99" s="25">
        <f t="shared" si="342"/>
        <v>200</v>
      </c>
      <c r="HA99" s="25" t="str">
        <f t="shared" si="343"/>
        <v>0/200</v>
      </c>
      <c r="HB99" s="25">
        <f t="shared" si="344"/>
        <v>0</v>
      </c>
      <c r="HC99" s="25" t="s">
        <v>161</v>
      </c>
      <c r="HD99" s="25">
        <f t="shared" si="345"/>
        <v>100</v>
      </c>
      <c r="HE99" s="25" t="str">
        <f t="shared" si="346"/>
        <v>0/100</v>
      </c>
      <c r="HF99" s="25">
        <f t="shared" si="347"/>
        <v>0</v>
      </c>
      <c r="HG99" s="25" t="s">
        <v>161</v>
      </c>
      <c r="HH99" s="25">
        <f t="shared" si="348"/>
        <v>100</v>
      </c>
      <c r="HI99" s="25" t="str">
        <f t="shared" si="349"/>
        <v>0/100</v>
      </c>
      <c r="HJ99" s="25">
        <f t="shared" si="350"/>
        <v>0</v>
      </c>
      <c r="HK99" s="25" t="s">
        <v>161</v>
      </c>
      <c r="HL99" s="25">
        <f t="shared" si="351"/>
        <v>200</v>
      </c>
      <c r="HM99" s="25" t="str">
        <f t="shared" si="352"/>
        <v>0/200</v>
      </c>
      <c r="HN99" s="25">
        <f t="shared" si="353"/>
        <v>0</v>
      </c>
      <c r="HO99" s="25" t="s">
        <v>161</v>
      </c>
      <c r="HP99" s="25">
        <f t="shared" si="354"/>
        <v>100</v>
      </c>
      <c r="HQ99" s="25" t="str">
        <f t="shared" si="355"/>
        <v>0/100</v>
      </c>
    </row>
    <row r="100" spans="1:225" ht="18">
      <c r="A100" s="2">
        <f t="shared" si="280"/>
        <v>0</v>
      </c>
      <c r="B100" s="22">
        <f t="shared" si="281"/>
        <v>0</v>
      </c>
      <c r="C100" s="88">
        <v>91</v>
      </c>
      <c r="D100" s="85"/>
      <c r="E100" s="26"/>
      <c r="F100" s="27"/>
      <c r="G100" s="26"/>
      <c r="H100" s="26"/>
      <c r="I100" s="26"/>
      <c r="J100" s="26"/>
      <c r="K100" s="365"/>
      <c r="L100" s="89">
        <v>0</v>
      </c>
      <c r="M100" s="90">
        <v>0</v>
      </c>
      <c r="N100" s="91">
        <v>0</v>
      </c>
      <c r="O100" s="91"/>
      <c r="P100" s="371">
        <f t="shared" si="282"/>
        <v>0</v>
      </c>
      <c r="Q100" s="372">
        <f t="shared" si="283"/>
        <v>0</v>
      </c>
      <c r="R100" s="90">
        <v>0</v>
      </c>
      <c r="S100" s="92">
        <f t="shared" si="256"/>
        <v>0</v>
      </c>
      <c r="T100" s="90">
        <v>0</v>
      </c>
      <c r="U100" s="92">
        <f t="shared" si="257"/>
        <v>0</v>
      </c>
      <c r="V100" s="93">
        <f t="shared" si="284"/>
        <v>0</v>
      </c>
      <c r="W100" s="94" t="str">
        <f t="shared" si="285"/>
        <v/>
      </c>
      <c r="X100" s="94" t="str">
        <f t="shared" si="286"/>
        <v/>
      </c>
      <c r="Y100" s="373" t="str">
        <f t="shared" si="287"/>
        <v/>
      </c>
      <c r="Z100" s="380">
        <v>0</v>
      </c>
      <c r="AA100" s="381">
        <v>0</v>
      </c>
      <c r="AB100" s="382">
        <v>0</v>
      </c>
      <c r="AC100" s="382"/>
      <c r="AD100" s="382">
        <f t="shared" si="288"/>
        <v>0</v>
      </c>
      <c r="AE100" s="383">
        <f t="shared" si="289"/>
        <v>0</v>
      </c>
      <c r="AF100" s="381">
        <v>0</v>
      </c>
      <c r="AG100" s="383">
        <f t="shared" si="258"/>
        <v>0</v>
      </c>
      <c r="AH100" s="381">
        <v>0</v>
      </c>
      <c r="AI100" s="383">
        <f t="shared" si="259"/>
        <v>0</v>
      </c>
      <c r="AJ100" s="384">
        <f t="shared" si="260"/>
        <v>0</v>
      </c>
      <c r="AK100" s="385" t="str">
        <f t="shared" si="290"/>
        <v/>
      </c>
      <c r="AL100" s="385" t="str">
        <f t="shared" si="291"/>
        <v/>
      </c>
      <c r="AM100" s="386" t="str">
        <f t="shared" si="292"/>
        <v/>
      </c>
      <c r="AN100" s="96">
        <v>0</v>
      </c>
      <c r="AO100" s="97">
        <v>0</v>
      </c>
      <c r="AP100" s="98">
        <v>0</v>
      </c>
      <c r="AQ100" s="98"/>
      <c r="AR100" s="98">
        <f t="shared" si="293"/>
        <v>0</v>
      </c>
      <c r="AS100" s="99">
        <f t="shared" si="294"/>
        <v>0</v>
      </c>
      <c r="AT100" s="97">
        <v>0</v>
      </c>
      <c r="AU100" s="99">
        <f t="shared" si="261"/>
        <v>0</v>
      </c>
      <c r="AV100" s="97">
        <v>0</v>
      </c>
      <c r="AW100" s="99">
        <f t="shared" si="262"/>
        <v>0</v>
      </c>
      <c r="AX100" s="100">
        <f t="shared" si="263"/>
        <v>0</v>
      </c>
      <c r="AY100" s="101" t="str">
        <f t="shared" si="295"/>
        <v/>
      </c>
      <c r="AZ100" s="101" t="str">
        <f t="shared" si="296"/>
        <v/>
      </c>
      <c r="BA100" s="102" t="str">
        <f t="shared" si="297"/>
        <v/>
      </c>
      <c r="BB100" s="103">
        <v>0</v>
      </c>
      <c r="BC100" s="104">
        <v>0</v>
      </c>
      <c r="BD100" s="105">
        <v>0</v>
      </c>
      <c r="BE100" s="105"/>
      <c r="BF100" s="105">
        <f t="shared" si="298"/>
        <v>0</v>
      </c>
      <c r="BG100" s="106">
        <f t="shared" si="299"/>
        <v>0</v>
      </c>
      <c r="BH100" s="104">
        <v>0</v>
      </c>
      <c r="BI100" s="106">
        <f t="shared" si="264"/>
        <v>0</v>
      </c>
      <c r="BJ100" s="104">
        <v>0</v>
      </c>
      <c r="BK100" s="106">
        <f t="shared" si="265"/>
        <v>0</v>
      </c>
      <c r="BL100" s="107">
        <f t="shared" si="266"/>
        <v>0</v>
      </c>
      <c r="BM100" s="108" t="str">
        <f t="shared" si="300"/>
        <v/>
      </c>
      <c r="BN100" s="108" t="str">
        <f t="shared" si="301"/>
        <v/>
      </c>
      <c r="BO100" s="109" t="str">
        <f t="shared" si="302"/>
        <v/>
      </c>
      <c r="BP100" s="110">
        <v>0</v>
      </c>
      <c r="BQ100" s="111">
        <v>0</v>
      </c>
      <c r="BR100" s="112">
        <v>0</v>
      </c>
      <c r="BS100" s="113">
        <f t="shared" si="303"/>
        <v>0</v>
      </c>
      <c r="BT100" s="111">
        <f t="shared" si="304"/>
        <v>0</v>
      </c>
      <c r="BU100" s="113">
        <f t="shared" si="305"/>
        <v>0</v>
      </c>
      <c r="BV100" s="111">
        <v>0</v>
      </c>
      <c r="BW100" s="113">
        <f t="shared" si="267"/>
        <v>0</v>
      </c>
      <c r="BX100" s="435">
        <f t="shared" si="306"/>
        <v>0</v>
      </c>
      <c r="BY100" s="114">
        <f t="shared" si="307"/>
        <v>0</v>
      </c>
      <c r="BZ100" s="434">
        <f t="shared" si="268"/>
        <v>0</v>
      </c>
      <c r="CA100" s="403" t="str">
        <f t="shared" si="308"/>
        <v/>
      </c>
      <c r="CB100" s="114" t="str">
        <f t="shared" si="309"/>
        <v/>
      </c>
      <c r="CC100" s="115" t="str">
        <f t="shared" si="310"/>
        <v/>
      </c>
      <c r="CD100" s="89">
        <v>0</v>
      </c>
      <c r="CE100" s="90">
        <v>0</v>
      </c>
      <c r="CF100" s="91">
        <v>0</v>
      </c>
      <c r="CG100" s="91"/>
      <c r="CH100" s="91">
        <f t="shared" si="311"/>
        <v>0</v>
      </c>
      <c r="CI100" s="92">
        <f t="shared" si="312"/>
        <v>0</v>
      </c>
      <c r="CJ100" s="90">
        <v>0</v>
      </c>
      <c r="CK100" s="92">
        <f t="shared" si="269"/>
        <v>0</v>
      </c>
      <c r="CL100" s="90">
        <v>0</v>
      </c>
      <c r="CM100" s="92">
        <f t="shared" si="270"/>
        <v>0</v>
      </c>
      <c r="CN100" s="93">
        <f t="shared" si="271"/>
        <v>0</v>
      </c>
      <c r="CO100" s="94" t="str">
        <f t="shared" si="313"/>
        <v/>
      </c>
      <c r="CP100" s="94" t="str">
        <f t="shared" si="314"/>
        <v/>
      </c>
      <c r="CQ100" s="95" t="str">
        <f t="shared" si="315"/>
        <v/>
      </c>
      <c r="CR100" s="116">
        <v>0</v>
      </c>
      <c r="CS100" s="117">
        <v>0</v>
      </c>
      <c r="CT100" s="118">
        <v>0</v>
      </c>
      <c r="CU100" s="118"/>
      <c r="CV100" s="118">
        <f t="shared" si="316"/>
        <v>0</v>
      </c>
      <c r="CW100" s="119">
        <f t="shared" si="317"/>
        <v>0</v>
      </c>
      <c r="CX100" s="117">
        <v>0</v>
      </c>
      <c r="CY100" s="119">
        <f t="shared" si="272"/>
        <v>0</v>
      </c>
      <c r="CZ100" s="117">
        <v>0</v>
      </c>
      <c r="DA100" s="119">
        <f t="shared" si="273"/>
        <v>0</v>
      </c>
      <c r="DB100" s="120">
        <f t="shared" si="274"/>
        <v>0</v>
      </c>
      <c r="DC100" s="87" t="str">
        <f t="shared" si="318"/>
        <v/>
      </c>
      <c r="DD100" s="87" t="str">
        <f t="shared" si="319"/>
        <v/>
      </c>
      <c r="DE100" s="121" t="str">
        <f t="shared" si="320"/>
        <v/>
      </c>
      <c r="DF100" s="122">
        <v>0</v>
      </c>
      <c r="DG100" s="123">
        <v>0</v>
      </c>
      <c r="DH100" s="124"/>
      <c r="DI100" s="125">
        <f t="shared" si="358"/>
        <v>0</v>
      </c>
      <c r="DJ100" s="84">
        <v>0</v>
      </c>
      <c r="DK100" s="126">
        <v>0</v>
      </c>
      <c r="DL100" s="127">
        <f t="shared" si="378"/>
        <v>0</v>
      </c>
      <c r="DM100" s="128">
        <v>0</v>
      </c>
      <c r="DN100" s="129">
        <f t="shared" ref="DN100" si="417">IF($U$8="NA","NA",0)</f>
        <v>0</v>
      </c>
      <c r="DO100" s="130">
        <f t="shared" si="359"/>
        <v>0</v>
      </c>
      <c r="DP100" s="131">
        <f t="shared" si="360"/>
        <v>0</v>
      </c>
      <c r="DQ100" s="132">
        <f t="shared" si="361"/>
        <v>0</v>
      </c>
      <c r="DR100" s="133" t="str">
        <f t="shared" si="362"/>
        <v/>
      </c>
      <c r="DS100" s="116">
        <v>0</v>
      </c>
      <c r="DT100" s="135">
        <v>0</v>
      </c>
      <c r="DU100" s="136">
        <f t="shared" si="363"/>
        <v>0</v>
      </c>
      <c r="DV100" s="117">
        <v>0</v>
      </c>
      <c r="DW100" s="138"/>
      <c r="DX100" s="136">
        <f t="shared" si="364"/>
        <v>0</v>
      </c>
      <c r="DY100" s="138"/>
      <c r="DZ100" s="138"/>
      <c r="EA100" s="136" t="str">
        <f t="shared" si="365"/>
        <v/>
      </c>
      <c r="EB100" s="139">
        <f t="shared" si="366"/>
        <v>0</v>
      </c>
      <c r="EC100" s="140">
        <f t="shared" si="367"/>
        <v>0</v>
      </c>
      <c r="ED100" s="141">
        <f t="shared" si="368"/>
        <v>0</v>
      </c>
      <c r="EE100" s="86">
        <v>0</v>
      </c>
      <c r="EF100" s="142">
        <v>0</v>
      </c>
      <c r="EG100" s="136">
        <f t="shared" si="369"/>
        <v>0</v>
      </c>
      <c r="EH100" s="143">
        <v>0</v>
      </c>
      <c r="EI100" s="144">
        <f t="shared" ref="EI100" si="418">IF($U$8="NA","NA",0)</f>
        <v>0</v>
      </c>
      <c r="EJ100" s="136">
        <f t="shared" si="370"/>
        <v>0</v>
      </c>
      <c r="EK100" s="145">
        <f t="shared" si="371"/>
        <v>0</v>
      </c>
      <c r="EL100" s="146">
        <f t="shared" si="372"/>
        <v>0</v>
      </c>
      <c r="EM100" s="147">
        <f t="shared" si="373"/>
        <v>0</v>
      </c>
      <c r="EN100" s="120">
        <f t="shared" si="374"/>
        <v>0</v>
      </c>
      <c r="EO100" s="148" t="str">
        <f t="shared" si="375"/>
        <v/>
      </c>
      <c r="EP100" s="149">
        <v>0</v>
      </c>
      <c r="EQ100" s="114">
        <v>0</v>
      </c>
      <c r="ER100" s="150">
        <v>0</v>
      </c>
      <c r="ES100" s="151">
        <f t="shared" si="399"/>
        <v>0</v>
      </c>
      <c r="ET100" s="152">
        <f t="shared" si="400"/>
        <v>0</v>
      </c>
      <c r="EU100" s="153" t="str">
        <f t="shared" si="401"/>
        <v/>
      </c>
      <c r="EV100" s="175">
        <v>0</v>
      </c>
      <c r="EW100" s="162">
        <v>0</v>
      </c>
      <c r="EX100" s="162">
        <v>0</v>
      </c>
      <c r="EY100" s="85">
        <f t="shared" si="277"/>
        <v>0</v>
      </c>
      <c r="EZ100" s="132">
        <f t="shared" si="278"/>
        <v>0</v>
      </c>
      <c r="FA100" s="133" t="str">
        <f t="shared" si="279"/>
        <v/>
      </c>
      <c r="FB100" s="116">
        <v>0</v>
      </c>
      <c r="FC100" s="117">
        <v>0</v>
      </c>
      <c r="FD100" s="155">
        <v>0</v>
      </c>
      <c r="FE100" s="156">
        <f t="shared" si="381"/>
        <v>0</v>
      </c>
      <c r="FF100" s="142">
        <v>0</v>
      </c>
      <c r="FG100" s="157">
        <f t="shared" si="376"/>
        <v>0</v>
      </c>
      <c r="FH100" s="143">
        <v>0</v>
      </c>
      <c r="FI100" s="158">
        <f t="shared" si="377"/>
        <v>0</v>
      </c>
      <c r="FJ100" s="120">
        <f t="shared" si="321"/>
        <v>0</v>
      </c>
      <c r="FK100" s="438" t="str">
        <f t="shared" si="322"/>
        <v/>
      </c>
      <c r="FL100" s="438" t="str">
        <f t="shared" si="323"/>
        <v/>
      </c>
      <c r="FM100" s="148" t="str">
        <f t="shared" si="324"/>
        <v/>
      </c>
      <c r="FN100" s="405">
        <v>0</v>
      </c>
      <c r="FO100" s="375">
        <v>0</v>
      </c>
      <c r="FP100" s="406">
        <v>0</v>
      </c>
      <c r="FQ100" s="407">
        <f t="shared" si="402"/>
        <v>0</v>
      </c>
      <c r="FR100" s="408">
        <f t="shared" si="325"/>
        <v>0</v>
      </c>
      <c r="FS100" s="409" t="str">
        <f t="shared" si="326"/>
        <v/>
      </c>
      <c r="FT100" s="176"/>
      <c r="FU100" s="174"/>
      <c r="FV100" s="177" t="str">
        <f t="shared" si="233"/>
        <v/>
      </c>
      <c r="FW100" s="161" t="str">
        <f t="shared" si="327"/>
        <v/>
      </c>
      <c r="FX100" s="162" t="str">
        <f t="shared" si="328"/>
        <v/>
      </c>
      <c r="FY100" s="163" t="str">
        <f t="shared" si="393"/>
        <v/>
      </c>
      <c r="FZ100" s="164" t="str">
        <f t="shared" si="394"/>
        <v/>
      </c>
      <c r="GA100" s="164" t="str">
        <f t="shared" si="330"/>
        <v/>
      </c>
      <c r="GB100" s="165" t="str">
        <f t="shared" si="395"/>
        <v/>
      </c>
      <c r="GC100" s="166" t="str">
        <f t="shared" si="396"/>
        <v/>
      </c>
      <c r="GD100" s="167" t="str">
        <f t="shared" si="332"/>
        <v/>
      </c>
      <c r="GE100" s="168" t="str">
        <f t="shared" si="382"/>
        <v/>
      </c>
      <c r="GF100" s="169" t="str">
        <f t="shared" si="383"/>
        <v/>
      </c>
      <c r="GG100" s="169" t="str">
        <f t="shared" si="384"/>
        <v/>
      </c>
      <c r="GH100" s="169" t="str">
        <f t="shared" si="385"/>
        <v/>
      </c>
      <c r="GI100" s="169" t="str">
        <f t="shared" si="386"/>
        <v/>
      </c>
      <c r="GJ100" s="170" t="str">
        <f t="shared" si="387"/>
        <v/>
      </c>
      <c r="GK100" s="169" t="str">
        <f t="shared" si="388"/>
        <v/>
      </c>
      <c r="GL100" s="439" t="str">
        <f t="shared" si="333"/>
        <v/>
      </c>
      <c r="GM100" s="168">
        <f t="shared" si="334"/>
        <v>0</v>
      </c>
      <c r="GN100" s="169">
        <f t="shared" si="335"/>
        <v>0</v>
      </c>
      <c r="GO100" s="169">
        <f t="shared" si="336"/>
        <v>0</v>
      </c>
      <c r="GP100" s="169">
        <f t="shared" si="337"/>
        <v>0</v>
      </c>
      <c r="GQ100" s="171"/>
      <c r="GR100" s="809"/>
      <c r="GS100" s="809"/>
      <c r="GT100" s="25">
        <f t="shared" si="338"/>
        <v>0</v>
      </c>
      <c r="GU100" s="25" t="s">
        <v>161</v>
      </c>
      <c r="GV100" s="25">
        <f t="shared" si="339"/>
        <v>200</v>
      </c>
      <c r="GW100" s="25" t="str">
        <f t="shared" si="340"/>
        <v>0/200</v>
      </c>
      <c r="GX100" s="25">
        <f t="shared" si="341"/>
        <v>0</v>
      </c>
      <c r="GY100" s="25" t="s">
        <v>161</v>
      </c>
      <c r="GZ100" s="25">
        <f t="shared" si="342"/>
        <v>200</v>
      </c>
      <c r="HA100" s="25" t="str">
        <f t="shared" si="343"/>
        <v>0/200</v>
      </c>
      <c r="HB100" s="25">
        <f t="shared" si="344"/>
        <v>0</v>
      </c>
      <c r="HC100" s="25" t="s">
        <v>161</v>
      </c>
      <c r="HD100" s="25">
        <f t="shared" si="345"/>
        <v>100</v>
      </c>
      <c r="HE100" s="25" t="str">
        <f t="shared" si="346"/>
        <v>0/100</v>
      </c>
      <c r="HF100" s="25">
        <f t="shared" si="347"/>
        <v>0</v>
      </c>
      <c r="HG100" s="25" t="s">
        <v>161</v>
      </c>
      <c r="HH100" s="25">
        <f t="shared" si="348"/>
        <v>100</v>
      </c>
      <c r="HI100" s="25" t="str">
        <f t="shared" si="349"/>
        <v>0/100</v>
      </c>
      <c r="HJ100" s="25">
        <f t="shared" si="350"/>
        <v>0</v>
      </c>
      <c r="HK100" s="25" t="s">
        <v>161</v>
      </c>
      <c r="HL100" s="25">
        <f t="shared" si="351"/>
        <v>200</v>
      </c>
      <c r="HM100" s="25" t="str">
        <f t="shared" si="352"/>
        <v>0/200</v>
      </c>
      <c r="HN100" s="25">
        <f t="shared" si="353"/>
        <v>0</v>
      </c>
      <c r="HO100" s="25" t="s">
        <v>161</v>
      </c>
      <c r="HP100" s="25">
        <f t="shared" si="354"/>
        <v>100</v>
      </c>
      <c r="HQ100" s="25" t="str">
        <f t="shared" si="355"/>
        <v>0/100</v>
      </c>
    </row>
    <row r="101" spans="1:225" ht="18">
      <c r="A101" s="2">
        <f t="shared" si="280"/>
        <v>0</v>
      </c>
      <c r="B101" s="22">
        <f t="shared" si="281"/>
        <v>0</v>
      </c>
      <c r="C101" s="172">
        <v>92</v>
      </c>
      <c r="D101" s="85"/>
      <c r="E101" s="26"/>
      <c r="F101" s="27"/>
      <c r="G101" s="23"/>
      <c r="H101" s="26"/>
      <c r="I101" s="26"/>
      <c r="J101" s="26"/>
      <c r="K101" s="365"/>
      <c r="L101" s="89">
        <v>0</v>
      </c>
      <c r="M101" s="90">
        <v>0</v>
      </c>
      <c r="N101" s="91">
        <v>0</v>
      </c>
      <c r="O101" s="91"/>
      <c r="P101" s="371">
        <f t="shared" si="282"/>
        <v>0</v>
      </c>
      <c r="Q101" s="372">
        <f t="shared" si="283"/>
        <v>0</v>
      </c>
      <c r="R101" s="90">
        <v>0</v>
      </c>
      <c r="S101" s="92">
        <f t="shared" si="256"/>
        <v>0</v>
      </c>
      <c r="T101" s="90">
        <v>0</v>
      </c>
      <c r="U101" s="92">
        <f t="shared" si="257"/>
        <v>0</v>
      </c>
      <c r="V101" s="93">
        <f t="shared" si="284"/>
        <v>0</v>
      </c>
      <c r="W101" s="94" t="str">
        <f t="shared" si="285"/>
        <v/>
      </c>
      <c r="X101" s="94" t="str">
        <f t="shared" si="286"/>
        <v/>
      </c>
      <c r="Y101" s="373" t="str">
        <f t="shared" si="287"/>
        <v/>
      </c>
      <c r="Z101" s="380">
        <v>0</v>
      </c>
      <c r="AA101" s="381">
        <v>0</v>
      </c>
      <c r="AB101" s="382">
        <v>0</v>
      </c>
      <c r="AC101" s="382"/>
      <c r="AD101" s="382">
        <f t="shared" si="288"/>
        <v>0</v>
      </c>
      <c r="AE101" s="383">
        <f t="shared" si="289"/>
        <v>0</v>
      </c>
      <c r="AF101" s="381">
        <v>0</v>
      </c>
      <c r="AG101" s="383">
        <f t="shared" si="258"/>
        <v>0</v>
      </c>
      <c r="AH101" s="381">
        <v>0</v>
      </c>
      <c r="AI101" s="383">
        <f t="shared" si="259"/>
        <v>0</v>
      </c>
      <c r="AJ101" s="384">
        <f t="shared" si="260"/>
        <v>0</v>
      </c>
      <c r="AK101" s="385" t="str">
        <f t="shared" si="290"/>
        <v/>
      </c>
      <c r="AL101" s="385" t="str">
        <f t="shared" si="291"/>
        <v/>
      </c>
      <c r="AM101" s="386" t="str">
        <f t="shared" si="292"/>
        <v/>
      </c>
      <c r="AN101" s="96">
        <v>0</v>
      </c>
      <c r="AO101" s="97">
        <v>0</v>
      </c>
      <c r="AP101" s="98">
        <v>0</v>
      </c>
      <c r="AQ101" s="98"/>
      <c r="AR101" s="98">
        <f t="shared" si="293"/>
        <v>0</v>
      </c>
      <c r="AS101" s="99">
        <f t="shared" si="294"/>
        <v>0</v>
      </c>
      <c r="AT101" s="97">
        <v>0</v>
      </c>
      <c r="AU101" s="99">
        <f t="shared" si="261"/>
        <v>0</v>
      </c>
      <c r="AV101" s="97">
        <v>0</v>
      </c>
      <c r="AW101" s="99">
        <f t="shared" si="262"/>
        <v>0</v>
      </c>
      <c r="AX101" s="100">
        <f t="shared" si="263"/>
        <v>0</v>
      </c>
      <c r="AY101" s="101" t="str">
        <f t="shared" si="295"/>
        <v/>
      </c>
      <c r="AZ101" s="101" t="str">
        <f t="shared" si="296"/>
        <v/>
      </c>
      <c r="BA101" s="102" t="str">
        <f t="shared" si="297"/>
        <v/>
      </c>
      <c r="BB101" s="103">
        <v>0</v>
      </c>
      <c r="BC101" s="104">
        <v>0</v>
      </c>
      <c r="BD101" s="105">
        <v>0</v>
      </c>
      <c r="BE101" s="105"/>
      <c r="BF101" s="105">
        <f t="shared" si="298"/>
        <v>0</v>
      </c>
      <c r="BG101" s="106">
        <f t="shared" si="299"/>
        <v>0</v>
      </c>
      <c r="BH101" s="104">
        <v>0</v>
      </c>
      <c r="BI101" s="106">
        <f t="shared" si="264"/>
        <v>0</v>
      </c>
      <c r="BJ101" s="104">
        <v>0</v>
      </c>
      <c r="BK101" s="106">
        <f t="shared" si="265"/>
        <v>0</v>
      </c>
      <c r="BL101" s="107">
        <f t="shared" si="266"/>
        <v>0</v>
      </c>
      <c r="BM101" s="108" t="str">
        <f t="shared" si="300"/>
        <v/>
      </c>
      <c r="BN101" s="108" t="str">
        <f t="shared" si="301"/>
        <v/>
      </c>
      <c r="BO101" s="109" t="str">
        <f t="shared" si="302"/>
        <v/>
      </c>
      <c r="BP101" s="110">
        <v>0</v>
      </c>
      <c r="BQ101" s="111">
        <v>0</v>
      </c>
      <c r="BR101" s="112">
        <v>0</v>
      </c>
      <c r="BS101" s="113">
        <f t="shared" si="303"/>
        <v>0</v>
      </c>
      <c r="BT101" s="111">
        <f t="shared" si="304"/>
        <v>0</v>
      </c>
      <c r="BU101" s="113">
        <f t="shared" si="305"/>
        <v>0</v>
      </c>
      <c r="BV101" s="111">
        <v>0</v>
      </c>
      <c r="BW101" s="113">
        <f t="shared" si="267"/>
        <v>0</v>
      </c>
      <c r="BX101" s="435">
        <f t="shared" si="306"/>
        <v>0</v>
      </c>
      <c r="BY101" s="114">
        <f t="shared" si="307"/>
        <v>0</v>
      </c>
      <c r="BZ101" s="434">
        <f t="shared" si="268"/>
        <v>0</v>
      </c>
      <c r="CA101" s="403" t="str">
        <f t="shared" si="308"/>
        <v/>
      </c>
      <c r="CB101" s="114" t="str">
        <f t="shared" si="309"/>
        <v/>
      </c>
      <c r="CC101" s="115" t="str">
        <f t="shared" si="310"/>
        <v/>
      </c>
      <c r="CD101" s="89">
        <v>0</v>
      </c>
      <c r="CE101" s="90">
        <v>0</v>
      </c>
      <c r="CF101" s="91">
        <v>0</v>
      </c>
      <c r="CG101" s="91"/>
      <c r="CH101" s="91">
        <f t="shared" si="311"/>
        <v>0</v>
      </c>
      <c r="CI101" s="92">
        <f t="shared" si="312"/>
        <v>0</v>
      </c>
      <c r="CJ101" s="90">
        <v>0</v>
      </c>
      <c r="CK101" s="92">
        <f t="shared" si="269"/>
        <v>0</v>
      </c>
      <c r="CL101" s="90">
        <v>0</v>
      </c>
      <c r="CM101" s="92">
        <f t="shared" si="270"/>
        <v>0</v>
      </c>
      <c r="CN101" s="93">
        <f t="shared" si="271"/>
        <v>0</v>
      </c>
      <c r="CO101" s="94" t="str">
        <f t="shared" si="313"/>
        <v/>
      </c>
      <c r="CP101" s="94" t="str">
        <f t="shared" si="314"/>
        <v/>
      </c>
      <c r="CQ101" s="95" t="str">
        <f t="shared" si="315"/>
        <v/>
      </c>
      <c r="CR101" s="116">
        <v>0</v>
      </c>
      <c r="CS101" s="117">
        <v>0</v>
      </c>
      <c r="CT101" s="118">
        <v>0</v>
      </c>
      <c r="CU101" s="118"/>
      <c r="CV101" s="118">
        <f t="shared" si="316"/>
        <v>0</v>
      </c>
      <c r="CW101" s="119">
        <f t="shared" si="317"/>
        <v>0</v>
      </c>
      <c r="CX101" s="117">
        <v>0</v>
      </c>
      <c r="CY101" s="119">
        <f t="shared" si="272"/>
        <v>0</v>
      </c>
      <c r="CZ101" s="117">
        <v>0</v>
      </c>
      <c r="DA101" s="119">
        <f t="shared" si="273"/>
        <v>0</v>
      </c>
      <c r="DB101" s="120">
        <f t="shared" si="274"/>
        <v>0</v>
      </c>
      <c r="DC101" s="87" t="str">
        <f t="shared" si="318"/>
        <v/>
      </c>
      <c r="DD101" s="87" t="str">
        <f t="shared" si="319"/>
        <v/>
      </c>
      <c r="DE101" s="121" t="str">
        <f t="shared" si="320"/>
        <v/>
      </c>
      <c r="DF101" s="122">
        <v>0</v>
      </c>
      <c r="DG101" s="123">
        <v>0</v>
      </c>
      <c r="DH101" s="124"/>
      <c r="DI101" s="125">
        <f t="shared" si="358"/>
        <v>0</v>
      </c>
      <c r="DJ101" s="84">
        <v>0</v>
      </c>
      <c r="DK101" s="126">
        <v>0</v>
      </c>
      <c r="DL101" s="127">
        <f t="shared" si="378"/>
        <v>0</v>
      </c>
      <c r="DM101" s="128">
        <v>0</v>
      </c>
      <c r="DN101" s="129">
        <v>0</v>
      </c>
      <c r="DO101" s="130">
        <f t="shared" si="359"/>
        <v>0</v>
      </c>
      <c r="DP101" s="131">
        <f t="shared" si="360"/>
        <v>0</v>
      </c>
      <c r="DQ101" s="132">
        <f t="shared" si="361"/>
        <v>0</v>
      </c>
      <c r="DR101" s="133" t="str">
        <f t="shared" si="362"/>
        <v/>
      </c>
      <c r="DS101" s="116">
        <v>0</v>
      </c>
      <c r="DT101" s="135">
        <v>0</v>
      </c>
      <c r="DU101" s="136">
        <f t="shared" si="363"/>
        <v>0</v>
      </c>
      <c r="DV101" s="117">
        <v>0</v>
      </c>
      <c r="DW101" s="138"/>
      <c r="DX101" s="136">
        <f t="shared" si="364"/>
        <v>0</v>
      </c>
      <c r="DY101" s="138"/>
      <c r="DZ101" s="138"/>
      <c r="EA101" s="136" t="str">
        <f t="shared" si="365"/>
        <v/>
      </c>
      <c r="EB101" s="139">
        <f t="shared" si="366"/>
        <v>0</v>
      </c>
      <c r="EC101" s="140">
        <f t="shared" si="367"/>
        <v>0</v>
      </c>
      <c r="ED101" s="141">
        <f t="shared" si="368"/>
        <v>0</v>
      </c>
      <c r="EE101" s="86">
        <v>0</v>
      </c>
      <c r="EF101" s="142">
        <v>0</v>
      </c>
      <c r="EG101" s="136">
        <f t="shared" si="369"/>
        <v>0</v>
      </c>
      <c r="EH101" s="143">
        <v>0</v>
      </c>
      <c r="EI101" s="144">
        <v>0</v>
      </c>
      <c r="EJ101" s="136">
        <f t="shared" si="370"/>
        <v>0</v>
      </c>
      <c r="EK101" s="145">
        <f t="shared" si="371"/>
        <v>0</v>
      </c>
      <c r="EL101" s="146">
        <f t="shared" si="372"/>
        <v>0</v>
      </c>
      <c r="EM101" s="147">
        <f t="shared" si="373"/>
        <v>0</v>
      </c>
      <c r="EN101" s="120">
        <f t="shared" si="374"/>
        <v>0</v>
      </c>
      <c r="EO101" s="148" t="str">
        <f t="shared" si="375"/>
        <v/>
      </c>
      <c r="EP101" s="173">
        <v>0</v>
      </c>
      <c r="EQ101" s="174">
        <v>0</v>
      </c>
      <c r="ER101" s="174">
        <v>0</v>
      </c>
      <c r="ES101" s="151">
        <f t="shared" si="399"/>
        <v>0</v>
      </c>
      <c r="ET101" s="152">
        <f t="shared" si="400"/>
        <v>0</v>
      </c>
      <c r="EU101" s="153" t="str">
        <f t="shared" si="401"/>
        <v/>
      </c>
      <c r="EV101" s="154">
        <v>0</v>
      </c>
      <c r="EW101" s="85">
        <v>0</v>
      </c>
      <c r="EX101" s="85">
        <v>0</v>
      </c>
      <c r="EY101" s="85">
        <f t="shared" si="277"/>
        <v>0</v>
      </c>
      <c r="EZ101" s="132">
        <f t="shared" si="278"/>
        <v>0</v>
      </c>
      <c r="FA101" s="133" t="str">
        <f t="shared" si="279"/>
        <v/>
      </c>
      <c r="FB101" s="116">
        <v>0</v>
      </c>
      <c r="FC101" s="117">
        <v>0</v>
      </c>
      <c r="FD101" s="155">
        <v>0</v>
      </c>
      <c r="FE101" s="156">
        <f t="shared" si="381"/>
        <v>0</v>
      </c>
      <c r="FF101" s="142">
        <v>0</v>
      </c>
      <c r="FG101" s="157">
        <f t="shared" si="376"/>
        <v>0</v>
      </c>
      <c r="FH101" s="143">
        <v>0</v>
      </c>
      <c r="FI101" s="158">
        <f t="shared" si="377"/>
        <v>0</v>
      </c>
      <c r="FJ101" s="120">
        <f t="shared" si="321"/>
        <v>0</v>
      </c>
      <c r="FK101" s="438" t="str">
        <f t="shared" si="322"/>
        <v/>
      </c>
      <c r="FL101" s="438" t="str">
        <f t="shared" si="323"/>
        <v/>
      </c>
      <c r="FM101" s="148" t="str">
        <f t="shared" si="324"/>
        <v/>
      </c>
      <c r="FN101" s="410">
        <v>0</v>
      </c>
      <c r="FO101" s="411">
        <v>0</v>
      </c>
      <c r="FP101" s="411">
        <v>0</v>
      </c>
      <c r="FQ101" s="407">
        <f t="shared" si="402"/>
        <v>0</v>
      </c>
      <c r="FR101" s="408">
        <f t="shared" si="325"/>
        <v>0</v>
      </c>
      <c r="FS101" s="409" t="str">
        <f t="shared" si="326"/>
        <v/>
      </c>
      <c r="FT101" s="176"/>
      <c r="FU101" s="174"/>
      <c r="FV101" s="177" t="str">
        <f t="shared" si="233"/>
        <v/>
      </c>
      <c r="FW101" s="161" t="str">
        <f t="shared" si="327"/>
        <v/>
      </c>
      <c r="FX101" s="162" t="str">
        <f t="shared" si="328"/>
        <v/>
      </c>
      <c r="FY101" s="163" t="str">
        <f t="shared" si="393"/>
        <v/>
      </c>
      <c r="FZ101" s="164" t="str">
        <f t="shared" si="394"/>
        <v/>
      </c>
      <c r="GA101" s="164" t="str">
        <f t="shared" si="330"/>
        <v/>
      </c>
      <c r="GB101" s="165" t="str">
        <f t="shared" si="395"/>
        <v/>
      </c>
      <c r="GC101" s="166" t="str">
        <f t="shared" si="396"/>
        <v/>
      </c>
      <c r="GD101" s="167" t="str">
        <f t="shared" si="332"/>
        <v/>
      </c>
      <c r="GE101" s="168" t="str">
        <f t="shared" si="382"/>
        <v/>
      </c>
      <c r="GF101" s="169" t="str">
        <f t="shared" si="383"/>
        <v/>
      </c>
      <c r="GG101" s="169" t="str">
        <f t="shared" si="384"/>
        <v/>
      </c>
      <c r="GH101" s="169" t="str">
        <f t="shared" si="385"/>
        <v/>
      </c>
      <c r="GI101" s="169" t="str">
        <f t="shared" si="386"/>
        <v/>
      </c>
      <c r="GJ101" s="170" t="str">
        <f t="shared" si="387"/>
        <v/>
      </c>
      <c r="GK101" s="169" t="str">
        <f t="shared" si="388"/>
        <v/>
      </c>
      <c r="GL101" s="439" t="str">
        <f t="shared" si="333"/>
        <v/>
      </c>
      <c r="GM101" s="168">
        <f t="shared" si="334"/>
        <v>0</v>
      </c>
      <c r="GN101" s="169">
        <f t="shared" si="335"/>
        <v>0</v>
      </c>
      <c r="GO101" s="169">
        <f t="shared" si="336"/>
        <v>0</v>
      </c>
      <c r="GP101" s="169">
        <f t="shared" si="337"/>
        <v>0</v>
      </c>
      <c r="GQ101" s="171"/>
      <c r="GR101" s="809"/>
      <c r="GS101" s="809"/>
      <c r="GT101" s="25">
        <f t="shared" si="338"/>
        <v>0</v>
      </c>
      <c r="GU101" s="25" t="s">
        <v>161</v>
      </c>
      <c r="GV101" s="25">
        <f t="shared" si="339"/>
        <v>200</v>
      </c>
      <c r="GW101" s="25" t="str">
        <f t="shared" si="340"/>
        <v>0/200</v>
      </c>
      <c r="GX101" s="25">
        <f t="shared" si="341"/>
        <v>0</v>
      </c>
      <c r="GY101" s="25" t="s">
        <v>161</v>
      </c>
      <c r="GZ101" s="25">
        <f t="shared" si="342"/>
        <v>200</v>
      </c>
      <c r="HA101" s="25" t="str">
        <f t="shared" si="343"/>
        <v>0/200</v>
      </c>
      <c r="HB101" s="25">
        <f t="shared" si="344"/>
        <v>0</v>
      </c>
      <c r="HC101" s="25" t="s">
        <v>161</v>
      </c>
      <c r="HD101" s="25">
        <f t="shared" si="345"/>
        <v>100</v>
      </c>
      <c r="HE101" s="25" t="str">
        <f t="shared" si="346"/>
        <v>0/100</v>
      </c>
      <c r="HF101" s="25">
        <f t="shared" si="347"/>
        <v>0</v>
      </c>
      <c r="HG101" s="25" t="s">
        <v>161</v>
      </c>
      <c r="HH101" s="25">
        <f t="shared" si="348"/>
        <v>100</v>
      </c>
      <c r="HI101" s="25" t="str">
        <f t="shared" si="349"/>
        <v>0/100</v>
      </c>
      <c r="HJ101" s="25">
        <f t="shared" si="350"/>
        <v>0</v>
      </c>
      <c r="HK101" s="25" t="s">
        <v>161</v>
      </c>
      <c r="HL101" s="25">
        <f t="shared" si="351"/>
        <v>200</v>
      </c>
      <c r="HM101" s="25" t="str">
        <f t="shared" si="352"/>
        <v>0/200</v>
      </c>
      <c r="HN101" s="25">
        <f t="shared" si="353"/>
        <v>0</v>
      </c>
      <c r="HO101" s="25" t="s">
        <v>161</v>
      </c>
      <c r="HP101" s="25">
        <f t="shared" si="354"/>
        <v>100</v>
      </c>
      <c r="HQ101" s="25" t="str">
        <f t="shared" si="355"/>
        <v>0/100</v>
      </c>
    </row>
    <row r="102" spans="1:225" ht="18">
      <c r="A102" s="2">
        <f t="shared" si="280"/>
        <v>0</v>
      </c>
      <c r="B102" s="22">
        <f t="shared" si="281"/>
        <v>0</v>
      </c>
      <c r="C102" s="88">
        <v>93</v>
      </c>
      <c r="D102" s="85"/>
      <c r="E102" s="26"/>
      <c r="F102" s="27"/>
      <c r="G102" s="26"/>
      <c r="H102" s="26"/>
      <c r="I102" s="26"/>
      <c r="J102" s="26"/>
      <c r="K102" s="365"/>
      <c r="L102" s="89">
        <v>0</v>
      </c>
      <c r="M102" s="90">
        <v>0</v>
      </c>
      <c r="N102" s="91">
        <v>0</v>
      </c>
      <c r="O102" s="91"/>
      <c r="P102" s="371">
        <f t="shared" si="282"/>
        <v>0</v>
      </c>
      <c r="Q102" s="372">
        <f t="shared" si="283"/>
        <v>0</v>
      </c>
      <c r="R102" s="90">
        <v>0</v>
      </c>
      <c r="S102" s="92">
        <f t="shared" si="256"/>
        <v>0</v>
      </c>
      <c r="T102" s="90">
        <v>0</v>
      </c>
      <c r="U102" s="92">
        <f t="shared" si="257"/>
        <v>0</v>
      </c>
      <c r="V102" s="93">
        <f t="shared" si="284"/>
        <v>0</v>
      </c>
      <c r="W102" s="94" t="str">
        <f t="shared" si="285"/>
        <v/>
      </c>
      <c r="X102" s="94" t="str">
        <f t="shared" si="286"/>
        <v/>
      </c>
      <c r="Y102" s="373" t="str">
        <f t="shared" si="287"/>
        <v/>
      </c>
      <c r="Z102" s="380">
        <v>0</v>
      </c>
      <c r="AA102" s="381">
        <v>0</v>
      </c>
      <c r="AB102" s="382">
        <v>0</v>
      </c>
      <c r="AC102" s="382"/>
      <c r="AD102" s="382">
        <f t="shared" si="288"/>
        <v>0</v>
      </c>
      <c r="AE102" s="383">
        <f t="shared" si="289"/>
        <v>0</v>
      </c>
      <c r="AF102" s="381">
        <v>0</v>
      </c>
      <c r="AG102" s="383">
        <f t="shared" si="258"/>
        <v>0</v>
      </c>
      <c r="AH102" s="381">
        <v>0</v>
      </c>
      <c r="AI102" s="383">
        <f t="shared" si="259"/>
        <v>0</v>
      </c>
      <c r="AJ102" s="384">
        <f t="shared" si="260"/>
        <v>0</v>
      </c>
      <c r="AK102" s="385" t="str">
        <f t="shared" si="290"/>
        <v/>
      </c>
      <c r="AL102" s="385" t="str">
        <f t="shared" si="291"/>
        <v/>
      </c>
      <c r="AM102" s="386" t="str">
        <f t="shared" si="292"/>
        <v/>
      </c>
      <c r="AN102" s="96">
        <v>0</v>
      </c>
      <c r="AO102" s="97">
        <v>0</v>
      </c>
      <c r="AP102" s="98">
        <v>0</v>
      </c>
      <c r="AQ102" s="98"/>
      <c r="AR102" s="98">
        <f t="shared" si="293"/>
        <v>0</v>
      </c>
      <c r="AS102" s="99">
        <f t="shared" si="294"/>
        <v>0</v>
      </c>
      <c r="AT102" s="97">
        <v>0</v>
      </c>
      <c r="AU102" s="99">
        <f t="shared" si="261"/>
        <v>0</v>
      </c>
      <c r="AV102" s="97">
        <v>0</v>
      </c>
      <c r="AW102" s="99">
        <f t="shared" si="262"/>
        <v>0</v>
      </c>
      <c r="AX102" s="100">
        <f t="shared" si="263"/>
        <v>0</v>
      </c>
      <c r="AY102" s="101" t="str">
        <f t="shared" si="295"/>
        <v/>
      </c>
      <c r="AZ102" s="101" t="str">
        <f t="shared" si="296"/>
        <v/>
      </c>
      <c r="BA102" s="102" t="str">
        <f t="shared" si="297"/>
        <v/>
      </c>
      <c r="BB102" s="103">
        <v>0</v>
      </c>
      <c r="BC102" s="104">
        <v>0</v>
      </c>
      <c r="BD102" s="105">
        <v>0</v>
      </c>
      <c r="BE102" s="105"/>
      <c r="BF102" s="105">
        <f t="shared" si="298"/>
        <v>0</v>
      </c>
      <c r="BG102" s="106">
        <f t="shared" si="299"/>
        <v>0</v>
      </c>
      <c r="BH102" s="104">
        <v>0</v>
      </c>
      <c r="BI102" s="106">
        <f t="shared" si="264"/>
        <v>0</v>
      </c>
      <c r="BJ102" s="104">
        <v>0</v>
      </c>
      <c r="BK102" s="106">
        <f t="shared" si="265"/>
        <v>0</v>
      </c>
      <c r="BL102" s="107">
        <f t="shared" si="266"/>
        <v>0</v>
      </c>
      <c r="BM102" s="108" t="str">
        <f t="shared" si="300"/>
        <v/>
      </c>
      <c r="BN102" s="108" t="str">
        <f t="shared" si="301"/>
        <v/>
      </c>
      <c r="BO102" s="109" t="str">
        <f t="shared" si="302"/>
        <v/>
      </c>
      <c r="BP102" s="110">
        <v>0</v>
      </c>
      <c r="BQ102" s="111">
        <v>0</v>
      </c>
      <c r="BR102" s="112">
        <v>0</v>
      </c>
      <c r="BS102" s="113">
        <f t="shared" si="303"/>
        <v>0</v>
      </c>
      <c r="BT102" s="111">
        <f t="shared" si="304"/>
        <v>0</v>
      </c>
      <c r="BU102" s="113">
        <f t="shared" si="305"/>
        <v>0</v>
      </c>
      <c r="BV102" s="111">
        <v>0</v>
      </c>
      <c r="BW102" s="113">
        <f t="shared" si="267"/>
        <v>0</v>
      </c>
      <c r="BX102" s="435">
        <f t="shared" si="306"/>
        <v>0</v>
      </c>
      <c r="BY102" s="114">
        <f t="shared" si="307"/>
        <v>0</v>
      </c>
      <c r="BZ102" s="434">
        <f t="shared" si="268"/>
        <v>0</v>
      </c>
      <c r="CA102" s="403" t="str">
        <f t="shared" si="308"/>
        <v/>
      </c>
      <c r="CB102" s="114" t="str">
        <f t="shared" si="309"/>
        <v/>
      </c>
      <c r="CC102" s="115" t="str">
        <f t="shared" si="310"/>
        <v/>
      </c>
      <c r="CD102" s="89">
        <v>0</v>
      </c>
      <c r="CE102" s="90">
        <v>0</v>
      </c>
      <c r="CF102" s="91">
        <v>0</v>
      </c>
      <c r="CG102" s="91"/>
      <c r="CH102" s="91">
        <f t="shared" si="311"/>
        <v>0</v>
      </c>
      <c r="CI102" s="92">
        <f t="shared" si="312"/>
        <v>0</v>
      </c>
      <c r="CJ102" s="90">
        <v>0</v>
      </c>
      <c r="CK102" s="92">
        <f t="shared" si="269"/>
        <v>0</v>
      </c>
      <c r="CL102" s="90">
        <v>0</v>
      </c>
      <c r="CM102" s="92">
        <f t="shared" si="270"/>
        <v>0</v>
      </c>
      <c r="CN102" s="93">
        <f t="shared" si="271"/>
        <v>0</v>
      </c>
      <c r="CO102" s="94" t="str">
        <f t="shared" si="313"/>
        <v/>
      </c>
      <c r="CP102" s="94" t="str">
        <f t="shared" si="314"/>
        <v/>
      </c>
      <c r="CQ102" s="95" t="str">
        <f t="shared" si="315"/>
        <v/>
      </c>
      <c r="CR102" s="116">
        <v>0</v>
      </c>
      <c r="CS102" s="117">
        <v>0</v>
      </c>
      <c r="CT102" s="118">
        <v>0</v>
      </c>
      <c r="CU102" s="118"/>
      <c r="CV102" s="118">
        <f t="shared" si="316"/>
        <v>0</v>
      </c>
      <c r="CW102" s="119">
        <f t="shared" si="317"/>
        <v>0</v>
      </c>
      <c r="CX102" s="117">
        <v>0</v>
      </c>
      <c r="CY102" s="119">
        <f t="shared" si="272"/>
        <v>0</v>
      </c>
      <c r="CZ102" s="117">
        <v>0</v>
      </c>
      <c r="DA102" s="119">
        <f t="shared" si="273"/>
        <v>0</v>
      </c>
      <c r="DB102" s="120">
        <f t="shared" si="274"/>
        <v>0</v>
      </c>
      <c r="DC102" s="87" t="str">
        <f t="shared" si="318"/>
        <v/>
      </c>
      <c r="DD102" s="87" t="str">
        <f t="shared" si="319"/>
        <v/>
      </c>
      <c r="DE102" s="121" t="str">
        <f t="shared" si="320"/>
        <v/>
      </c>
      <c r="DF102" s="122">
        <v>0</v>
      </c>
      <c r="DG102" s="123">
        <v>0</v>
      </c>
      <c r="DH102" s="124"/>
      <c r="DI102" s="125">
        <f t="shared" si="358"/>
        <v>0</v>
      </c>
      <c r="DJ102" s="84">
        <v>0</v>
      </c>
      <c r="DK102" s="126">
        <v>0</v>
      </c>
      <c r="DL102" s="127">
        <f t="shared" si="378"/>
        <v>0</v>
      </c>
      <c r="DM102" s="128">
        <v>0</v>
      </c>
      <c r="DN102" s="129">
        <f t="shared" ref="DN102" si="419">IF($U$8="NA","NA",0)</f>
        <v>0</v>
      </c>
      <c r="DO102" s="130">
        <f t="shared" si="359"/>
        <v>0</v>
      </c>
      <c r="DP102" s="131">
        <f t="shared" si="360"/>
        <v>0</v>
      </c>
      <c r="DQ102" s="132">
        <f t="shared" si="361"/>
        <v>0</v>
      </c>
      <c r="DR102" s="133" t="str">
        <f t="shared" si="362"/>
        <v/>
      </c>
      <c r="DS102" s="116">
        <v>0</v>
      </c>
      <c r="DT102" s="135">
        <v>0</v>
      </c>
      <c r="DU102" s="136">
        <f t="shared" si="363"/>
        <v>0</v>
      </c>
      <c r="DV102" s="117">
        <v>0</v>
      </c>
      <c r="DW102" s="138"/>
      <c r="DX102" s="136">
        <f t="shared" si="364"/>
        <v>0</v>
      </c>
      <c r="DY102" s="138"/>
      <c r="DZ102" s="138"/>
      <c r="EA102" s="136" t="str">
        <f t="shared" si="365"/>
        <v/>
      </c>
      <c r="EB102" s="139">
        <f t="shared" si="366"/>
        <v>0</v>
      </c>
      <c r="EC102" s="140">
        <f t="shared" si="367"/>
        <v>0</v>
      </c>
      <c r="ED102" s="141">
        <f t="shared" si="368"/>
        <v>0</v>
      </c>
      <c r="EE102" s="86">
        <v>0</v>
      </c>
      <c r="EF102" s="142">
        <v>0</v>
      </c>
      <c r="EG102" s="136">
        <f t="shared" si="369"/>
        <v>0</v>
      </c>
      <c r="EH102" s="143">
        <v>0</v>
      </c>
      <c r="EI102" s="144">
        <f t="shared" ref="EI102" si="420">IF($U$8="NA","NA",0)</f>
        <v>0</v>
      </c>
      <c r="EJ102" s="136">
        <f t="shared" si="370"/>
        <v>0</v>
      </c>
      <c r="EK102" s="145">
        <f t="shared" si="371"/>
        <v>0</v>
      </c>
      <c r="EL102" s="146">
        <f t="shared" si="372"/>
        <v>0</v>
      </c>
      <c r="EM102" s="147">
        <f t="shared" si="373"/>
        <v>0</v>
      </c>
      <c r="EN102" s="120">
        <f t="shared" si="374"/>
        <v>0</v>
      </c>
      <c r="EO102" s="148" t="str">
        <f t="shared" si="375"/>
        <v/>
      </c>
      <c r="EP102" s="149">
        <v>0</v>
      </c>
      <c r="EQ102" s="114">
        <v>0</v>
      </c>
      <c r="ER102" s="150">
        <v>0</v>
      </c>
      <c r="ES102" s="151">
        <f t="shared" si="399"/>
        <v>0</v>
      </c>
      <c r="ET102" s="152">
        <f t="shared" si="400"/>
        <v>0</v>
      </c>
      <c r="EU102" s="153" t="str">
        <f t="shared" si="401"/>
        <v/>
      </c>
      <c r="EV102" s="175">
        <v>0</v>
      </c>
      <c r="EW102" s="162">
        <v>0</v>
      </c>
      <c r="EX102" s="162">
        <v>0</v>
      </c>
      <c r="EY102" s="85">
        <f t="shared" si="277"/>
        <v>0</v>
      </c>
      <c r="EZ102" s="132">
        <f t="shared" si="278"/>
        <v>0</v>
      </c>
      <c r="FA102" s="133" t="str">
        <f t="shared" si="279"/>
        <v/>
      </c>
      <c r="FB102" s="116">
        <v>0</v>
      </c>
      <c r="FC102" s="117">
        <v>0</v>
      </c>
      <c r="FD102" s="155">
        <v>0</v>
      </c>
      <c r="FE102" s="156">
        <f t="shared" si="381"/>
        <v>0</v>
      </c>
      <c r="FF102" s="142">
        <v>0</v>
      </c>
      <c r="FG102" s="157">
        <f t="shared" si="376"/>
        <v>0</v>
      </c>
      <c r="FH102" s="143">
        <v>0</v>
      </c>
      <c r="FI102" s="158">
        <f t="shared" si="377"/>
        <v>0</v>
      </c>
      <c r="FJ102" s="120">
        <f t="shared" si="321"/>
        <v>0</v>
      </c>
      <c r="FK102" s="438" t="str">
        <f t="shared" si="322"/>
        <v/>
      </c>
      <c r="FL102" s="438" t="str">
        <f t="shared" si="323"/>
        <v/>
      </c>
      <c r="FM102" s="148" t="str">
        <f t="shared" si="324"/>
        <v/>
      </c>
      <c r="FN102" s="405">
        <v>0</v>
      </c>
      <c r="FO102" s="375">
        <v>0</v>
      </c>
      <c r="FP102" s="406">
        <v>0</v>
      </c>
      <c r="FQ102" s="407">
        <f t="shared" si="402"/>
        <v>0</v>
      </c>
      <c r="FR102" s="408">
        <f t="shared" si="325"/>
        <v>0</v>
      </c>
      <c r="FS102" s="409" t="str">
        <f t="shared" si="326"/>
        <v/>
      </c>
      <c r="FT102" s="176"/>
      <c r="FU102" s="174"/>
      <c r="FV102" s="177" t="str">
        <f t="shared" si="233"/>
        <v/>
      </c>
      <c r="FW102" s="161" t="str">
        <f t="shared" si="327"/>
        <v/>
      </c>
      <c r="FX102" s="162" t="str">
        <f t="shared" si="328"/>
        <v/>
      </c>
      <c r="FY102" s="163" t="str">
        <f t="shared" si="393"/>
        <v/>
      </c>
      <c r="FZ102" s="164" t="str">
        <f t="shared" si="394"/>
        <v/>
      </c>
      <c r="GA102" s="164" t="str">
        <f t="shared" si="330"/>
        <v/>
      </c>
      <c r="GB102" s="165" t="str">
        <f t="shared" si="395"/>
        <v/>
      </c>
      <c r="GC102" s="166" t="str">
        <f t="shared" si="396"/>
        <v/>
      </c>
      <c r="GD102" s="167" t="str">
        <f t="shared" si="332"/>
        <v/>
      </c>
      <c r="GE102" s="168" t="str">
        <f t="shared" si="382"/>
        <v/>
      </c>
      <c r="GF102" s="169" t="str">
        <f t="shared" si="383"/>
        <v/>
      </c>
      <c r="GG102" s="169" t="str">
        <f t="shared" si="384"/>
        <v/>
      </c>
      <c r="GH102" s="169" t="str">
        <f t="shared" si="385"/>
        <v/>
      </c>
      <c r="GI102" s="169" t="str">
        <f t="shared" si="386"/>
        <v/>
      </c>
      <c r="GJ102" s="170" t="str">
        <f t="shared" si="387"/>
        <v/>
      </c>
      <c r="GK102" s="169" t="str">
        <f t="shared" si="388"/>
        <v/>
      </c>
      <c r="GL102" s="439" t="str">
        <f t="shared" si="333"/>
        <v/>
      </c>
      <c r="GM102" s="168">
        <f t="shared" si="334"/>
        <v>0</v>
      </c>
      <c r="GN102" s="169">
        <f t="shared" si="335"/>
        <v>0</v>
      </c>
      <c r="GO102" s="169">
        <f t="shared" si="336"/>
        <v>0</v>
      </c>
      <c r="GP102" s="169">
        <f t="shared" si="337"/>
        <v>0</v>
      </c>
      <c r="GQ102" s="171"/>
      <c r="GR102" s="809"/>
      <c r="GS102" s="809"/>
      <c r="GT102" s="25">
        <f t="shared" si="338"/>
        <v>0</v>
      </c>
      <c r="GU102" s="25" t="s">
        <v>161</v>
      </c>
      <c r="GV102" s="25">
        <f t="shared" si="339"/>
        <v>200</v>
      </c>
      <c r="GW102" s="25" t="str">
        <f t="shared" si="340"/>
        <v>0/200</v>
      </c>
      <c r="GX102" s="25">
        <f t="shared" si="341"/>
        <v>0</v>
      </c>
      <c r="GY102" s="25" t="s">
        <v>161</v>
      </c>
      <c r="GZ102" s="25">
        <f t="shared" si="342"/>
        <v>200</v>
      </c>
      <c r="HA102" s="25" t="str">
        <f t="shared" si="343"/>
        <v>0/200</v>
      </c>
      <c r="HB102" s="25">
        <f t="shared" si="344"/>
        <v>0</v>
      </c>
      <c r="HC102" s="25" t="s">
        <v>161</v>
      </c>
      <c r="HD102" s="25">
        <f t="shared" si="345"/>
        <v>100</v>
      </c>
      <c r="HE102" s="25" t="str">
        <f t="shared" si="346"/>
        <v>0/100</v>
      </c>
      <c r="HF102" s="25">
        <f t="shared" si="347"/>
        <v>0</v>
      </c>
      <c r="HG102" s="25" t="s">
        <v>161</v>
      </c>
      <c r="HH102" s="25">
        <f t="shared" si="348"/>
        <v>100</v>
      </c>
      <c r="HI102" s="25" t="str">
        <f t="shared" si="349"/>
        <v>0/100</v>
      </c>
      <c r="HJ102" s="25">
        <f t="shared" si="350"/>
        <v>0</v>
      </c>
      <c r="HK102" s="25" t="s">
        <v>161</v>
      </c>
      <c r="HL102" s="25">
        <f t="shared" si="351"/>
        <v>200</v>
      </c>
      <c r="HM102" s="25" t="str">
        <f t="shared" si="352"/>
        <v>0/200</v>
      </c>
      <c r="HN102" s="25">
        <f t="shared" si="353"/>
        <v>0</v>
      </c>
      <c r="HO102" s="25" t="s">
        <v>161</v>
      </c>
      <c r="HP102" s="25">
        <f t="shared" si="354"/>
        <v>100</v>
      </c>
      <c r="HQ102" s="25" t="str">
        <f t="shared" si="355"/>
        <v>0/100</v>
      </c>
    </row>
    <row r="103" spans="1:225" ht="18">
      <c r="A103" s="2">
        <f t="shared" si="280"/>
        <v>0</v>
      </c>
      <c r="B103" s="22">
        <f t="shared" si="281"/>
        <v>0</v>
      </c>
      <c r="C103" s="172">
        <v>94</v>
      </c>
      <c r="D103" s="85"/>
      <c r="E103" s="26"/>
      <c r="F103" s="27"/>
      <c r="G103" s="23"/>
      <c r="H103" s="26"/>
      <c r="I103" s="26"/>
      <c r="J103" s="26"/>
      <c r="K103" s="365"/>
      <c r="L103" s="89">
        <v>0</v>
      </c>
      <c r="M103" s="90">
        <v>0</v>
      </c>
      <c r="N103" s="91">
        <v>0</v>
      </c>
      <c r="O103" s="91"/>
      <c r="P103" s="371">
        <f t="shared" si="282"/>
        <v>0</v>
      </c>
      <c r="Q103" s="372">
        <f t="shared" si="283"/>
        <v>0</v>
      </c>
      <c r="R103" s="90">
        <v>0</v>
      </c>
      <c r="S103" s="92">
        <f t="shared" si="256"/>
        <v>0</v>
      </c>
      <c r="T103" s="90">
        <v>0</v>
      </c>
      <c r="U103" s="92">
        <f t="shared" si="257"/>
        <v>0</v>
      </c>
      <c r="V103" s="93">
        <f t="shared" si="284"/>
        <v>0</v>
      </c>
      <c r="W103" s="94" t="str">
        <f t="shared" si="285"/>
        <v/>
      </c>
      <c r="X103" s="94" t="str">
        <f t="shared" si="286"/>
        <v/>
      </c>
      <c r="Y103" s="373" t="str">
        <f t="shared" si="287"/>
        <v/>
      </c>
      <c r="Z103" s="380">
        <v>0</v>
      </c>
      <c r="AA103" s="381">
        <v>0</v>
      </c>
      <c r="AB103" s="382">
        <v>0</v>
      </c>
      <c r="AC103" s="382"/>
      <c r="AD103" s="382">
        <f t="shared" si="288"/>
        <v>0</v>
      </c>
      <c r="AE103" s="383">
        <f t="shared" si="289"/>
        <v>0</v>
      </c>
      <c r="AF103" s="381">
        <v>0</v>
      </c>
      <c r="AG103" s="383">
        <f t="shared" si="258"/>
        <v>0</v>
      </c>
      <c r="AH103" s="381">
        <v>0</v>
      </c>
      <c r="AI103" s="383">
        <f t="shared" si="259"/>
        <v>0</v>
      </c>
      <c r="AJ103" s="384">
        <f t="shared" si="260"/>
        <v>0</v>
      </c>
      <c r="AK103" s="385" t="str">
        <f t="shared" si="290"/>
        <v/>
      </c>
      <c r="AL103" s="385" t="str">
        <f t="shared" si="291"/>
        <v/>
      </c>
      <c r="AM103" s="386" t="str">
        <f t="shared" si="292"/>
        <v/>
      </c>
      <c r="AN103" s="96">
        <v>0</v>
      </c>
      <c r="AO103" s="97">
        <v>0</v>
      </c>
      <c r="AP103" s="98">
        <v>0</v>
      </c>
      <c r="AQ103" s="98"/>
      <c r="AR103" s="98">
        <f t="shared" si="293"/>
        <v>0</v>
      </c>
      <c r="AS103" s="99">
        <f t="shared" si="294"/>
        <v>0</v>
      </c>
      <c r="AT103" s="97">
        <v>0</v>
      </c>
      <c r="AU103" s="99">
        <f t="shared" si="261"/>
        <v>0</v>
      </c>
      <c r="AV103" s="97">
        <v>0</v>
      </c>
      <c r="AW103" s="99">
        <f t="shared" si="262"/>
        <v>0</v>
      </c>
      <c r="AX103" s="100">
        <f t="shared" si="263"/>
        <v>0</v>
      </c>
      <c r="AY103" s="101" t="str">
        <f t="shared" si="295"/>
        <v/>
      </c>
      <c r="AZ103" s="101" t="str">
        <f t="shared" si="296"/>
        <v/>
      </c>
      <c r="BA103" s="102" t="str">
        <f t="shared" si="297"/>
        <v/>
      </c>
      <c r="BB103" s="103">
        <v>0</v>
      </c>
      <c r="BC103" s="104">
        <v>0</v>
      </c>
      <c r="BD103" s="105">
        <v>0</v>
      </c>
      <c r="BE103" s="105"/>
      <c r="BF103" s="105">
        <f t="shared" si="298"/>
        <v>0</v>
      </c>
      <c r="BG103" s="106">
        <f t="shared" si="299"/>
        <v>0</v>
      </c>
      <c r="BH103" s="104">
        <v>0</v>
      </c>
      <c r="BI103" s="106">
        <f t="shared" si="264"/>
        <v>0</v>
      </c>
      <c r="BJ103" s="104">
        <v>0</v>
      </c>
      <c r="BK103" s="106">
        <f t="shared" si="265"/>
        <v>0</v>
      </c>
      <c r="BL103" s="107">
        <f t="shared" si="266"/>
        <v>0</v>
      </c>
      <c r="BM103" s="108" t="str">
        <f t="shared" si="300"/>
        <v/>
      </c>
      <c r="BN103" s="108" t="str">
        <f t="shared" si="301"/>
        <v/>
      </c>
      <c r="BO103" s="109" t="str">
        <f t="shared" si="302"/>
        <v/>
      </c>
      <c r="BP103" s="110">
        <v>0</v>
      </c>
      <c r="BQ103" s="111">
        <v>0</v>
      </c>
      <c r="BR103" s="112">
        <v>0</v>
      </c>
      <c r="BS103" s="113">
        <f t="shared" si="303"/>
        <v>0</v>
      </c>
      <c r="BT103" s="111">
        <f t="shared" si="304"/>
        <v>0</v>
      </c>
      <c r="BU103" s="113">
        <f t="shared" si="305"/>
        <v>0</v>
      </c>
      <c r="BV103" s="111">
        <v>0</v>
      </c>
      <c r="BW103" s="113">
        <f t="shared" si="267"/>
        <v>0</v>
      </c>
      <c r="BX103" s="435">
        <f t="shared" si="306"/>
        <v>0</v>
      </c>
      <c r="BY103" s="114">
        <f t="shared" si="307"/>
        <v>0</v>
      </c>
      <c r="BZ103" s="434">
        <f t="shared" si="268"/>
        <v>0</v>
      </c>
      <c r="CA103" s="403" t="str">
        <f t="shared" si="308"/>
        <v/>
      </c>
      <c r="CB103" s="114" t="str">
        <f t="shared" si="309"/>
        <v/>
      </c>
      <c r="CC103" s="115" t="str">
        <f t="shared" si="310"/>
        <v/>
      </c>
      <c r="CD103" s="89">
        <v>0</v>
      </c>
      <c r="CE103" s="90">
        <v>0</v>
      </c>
      <c r="CF103" s="91">
        <v>0</v>
      </c>
      <c r="CG103" s="91"/>
      <c r="CH103" s="91">
        <f t="shared" si="311"/>
        <v>0</v>
      </c>
      <c r="CI103" s="92">
        <f t="shared" si="312"/>
        <v>0</v>
      </c>
      <c r="CJ103" s="90">
        <v>0</v>
      </c>
      <c r="CK103" s="92">
        <f t="shared" si="269"/>
        <v>0</v>
      </c>
      <c r="CL103" s="90">
        <v>0</v>
      </c>
      <c r="CM103" s="92">
        <f t="shared" si="270"/>
        <v>0</v>
      </c>
      <c r="CN103" s="93">
        <f t="shared" si="271"/>
        <v>0</v>
      </c>
      <c r="CO103" s="94" t="str">
        <f t="shared" si="313"/>
        <v/>
      </c>
      <c r="CP103" s="94" t="str">
        <f t="shared" si="314"/>
        <v/>
      </c>
      <c r="CQ103" s="95" t="str">
        <f t="shared" si="315"/>
        <v/>
      </c>
      <c r="CR103" s="116">
        <v>0</v>
      </c>
      <c r="CS103" s="117">
        <v>0</v>
      </c>
      <c r="CT103" s="118">
        <v>0</v>
      </c>
      <c r="CU103" s="118"/>
      <c r="CV103" s="118">
        <f t="shared" si="316"/>
        <v>0</v>
      </c>
      <c r="CW103" s="119">
        <f t="shared" si="317"/>
        <v>0</v>
      </c>
      <c r="CX103" s="117">
        <v>0</v>
      </c>
      <c r="CY103" s="119">
        <f t="shared" si="272"/>
        <v>0</v>
      </c>
      <c r="CZ103" s="117">
        <v>0</v>
      </c>
      <c r="DA103" s="119">
        <f t="shared" si="273"/>
        <v>0</v>
      </c>
      <c r="DB103" s="120">
        <f t="shared" si="274"/>
        <v>0</v>
      </c>
      <c r="DC103" s="87" t="str">
        <f t="shared" si="318"/>
        <v/>
      </c>
      <c r="DD103" s="87" t="str">
        <f t="shared" si="319"/>
        <v/>
      </c>
      <c r="DE103" s="121" t="str">
        <f t="shared" si="320"/>
        <v/>
      </c>
      <c r="DF103" s="122">
        <v>0</v>
      </c>
      <c r="DG103" s="123">
        <v>0</v>
      </c>
      <c r="DH103" s="124"/>
      <c r="DI103" s="125">
        <f t="shared" si="358"/>
        <v>0</v>
      </c>
      <c r="DJ103" s="84">
        <v>0</v>
      </c>
      <c r="DK103" s="126">
        <v>0</v>
      </c>
      <c r="DL103" s="127">
        <f t="shared" si="378"/>
        <v>0</v>
      </c>
      <c r="DM103" s="128">
        <v>0</v>
      </c>
      <c r="DN103" s="129">
        <v>0</v>
      </c>
      <c r="DO103" s="130">
        <f t="shared" si="359"/>
        <v>0</v>
      </c>
      <c r="DP103" s="131">
        <f t="shared" si="360"/>
        <v>0</v>
      </c>
      <c r="DQ103" s="132">
        <f t="shared" si="361"/>
        <v>0</v>
      </c>
      <c r="DR103" s="133" t="str">
        <f t="shared" si="362"/>
        <v/>
      </c>
      <c r="DS103" s="116">
        <v>0</v>
      </c>
      <c r="DT103" s="135">
        <v>0</v>
      </c>
      <c r="DU103" s="136">
        <f t="shared" si="363"/>
        <v>0</v>
      </c>
      <c r="DV103" s="117">
        <v>0</v>
      </c>
      <c r="DW103" s="138"/>
      <c r="DX103" s="136">
        <f t="shared" si="364"/>
        <v>0</v>
      </c>
      <c r="DY103" s="138"/>
      <c r="DZ103" s="138"/>
      <c r="EA103" s="136" t="str">
        <f t="shared" si="365"/>
        <v/>
      </c>
      <c r="EB103" s="139">
        <f t="shared" si="366"/>
        <v>0</v>
      </c>
      <c r="EC103" s="140">
        <f t="shared" si="367"/>
        <v>0</v>
      </c>
      <c r="ED103" s="141">
        <f t="shared" si="368"/>
        <v>0</v>
      </c>
      <c r="EE103" s="86">
        <v>0</v>
      </c>
      <c r="EF103" s="142">
        <v>0</v>
      </c>
      <c r="EG103" s="136">
        <f t="shared" si="369"/>
        <v>0</v>
      </c>
      <c r="EH103" s="143">
        <v>0</v>
      </c>
      <c r="EI103" s="144">
        <v>0</v>
      </c>
      <c r="EJ103" s="136">
        <f t="shared" si="370"/>
        <v>0</v>
      </c>
      <c r="EK103" s="145">
        <f t="shared" si="371"/>
        <v>0</v>
      </c>
      <c r="EL103" s="146">
        <f t="shared" si="372"/>
        <v>0</v>
      </c>
      <c r="EM103" s="147">
        <f t="shared" si="373"/>
        <v>0</v>
      </c>
      <c r="EN103" s="120">
        <f t="shared" si="374"/>
        <v>0</v>
      </c>
      <c r="EO103" s="148" t="str">
        <f t="shared" si="375"/>
        <v/>
      </c>
      <c r="EP103" s="173">
        <v>0</v>
      </c>
      <c r="EQ103" s="174">
        <v>0</v>
      </c>
      <c r="ER103" s="174">
        <v>0</v>
      </c>
      <c r="ES103" s="151">
        <f t="shared" si="399"/>
        <v>0</v>
      </c>
      <c r="ET103" s="152">
        <f t="shared" si="400"/>
        <v>0</v>
      </c>
      <c r="EU103" s="153" t="str">
        <f t="shared" si="401"/>
        <v/>
      </c>
      <c r="EV103" s="154">
        <v>0</v>
      </c>
      <c r="EW103" s="85">
        <v>0</v>
      </c>
      <c r="EX103" s="85">
        <v>0</v>
      </c>
      <c r="EY103" s="85">
        <f t="shared" si="277"/>
        <v>0</v>
      </c>
      <c r="EZ103" s="132">
        <f t="shared" si="278"/>
        <v>0</v>
      </c>
      <c r="FA103" s="133" t="str">
        <f t="shared" si="279"/>
        <v/>
      </c>
      <c r="FB103" s="116">
        <v>0</v>
      </c>
      <c r="FC103" s="117">
        <v>0</v>
      </c>
      <c r="FD103" s="155">
        <v>0</v>
      </c>
      <c r="FE103" s="156">
        <f t="shared" si="381"/>
        <v>0</v>
      </c>
      <c r="FF103" s="142">
        <v>0</v>
      </c>
      <c r="FG103" s="157">
        <f t="shared" si="376"/>
        <v>0</v>
      </c>
      <c r="FH103" s="143">
        <v>0</v>
      </c>
      <c r="FI103" s="158">
        <f t="shared" si="377"/>
        <v>0</v>
      </c>
      <c r="FJ103" s="120">
        <f t="shared" si="321"/>
        <v>0</v>
      </c>
      <c r="FK103" s="438" t="str">
        <f t="shared" si="322"/>
        <v/>
      </c>
      <c r="FL103" s="438" t="str">
        <f t="shared" si="323"/>
        <v/>
      </c>
      <c r="FM103" s="148" t="str">
        <f t="shared" si="324"/>
        <v/>
      </c>
      <c r="FN103" s="410">
        <v>0</v>
      </c>
      <c r="FO103" s="411">
        <v>0</v>
      </c>
      <c r="FP103" s="411">
        <v>0</v>
      </c>
      <c r="FQ103" s="407">
        <f t="shared" si="402"/>
        <v>0</v>
      </c>
      <c r="FR103" s="408">
        <f t="shared" si="325"/>
        <v>0</v>
      </c>
      <c r="FS103" s="409" t="str">
        <f t="shared" si="326"/>
        <v/>
      </c>
      <c r="FT103" s="176"/>
      <c r="FU103" s="174"/>
      <c r="FV103" s="177" t="str">
        <f t="shared" si="233"/>
        <v/>
      </c>
      <c r="FW103" s="161" t="str">
        <f t="shared" si="327"/>
        <v/>
      </c>
      <c r="FX103" s="162" t="str">
        <f t="shared" si="328"/>
        <v/>
      </c>
      <c r="FY103" s="163" t="str">
        <f t="shared" si="393"/>
        <v/>
      </c>
      <c r="FZ103" s="164" t="str">
        <f t="shared" si="394"/>
        <v/>
      </c>
      <c r="GA103" s="164" t="str">
        <f t="shared" si="330"/>
        <v/>
      </c>
      <c r="GB103" s="165" t="str">
        <f t="shared" si="395"/>
        <v/>
      </c>
      <c r="GC103" s="166" t="str">
        <f t="shared" si="396"/>
        <v/>
      </c>
      <c r="GD103" s="167" t="str">
        <f t="shared" si="332"/>
        <v/>
      </c>
      <c r="GE103" s="168" t="str">
        <f t="shared" si="382"/>
        <v/>
      </c>
      <c r="GF103" s="169" t="str">
        <f t="shared" si="383"/>
        <v/>
      </c>
      <c r="GG103" s="169" t="str">
        <f t="shared" si="384"/>
        <v/>
      </c>
      <c r="GH103" s="169" t="str">
        <f t="shared" si="385"/>
        <v/>
      </c>
      <c r="GI103" s="169" t="str">
        <f t="shared" si="386"/>
        <v/>
      </c>
      <c r="GJ103" s="170" t="str">
        <f t="shared" si="387"/>
        <v/>
      </c>
      <c r="GK103" s="169" t="str">
        <f t="shared" si="388"/>
        <v/>
      </c>
      <c r="GL103" s="439" t="str">
        <f t="shared" si="333"/>
        <v/>
      </c>
      <c r="GM103" s="168">
        <f t="shared" si="334"/>
        <v>0</v>
      </c>
      <c r="GN103" s="169">
        <f t="shared" si="335"/>
        <v>0</v>
      </c>
      <c r="GO103" s="169">
        <f t="shared" si="336"/>
        <v>0</v>
      </c>
      <c r="GP103" s="169">
        <f t="shared" si="337"/>
        <v>0</v>
      </c>
      <c r="GQ103" s="171"/>
      <c r="GR103" s="809"/>
      <c r="GS103" s="809"/>
      <c r="GT103" s="25">
        <f t="shared" si="338"/>
        <v>0</v>
      </c>
      <c r="GU103" s="25" t="s">
        <v>161</v>
      </c>
      <c r="GV103" s="25">
        <f t="shared" si="339"/>
        <v>200</v>
      </c>
      <c r="GW103" s="25" t="str">
        <f t="shared" si="340"/>
        <v>0/200</v>
      </c>
      <c r="GX103" s="25">
        <f t="shared" si="341"/>
        <v>0</v>
      </c>
      <c r="GY103" s="25" t="s">
        <v>161</v>
      </c>
      <c r="GZ103" s="25">
        <f t="shared" si="342"/>
        <v>200</v>
      </c>
      <c r="HA103" s="25" t="str">
        <f t="shared" si="343"/>
        <v>0/200</v>
      </c>
      <c r="HB103" s="25">
        <f t="shared" si="344"/>
        <v>0</v>
      </c>
      <c r="HC103" s="25" t="s">
        <v>161</v>
      </c>
      <c r="HD103" s="25">
        <f t="shared" si="345"/>
        <v>100</v>
      </c>
      <c r="HE103" s="25" t="str">
        <f t="shared" si="346"/>
        <v>0/100</v>
      </c>
      <c r="HF103" s="25">
        <f t="shared" si="347"/>
        <v>0</v>
      </c>
      <c r="HG103" s="25" t="s">
        <v>161</v>
      </c>
      <c r="HH103" s="25">
        <f t="shared" si="348"/>
        <v>100</v>
      </c>
      <c r="HI103" s="25" t="str">
        <f t="shared" si="349"/>
        <v>0/100</v>
      </c>
      <c r="HJ103" s="25">
        <f t="shared" si="350"/>
        <v>0</v>
      </c>
      <c r="HK103" s="25" t="s">
        <v>161</v>
      </c>
      <c r="HL103" s="25">
        <f t="shared" si="351"/>
        <v>200</v>
      </c>
      <c r="HM103" s="25" t="str">
        <f t="shared" si="352"/>
        <v>0/200</v>
      </c>
      <c r="HN103" s="25">
        <f t="shared" si="353"/>
        <v>0</v>
      </c>
      <c r="HO103" s="25" t="s">
        <v>161</v>
      </c>
      <c r="HP103" s="25">
        <f t="shared" si="354"/>
        <v>100</v>
      </c>
      <c r="HQ103" s="25" t="str">
        <f t="shared" si="355"/>
        <v>0/100</v>
      </c>
    </row>
    <row r="104" spans="1:225" ht="18">
      <c r="A104" s="2">
        <f t="shared" si="280"/>
        <v>0</v>
      </c>
      <c r="B104" s="22">
        <f t="shared" si="281"/>
        <v>0</v>
      </c>
      <c r="C104" s="88">
        <v>95</v>
      </c>
      <c r="D104" s="85"/>
      <c r="E104" s="26"/>
      <c r="F104" s="27"/>
      <c r="G104" s="26"/>
      <c r="H104" s="26"/>
      <c r="I104" s="26"/>
      <c r="J104" s="26"/>
      <c r="K104" s="365"/>
      <c r="L104" s="89">
        <v>0</v>
      </c>
      <c r="M104" s="90">
        <v>0</v>
      </c>
      <c r="N104" s="91">
        <v>0</v>
      </c>
      <c r="O104" s="91"/>
      <c r="P104" s="371">
        <f t="shared" si="282"/>
        <v>0</v>
      </c>
      <c r="Q104" s="372">
        <f t="shared" si="283"/>
        <v>0</v>
      </c>
      <c r="R104" s="90">
        <v>0</v>
      </c>
      <c r="S104" s="92">
        <f t="shared" si="256"/>
        <v>0</v>
      </c>
      <c r="T104" s="90">
        <v>0</v>
      </c>
      <c r="U104" s="92">
        <f t="shared" si="257"/>
        <v>0</v>
      </c>
      <c r="V104" s="93">
        <f t="shared" si="284"/>
        <v>0</v>
      </c>
      <c r="W104" s="94" t="str">
        <f t="shared" si="285"/>
        <v/>
      </c>
      <c r="X104" s="94" t="str">
        <f t="shared" si="286"/>
        <v/>
      </c>
      <c r="Y104" s="373" t="str">
        <f t="shared" si="287"/>
        <v/>
      </c>
      <c r="Z104" s="380">
        <v>0</v>
      </c>
      <c r="AA104" s="381">
        <v>0</v>
      </c>
      <c r="AB104" s="382">
        <v>0</v>
      </c>
      <c r="AC104" s="382"/>
      <c r="AD104" s="382">
        <f t="shared" si="288"/>
        <v>0</v>
      </c>
      <c r="AE104" s="383">
        <f t="shared" si="289"/>
        <v>0</v>
      </c>
      <c r="AF104" s="381">
        <v>0</v>
      </c>
      <c r="AG104" s="383">
        <f t="shared" si="258"/>
        <v>0</v>
      </c>
      <c r="AH104" s="381">
        <v>0</v>
      </c>
      <c r="AI104" s="383">
        <f t="shared" si="259"/>
        <v>0</v>
      </c>
      <c r="AJ104" s="384">
        <f t="shared" si="260"/>
        <v>0</v>
      </c>
      <c r="AK104" s="385" t="str">
        <f t="shared" si="290"/>
        <v/>
      </c>
      <c r="AL104" s="385" t="str">
        <f t="shared" si="291"/>
        <v/>
      </c>
      <c r="AM104" s="386" t="str">
        <f t="shared" si="292"/>
        <v/>
      </c>
      <c r="AN104" s="96">
        <v>0</v>
      </c>
      <c r="AO104" s="97">
        <v>0</v>
      </c>
      <c r="AP104" s="98">
        <v>0</v>
      </c>
      <c r="AQ104" s="98"/>
      <c r="AR104" s="98">
        <f t="shared" si="293"/>
        <v>0</v>
      </c>
      <c r="AS104" s="99">
        <f t="shared" si="294"/>
        <v>0</v>
      </c>
      <c r="AT104" s="97">
        <v>0</v>
      </c>
      <c r="AU104" s="99">
        <f t="shared" si="261"/>
        <v>0</v>
      </c>
      <c r="AV104" s="97">
        <v>0</v>
      </c>
      <c r="AW104" s="99">
        <f t="shared" si="262"/>
        <v>0</v>
      </c>
      <c r="AX104" s="100">
        <f t="shared" si="263"/>
        <v>0</v>
      </c>
      <c r="AY104" s="101" t="str">
        <f t="shared" si="295"/>
        <v/>
      </c>
      <c r="AZ104" s="101" t="str">
        <f t="shared" si="296"/>
        <v/>
      </c>
      <c r="BA104" s="102" t="str">
        <f t="shared" si="297"/>
        <v/>
      </c>
      <c r="BB104" s="103">
        <v>0</v>
      </c>
      <c r="BC104" s="104">
        <v>0</v>
      </c>
      <c r="BD104" s="105">
        <v>0</v>
      </c>
      <c r="BE104" s="105"/>
      <c r="BF104" s="105">
        <f t="shared" si="298"/>
        <v>0</v>
      </c>
      <c r="BG104" s="106">
        <f t="shared" si="299"/>
        <v>0</v>
      </c>
      <c r="BH104" s="104">
        <v>0</v>
      </c>
      <c r="BI104" s="106">
        <f t="shared" si="264"/>
        <v>0</v>
      </c>
      <c r="BJ104" s="104">
        <v>0</v>
      </c>
      <c r="BK104" s="106">
        <f t="shared" si="265"/>
        <v>0</v>
      </c>
      <c r="BL104" s="107">
        <f t="shared" si="266"/>
        <v>0</v>
      </c>
      <c r="BM104" s="108" t="str">
        <f t="shared" si="300"/>
        <v/>
      </c>
      <c r="BN104" s="108" t="str">
        <f t="shared" si="301"/>
        <v/>
      </c>
      <c r="BO104" s="109" t="str">
        <f t="shared" si="302"/>
        <v/>
      </c>
      <c r="BP104" s="110">
        <v>0</v>
      </c>
      <c r="BQ104" s="111">
        <v>0</v>
      </c>
      <c r="BR104" s="112">
        <v>0</v>
      </c>
      <c r="BS104" s="113">
        <f t="shared" si="303"/>
        <v>0</v>
      </c>
      <c r="BT104" s="111">
        <f t="shared" si="304"/>
        <v>0</v>
      </c>
      <c r="BU104" s="113">
        <f t="shared" si="305"/>
        <v>0</v>
      </c>
      <c r="BV104" s="111">
        <v>0</v>
      </c>
      <c r="BW104" s="113">
        <f t="shared" si="267"/>
        <v>0</v>
      </c>
      <c r="BX104" s="435">
        <f t="shared" si="306"/>
        <v>0</v>
      </c>
      <c r="BY104" s="114">
        <f t="shared" si="307"/>
        <v>0</v>
      </c>
      <c r="BZ104" s="434">
        <f t="shared" si="268"/>
        <v>0</v>
      </c>
      <c r="CA104" s="403" t="str">
        <f t="shared" si="308"/>
        <v/>
      </c>
      <c r="CB104" s="114" t="str">
        <f t="shared" si="309"/>
        <v/>
      </c>
      <c r="CC104" s="115" t="str">
        <f t="shared" si="310"/>
        <v/>
      </c>
      <c r="CD104" s="89">
        <v>0</v>
      </c>
      <c r="CE104" s="90">
        <v>0</v>
      </c>
      <c r="CF104" s="91">
        <v>0</v>
      </c>
      <c r="CG104" s="91"/>
      <c r="CH104" s="91">
        <f t="shared" si="311"/>
        <v>0</v>
      </c>
      <c r="CI104" s="92">
        <f t="shared" si="312"/>
        <v>0</v>
      </c>
      <c r="CJ104" s="90">
        <v>0</v>
      </c>
      <c r="CK104" s="92">
        <f t="shared" si="269"/>
        <v>0</v>
      </c>
      <c r="CL104" s="90">
        <v>0</v>
      </c>
      <c r="CM104" s="92">
        <f t="shared" si="270"/>
        <v>0</v>
      </c>
      <c r="CN104" s="93">
        <f t="shared" si="271"/>
        <v>0</v>
      </c>
      <c r="CO104" s="94" t="str">
        <f t="shared" si="313"/>
        <v/>
      </c>
      <c r="CP104" s="94" t="str">
        <f t="shared" si="314"/>
        <v/>
      </c>
      <c r="CQ104" s="95" t="str">
        <f t="shared" si="315"/>
        <v/>
      </c>
      <c r="CR104" s="116">
        <v>0</v>
      </c>
      <c r="CS104" s="117">
        <v>0</v>
      </c>
      <c r="CT104" s="118">
        <v>0</v>
      </c>
      <c r="CU104" s="118"/>
      <c r="CV104" s="118">
        <f t="shared" si="316"/>
        <v>0</v>
      </c>
      <c r="CW104" s="119">
        <f t="shared" si="317"/>
        <v>0</v>
      </c>
      <c r="CX104" s="117">
        <v>0</v>
      </c>
      <c r="CY104" s="119">
        <f t="shared" si="272"/>
        <v>0</v>
      </c>
      <c r="CZ104" s="117">
        <v>0</v>
      </c>
      <c r="DA104" s="119">
        <f t="shared" si="273"/>
        <v>0</v>
      </c>
      <c r="DB104" s="120">
        <f t="shared" si="274"/>
        <v>0</v>
      </c>
      <c r="DC104" s="87" t="str">
        <f t="shared" si="318"/>
        <v/>
      </c>
      <c r="DD104" s="87" t="str">
        <f t="shared" si="319"/>
        <v/>
      </c>
      <c r="DE104" s="121" t="str">
        <f t="shared" si="320"/>
        <v/>
      </c>
      <c r="DF104" s="122">
        <v>0</v>
      </c>
      <c r="DG104" s="123">
        <v>0</v>
      </c>
      <c r="DH104" s="124"/>
      <c r="DI104" s="125">
        <f t="shared" si="358"/>
        <v>0</v>
      </c>
      <c r="DJ104" s="84">
        <v>0</v>
      </c>
      <c r="DK104" s="126">
        <v>0</v>
      </c>
      <c r="DL104" s="127">
        <f t="shared" si="378"/>
        <v>0</v>
      </c>
      <c r="DM104" s="128">
        <v>0</v>
      </c>
      <c r="DN104" s="129">
        <f t="shared" ref="DN104" si="421">IF($U$8="NA","NA",0)</f>
        <v>0</v>
      </c>
      <c r="DO104" s="130">
        <f t="shared" si="359"/>
        <v>0</v>
      </c>
      <c r="DP104" s="131">
        <f t="shared" si="360"/>
        <v>0</v>
      </c>
      <c r="DQ104" s="132">
        <f t="shared" si="361"/>
        <v>0</v>
      </c>
      <c r="DR104" s="133" t="str">
        <f t="shared" si="362"/>
        <v/>
      </c>
      <c r="DS104" s="116">
        <v>0</v>
      </c>
      <c r="DT104" s="135">
        <v>0</v>
      </c>
      <c r="DU104" s="136">
        <f t="shared" si="363"/>
        <v>0</v>
      </c>
      <c r="DV104" s="117">
        <v>0</v>
      </c>
      <c r="DW104" s="138"/>
      <c r="DX104" s="136">
        <f t="shared" si="364"/>
        <v>0</v>
      </c>
      <c r="DY104" s="138"/>
      <c r="DZ104" s="138"/>
      <c r="EA104" s="136" t="str">
        <f t="shared" si="365"/>
        <v/>
      </c>
      <c r="EB104" s="139">
        <f t="shared" si="366"/>
        <v>0</v>
      </c>
      <c r="EC104" s="140">
        <f t="shared" si="367"/>
        <v>0</v>
      </c>
      <c r="ED104" s="141">
        <f t="shared" si="368"/>
        <v>0</v>
      </c>
      <c r="EE104" s="86">
        <v>0</v>
      </c>
      <c r="EF104" s="142">
        <v>0</v>
      </c>
      <c r="EG104" s="136">
        <f t="shared" si="369"/>
        <v>0</v>
      </c>
      <c r="EH104" s="143">
        <v>0</v>
      </c>
      <c r="EI104" s="144">
        <f t="shared" ref="EI104" si="422">IF($U$8="NA","NA",0)</f>
        <v>0</v>
      </c>
      <c r="EJ104" s="136">
        <f t="shared" si="370"/>
        <v>0</v>
      </c>
      <c r="EK104" s="145">
        <f t="shared" si="371"/>
        <v>0</v>
      </c>
      <c r="EL104" s="146">
        <f t="shared" si="372"/>
        <v>0</v>
      </c>
      <c r="EM104" s="147">
        <f t="shared" si="373"/>
        <v>0</v>
      </c>
      <c r="EN104" s="120">
        <f t="shared" si="374"/>
        <v>0</v>
      </c>
      <c r="EO104" s="148" t="str">
        <f t="shared" si="375"/>
        <v/>
      </c>
      <c r="EP104" s="149">
        <v>0</v>
      </c>
      <c r="EQ104" s="114">
        <v>0</v>
      </c>
      <c r="ER104" s="150">
        <v>0</v>
      </c>
      <c r="ES104" s="151">
        <f t="shared" si="399"/>
        <v>0</v>
      </c>
      <c r="ET104" s="152">
        <f t="shared" si="400"/>
        <v>0</v>
      </c>
      <c r="EU104" s="153" t="str">
        <f t="shared" si="401"/>
        <v/>
      </c>
      <c r="EV104" s="175">
        <v>0</v>
      </c>
      <c r="EW104" s="162">
        <v>0</v>
      </c>
      <c r="EX104" s="162">
        <v>0</v>
      </c>
      <c r="EY104" s="85">
        <f t="shared" si="277"/>
        <v>0</v>
      </c>
      <c r="EZ104" s="132">
        <f t="shared" si="278"/>
        <v>0</v>
      </c>
      <c r="FA104" s="133" t="str">
        <f t="shared" si="279"/>
        <v/>
      </c>
      <c r="FB104" s="116">
        <v>0</v>
      </c>
      <c r="FC104" s="117">
        <v>0</v>
      </c>
      <c r="FD104" s="155">
        <v>0</v>
      </c>
      <c r="FE104" s="156">
        <f t="shared" si="381"/>
        <v>0</v>
      </c>
      <c r="FF104" s="142">
        <v>0</v>
      </c>
      <c r="FG104" s="157">
        <f t="shared" si="376"/>
        <v>0</v>
      </c>
      <c r="FH104" s="143">
        <v>0</v>
      </c>
      <c r="FI104" s="158">
        <f t="shared" si="377"/>
        <v>0</v>
      </c>
      <c r="FJ104" s="120">
        <f t="shared" si="321"/>
        <v>0</v>
      </c>
      <c r="FK104" s="438" t="str">
        <f t="shared" si="322"/>
        <v/>
      </c>
      <c r="FL104" s="438" t="str">
        <f t="shared" si="323"/>
        <v/>
      </c>
      <c r="FM104" s="148" t="str">
        <f t="shared" si="324"/>
        <v/>
      </c>
      <c r="FN104" s="405">
        <v>0</v>
      </c>
      <c r="FO104" s="375">
        <v>0</v>
      </c>
      <c r="FP104" s="406">
        <v>0</v>
      </c>
      <c r="FQ104" s="407">
        <f t="shared" si="402"/>
        <v>0</v>
      </c>
      <c r="FR104" s="408">
        <f t="shared" si="325"/>
        <v>0</v>
      </c>
      <c r="FS104" s="409" t="str">
        <f t="shared" si="326"/>
        <v/>
      </c>
      <c r="FT104" s="176"/>
      <c r="FU104" s="174"/>
      <c r="FV104" s="177" t="str">
        <f t="shared" si="233"/>
        <v/>
      </c>
      <c r="FW104" s="161" t="str">
        <f t="shared" si="327"/>
        <v/>
      </c>
      <c r="FX104" s="162" t="str">
        <f t="shared" si="328"/>
        <v/>
      </c>
      <c r="FY104" s="163" t="str">
        <f t="shared" si="393"/>
        <v/>
      </c>
      <c r="FZ104" s="164" t="str">
        <f t="shared" si="394"/>
        <v/>
      </c>
      <c r="GA104" s="164" t="str">
        <f t="shared" si="330"/>
        <v/>
      </c>
      <c r="GB104" s="165" t="str">
        <f t="shared" si="395"/>
        <v/>
      </c>
      <c r="GC104" s="166" t="str">
        <f t="shared" si="396"/>
        <v/>
      </c>
      <c r="GD104" s="167" t="str">
        <f t="shared" si="332"/>
        <v/>
      </c>
      <c r="GE104" s="168" t="str">
        <f t="shared" si="382"/>
        <v/>
      </c>
      <c r="GF104" s="169" t="str">
        <f t="shared" si="383"/>
        <v/>
      </c>
      <c r="GG104" s="169" t="str">
        <f t="shared" si="384"/>
        <v/>
      </c>
      <c r="GH104" s="169" t="str">
        <f t="shared" si="385"/>
        <v/>
      </c>
      <c r="GI104" s="169" t="str">
        <f t="shared" si="386"/>
        <v/>
      </c>
      <c r="GJ104" s="170" t="str">
        <f t="shared" si="387"/>
        <v/>
      </c>
      <c r="GK104" s="169" t="str">
        <f t="shared" si="388"/>
        <v/>
      </c>
      <c r="GL104" s="439" t="str">
        <f t="shared" si="333"/>
        <v/>
      </c>
      <c r="GM104" s="168">
        <f t="shared" si="334"/>
        <v>0</v>
      </c>
      <c r="GN104" s="169">
        <f t="shared" si="335"/>
        <v>0</v>
      </c>
      <c r="GO104" s="169">
        <f t="shared" si="336"/>
        <v>0</v>
      </c>
      <c r="GP104" s="169">
        <f t="shared" si="337"/>
        <v>0</v>
      </c>
      <c r="GQ104" s="171"/>
      <c r="GR104" s="809"/>
      <c r="GS104" s="809"/>
      <c r="GT104" s="25">
        <f t="shared" si="338"/>
        <v>0</v>
      </c>
      <c r="GU104" s="25" t="s">
        <v>161</v>
      </c>
      <c r="GV104" s="25">
        <f t="shared" si="339"/>
        <v>200</v>
      </c>
      <c r="GW104" s="25" t="str">
        <f t="shared" si="340"/>
        <v>0/200</v>
      </c>
      <c r="GX104" s="25">
        <f t="shared" si="341"/>
        <v>0</v>
      </c>
      <c r="GY104" s="25" t="s">
        <v>161</v>
      </c>
      <c r="GZ104" s="25">
        <f t="shared" si="342"/>
        <v>200</v>
      </c>
      <c r="HA104" s="25" t="str">
        <f t="shared" si="343"/>
        <v>0/200</v>
      </c>
      <c r="HB104" s="25">
        <f t="shared" si="344"/>
        <v>0</v>
      </c>
      <c r="HC104" s="25" t="s">
        <v>161</v>
      </c>
      <c r="HD104" s="25">
        <f t="shared" si="345"/>
        <v>100</v>
      </c>
      <c r="HE104" s="25" t="str">
        <f t="shared" si="346"/>
        <v>0/100</v>
      </c>
      <c r="HF104" s="25">
        <f t="shared" si="347"/>
        <v>0</v>
      </c>
      <c r="HG104" s="25" t="s">
        <v>161</v>
      </c>
      <c r="HH104" s="25">
        <f t="shared" si="348"/>
        <v>100</v>
      </c>
      <c r="HI104" s="25" t="str">
        <f t="shared" si="349"/>
        <v>0/100</v>
      </c>
      <c r="HJ104" s="25">
        <f t="shared" si="350"/>
        <v>0</v>
      </c>
      <c r="HK104" s="25" t="s">
        <v>161</v>
      </c>
      <c r="HL104" s="25">
        <f t="shared" si="351"/>
        <v>200</v>
      </c>
      <c r="HM104" s="25" t="str">
        <f t="shared" si="352"/>
        <v>0/200</v>
      </c>
      <c r="HN104" s="25">
        <f t="shared" si="353"/>
        <v>0</v>
      </c>
      <c r="HO104" s="25" t="s">
        <v>161</v>
      </c>
      <c r="HP104" s="25">
        <f t="shared" si="354"/>
        <v>100</v>
      </c>
      <c r="HQ104" s="25" t="str">
        <f t="shared" si="355"/>
        <v>0/100</v>
      </c>
    </row>
    <row r="105" spans="1:225" ht="18">
      <c r="A105" s="2">
        <f t="shared" si="280"/>
        <v>0</v>
      </c>
      <c r="B105" s="22">
        <f t="shared" si="281"/>
        <v>0</v>
      </c>
      <c r="C105" s="172">
        <v>96</v>
      </c>
      <c r="D105" s="85"/>
      <c r="E105" s="26"/>
      <c r="F105" s="27"/>
      <c r="G105" s="23"/>
      <c r="H105" s="26"/>
      <c r="I105" s="26"/>
      <c r="J105" s="26"/>
      <c r="K105" s="365"/>
      <c r="L105" s="89">
        <v>0</v>
      </c>
      <c r="M105" s="90">
        <v>0</v>
      </c>
      <c r="N105" s="91">
        <v>0</v>
      </c>
      <c r="O105" s="91"/>
      <c r="P105" s="371">
        <f t="shared" si="282"/>
        <v>0</v>
      </c>
      <c r="Q105" s="372">
        <f t="shared" si="283"/>
        <v>0</v>
      </c>
      <c r="R105" s="90">
        <v>0</v>
      </c>
      <c r="S105" s="92">
        <f t="shared" si="256"/>
        <v>0</v>
      </c>
      <c r="T105" s="90">
        <v>0</v>
      </c>
      <c r="U105" s="92">
        <f t="shared" si="257"/>
        <v>0</v>
      </c>
      <c r="V105" s="93">
        <f t="shared" si="284"/>
        <v>0</v>
      </c>
      <c r="W105" s="94" t="str">
        <f t="shared" si="285"/>
        <v/>
      </c>
      <c r="X105" s="94" t="str">
        <f t="shared" si="286"/>
        <v/>
      </c>
      <c r="Y105" s="373" t="str">
        <f t="shared" si="287"/>
        <v/>
      </c>
      <c r="Z105" s="380">
        <v>0</v>
      </c>
      <c r="AA105" s="381">
        <v>0</v>
      </c>
      <c r="AB105" s="382">
        <v>0</v>
      </c>
      <c r="AC105" s="382"/>
      <c r="AD105" s="382">
        <f t="shared" si="288"/>
        <v>0</v>
      </c>
      <c r="AE105" s="383">
        <f t="shared" si="289"/>
        <v>0</v>
      </c>
      <c r="AF105" s="381">
        <v>0</v>
      </c>
      <c r="AG105" s="383">
        <f t="shared" si="258"/>
        <v>0</v>
      </c>
      <c r="AH105" s="381">
        <v>0</v>
      </c>
      <c r="AI105" s="383">
        <f t="shared" si="259"/>
        <v>0</v>
      </c>
      <c r="AJ105" s="384">
        <f t="shared" si="260"/>
        <v>0</v>
      </c>
      <c r="AK105" s="385" t="str">
        <f t="shared" si="290"/>
        <v/>
      </c>
      <c r="AL105" s="385" t="str">
        <f t="shared" si="291"/>
        <v/>
      </c>
      <c r="AM105" s="386" t="str">
        <f t="shared" si="292"/>
        <v/>
      </c>
      <c r="AN105" s="96">
        <v>0</v>
      </c>
      <c r="AO105" s="97">
        <v>0</v>
      </c>
      <c r="AP105" s="98">
        <v>0</v>
      </c>
      <c r="AQ105" s="98"/>
      <c r="AR105" s="98">
        <f t="shared" si="293"/>
        <v>0</v>
      </c>
      <c r="AS105" s="99">
        <f t="shared" si="294"/>
        <v>0</v>
      </c>
      <c r="AT105" s="97">
        <v>0</v>
      </c>
      <c r="AU105" s="99">
        <f t="shared" si="261"/>
        <v>0</v>
      </c>
      <c r="AV105" s="97">
        <v>0</v>
      </c>
      <c r="AW105" s="99">
        <f t="shared" si="262"/>
        <v>0</v>
      </c>
      <c r="AX105" s="100">
        <f t="shared" si="263"/>
        <v>0</v>
      </c>
      <c r="AY105" s="101" t="str">
        <f t="shared" si="295"/>
        <v/>
      </c>
      <c r="AZ105" s="101" t="str">
        <f t="shared" si="296"/>
        <v/>
      </c>
      <c r="BA105" s="102" t="str">
        <f t="shared" si="297"/>
        <v/>
      </c>
      <c r="BB105" s="103">
        <v>0</v>
      </c>
      <c r="BC105" s="104">
        <v>0</v>
      </c>
      <c r="BD105" s="105">
        <v>0</v>
      </c>
      <c r="BE105" s="105"/>
      <c r="BF105" s="105">
        <f t="shared" si="298"/>
        <v>0</v>
      </c>
      <c r="BG105" s="106">
        <f t="shared" si="299"/>
        <v>0</v>
      </c>
      <c r="BH105" s="104">
        <v>0</v>
      </c>
      <c r="BI105" s="106">
        <f t="shared" si="264"/>
        <v>0</v>
      </c>
      <c r="BJ105" s="104">
        <v>0</v>
      </c>
      <c r="BK105" s="106">
        <f t="shared" si="265"/>
        <v>0</v>
      </c>
      <c r="BL105" s="107">
        <f t="shared" si="266"/>
        <v>0</v>
      </c>
      <c r="BM105" s="108" t="str">
        <f t="shared" si="300"/>
        <v/>
      </c>
      <c r="BN105" s="108" t="str">
        <f t="shared" si="301"/>
        <v/>
      </c>
      <c r="BO105" s="109" t="str">
        <f t="shared" si="302"/>
        <v/>
      </c>
      <c r="BP105" s="110">
        <v>0</v>
      </c>
      <c r="BQ105" s="111">
        <v>0</v>
      </c>
      <c r="BR105" s="112">
        <v>0</v>
      </c>
      <c r="BS105" s="113">
        <f t="shared" si="303"/>
        <v>0</v>
      </c>
      <c r="BT105" s="111">
        <f t="shared" si="304"/>
        <v>0</v>
      </c>
      <c r="BU105" s="113">
        <f t="shared" si="305"/>
        <v>0</v>
      </c>
      <c r="BV105" s="111">
        <v>0</v>
      </c>
      <c r="BW105" s="113">
        <f t="shared" si="267"/>
        <v>0</v>
      </c>
      <c r="BX105" s="435">
        <f t="shared" si="306"/>
        <v>0</v>
      </c>
      <c r="BY105" s="114">
        <f t="shared" si="307"/>
        <v>0</v>
      </c>
      <c r="BZ105" s="434">
        <f t="shared" si="268"/>
        <v>0</v>
      </c>
      <c r="CA105" s="403" t="str">
        <f t="shared" si="308"/>
        <v/>
      </c>
      <c r="CB105" s="114" t="str">
        <f t="shared" si="309"/>
        <v/>
      </c>
      <c r="CC105" s="115" t="str">
        <f t="shared" si="310"/>
        <v/>
      </c>
      <c r="CD105" s="89">
        <v>0</v>
      </c>
      <c r="CE105" s="90">
        <v>0</v>
      </c>
      <c r="CF105" s="91">
        <v>0</v>
      </c>
      <c r="CG105" s="91"/>
      <c r="CH105" s="91">
        <f t="shared" si="311"/>
        <v>0</v>
      </c>
      <c r="CI105" s="92">
        <f t="shared" si="312"/>
        <v>0</v>
      </c>
      <c r="CJ105" s="90">
        <v>0</v>
      </c>
      <c r="CK105" s="92">
        <f t="shared" si="269"/>
        <v>0</v>
      </c>
      <c r="CL105" s="90">
        <v>0</v>
      </c>
      <c r="CM105" s="92">
        <f t="shared" si="270"/>
        <v>0</v>
      </c>
      <c r="CN105" s="93">
        <f t="shared" si="271"/>
        <v>0</v>
      </c>
      <c r="CO105" s="94" t="str">
        <f t="shared" si="313"/>
        <v/>
      </c>
      <c r="CP105" s="94" t="str">
        <f t="shared" si="314"/>
        <v/>
      </c>
      <c r="CQ105" s="95" t="str">
        <f t="shared" si="315"/>
        <v/>
      </c>
      <c r="CR105" s="116">
        <v>0</v>
      </c>
      <c r="CS105" s="117">
        <v>0</v>
      </c>
      <c r="CT105" s="118">
        <v>0</v>
      </c>
      <c r="CU105" s="118"/>
      <c r="CV105" s="118">
        <f t="shared" si="316"/>
        <v>0</v>
      </c>
      <c r="CW105" s="119">
        <f t="shared" si="317"/>
        <v>0</v>
      </c>
      <c r="CX105" s="117">
        <v>0</v>
      </c>
      <c r="CY105" s="119">
        <f t="shared" si="272"/>
        <v>0</v>
      </c>
      <c r="CZ105" s="117">
        <v>0</v>
      </c>
      <c r="DA105" s="119">
        <f t="shared" si="273"/>
        <v>0</v>
      </c>
      <c r="DB105" s="120">
        <f t="shared" si="274"/>
        <v>0</v>
      </c>
      <c r="DC105" s="87" t="str">
        <f t="shared" si="318"/>
        <v/>
      </c>
      <c r="DD105" s="87" t="str">
        <f t="shared" si="319"/>
        <v/>
      </c>
      <c r="DE105" s="121" t="str">
        <f t="shared" si="320"/>
        <v/>
      </c>
      <c r="DF105" s="122">
        <v>0</v>
      </c>
      <c r="DG105" s="123">
        <v>0</v>
      </c>
      <c r="DH105" s="124"/>
      <c r="DI105" s="125">
        <f t="shared" si="358"/>
        <v>0</v>
      </c>
      <c r="DJ105" s="84">
        <v>0</v>
      </c>
      <c r="DK105" s="126">
        <v>0</v>
      </c>
      <c r="DL105" s="127">
        <f t="shared" si="378"/>
        <v>0</v>
      </c>
      <c r="DM105" s="128">
        <v>0</v>
      </c>
      <c r="DN105" s="129">
        <v>0</v>
      </c>
      <c r="DO105" s="130">
        <f t="shared" si="359"/>
        <v>0</v>
      </c>
      <c r="DP105" s="131">
        <f t="shared" si="360"/>
        <v>0</v>
      </c>
      <c r="DQ105" s="132">
        <f t="shared" si="361"/>
        <v>0</v>
      </c>
      <c r="DR105" s="133" t="str">
        <f t="shared" si="362"/>
        <v/>
      </c>
      <c r="DS105" s="116">
        <v>0</v>
      </c>
      <c r="DT105" s="135">
        <v>0</v>
      </c>
      <c r="DU105" s="136">
        <f t="shared" si="363"/>
        <v>0</v>
      </c>
      <c r="DV105" s="117">
        <v>0</v>
      </c>
      <c r="DW105" s="138"/>
      <c r="DX105" s="136">
        <f t="shared" si="364"/>
        <v>0</v>
      </c>
      <c r="DY105" s="138"/>
      <c r="DZ105" s="138"/>
      <c r="EA105" s="136" t="str">
        <f t="shared" si="365"/>
        <v/>
      </c>
      <c r="EB105" s="139">
        <f t="shared" si="366"/>
        <v>0</v>
      </c>
      <c r="EC105" s="140">
        <f t="shared" si="367"/>
        <v>0</v>
      </c>
      <c r="ED105" s="141">
        <f t="shared" si="368"/>
        <v>0</v>
      </c>
      <c r="EE105" s="86">
        <v>0</v>
      </c>
      <c r="EF105" s="142">
        <v>0</v>
      </c>
      <c r="EG105" s="136">
        <f t="shared" si="369"/>
        <v>0</v>
      </c>
      <c r="EH105" s="143">
        <v>0</v>
      </c>
      <c r="EI105" s="144">
        <v>0</v>
      </c>
      <c r="EJ105" s="136">
        <f t="shared" si="370"/>
        <v>0</v>
      </c>
      <c r="EK105" s="145">
        <f t="shared" si="371"/>
        <v>0</v>
      </c>
      <c r="EL105" s="146">
        <f t="shared" si="372"/>
        <v>0</v>
      </c>
      <c r="EM105" s="147">
        <f t="shared" si="373"/>
        <v>0</v>
      </c>
      <c r="EN105" s="120">
        <f t="shared" si="374"/>
        <v>0</v>
      </c>
      <c r="EO105" s="148" t="str">
        <f t="shared" si="375"/>
        <v/>
      </c>
      <c r="EP105" s="173">
        <v>0</v>
      </c>
      <c r="EQ105" s="174">
        <v>0</v>
      </c>
      <c r="ER105" s="174">
        <v>0</v>
      </c>
      <c r="ES105" s="151">
        <f t="shared" si="399"/>
        <v>0</v>
      </c>
      <c r="ET105" s="152">
        <f t="shared" si="400"/>
        <v>0</v>
      </c>
      <c r="EU105" s="153" t="str">
        <f t="shared" si="401"/>
        <v/>
      </c>
      <c r="EV105" s="154">
        <v>0</v>
      </c>
      <c r="EW105" s="85">
        <v>0</v>
      </c>
      <c r="EX105" s="85">
        <v>0</v>
      </c>
      <c r="EY105" s="85">
        <f t="shared" si="277"/>
        <v>0</v>
      </c>
      <c r="EZ105" s="132">
        <f t="shared" si="278"/>
        <v>0</v>
      </c>
      <c r="FA105" s="133" t="str">
        <f t="shared" si="279"/>
        <v/>
      </c>
      <c r="FB105" s="116">
        <v>0</v>
      </c>
      <c r="FC105" s="117">
        <v>0</v>
      </c>
      <c r="FD105" s="155">
        <v>0</v>
      </c>
      <c r="FE105" s="156">
        <f t="shared" si="381"/>
        <v>0</v>
      </c>
      <c r="FF105" s="142">
        <v>0</v>
      </c>
      <c r="FG105" s="157">
        <f t="shared" si="376"/>
        <v>0</v>
      </c>
      <c r="FH105" s="143">
        <v>0</v>
      </c>
      <c r="FI105" s="158">
        <f t="shared" si="377"/>
        <v>0</v>
      </c>
      <c r="FJ105" s="120">
        <f t="shared" si="321"/>
        <v>0</v>
      </c>
      <c r="FK105" s="438" t="str">
        <f t="shared" si="322"/>
        <v/>
      </c>
      <c r="FL105" s="438" t="str">
        <f t="shared" si="323"/>
        <v/>
      </c>
      <c r="FM105" s="148" t="str">
        <f t="shared" si="324"/>
        <v/>
      </c>
      <c r="FN105" s="410">
        <v>0</v>
      </c>
      <c r="FO105" s="411">
        <v>0</v>
      </c>
      <c r="FP105" s="411">
        <v>0</v>
      </c>
      <c r="FQ105" s="407">
        <f t="shared" si="402"/>
        <v>0</v>
      </c>
      <c r="FR105" s="408">
        <f t="shared" si="325"/>
        <v>0</v>
      </c>
      <c r="FS105" s="409" t="str">
        <f t="shared" si="326"/>
        <v/>
      </c>
      <c r="FT105" s="176"/>
      <c r="FU105" s="174"/>
      <c r="FV105" s="177" t="str">
        <f t="shared" si="233"/>
        <v/>
      </c>
      <c r="FW105" s="161" t="str">
        <f t="shared" si="327"/>
        <v/>
      </c>
      <c r="FX105" s="162" t="str">
        <f t="shared" si="328"/>
        <v/>
      </c>
      <c r="FY105" s="163" t="str">
        <f t="shared" si="393"/>
        <v/>
      </c>
      <c r="FZ105" s="164" t="str">
        <f t="shared" si="394"/>
        <v/>
      </c>
      <c r="GA105" s="164" t="str">
        <f t="shared" si="330"/>
        <v/>
      </c>
      <c r="GB105" s="165" t="str">
        <f t="shared" si="395"/>
        <v/>
      </c>
      <c r="GC105" s="166" t="str">
        <f t="shared" si="396"/>
        <v/>
      </c>
      <c r="GD105" s="167" t="str">
        <f t="shared" si="332"/>
        <v/>
      </c>
      <c r="GE105" s="168" t="str">
        <f t="shared" si="382"/>
        <v/>
      </c>
      <c r="GF105" s="169" t="str">
        <f t="shared" si="383"/>
        <v/>
      </c>
      <c r="GG105" s="169" t="str">
        <f t="shared" si="384"/>
        <v/>
      </c>
      <c r="GH105" s="169" t="str">
        <f t="shared" si="385"/>
        <v/>
      </c>
      <c r="GI105" s="169" t="str">
        <f t="shared" si="386"/>
        <v/>
      </c>
      <c r="GJ105" s="170" t="str">
        <f t="shared" si="387"/>
        <v/>
      </c>
      <c r="GK105" s="169" t="str">
        <f t="shared" si="388"/>
        <v/>
      </c>
      <c r="GL105" s="439" t="str">
        <f t="shared" si="333"/>
        <v/>
      </c>
      <c r="GM105" s="168">
        <f t="shared" si="334"/>
        <v>0</v>
      </c>
      <c r="GN105" s="169">
        <f t="shared" si="335"/>
        <v>0</v>
      </c>
      <c r="GO105" s="169">
        <f t="shared" si="336"/>
        <v>0</v>
      </c>
      <c r="GP105" s="169">
        <f t="shared" si="337"/>
        <v>0</v>
      </c>
      <c r="GQ105" s="171"/>
      <c r="GR105" s="809"/>
      <c r="GS105" s="809"/>
      <c r="GT105" s="25">
        <f t="shared" si="338"/>
        <v>0</v>
      </c>
      <c r="GU105" s="25" t="s">
        <v>161</v>
      </c>
      <c r="GV105" s="25">
        <f t="shared" si="339"/>
        <v>200</v>
      </c>
      <c r="GW105" s="25" t="str">
        <f t="shared" si="340"/>
        <v>0/200</v>
      </c>
      <c r="GX105" s="25">
        <f t="shared" si="341"/>
        <v>0</v>
      </c>
      <c r="GY105" s="25" t="s">
        <v>161</v>
      </c>
      <c r="GZ105" s="25">
        <f t="shared" si="342"/>
        <v>200</v>
      </c>
      <c r="HA105" s="25" t="str">
        <f t="shared" si="343"/>
        <v>0/200</v>
      </c>
      <c r="HB105" s="25">
        <f t="shared" si="344"/>
        <v>0</v>
      </c>
      <c r="HC105" s="25" t="s">
        <v>161</v>
      </c>
      <c r="HD105" s="25">
        <f t="shared" si="345"/>
        <v>100</v>
      </c>
      <c r="HE105" s="25" t="str">
        <f t="shared" si="346"/>
        <v>0/100</v>
      </c>
      <c r="HF105" s="25">
        <f t="shared" si="347"/>
        <v>0</v>
      </c>
      <c r="HG105" s="25" t="s">
        <v>161</v>
      </c>
      <c r="HH105" s="25">
        <f t="shared" si="348"/>
        <v>100</v>
      </c>
      <c r="HI105" s="25" t="str">
        <f t="shared" si="349"/>
        <v>0/100</v>
      </c>
      <c r="HJ105" s="25">
        <f t="shared" si="350"/>
        <v>0</v>
      </c>
      <c r="HK105" s="25" t="s">
        <v>161</v>
      </c>
      <c r="HL105" s="25">
        <f t="shared" si="351"/>
        <v>200</v>
      </c>
      <c r="HM105" s="25" t="str">
        <f t="shared" si="352"/>
        <v>0/200</v>
      </c>
      <c r="HN105" s="25">
        <f t="shared" si="353"/>
        <v>0</v>
      </c>
      <c r="HO105" s="25" t="s">
        <v>161</v>
      </c>
      <c r="HP105" s="25">
        <f t="shared" si="354"/>
        <v>100</v>
      </c>
      <c r="HQ105" s="25" t="str">
        <f t="shared" si="355"/>
        <v>0/100</v>
      </c>
    </row>
    <row r="106" spans="1:225" ht="18">
      <c r="A106" s="2">
        <f t="shared" si="280"/>
        <v>0</v>
      </c>
      <c r="B106" s="22">
        <f t="shared" si="281"/>
        <v>0</v>
      </c>
      <c r="C106" s="88">
        <v>97</v>
      </c>
      <c r="D106" s="85"/>
      <c r="E106" s="26"/>
      <c r="F106" s="27"/>
      <c r="G106" s="26"/>
      <c r="H106" s="26"/>
      <c r="I106" s="26"/>
      <c r="J106" s="26"/>
      <c r="K106" s="365"/>
      <c r="L106" s="89">
        <v>0</v>
      </c>
      <c r="M106" s="90">
        <v>0</v>
      </c>
      <c r="N106" s="91">
        <v>0</v>
      </c>
      <c r="O106" s="91"/>
      <c r="P106" s="371">
        <f t="shared" si="282"/>
        <v>0</v>
      </c>
      <c r="Q106" s="372">
        <f t="shared" si="283"/>
        <v>0</v>
      </c>
      <c r="R106" s="90">
        <v>0</v>
      </c>
      <c r="S106" s="92">
        <f t="shared" ref="S106:S109" si="423">SUM(Q106,R106)</f>
        <v>0</v>
      </c>
      <c r="T106" s="90">
        <v>0</v>
      </c>
      <c r="U106" s="92">
        <f t="shared" ref="U106:U109" si="424">SUM(S106,T106)</f>
        <v>0</v>
      </c>
      <c r="V106" s="93">
        <f t="shared" si="284"/>
        <v>0</v>
      </c>
      <c r="W106" s="94" t="str">
        <f t="shared" si="285"/>
        <v/>
      </c>
      <c r="X106" s="94" t="str">
        <f t="shared" si="286"/>
        <v/>
      </c>
      <c r="Y106" s="373" t="str">
        <f t="shared" si="287"/>
        <v/>
      </c>
      <c r="Z106" s="380">
        <v>0</v>
      </c>
      <c r="AA106" s="381">
        <v>0</v>
      </c>
      <c r="AB106" s="382">
        <v>0</v>
      </c>
      <c r="AC106" s="382"/>
      <c r="AD106" s="382">
        <f t="shared" si="288"/>
        <v>0</v>
      </c>
      <c r="AE106" s="383">
        <f t="shared" si="289"/>
        <v>0</v>
      </c>
      <c r="AF106" s="381">
        <v>0</v>
      </c>
      <c r="AG106" s="383">
        <f t="shared" si="258"/>
        <v>0</v>
      </c>
      <c r="AH106" s="381">
        <v>0</v>
      </c>
      <c r="AI106" s="383">
        <f t="shared" si="259"/>
        <v>0</v>
      </c>
      <c r="AJ106" s="384">
        <f t="shared" si="260"/>
        <v>0</v>
      </c>
      <c r="AK106" s="385" t="str">
        <f t="shared" si="290"/>
        <v/>
      </c>
      <c r="AL106" s="385" t="str">
        <f t="shared" si="291"/>
        <v/>
      </c>
      <c r="AM106" s="386" t="str">
        <f t="shared" si="292"/>
        <v/>
      </c>
      <c r="AN106" s="96">
        <v>0</v>
      </c>
      <c r="AO106" s="97">
        <v>0</v>
      </c>
      <c r="AP106" s="98">
        <v>0</v>
      </c>
      <c r="AQ106" s="98"/>
      <c r="AR106" s="98">
        <f t="shared" si="293"/>
        <v>0</v>
      </c>
      <c r="AS106" s="99">
        <f t="shared" si="294"/>
        <v>0</v>
      </c>
      <c r="AT106" s="97">
        <v>0</v>
      </c>
      <c r="AU106" s="99">
        <f t="shared" si="261"/>
        <v>0</v>
      </c>
      <c r="AV106" s="97">
        <v>0</v>
      </c>
      <c r="AW106" s="99">
        <f t="shared" si="262"/>
        <v>0</v>
      </c>
      <c r="AX106" s="100">
        <f t="shared" si="263"/>
        <v>0</v>
      </c>
      <c r="AY106" s="101" t="str">
        <f t="shared" si="295"/>
        <v/>
      </c>
      <c r="AZ106" s="101" t="str">
        <f t="shared" si="296"/>
        <v/>
      </c>
      <c r="BA106" s="102" t="str">
        <f t="shared" si="297"/>
        <v/>
      </c>
      <c r="BB106" s="103">
        <v>0</v>
      </c>
      <c r="BC106" s="104">
        <v>0</v>
      </c>
      <c r="BD106" s="105">
        <v>0</v>
      </c>
      <c r="BE106" s="105"/>
      <c r="BF106" s="105">
        <f t="shared" si="298"/>
        <v>0</v>
      </c>
      <c r="BG106" s="106">
        <f t="shared" si="299"/>
        <v>0</v>
      </c>
      <c r="BH106" s="104">
        <v>0</v>
      </c>
      <c r="BI106" s="106">
        <f t="shared" si="264"/>
        <v>0</v>
      </c>
      <c r="BJ106" s="104">
        <v>0</v>
      </c>
      <c r="BK106" s="106">
        <f t="shared" si="265"/>
        <v>0</v>
      </c>
      <c r="BL106" s="107">
        <f t="shared" si="266"/>
        <v>0</v>
      </c>
      <c r="BM106" s="108" t="str">
        <f t="shared" si="300"/>
        <v/>
      </c>
      <c r="BN106" s="108" t="str">
        <f t="shared" si="301"/>
        <v/>
      </c>
      <c r="BO106" s="109" t="str">
        <f t="shared" si="302"/>
        <v/>
      </c>
      <c r="BP106" s="110">
        <v>0</v>
      </c>
      <c r="BQ106" s="111">
        <v>0</v>
      </c>
      <c r="BR106" s="112">
        <v>0</v>
      </c>
      <c r="BS106" s="113">
        <f t="shared" si="303"/>
        <v>0</v>
      </c>
      <c r="BT106" s="111">
        <f t="shared" si="304"/>
        <v>0</v>
      </c>
      <c r="BU106" s="113">
        <f t="shared" si="305"/>
        <v>0</v>
      </c>
      <c r="BV106" s="111">
        <v>0</v>
      </c>
      <c r="BW106" s="113">
        <f t="shared" si="267"/>
        <v>0</v>
      </c>
      <c r="BX106" s="435">
        <f t="shared" si="306"/>
        <v>0</v>
      </c>
      <c r="BY106" s="114">
        <f t="shared" si="307"/>
        <v>0</v>
      </c>
      <c r="BZ106" s="434">
        <f t="shared" si="268"/>
        <v>0</v>
      </c>
      <c r="CA106" s="403" t="str">
        <f t="shared" si="308"/>
        <v/>
      </c>
      <c r="CB106" s="114" t="str">
        <f t="shared" si="309"/>
        <v/>
      </c>
      <c r="CC106" s="115" t="str">
        <f t="shared" si="310"/>
        <v/>
      </c>
      <c r="CD106" s="89">
        <v>0</v>
      </c>
      <c r="CE106" s="90">
        <v>0</v>
      </c>
      <c r="CF106" s="91">
        <v>0</v>
      </c>
      <c r="CG106" s="91"/>
      <c r="CH106" s="91">
        <f t="shared" si="311"/>
        <v>0</v>
      </c>
      <c r="CI106" s="92">
        <f t="shared" si="312"/>
        <v>0</v>
      </c>
      <c r="CJ106" s="90">
        <v>0</v>
      </c>
      <c r="CK106" s="92">
        <f t="shared" si="269"/>
        <v>0</v>
      </c>
      <c r="CL106" s="90">
        <v>0</v>
      </c>
      <c r="CM106" s="92">
        <f t="shared" si="270"/>
        <v>0</v>
      </c>
      <c r="CN106" s="93">
        <f t="shared" si="271"/>
        <v>0</v>
      </c>
      <c r="CO106" s="94" t="str">
        <f t="shared" si="313"/>
        <v/>
      </c>
      <c r="CP106" s="94" t="str">
        <f t="shared" si="314"/>
        <v/>
      </c>
      <c r="CQ106" s="95" t="str">
        <f t="shared" si="315"/>
        <v/>
      </c>
      <c r="CR106" s="116">
        <v>0</v>
      </c>
      <c r="CS106" s="117">
        <v>0</v>
      </c>
      <c r="CT106" s="118">
        <v>0</v>
      </c>
      <c r="CU106" s="118"/>
      <c r="CV106" s="118">
        <f t="shared" si="316"/>
        <v>0</v>
      </c>
      <c r="CW106" s="119">
        <f t="shared" si="317"/>
        <v>0</v>
      </c>
      <c r="CX106" s="117">
        <v>0</v>
      </c>
      <c r="CY106" s="119">
        <f t="shared" si="272"/>
        <v>0</v>
      </c>
      <c r="CZ106" s="117">
        <v>0</v>
      </c>
      <c r="DA106" s="119">
        <f t="shared" si="273"/>
        <v>0</v>
      </c>
      <c r="DB106" s="120">
        <f t="shared" si="274"/>
        <v>0</v>
      </c>
      <c r="DC106" s="87" t="str">
        <f t="shared" si="318"/>
        <v/>
      </c>
      <c r="DD106" s="87" t="str">
        <f t="shared" si="319"/>
        <v/>
      </c>
      <c r="DE106" s="121" t="str">
        <f t="shared" si="320"/>
        <v/>
      </c>
      <c r="DF106" s="122">
        <v>0</v>
      </c>
      <c r="DG106" s="123">
        <v>0</v>
      </c>
      <c r="DH106" s="124"/>
      <c r="DI106" s="125">
        <f t="shared" si="358"/>
        <v>0</v>
      </c>
      <c r="DJ106" s="84">
        <v>0</v>
      </c>
      <c r="DK106" s="126">
        <v>0</v>
      </c>
      <c r="DL106" s="127">
        <f t="shared" si="378"/>
        <v>0</v>
      </c>
      <c r="DM106" s="128">
        <v>0</v>
      </c>
      <c r="DN106" s="129">
        <f t="shared" ref="DN106" si="425">IF($U$8="NA","NA",0)</f>
        <v>0</v>
      </c>
      <c r="DO106" s="130">
        <f t="shared" si="359"/>
        <v>0</v>
      </c>
      <c r="DP106" s="131">
        <f t="shared" si="360"/>
        <v>0</v>
      </c>
      <c r="DQ106" s="132">
        <f t="shared" si="361"/>
        <v>0</v>
      </c>
      <c r="DR106" s="133" t="str">
        <f t="shared" si="362"/>
        <v/>
      </c>
      <c r="DS106" s="116">
        <v>0</v>
      </c>
      <c r="DT106" s="135">
        <v>0</v>
      </c>
      <c r="DU106" s="136">
        <f t="shared" si="363"/>
        <v>0</v>
      </c>
      <c r="DV106" s="117">
        <v>0</v>
      </c>
      <c r="DW106" s="138"/>
      <c r="DX106" s="136">
        <f t="shared" si="364"/>
        <v>0</v>
      </c>
      <c r="DY106" s="138"/>
      <c r="DZ106" s="138"/>
      <c r="EA106" s="136" t="str">
        <f t="shared" si="365"/>
        <v/>
      </c>
      <c r="EB106" s="139">
        <f t="shared" si="366"/>
        <v>0</v>
      </c>
      <c r="EC106" s="140">
        <f t="shared" si="367"/>
        <v>0</v>
      </c>
      <c r="ED106" s="141">
        <f t="shared" si="368"/>
        <v>0</v>
      </c>
      <c r="EE106" s="86">
        <v>0</v>
      </c>
      <c r="EF106" s="142">
        <v>0</v>
      </c>
      <c r="EG106" s="136">
        <f t="shared" si="369"/>
        <v>0</v>
      </c>
      <c r="EH106" s="143">
        <v>0</v>
      </c>
      <c r="EI106" s="144">
        <f t="shared" ref="EI106" si="426">IF($U$8="NA","NA",0)</f>
        <v>0</v>
      </c>
      <c r="EJ106" s="136">
        <f t="shared" si="370"/>
        <v>0</v>
      </c>
      <c r="EK106" s="145">
        <f t="shared" si="371"/>
        <v>0</v>
      </c>
      <c r="EL106" s="146">
        <f t="shared" si="372"/>
        <v>0</v>
      </c>
      <c r="EM106" s="147">
        <f t="shared" si="373"/>
        <v>0</v>
      </c>
      <c r="EN106" s="120">
        <f t="shared" si="374"/>
        <v>0</v>
      </c>
      <c r="EO106" s="148" t="str">
        <f t="shared" si="375"/>
        <v/>
      </c>
      <c r="EP106" s="149">
        <v>0</v>
      </c>
      <c r="EQ106" s="114">
        <v>0</v>
      </c>
      <c r="ER106" s="150">
        <v>0</v>
      </c>
      <c r="ES106" s="151">
        <f t="shared" si="399"/>
        <v>0</v>
      </c>
      <c r="ET106" s="152">
        <f t="shared" si="400"/>
        <v>0</v>
      </c>
      <c r="EU106" s="153" t="str">
        <f t="shared" si="401"/>
        <v/>
      </c>
      <c r="EV106" s="175">
        <v>0</v>
      </c>
      <c r="EW106" s="162">
        <v>0</v>
      </c>
      <c r="EX106" s="162">
        <v>0</v>
      </c>
      <c r="EY106" s="85">
        <f t="shared" si="277"/>
        <v>0</v>
      </c>
      <c r="EZ106" s="132">
        <f t="shared" si="278"/>
        <v>0</v>
      </c>
      <c r="FA106" s="133" t="str">
        <f t="shared" si="279"/>
        <v/>
      </c>
      <c r="FB106" s="116">
        <v>0</v>
      </c>
      <c r="FC106" s="117">
        <v>0</v>
      </c>
      <c r="FD106" s="155">
        <v>0</v>
      </c>
      <c r="FE106" s="156">
        <f t="shared" si="381"/>
        <v>0</v>
      </c>
      <c r="FF106" s="142">
        <v>0</v>
      </c>
      <c r="FG106" s="157">
        <f t="shared" si="376"/>
        <v>0</v>
      </c>
      <c r="FH106" s="143">
        <v>0</v>
      </c>
      <c r="FI106" s="158">
        <f t="shared" si="377"/>
        <v>0</v>
      </c>
      <c r="FJ106" s="120">
        <f t="shared" si="321"/>
        <v>0</v>
      </c>
      <c r="FK106" s="438" t="str">
        <f t="shared" si="322"/>
        <v/>
      </c>
      <c r="FL106" s="438" t="str">
        <f t="shared" si="323"/>
        <v/>
      </c>
      <c r="FM106" s="148" t="str">
        <f t="shared" si="324"/>
        <v/>
      </c>
      <c r="FN106" s="405">
        <v>0</v>
      </c>
      <c r="FO106" s="375">
        <v>0</v>
      </c>
      <c r="FP106" s="406">
        <v>0</v>
      </c>
      <c r="FQ106" s="407">
        <f t="shared" si="402"/>
        <v>0</v>
      </c>
      <c r="FR106" s="408">
        <f t="shared" si="325"/>
        <v>0</v>
      </c>
      <c r="FS106" s="409" t="str">
        <f t="shared" si="326"/>
        <v/>
      </c>
      <c r="FT106" s="176"/>
      <c r="FU106" s="174"/>
      <c r="FV106" s="177" t="str">
        <f t="shared" si="233"/>
        <v/>
      </c>
      <c r="FW106" s="161" t="str">
        <f t="shared" si="327"/>
        <v/>
      </c>
      <c r="FX106" s="162" t="str">
        <f t="shared" si="328"/>
        <v/>
      </c>
      <c r="FY106" s="163" t="str">
        <f t="shared" si="393"/>
        <v/>
      </c>
      <c r="FZ106" s="164" t="str">
        <f t="shared" si="394"/>
        <v/>
      </c>
      <c r="GA106" s="164" t="str">
        <f t="shared" si="330"/>
        <v/>
      </c>
      <c r="GB106" s="165" t="str">
        <f t="shared" si="395"/>
        <v/>
      </c>
      <c r="GC106" s="166" t="str">
        <f t="shared" si="396"/>
        <v/>
      </c>
      <c r="GD106" s="167" t="str">
        <f t="shared" si="332"/>
        <v/>
      </c>
      <c r="GE106" s="168" t="str">
        <f t="shared" si="382"/>
        <v/>
      </c>
      <c r="GF106" s="169" t="str">
        <f t="shared" si="383"/>
        <v/>
      </c>
      <c r="GG106" s="169" t="str">
        <f t="shared" si="384"/>
        <v/>
      </c>
      <c r="GH106" s="169" t="str">
        <f t="shared" si="385"/>
        <v/>
      </c>
      <c r="GI106" s="169" t="str">
        <f t="shared" si="386"/>
        <v/>
      </c>
      <c r="GJ106" s="170" t="str">
        <f t="shared" si="387"/>
        <v/>
      </c>
      <c r="GK106" s="169" t="str">
        <f t="shared" si="388"/>
        <v/>
      </c>
      <c r="GL106" s="439" t="str">
        <f t="shared" si="333"/>
        <v/>
      </c>
      <c r="GM106" s="168">
        <f t="shared" si="334"/>
        <v>0</v>
      </c>
      <c r="GN106" s="169">
        <f t="shared" si="335"/>
        <v>0</v>
      </c>
      <c r="GO106" s="169">
        <f t="shared" si="336"/>
        <v>0</v>
      </c>
      <c r="GP106" s="169">
        <f t="shared" si="337"/>
        <v>0</v>
      </c>
      <c r="GQ106" s="171"/>
      <c r="GR106" s="809"/>
      <c r="GS106" s="809"/>
      <c r="GT106" s="25">
        <f t="shared" si="338"/>
        <v>0</v>
      </c>
      <c r="GU106" s="25" t="s">
        <v>161</v>
      </c>
      <c r="GV106" s="25">
        <f t="shared" si="339"/>
        <v>200</v>
      </c>
      <c r="GW106" s="25" t="str">
        <f t="shared" si="340"/>
        <v>0/200</v>
      </c>
      <c r="GX106" s="25">
        <f t="shared" si="341"/>
        <v>0</v>
      </c>
      <c r="GY106" s="25" t="s">
        <v>161</v>
      </c>
      <c r="GZ106" s="25">
        <f t="shared" si="342"/>
        <v>200</v>
      </c>
      <c r="HA106" s="25" t="str">
        <f t="shared" si="343"/>
        <v>0/200</v>
      </c>
      <c r="HB106" s="25">
        <f t="shared" si="344"/>
        <v>0</v>
      </c>
      <c r="HC106" s="25" t="s">
        <v>161</v>
      </c>
      <c r="HD106" s="25">
        <f t="shared" si="345"/>
        <v>100</v>
      </c>
      <c r="HE106" s="25" t="str">
        <f t="shared" si="346"/>
        <v>0/100</v>
      </c>
      <c r="HF106" s="25">
        <f t="shared" si="347"/>
        <v>0</v>
      </c>
      <c r="HG106" s="25" t="s">
        <v>161</v>
      </c>
      <c r="HH106" s="25">
        <f t="shared" si="348"/>
        <v>100</v>
      </c>
      <c r="HI106" s="25" t="str">
        <f t="shared" si="349"/>
        <v>0/100</v>
      </c>
      <c r="HJ106" s="25">
        <f t="shared" si="350"/>
        <v>0</v>
      </c>
      <c r="HK106" s="25" t="s">
        <v>161</v>
      </c>
      <c r="HL106" s="25">
        <f t="shared" si="351"/>
        <v>200</v>
      </c>
      <c r="HM106" s="25" t="str">
        <f t="shared" si="352"/>
        <v>0/200</v>
      </c>
      <c r="HN106" s="25">
        <f t="shared" si="353"/>
        <v>0</v>
      </c>
      <c r="HO106" s="25" t="s">
        <v>161</v>
      </c>
      <c r="HP106" s="25">
        <f t="shared" si="354"/>
        <v>100</v>
      </c>
      <c r="HQ106" s="25" t="str">
        <f t="shared" si="355"/>
        <v>0/100</v>
      </c>
    </row>
    <row r="107" spans="1:225" ht="18">
      <c r="A107" s="2">
        <f t="shared" si="280"/>
        <v>0</v>
      </c>
      <c r="B107" s="22">
        <f t="shared" si="281"/>
        <v>0</v>
      </c>
      <c r="C107" s="172">
        <v>98</v>
      </c>
      <c r="D107" s="85"/>
      <c r="E107" s="26"/>
      <c r="F107" s="27"/>
      <c r="G107" s="23"/>
      <c r="H107" s="26"/>
      <c r="I107" s="26"/>
      <c r="J107" s="26"/>
      <c r="K107" s="365"/>
      <c r="L107" s="89">
        <v>0</v>
      </c>
      <c r="M107" s="90">
        <v>0</v>
      </c>
      <c r="N107" s="91">
        <v>0</v>
      </c>
      <c r="O107" s="91"/>
      <c r="P107" s="371">
        <f t="shared" si="282"/>
        <v>0</v>
      </c>
      <c r="Q107" s="372">
        <f t="shared" si="283"/>
        <v>0</v>
      </c>
      <c r="R107" s="90">
        <v>0</v>
      </c>
      <c r="S107" s="92">
        <f t="shared" si="423"/>
        <v>0</v>
      </c>
      <c r="T107" s="90">
        <v>0</v>
      </c>
      <c r="U107" s="92">
        <f t="shared" si="424"/>
        <v>0</v>
      </c>
      <c r="V107" s="93">
        <f t="shared" si="284"/>
        <v>0</v>
      </c>
      <c r="W107" s="94" t="str">
        <f t="shared" si="285"/>
        <v/>
      </c>
      <c r="X107" s="94" t="str">
        <f t="shared" si="286"/>
        <v/>
      </c>
      <c r="Y107" s="373" t="str">
        <f t="shared" si="287"/>
        <v/>
      </c>
      <c r="Z107" s="380">
        <v>0</v>
      </c>
      <c r="AA107" s="381">
        <v>0</v>
      </c>
      <c r="AB107" s="382">
        <v>0</v>
      </c>
      <c r="AC107" s="382"/>
      <c r="AD107" s="382">
        <f t="shared" si="288"/>
        <v>0</v>
      </c>
      <c r="AE107" s="383">
        <f t="shared" si="289"/>
        <v>0</v>
      </c>
      <c r="AF107" s="381">
        <v>0</v>
      </c>
      <c r="AG107" s="383">
        <f t="shared" si="258"/>
        <v>0</v>
      </c>
      <c r="AH107" s="381">
        <v>0</v>
      </c>
      <c r="AI107" s="383">
        <f t="shared" si="259"/>
        <v>0</v>
      </c>
      <c r="AJ107" s="384">
        <f t="shared" si="260"/>
        <v>0</v>
      </c>
      <c r="AK107" s="385" t="str">
        <f t="shared" si="290"/>
        <v/>
      </c>
      <c r="AL107" s="385" t="str">
        <f t="shared" si="291"/>
        <v/>
      </c>
      <c r="AM107" s="386" t="str">
        <f t="shared" si="292"/>
        <v/>
      </c>
      <c r="AN107" s="96">
        <v>0</v>
      </c>
      <c r="AO107" s="97">
        <v>0</v>
      </c>
      <c r="AP107" s="98">
        <v>0</v>
      </c>
      <c r="AQ107" s="98"/>
      <c r="AR107" s="98">
        <f t="shared" si="293"/>
        <v>0</v>
      </c>
      <c r="AS107" s="99">
        <f t="shared" si="294"/>
        <v>0</v>
      </c>
      <c r="AT107" s="97">
        <v>0</v>
      </c>
      <c r="AU107" s="99">
        <f t="shared" si="261"/>
        <v>0</v>
      </c>
      <c r="AV107" s="97">
        <v>0</v>
      </c>
      <c r="AW107" s="99">
        <f t="shared" si="262"/>
        <v>0</v>
      </c>
      <c r="AX107" s="100">
        <f t="shared" si="263"/>
        <v>0</v>
      </c>
      <c r="AY107" s="101" t="str">
        <f t="shared" si="295"/>
        <v/>
      </c>
      <c r="AZ107" s="101" t="str">
        <f t="shared" si="296"/>
        <v/>
      </c>
      <c r="BA107" s="102" t="str">
        <f t="shared" si="297"/>
        <v/>
      </c>
      <c r="BB107" s="103">
        <v>0</v>
      </c>
      <c r="BC107" s="104">
        <v>0</v>
      </c>
      <c r="BD107" s="105">
        <v>0</v>
      </c>
      <c r="BE107" s="105"/>
      <c r="BF107" s="105">
        <f t="shared" si="298"/>
        <v>0</v>
      </c>
      <c r="BG107" s="106">
        <f t="shared" si="299"/>
        <v>0</v>
      </c>
      <c r="BH107" s="104">
        <v>0</v>
      </c>
      <c r="BI107" s="106">
        <f t="shared" si="264"/>
        <v>0</v>
      </c>
      <c r="BJ107" s="104">
        <v>0</v>
      </c>
      <c r="BK107" s="106">
        <f t="shared" si="265"/>
        <v>0</v>
      </c>
      <c r="BL107" s="107">
        <f t="shared" si="266"/>
        <v>0</v>
      </c>
      <c r="BM107" s="108" t="str">
        <f t="shared" si="300"/>
        <v/>
      </c>
      <c r="BN107" s="108" t="str">
        <f t="shared" si="301"/>
        <v/>
      </c>
      <c r="BO107" s="109" t="str">
        <f t="shared" si="302"/>
        <v/>
      </c>
      <c r="BP107" s="110">
        <v>0</v>
      </c>
      <c r="BQ107" s="111">
        <v>0</v>
      </c>
      <c r="BR107" s="112">
        <v>0</v>
      </c>
      <c r="BS107" s="113">
        <f t="shared" si="303"/>
        <v>0</v>
      </c>
      <c r="BT107" s="111">
        <f t="shared" si="304"/>
        <v>0</v>
      </c>
      <c r="BU107" s="113">
        <f t="shared" si="305"/>
        <v>0</v>
      </c>
      <c r="BV107" s="111">
        <v>0</v>
      </c>
      <c r="BW107" s="113">
        <f t="shared" si="267"/>
        <v>0</v>
      </c>
      <c r="BX107" s="435">
        <f t="shared" si="306"/>
        <v>0</v>
      </c>
      <c r="BY107" s="114">
        <f t="shared" si="307"/>
        <v>0</v>
      </c>
      <c r="BZ107" s="434">
        <f t="shared" si="268"/>
        <v>0</v>
      </c>
      <c r="CA107" s="403" t="str">
        <f t="shared" si="308"/>
        <v/>
      </c>
      <c r="CB107" s="114" t="str">
        <f t="shared" si="309"/>
        <v/>
      </c>
      <c r="CC107" s="115" t="str">
        <f t="shared" si="310"/>
        <v/>
      </c>
      <c r="CD107" s="89">
        <v>0</v>
      </c>
      <c r="CE107" s="90">
        <v>0</v>
      </c>
      <c r="CF107" s="91">
        <v>0</v>
      </c>
      <c r="CG107" s="91"/>
      <c r="CH107" s="91">
        <f t="shared" si="311"/>
        <v>0</v>
      </c>
      <c r="CI107" s="92">
        <f t="shared" si="312"/>
        <v>0</v>
      </c>
      <c r="CJ107" s="90">
        <v>0</v>
      </c>
      <c r="CK107" s="92">
        <f t="shared" si="269"/>
        <v>0</v>
      </c>
      <c r="CL107" s="90">
        <v>0</v>
      </c>
      <c r="CM107" s="92">
        <f t="shared" si="270"/>
        <v>0</v>
      </c>
      <c r="CN107" s="93">
        <f t="shared" si="271"/>
        <v>0</v>
      </c>
      <c r="CO107" s="94" t="str">
        <f t="shared" si="313"/>
        <v/>
      </c>
      <c r="CP107" s="94" t="str">
        <f t="shared" si="314"/>
        <v/>
      </c>
      <c r="CQ107" s="95" t="str">
        <f t="shared" si="315"/>
        <v/>
      </c>
      <c r="CR107" s="116">
        <v>0</v>
      </c>
      <c r="CS107" s="117">
        <v>0</v>
      </c>
      <c r="CT107" s="118">
        <v>0</v>
      </c>
      <c r="CU107" s="118"/>
      <c r="CV107" s="118">
        <f t="shared" si="316"/>
        <v>0</v>
      </c>
      <c r="CW107" s="119">
        <f t="shared" si="317"/>
        <v>0</v>
      </c>
      <c r="CX107" s="117">
        <v>0</v>
      </c>
      <c r="CY107" s="119">
        <f t="shared" si="272"/>
        <v>0</v>
      </c>
      <c r="CZ107" s="117">
        <v>0</v>
      </c>
      <c r="DA107" s="119">
        <f t="shared" si="273"/>
        <v>0</v>
      </c>
      <c r="DB107" s="120">
        <f t="shared" si="274"/>
        <v>0</v>
      </c>
      <c r="DC107" s="87" t="str">
        <f t="shared" si="318"/>
        <v/>
      </c>
      <c r="DD107" s="87" t="str">
        <f t="shared" si="319"/>
        <v/>
      </c>
      <c r="DE107" s="121" t="str">
        <f t="shared" si="320"/>
        <v/>
      </c>
      <c r="DF107" s="122">
        <v>0</v>
      </c>
      <c r="DG107" s="123">
        <v>0</v>
      </c>
      <c r="DH107" s="124"/>
      <c r="DI107" s="125">
        <f t="shared" si="358"/>
        <v>0</v>
      </c>
      <c r="DJ107" s="84">
        <v>0</v>
      </c>
      <c r="DK107" s="126">
        <v>0</v>
      </c>
      <c r="DL107" s="127">
        <f t="shared" si="378"/>
        <v>0</v>
      </c>
      <c r="DM107" s="128">
        <v>0</v>
      </c>
      <c r="DN107" s="129">
        <v>0</v>
      </c>
      <c r="DO107" s="130">
        <f t="shared" si="359"/>
        <v>0</v>
      </c>
      <c r="DP107" s="131">
        <f t="shared" si="360"/>
        <v>0</v>
      </c>
      <c r="DQ107" s="132">
        <f t="shared" si="361"/>
        <v>0</v>
      </c>
      <c r="DR107" s="133" t="str">
        <f t="shared" si="362"/>
        <v/>
      </c>
      <c r="DS107" s="116">
        <v>0</v>
      </c>
      <c r="DT107" s="135">
        <v>0</v>
      </c>
      <c r="DU107" s="136">
        <f t="shared" si="363"/>
        <v>0</v>
      </c>
      <c r="DV107" s="117">
        <v>0</v>
      </c>
      <c r="DW107" s="138"/>
      <c r="DX107" s="136">
        <f t="shared" si="364"/>
        <v>0</v>
      </c>
      <c r="DY107" s="138"/>
      <c r="DZ107" s="138"/>
      <c r="EA107" s="136" t="str">
        <f t="shared" si="365"/>
        <v/>
      </c>
      <c r="EB107" s="139">
        <f t="shared" si="366"/>
        <v>0</v>
      </c>
      <c r="EC107" s="140">
        <f t="shared" si="367"/>
        <v>0</v>
      </c>
      <c r="ED107" s="141">
        <f t="shared" si="368"/>
        <v>0</v>
      </c>
      <c r="EE107" s="86">
        <v>0</v>
      </c>
      <c r="EF107" s="142">
        <v>0</v>
      </c>
      <c r="EG107" s="136">
        <f t="shared" si="369"/>
        <v>0</v>
      </c>
      <c r="EH107" s="143">
        <v>0</v>
      </c>
      <c r="EI107" s="144">
        <v>0</v>
      </c>
      <c r="EJ107" s="136">
        <f t="shared" si="370"/>
        <v>0</v>
      </c>
      <c r="EK107" s="145">
        <f t="shared" si="371"/>
        <v>0</v>
      </c>
      <c r="EL107" s="146">
        <f t="shared" si="372"/>
        <v>0</v>
      </c>
      <c r="EM107" s="147">
        <f t="shared" si="373"/>
        <v>0</v>
      </c>
      <c r="EN107" s="120">
        <f t="shared" si="374"/>
        <v>0</v>
      </c>
      <c r="EO107" s="148" t="str">
        <f t="shared" si="375"/>
        <v/>
      </c>
      <c r="EP107" s="173">
        <v>0</v>
      </c>
      <c r="EQ107" s="174">
        <v>0</v>
      </c>
      <c r="ER107" s="174">
        <v>0</v>
      </c>
      <c r="ES107" s="151">
        <f t="shared" si="399"/>
        <v>0</v>
      </c>
      <c r="ET107" s="152">
        <f t="shared" si="400"/>
        <v>0</v>
      </c>
      <c r="EU107" s="153" t="str">
        <f t="shared" si="401"/>
        <v/>
      </c>
      <c r="EV107" s="154">
        <v>0</v>
      </c>
      <c r="EW107" s="85">
        <v>0</v>
      </c>
      <c r="EX107" s="85">
        <v>0</v>
      </c>
      <c r="EY107" s="85">
        <f t="shared" si="277"/>
        <v>0</v>
      </c>
      <c r="EZ107" s="132">
        <f t="shared" si="278"/>
        <v>0</v>
      </c>
      <c r="FA107" s="133" t="str">
        <f t="shared" si="279"/>
        <v/>
      </c>
      <c r="FB107" s="116">
        <v>0</v>
      </c>
      <c r="FC107" s="117">
        <v>0</v>
      </c>
      <c r="FD107" s="155">
        <v>0</v>
      </c>
      <c r="FE107" s="156">
        <f>SUM(FB107:FD107)</f>
        <v>0</v>
      </c>
      <c r="FF107" s="142">
        <v>0</v>
      </c>
      <c r="FG107" s="157">
        <f t="shared" si="376"/>
        <v>0</v>
      </c>
      <c r="FH107" s="143">
        <v>0</v>
      </c>
      <c r="FI107" s="158">
        <f t="shared" si="377"/>
        <v>0</v>
      </c>
      <c r="FJ107" s="120">
        <f t="shared" si="321"/>
        <v>0</v>
      </c>
      <c r="FK107" s="438" t="str">
        <f t="shared" si="322"/>
        <v/>
      </c>
      <c r="FL107" s="438" t="str">
        <f t="shared" si="323"/>
        <v/>
      </c>
      <c r="FM107" s="148" t="str">
        <f t="shared" si="324"/>
        <v/>
      </c>
      <c r="FN107" s="410">
        <v>0</v>
      </c>
      <c r="FO107" s="411">
        <v>0</v>
      </c>
      <c r="FP107" s="411">
        <v>0</v>
      </c>
      <c r="FQ107" s="407">
        <f t="shared" si="402"/>
        <v>0</v>
      </c>
      <c r="FR107" s="408">
        <f t="shared" si="325"/>
        <v>0</v>
      </c>
      <c r="FS107" s="409" t="str">
        <f t="shared" si="326"/>
        <v/>
      </c>
      <c r="FT107" s="176"/>
      <c r="FU107" s="174"/>
      <c r="FV107" s="177" t="str">
        <f t="shared" si="233"/>
        <v/>
      </c>
      <c r="FW107" s="161" t="str">
        <f t="shared" si="327"/>
        <v/>
      </c>
      <c r="FX107" s="162" t="str">
        <f t="shared" si="328"/>
        <v/>
      </c>
      <c r="FY107" s="163" t="str">
        <f t="shared" si="393"/>
        <v/>
      </c>
      <c r="FZ107" s="164" t="str">
        <f>IF(AND(FY107&gt;=60,GA107="Passed"),"First",IF(AND(FY107&gt;=60,GA107="Passed with G"),"First",IF(AND(FY107&gt;=48,GA107="Passed"),"Second",IF(AND(FY107&gt;=48,GA107="Passed With G"),"Second",IF(OR(GA107="Passed",GA107="Passed With G"),"Third","")))))</f>
        <v/>
      </c>
      <c r="GA107" s="164" t="str">
        <f t="shared" si="330"/>
        <v/>
      </c>
      <c r="GB107" s="165" t="str">
        <f t="shared" si="395"/>
        <v/>
      </c>
      <c r="GC107" s="166" t="str">
        <f t="shared" si="396"/>
        <v/>
      </c>
      <c r="GD107" s="167" t="str">
        <f t="shared" si="332"/>
        <v/>
      </c>
      <c r="GE107" s="168" t="str">
        <f t="shared" si="382"/>
        <v/>
      </c>
      <c r="GF107" s="169" t="str">
        <f t="shared" si="383"/>
        <v/>
      </c>
      <c r="GG107" s="169" t="str">
        <f t="shared" si="384"/>
        <v/>
      </c>
      <c r="GH107" s="169" t="str">
        <f t="shared" si="385"/>
        <v/>
      </c>
      <c r="GI107" s="169" t="str">
        <f t="shared" si="386"/>
        <v/>
      </c>
      <c r="GJ107" s="170" t="str">
        <f t="shared" si="387"/>
        <v/>
      </c>
      <c r="GK107" s="169" t="str">
        <f t="shared" si="388"/>
        <v/>
      </c>
      <c r="GL107" s="439" t="str">
        <f t="shared" si="333"/>
        <v/>
      </c>
      <c r="GM107" s="168">
        <f t="shared" si="334"/>
        <v>0</v>
      </c>
      <c r="GN107" s="169">
        <f t="shared" si="335"/>
        <v>0</v>
      </c>
      <c r="GO107" s="169">
        <f t="shared" si="336"/>
        <v>0</v>
      </c>
      <c r="GP107" s="169">
        <f t="shared" si="337"/>
        <v>0</v>
      </c>
      <c r="GQ107" s="171"/>
      <c r="GR107" s="809"/>
      <c r="GS107" s="809"/>
      <c r="GT107" s="25">
        <f t="shared" si="338"/>
        <v>0</v>
      </c>
      <c r="GU107" s="25" t="s">
        <v>161</v>
      </c>
      <c r="GV107" s="25">
        <f t="shared" si="339"/>
        <v>200</v>
      </c>
      <c r="GW107" s="25" t="str">
        <f t="shared" si="340"/>
        <v>0/200</v>
      </c>
      <c r="GX107" s="25">
        <f t="shared" si="341"/>
        <v>0</v>
      </c>
      <c r="GY107" s="25" t="s">
        <v>161</v>
      </c>
      <c r="GZ107" s="25">
        <f t="shared" si="342"/>
        <v>200</v>
      </c>
      <c r="HA107" s="25" t="str">
        <f t="shared" si="343"/>
        <v>0/200</v>
      </c>
      <c r="HB107" s="25">
        <f t="shared" si="344"/>
        <v>0</v>
      </c>
      <c r="HC107" s="25" t="s">
        <v>161</v>
      </c>
      <c r="HD107" s="25">
        <f t="shared" si="345"/>
        <v>100</v>
      </c>
      <c r="HE107" s="25" t="str">
        <f t="shared" si="346"/>
        <v>0/100</v>
      </c>
      <c r="HF107" s="25">
        <f t="shared" si="347"/>
        <v>0</v>
      </c>
      <c r="HG107" s="25" t="s">
        <v>161</v>
      </c>
      <c r="HH107" s="25">
        <f t="shared" si="348"/>
        <v>100</v>
      </c>
      <c r="HI107" s="25" t="str">
        <f t="shared" si="349"/>
        <v>0/100</v>
      </c>
      <c r="HJ107" s="25">
        <f t="shared" si="350"/>
        <v>0</v>
      </c>
      <c r="HK107" s="25" t="s">
        <v>161</v>
      </c>
      <c r="HL107" s="25">
        <f t="shared" si="351"/>
        <v>200</v>
      </c>
      <c r="HM107" s="25" t="str">
        <f t="shared" si="352"/>
        <v>0/200</v>
      </c>
      <c r="HN107" s="25">
        <f t="shared" si="353"/>
        <v>0</v>
      </c>
      <c r="HO107" s="25" t="s">
        <v>161</v>
      </c>
      <c r="HP107" s="25">
        <f t="shared" si="354"/>
        <v>100</v>
      </c>
      <c r="HQ107" s="25" t="str">
        <f t="shared" si="355"/>
        <v>0/100</v>
      </c>
    </row>
    <row r="108" spans="1:225" ht="18">
      <c r="A108" s="2">
        <f t="shared" si="280"/>
        <v>0</v>
      </c>
      <c r="B108" s="22">
        <f t="shared" si="281"/>
        <v>0</v>
      </c>
      <c r="C108" s="88">
        <v>99</v>
      </c>
      <c r="D108" s="85"/>
      <c r="E108" s="26"/>
      <c r="F108" s="27"/>
      <c r="G108" s="26"/>
      <c r="H108" s="26"/>
      <c r="I108" s="26"/>
      <c r="J108" s="26"/>
      <c r="K108" s="365"/>
      <c r="L108" s="89">
        <v>0</v>
      </c>
      <c r="M108" s="90">
        <v>0</v>
      </c>
      <c r="N108" s="91">
        <v>0</v>
      </c>
      <c r="O108" s="91"/>
      <c r="P108" s="371">
        <f t="shared" si="282"/>
        <v>0</v>
      </c>
      <c r="Q108" s="372">
        <f t="shared" si="283"/>
        <v>0</v>
      </c>
      <c r="R108" s="90">
        <v>0</v>
      </c>
      <c r="S108" s="92">
        <f t="shared" si="423"/>
        <v>0</v>
      </c>
      <c r="T108" s="90">
        <v>0</v>
      </c>
      <c r="U108" s="92">
        <f t="shared" si="424"/>
        <v>0</v>
      </c>
      <c r="V108" s="93">
        <f t="shared" si="284"/>
        <v>0</v>
      </c>
      <c r="W108" s="94" t="str">
        <f t="shared" si="285"/>
        <v/>
      </c>
      <c r="X108" s="94" t="str">
        <f t="shared" si="286"/>
        <v/>
      </c>
      <c r="Y108" s="373" t="str">
        <f t="shared" si="287"/>
        <v/>
      </c>
      <c r="Z108" s="380">
        <v>0</v>
      </c>
      <c r="AA108" s="381">
        <v>0</v>
      </c>
      <c r="AB108" s="382">
        <v>0</v>
      </c>
      <c r="AC108" s="382"/>
      <c r="AD108" s="382">
        <f t="shared" si="288"/>
        <v>0</v>
      </c>
      <c r="AE108" s="383">
        <f t="shared" si="289"/>
        <v>0</v>
      </c>
      <c r="AF108" s="381">
        <v>0</v>
      </c>
      <c r="AG108" s="383">
        <f t="shared" si="258"/>
        <v>0</v>
      </c>
      <c r="AH108" s="381">
        <v>0</v>
      </c>
      <c r="AI108" s="383">
        <f t="shared" si="259"/>
        <v>0</v>
      </c>
      <c r="AJ108" s="384">
        <f t="shared" si="260"/>
        <v>0</v>
      </c>
      <c r="AK108" s="385" t="str">
        <f t="shared" si="290"/>
        <v/>
      </c>
      <c r="AL108" s="385" t="str">
        <f t="shared" si="291"/>
        <v/>
      </c>
      <c r="AM108" s="386" t="str">
        <f t="shared" si="292"/>
        <v/>
      </c>
      <c r="AN108" s="96">
        <v>0</v>
      </c>
      <c r="AO108" s="97">
        <v>0</v>
      </c>
      <c r="AP108" s="98">
        <v>0</v>
      </c>
      <c r="AQ108" s="98"/>
      <c r="AR108" s="98">
        <f t="shared" si="293"/>
        <v>0</v>
      </c>
      <c r="AS108" s="99">
        <f t="shared" si="294"/>
        <v>0</v>
      </c>
      <c r="AT108" s="97">
        <v>0</v>
      </c>
      <c r="AU108" s="99">
        <f t="shared" si="261"/>
        <v>0</v>
      </c>
      <c r="AV108" s="97">
        <v>0</v>
      </c>
      <c r="AW108" s="99">
        <f t="shared" si="262"/>
        <v>0</v>
      </c>
      <c r="AX108" s="100">
        <f t="shared" si="263"/>
        <v>0</v>
      </c>
      <c r="AY108" s="101" t="str">
        <f t="shared" si="295"/>
        <v/>
      </c>
      <c r="AZ108" s="101" t="str">
        <f t="shared" si="296"/>
        <v/>
      </c>
      <c r="BA108" s="102" t="str">
        <f t="shared" si="297"/>
        <v/>
      </c>
      <c r="BB108" s="103">
        <v>0</v>
      </c>
      <c r="BC108" s="104">
        <v>0</v>
      </c>
      <c r="BD108" s="105">
        <v>0</v>
      </c>
      <c r="BE108" s="105"/>
      <c r="BF108" s="105">
        <f t="shared" si="298"/>
        <v>0</v>
      </c>
      <c r="BG108" s="106">
        <f t="shared" si="299"/>
        <v>0</v>
      </c>
      <c r="BH108" s="104">
        <v>0</v>
      </c>
      <c r="BI108" s="106">
        <f t="shared" si="264"/>
        <v>0</v>
      </c>
      <c r="BJ108" s="104">
        <v>0</v>
      </c>
      <c r="BK108" s="106">
        <f t="shared" si="265"/>
        <v>0</v>
      </c>
      <c r="BL108" s="107">
        <f t="shared" si="266"/>
        <v>0</v>
      </c>
      <c r="BM108" s="108" t="str">
        <f t="shared" si="300"/>
        <v/>
      </c>
      <c r="BN108" s="108" t="str">
        <f t="shared" si="301"/>
        <v/>
      </c>
      <c r="BO108" s="109" t="str">
        <f t="shared" si="302"/>
        <v/>
      </c>
      <c r="BP108" s="110">
        <v>0</v>
      </c>
      <c r="BQ108" s="111">
        <v>0</v>
      </c>
      <c r="BR108" s="112">
        <v>0</v>
      </c>
      <c r="BS108" s="113">
        <f t="shared" si="303"/>
        <v>0</v>
      </c>
      <c r="BT108" s="111">
        <f t="shared" si="304"/>
        <v>0</v>
      </c>
      <c r="BU108" s="113">
        <f t="shared" si="305"/>
        <v>0</v>
      </c>
      <c r="BV108" s="111">
        <v>0</v>
      </c>
      <c r="BW108" s="113">
        <f t="shared" si="267"/>
        <v>0</v>
      </c>
      <c r="BX108" s="435">
        <f t="shared" si="306"/>
        <v>0</v>
      </c>
      <c r="BY108" s="114">
        <f t="shared" si="307"/>
        <v>0</v>
      </c>
      <c r="BZ108" s="434">
        <f t="shared" si="268"/>
        <v>0</v>
      </c>
      <c r="CA108" s="403" t="str">
        <f t="shared" si="308"/>
        <v/>
      </c>
      <c r="CB108" s="114" t="str">
        <f t="shared" si="309"/>
        <v/>
      </c>
      <c r="CC108" s="115" t="str">
        <f t="shared" si="310"/>
        <v/>
      </c>
      <c r="CD108" s="89">
        <v>0</v>
      </c>
      <c r="CE108" s="90">
        <v>0</v>
      </c>
      <c r="CF108" s="91">
        <v>0</v>
      </c>
      <c r="CG108" s="91"/>
      <c r="CH108" s="91">
        <f t="shared" si="311"/>
        <v>0</v>
      </c>
      <c r="CI108" s="92">
        <f t="shared" si="312"/>
        <v>0</v>
      </c>
      <c r="CJ108" s="90">
        <v>0</v>
      </c>
      <c r="CK108" s="92">
        <f t="shared" si="269"/>
        <v>0</v>
      </c>
      <c r="CL108" s="90">
        <v>0</v>
      </c>
      <c r="CM108" s="92">
        <f t="shared" si="270"/>
        <v>0</v>
      </c>
      <c r="CN108" s="93">
        <f t="shared" si="271"/>
        <v>0</v>
      </c>
      <c r="CO108" s="94" t="str">
        <f t="shared" si="313"/>
        <v/>
      </c>
      <c r="CP108" s="94" t="str">
        <f t="shared" si="314"/>
        <v/>
      </c>
      <c r="CQ108" s="95" t="str">
        <f t="shared" si="315"/>
        <v/>
      </c>
      <c r="CR108" s="116">
        <v>0</v>
      </c>
      <c r="CS108" s="117">
        <v>0</v>
      </c>
      <c r="CT108" s="118">
        <v>0</v>
      </c>
      <c r="CU108" s="118"/>
      <c r="CV108" s="118">
        <f t="shared" si="316"/>
        <v>0</v>
      </c>
      <c r="CW108" s="119">
        <f t="shared" si="317"/>
        <v>0</v>
      </c>
      <c r="CX108" s="117">
        <v>0</v>
      </c>
      <c r="CY108" s="119">
        <f t="shared" si="272"/>
        <v>0</v>
      </c>
      <c r="CZ108" s="117">
        <v>0</v>
      </c>
      <c r="DA108" s="119">
        <f t="shared" si="273"/>
        <v>0</v>
      </c>
      <c r="DB108" s="120">
        <f t="shared" si="274"/>
        <v>0</v>
      </c>
      <c r="DC108" s="87" t="str">
        <f t="shared" si="318"/>
        <v/>
      </c>
      <c r="DD108" s="87" t="str">
        <f t="shared" si="319"/>
        <v/>
      </c>
      <c r="DE108" s="121" t="str">
        <f t="shared" si="320"/>
        <v/>
      </c>
      <c r="DF108" s="122">
        <v>0</v>
      </c>
      <c r="DG108" s="123">
        <v>0</v>
      </c>
      <c r="DH108" s="124"/>
      <c r="DI108" s="125">
        <f t="shared" si="358"/>
        <v>0</v>
      </c>
      <c r="DJ108" s="84">
        <v>0</v>
      </c>
      <c r="DK108" s="126">
        <v>0</v>
      </c>
      <c r="DL108" s="127">
        <f t="shared" si="378"/>
        <v>0</v>
      </c>
      <c r="DM108" s="128">
        <v>0</v>
      </c>
      <c r="DN108" s="129">
        <f t="shared" ref="DN108" si="427">IF($U$8="NA","NA",0)</f>
        <v>0</v>
      </c>
      <c r="DO108" s="130">
        <f t="shared" si="359"/>
        <v>0</v>
      </c>
      <c r="DP108" s="131">
        <f t="shared" si="360"/>
        <v>0</v>
      </c>
      <c r="DQ108" s="132">
        <f t="shared" si="361"/>
        <v>0</v>
      </c>
      <c r="DR108" s="133" t="str">
        <f t="shared" si="362"/>
        <v/>
      </c>
      <c r="DS108" s="116">
        <v>0</v>
      </c>
      <c r="DT108" s="135">
        <v>0</v>
      </c>
      <c r="DU108" s="136">
        <f t="shared" si="363"/>
        <v>0</v>
      </c>
      <c r="DV108" s="117">
        <v>0</v>
      </c>
      <c r="DW108" s="138"/>
      <c r="DX108" s="136">
        <f t="shared" si="364"/>
        <v>0</v>
      </c>
      <c r="DY108" s="138"/>
      <c r="DZ108" s="138"/>
      <c r="EA108" s="136" t="str">
        <f t="shared" si="365"/>
        <v/>
      </c>
      <c r="EB108" s="139">
        <f t="shared" si="366"/>
        <v>0</v>
      </c>
      <c r="EC108" s="140">
        <f t="shared" si="367"/>
        <v>0</v>
      </c>
      <c r="ED108" s="141">
        <f t="shared" si="368"/>
        <v>0</v>
      </c>
      <c r="EE108" s="86">
        <v>0</v>
      </c>
      <c r="EF108" s="142">
        <v>0</v>
      </c>
      <c r="EG108" s="136">
        <f t="shared" si="369"/>
        <v>0</v>
      </c>
      <c r="EH108" s="143">
        <v>0</v>
      </c>
      <c r="EI108" s="144">
        <f t="shared" ref="EI108" si="428">IF($U$8="NA","NA",0)</f>
        <v>0</v>
      </c>
      <c r="EJ108" s="136">
        <f t="shared" si="370"/>
        <v>0</v>
      </c>
      <c r="EK108" s="145">
        <f t="shared" si="371"/>
        <v>0</v>
      </c>
      <c r="EL108" s="146">
        <f t="shared" si="372"/>
        <v>0</v>
      </c>
      <c r="EM108" s="147">
        <f t="shared" si="373"/>
        <v>0</v>
      </c>
      <c r="EN108" s="120">
        <f t="shared" si="374"/>
        <v>0</v>
      </c>
      <c r="EO108" s="148" t="str">
        <f t="shared" si="375"/>
        <v/>
      </c>
      <c r="EP108" s="149">
        <v>0</v>
      </c>
      <c r="EQ108" s="114">
        <v>0</v>
      </c>
      <c r="ER108" s="150">
        <v>0</v>
      </c>
      <c r="ES108" s="151">
        <f t="shared" si="399"/>
        <v>0</v>
      </c>
      <c r="ET108" s="152">
        <f t="shared" si="400"/>
        <v>0</v>
      </c>
      <c r="EU108" s="153" t="str">
        <f t="shared" si="401"/>
        <v/>
      </c>
      <c r="EV108" s="175">
        <v>0</v>
      </c>
      <c r="EW108" s="162">
        <v>0</v>
      </c>
      <c r="EX108" s="162">
        <v>0</v>
      </c>
      <c r="EY108" s="85">
        <f t="shared" si="277"/>
        <v>0</v>
      </c>
      <c r="EZ108" s="132">
        <f t="shared" si="278"/>
        <v>0</v>
      </c>
      <c r="FA108" s="133" t="str">
        <f t="shared" si="279"/>
        <v/>
      </c>
      <c r="FB108" s="116">
        <v>0</v>
      </c>
      <c r="FC108" s="117">
        <v>0</v>
      </c>
      <c r="FD108" s="155">
        <v>0</v>
      </c>
      <c r="FE108" s="156">
        <f t="shared" ref="FE108:FE109" si="429">SUM(FB108:FD108)</f>
        <v>0</v>
      </c>
      <c r="FF108" s="142">
        <v>0</v>
      </c>
      <c r="FG108" s="157">
        <f t="shared" si="376"/>
        <v>0</v>
      </c>
      <c r="FH108" s="143">
        <v>0</v>
      </c>
      <c r="FI108" s="158">
        <f t="shared" si="377"/>
        <v>0</v>
      </c>
      <c r="FJ108" s="120">
        <f t="shared" si="321"/>
        <v>0</v>
      </c>
      <c r="FK108" s="438" t="str">
        <f t="shared" si="322"/>
        <v/>
      </c>
      <c r="FL108" s="438" t="str">
        <f t="shared" si="323"/>
        <v/>
      </c>
      <c r="FM108" s="148" t="str">
        <f t="shared" si="324"/>
        <v/>
      </c>
      <c r="FN108" s="405">
        <v>0</v>
      </c>
      <c r="FO108" s="375">
        <v>0</v>
      </c>
      <c r="FP108" s="406">
        <v>0</v>
      </c>
      <c r="FQ108" s="407">
        <f t="shared" si="402"/>
        <v>0</v>
      </c>
      <c r="FR108" s="408">
        <f t="shared" si="325"/>
        <v>0</v>
      </c>
      <c r="FS108" s="409" t="str">
        <f t="shared" si="326"/>
        <v/>
      </c>
      <c r="FT108" s="176"/>
      <c r="FU108" s="174"/>
      <c r="FV108" s="177" t="str">
        <f t="shared" si="233"/>
        <v/>
      </c>
      <c r="FW108" s="161" t="str">
        <f t="shared" si="327"/>
        <v/>
      </c>
      <c r="FX108" s="162" t="str">
        <f t="shared" si="328"/>
        <v/>
      </c>
      <c r="FY108" s="163" t="str">
        <f>IF(FW108="","",FX108/FW108*100)</f>
        <v/>
      </c>
      <c r="FZ108" s="164" t="str">
        <f>IF(AND(FY108&gt;=60,GA108="Passed"),"First",IF(AND(FY108&gt;=60,GA108="Passed with G"),"First",IF(AND(FY108&gt;=48,GA108="Passed"),"Second",IF(AND(FY108&gt;=48,GA108="Passed With G"),"Second",IF(OR(GA108="Passed",GA108="Passed With G"),"Third","")))))</f>
        <v/>
      </c>
      <c r="GA108" s="164" t="str">
        <f t="shared" si="330"/>
        <v/>
      </c>
      <c r="GB108" s="165" t="str">
        <f>IF(GA108="Passed",FY108,"")</f>
        <v/>
      </c>
      <c r="GC108" s="166" t="str">
        <f>IF(GB108="","",SUMPRODUCT((GB108&lt;GB$10:GB$109)/COUNTIF(GB$10:GB$109,GB$10:GB$109)))</f>
        <v/>
      </c>
      <c r="GD108" s="167" t="str">
        <f t="shared" si="332"/>
        <v/>
      </c>
      <c r="GE108" s="168" t="str">
        <f t="shared" si="382"/>
        <v/>
      </c>
      <c r="GF108" s="169" t="str">
        <f t="shared" si="383"/>
        <v/>
      </c>
      <c r="GG108" s="169" t="str">
        <f t="shared" si="384"/>
        <v/>
      </c>
      <c r="GH108" s="169" t="str">
        <f t="shared" si="385"/>
        <v/>
      </c>
      <c r="GI108" s="169" t="str">
        <f t="shared" si="386"/>
        <v/>
      </c>
      <c r="GJ108" s="170" t="str">
        <f t="shared" si="387"/>
        <v/>
      </c>
      <c r="GK108" s="169" t="str">
        <f t="shared" si="388"/>
        <v/>
      </c>
      <c r="GL108" s="439" t="str">
        <f t="shared" si="333"/>
        <v/>
      </c>
      <c r="GM108" s="168">
        <f t="shared" si="334"/>
        <v>0</v>
      </c>
      <c r="GN108" s="169">
        <f t="shared" si="335"/>
        <v>0</v>
      </c>
      <c r="GO108" s="169">
        <f t="shared" si="336"/>
        <v>0</v>
      </c>
      <c r="GP108" s="169">
        <f t="shared" si="337"/>
        <v>0</v>
      </c>
      <c r="GQ108" s="171"/>
      <c r="GR108" s="809"/>
      <c r="GS108" s="809"/>
      <c r="GT108" s="25">
        <f t="shared" si="338"/>
        <v>0</v>
      </c>
      <c r="GU108" s="25" t="s">
        <v>161</v>
      </c>
      <c r="GV108" s="25">
        <f t="shared" si="339"/>
        <v>200</v>
      </c>
      <c r="GW108" s="25" t="str">
        <f t="shared" si="340"/>
        <v>0/200</v>
      </c>
      <c r="GX108" s="25">
        <f t="shared" si="341"/>
        <v>0</v>
      </c>
      <c r="GY108" s="25" t="s">
        <v>161</v>
      </c>
      <c r="GZ108" s="25">
        <f t="shared" si="342"/>
        <v>200</v>
      </c>
      <c r="HA108" s="25" t="str">
        <f t="shared" si="343"/>
        <v>0/200</v>
      </c>
      <c r="HB108" s="25">
        <f t="shared" si="344"/>
        <v>0</v>
      </c>
      <c r="HC108" s="25" t="s">
        <v>161</v>
      </c>
      <c r="HD108" s="25">
        <f t="shared" si="345"/>
        <v>100</v>
      </c>
      <c r="HE108" s="25" t="str">
        <f t="shared" si="346"/>
        <v>0/100</v>
      </c>
      <c r="HF108" s="25">
        <f t="shared" si="347"/>
        <v>0</v>
      </c>
      <c r="HG108" s="25" t="s">
        <v>161</v>
      </c>
      <c r="HH108" s="25">
        <f t="shared" si="348"/>
        <v>100</v>
      </c>
      <c r="HI108" s="25" t="str">
        <f t="shared" si="349"/>
        <v>0/100</v>
      </c>
      <c r="HJ108" s="25">
        <f t="shared" si="350"/>
        <v>0</v>
      </c>
      <c r="HK108" s="25" t="s">
        <v>161</v>
      </c>
      <c r="HL108" s="25">
        <f t="shared" si="351"/>
        <v>200</v>
      </c>
      <c r="HM108" s="25" t="str">
        <f t="shared" si="352"/>
        <v>0/200</v>
      </c>
      <c r="HN108" s="25">
        <f t="shared" si="353"/>
        <v>0</v>
      </c>
      <c r="HO108" s="25" t="s">
        <v>161</v>
      </c>
      <c r="HP108" s="25">
        <f t="shared" si="354"/>
        <v>100</v>
      </c>
      <c r="HQ108" s="25" t="str">
        <f t="shared" si="355"/>
        <v>0/100</v>
      </c>
    </row>
    <row r="109" spans="1:225" ht="18.75" thickBot="1">
      <c r="A109" s="2">
        <f t="shared" si="280"/>
        <v>0</v>
      </c>
      <c r="B109" s="22">
        <f t="shared" si="281"/>
        <v>0</v>
      </c>
      <c r="C109" s="172">
        <v>100</v>
      </c>
      <c r="D109" s="85"/>
      <c r="E109" s="26"/>
      <c r="F109" s="27"/>
      <c r="G109" s="23"/>
      <c r="H109" s="26"/>
      <c r="I109" s="26"/>
      <c r="J109" s="26"/>
      <c r="K109" s="365"/>
      <c r="L109" s="89">
        <v>0</v>
      </c>
      <c r="M109" s="90">
        <v>0</v>
      </c>
      <c r="N109" s="91">
        <v>0</v>
      </c>
      <c r="O109" s="91"/>
      <c r="P109" s="371">
        <f t="shared" si="282"/>
        <v>0</v>
      </c>
      <c r="Q109" s="372">
        <f t="shared" si="283"/>
        <v>0</v>
      </c>
      <c r="R109" s="90">
        <v>0</v>
      </c>
      <c r="S109" s="92">
        <f t="shared" si="423"/>
        <v>0</v>
      </c>
      <c r="T109" s="90">
        <v>0</v>
      </c>
      <c r="U109" s="92">
        <f t="shared" si="424"/>
        <v>0</v>
      </c>
      <c r="V109" s="93">
        <f t="shared" si="284"/>
        <v>0</v>
      </c>
      <c r="W109" s="94" t="str">
        <f t="shared" si="285"/>
        <v/>
      </c>
      <c r="X109" s="94" t="str">
        <f t="shared" si="286"/>
        <v/>
      </c>
      <c r="Y109" s="373" t="str">
        <f t="shared" si="287"/>
        <v/>
      </c>
      <c r="Z109" s="380">
        <v>0</v>
      </c>
      <c r="AA109" s="381">
        <v>0</v>
      </c>
      <c r="AB109" s="382">
        <v>0</v>
      </c>
      <c r="AC109" s="382"/>
      <c r="AD109" s="382">
        <f t="shared" si="288"/>
        <v>0</v>
      </c>
      <c r="AE109" s="383">
        <f t="shared" si="289"/>
        <v>0</v>
      </c>
      <c r="AF109" s="381">
        <v>0</v>
      </c>
      <c r="AG109" s="383">
        <f t="shared" si="258"/>
        <v>0</v>
      </c>
      <c r="AH109" s="381">
        <v>0</v>
      </c>
      <c r="AI109" s="383">
        <f t="shared" si="259"/>
        <v>0</v>
      </c>
      <c r="AJ109" s="384">
        <f t="shared" si="260"/>
        <v>0</v>
      </c>
      <c r="AK109" s="385" t="str">
        <f t="shared" si="290"/>
        <v/>
      </c>
      <c r="AL109" s="385" t="str">
        <f t="shared" si="291"/>
        <v/>
      </c>
      <c r="AM109" s="386" t="str">
        <f t="shared" si="292"/>
        <v/>
      </c>
      <c r="AN109" s="96">
        <v>0</v>
      </c>
      <c r="AO109" s="97">
        <v>0</v>
      </c>
      <c r="AP109" s="98">
        <v>0</v>
      </c>
      <c r="AQ109" s="98"/>
      <c r="AR109" s="98">
        <f t="shared" si="293"/>
        <v>0</v>
      </c>
      <c r="AS109" s="99">
        <f t="shared" si="294"/>
        <v>0</v>
      </c>
      <c r="AT109" s="97">
        <v>0</v>
      </c>
      <c r="AU109" s="99">
        <f t="shared" si="261"/>
        <v>0</v>
      </c>
      <c r="AV109" s="97">
        <v>0</v>
      </c>
      <c r="AW109" s="99">
        <f t="shared" si="262"/>
        <v>0</v>
      </c>
      <c r="AX109" s="100">
        <f t="shared" si="263"/>
        <v>0</v>
      </c>
      <c r="AY109" s="101" t="str">
        <f t="shared" si="295"/>
        <v/>
      </c>
      <c r="AZ109" s="101" t="str">
        <f t="shared" si="296"/>
        <v/>
      </c>
      <c r="BA109" s="102" t="str">
        <f t="shared" si="297"/>
        <v/>
      </c>
      <c r="BB109" s="103">
        <v>0</v>
      </c>
      <c r="BC109" s="104">
        <v>0</v>
      </c>
      <c r="BD109" s="105">
        <v>0</v>
      </c>
      <c r="BE109" s="105"/>
      <c r="BF109" s="105">
        <f t="shared" si="298"/>
        <v>0</v>
      </c>
      <c r="BG109" s="106">
        <f t="shared" si="299"/>
        <v>0</v>
      </c>
      <c r="BH109" s="104">
        <v>0</v>
      </c>
      <c r="BI109" s="106">
        <f t="shared" si="264"/>
        <v>0</v>
      </c>
      <c r="BJ109" s="104">
        <v>0</v>
      </c>
      <c r="BK109" s="106">
        <f t="shared" si="265"/>
        <v>0</v>
      </c>
      <c r="BL109" s="107">
        <f t="shared" si="266"/>
        <v>0</v>
      </c>
      <c r="BM109" s="108" t="str">
        <f t="shared" si="300"/>
        <v/>
      </c>
      <c r="BN109" s="108" t="str">
        <f t="shared" si="301"/>
        <v/>
      </c>
      <c r="BO109" s="109" t="str">
        <f t="shared" si="302"/>
        <v/>
      </c>
      <c r="BP109" s="110">
        <v>0</v>
      </c>
      <c r="BQ109" s="111">
        <v>0</v>
      </c>
      <c r="BR109" s="112">
        <v>0</v>
      </c>
      <c r="BS109" s="113">
        <f t="shared" si="303"/>
        <v>0</v>
      </c>
      <c r="BT109" s="111">
        <f t="shared" si="304"/>
        <v>0</v>
      </c>
      <c r="BU109" s="113">
        <f t="shared" si="305"/>
        <v>0</v>
      </c>
      <c r="BV109" s="111">
        <v>0</v>
      </c>
      <c r="BW109" s="113">
        <f t="shared" si="267"/>
        <v>0</v>
      </c>
      <c r="BX109" s="435">
        <f t="shared" si="306"/>
        <v>0</v>
      </c>
      <c r="BY109" s="114">
        <f t="shared" si="307"/>
        <v>0</v>
      </c>
      <c r="BZ109" s="434">
        <f t="shared" si="268"/>
        <v>0</v>
      </c>
      <c r="CA109" s="403" t="str">
        <f t="shared" si="308"/>
        <v/>
      </c>
      <c r="CB109" s="114" t="str">
        <f t="shared" si="309"/>
        <v/>
      </c>
      <c r="CC109" s="115" t="str">
        <f t="shared" si="310"/>
        <v/>
      </c>
      <c r="CD109" s="89">
        <v>0</v>
      </c>
      <c r="CE109" s="90">
        <v>0</v>
      </c>
      <c r="CF109" s="91">
        <v>0</v>
      </c>
      <c r="CG109" s="91"/>
      <c r="CH109" s="91">
        <f t="shared" si="311"/>
        <v>0</v>
      </c>
      <c r="CI109" s="92">
        <f t="shared" si="312"/>
        <v>0</v>
      </c>
      <c r="CJ109" s="90">
        <v>0</v>
      </c>
      <c r="CK109" s="92">
        <f t="shared" si="269"/>
        <v>0</v>
      </c>
      <c r="CL109" s="90">
        <v>0</v>
      </c>
      <c r="CM109" s="92">
        <f t="shared" si="270"/>
        <v>0</v>
      </c>
      <c r="CN109" s="93">
        <f t="shared" si="271"/>
        <v>0</v>
      </c>
      <c r="CO109" s="94" t="str">
        <f t="shared" si="313"/>
        <v/>
      </c>
      <c r="CP109" s="94" t="str">
        <f t="shared" si="314"/>
        <v/>
      </c>
      <c r="CQ109" s="95" t="str">
        <f t="shared" si="315"/>
        <v/>
      </c>
      <c r="CR109" s="116">
        <v>0</v>
      </c>
      <c r="CS109" s="117">
        <v>0</v>
      </c>
      <c r="CT109" s="118">
        <v>0</v>
      </c>
      <c r="CU109" s="118"/>
      <c r="CV109" s="118">
        <f t="shared" si="316"/>
        <v>0</v>
      </c>
      <c r="CW109" s="119">
        <f t="shared" si="317"/>
        <v>0</v>
      </c>
      <c r="CX109" s="117">
        <v>0</v>
      </c>
      <c r="CY109" s="119">
        <f t="shared" si="272"/>
        <v>0</v>
      </c>
      <c r="CZ109" s="117">
        <v>0</v>
      </c>
      <c r="DA109" s="119">
        <f t="shared" si="273"/>
        <v>0</v>
      </c>
      <c r="DB109" s="120">
        <f t="shared" si="274"/>
        <v>0</v>
      </c>
      <c r="DC109" s="87" t="str">
        <f t="shared" si="318"/>
        <v/>
      </c>
      <c r="DD109" s="87" t="str">
        <f t="shared" si="319"/>
        <v/>
      </c>
      <c r="DE109" s="121" t="str">
        <f t="shared" si="320"/>
        <v/>
      </c>
      <c r="DF109" s="122">
        <v>0</v>
      </c>
      <c r="DG109" s="123">
        <v>0</v>
      </c>
      <c r="DH109" s="124"/>
      <c r="DI109" s="125">
        <f t="shared" si="358"/>
        <v>0</v>
      </c>
      <c r="DJ109" s="84">
        <v>0</v>
      </c>
      <c r="DK109" s="126">
        <v>0</v>
      </c>
      <c r="DL109" s="127">
        <f>SUM(DJ109,DK109)</f>
        <v>0</v>
      </c>
      <c r="DM109" s="128">
        <v>0</v>
      </c>
      <c r="DN109" s="129">
        <v>0</v>
      </c>
      <c r="DO109" s="130">
        <f t="shared" si="359"/>
        <v>0</v>
      </c>
      <c r="DP109" s="131">
        <f t="shared" si="360"/>
        <v>0</v>
      </c>
      <c r="DQ109" s="132">
        <f t="shared" si="361"/>
        <v>0</v>
      </c>
      <c r="DR109" s="133" t="str">
        <f t="shared" si="362"/>
        <v/>
      </c>
      <c r="DS109" s="116">
        <v>0</v>
      </c>
      <c r="DT109" s="135">
        <v>0</v>
      </c>
      <c r="DU109" s="136">
        <f t="shared" si="363"/>
        <v>0</v>
      </c>
      <c r="DV109" s="117">
        <v>0</v>
      </c>
      <c r="DW109" s="138"/>
      <c r="DX109" s="136">
        <f t="shared" si="364"/>
        <v>0</v>
      </c>
      <c r="DY109" s="138"/>
      <c r="DZ109" s="138"/>
      <c r="EA109" s="136" t="str">
        <f t="shared" si="365"/>
        <v/>
      </c>
      <c r="EB109" s="139">
        <f t="shared" si="366"/>
        <v>0</v>
      </c>
      <c r="EC109" s="140">
        <f t="shared" si="367"/>
        <v>0</v>
      </c>
      <c r="ED109" s="141">
        <f t="shared" si="368"/>
        <v>0</v>
      </c>
      <c r="EE109" s="86">
        <v>0</v>
      </c>
      <c r="EF109" s="142">
        <v>0</v>
      </c>
      <c r="EG109" s="136">
        <f t="shared" si="369"/>
        <v>0</v>
      </c>
      <c r="EH109" s="143">
        <v>0</v>
      </c>
      <c r="EI109" s="144">
        <v>0</v>
      </c>
      <c r="EJ109" s="136">
        <f t="shared" si="370"/>
        <v>0</v>
      </c>
      <c r="EK109" s="145">
        <f t="shared" si="371"/>
        <v>0</v>
      </c>
      <c r="EL109" s="146">
        <f t="shared" si="372"/>
        <v>0</v>
      </c>
      <c r="EM109" s="147">
        <f t="shared" si="373"/>
        <v>0</v>
      </c>
      <c r="EN109" s="120">
        <f t="shared" si="374"/>
        <v>0</v>
      </c>
      <c r="EO109" s="148" t="str">
        <f t="shared" si="375"/>
        <v/>
      </c>
      <c r="EP109" s="149">
        <v>0</v>
      </c>
      <c r="EQ109" s="114">
        <v>0</v>
      </c>
      <c r="ER109" s="150">
        <v>0</v>
      </c>
      <c r="ES109" s="151">
        <f t="shared" si="399"/>
        <v>0</v>
      </c>
      <c r="ET109" s="152">
        <f t="shared" si="400"/>
        <v>0</v>
      </c>
      <c r="EU109" s="153" t="str">
        <f t="shared" si="401"/>
        <v/>
      </c>
      <c r="EV109" s="154">
        <v>0</v>
      </c>
      <c r="EW109" s="85">
        <v>0</v>
      </c>
      <c r="EX109" s="85">
        <v>0</v>
      </c>
      <c r="EY109" s="85">
        <f>SUM(EV109:EX109)</f>
        <v>0</v>
      </c>
      <c r="EZ109" s="132">
        <f>IF(OR(EY109="",EY$8=""),"",EY109/EY$8*100)</f>
        <v>0</v>
      </c>
      <c r="FA109" s="133" t="str">
        <f>IF(EZ109&gt;=80,"A",IF(EZ109&gt;=60,"B",IF(EZ109&gt;=40,"C",IF(EZ109&gt;=21,"D",""))))</f>
        <v/>
      </c>
      <c r="FB109" s="116">
        <v>0</v>
      </c>
      <c r="FC109" s="117">
        <v>0</v>
      </c>
      <c r="FD109" s="155">
        <v>0</v>
      </c>
      <c r="FE109" s="156">
        <f t="shared" si="429"/>
        <v>0</v>
      </c>
      <c r="FF109" s="142">
        <v>0</v>
      </c>
      <c r="FG109" s="157">
        <f t="shared" si="376"/>
        <v>0</v>
      </c>
      <c r="FH109" s="143">
        <v>0</v>
      </c>
      <c r="FI109" s="158">
        <f t="shared" si="377"/>
        <v>0</v>
      </c>
      <c r="FJ109" s="120">
        <f t="shared" si="321"/>
        <v>0</v>
      </c>
      <c r="FK109" s="438" t="str">
        <f t="shared" si="322"/>
        <v/>
      </c>
      <c r="FL109" s="438" t="str">
        <f t="shared" si="323"/>
        <v/>
      </c>
      <c r="FM109" s="148" t="str">
        <f t="shared" si="324"/>
        <v/>
      </c>
      <c r="FN109" s="413">
        <v>0</v>
      </c>
      <c r="FO109" s="414">
        <v>0</v>
      </c>
      <c r="FP109" s="415">
        <v>0</v>
      </c>
      <c r="FQ109" s="404">
        <f t="shared" si="402"/>
        <v>0</v>
      </c>
      <c r="FR109" s="416">
        <f t="shared" si="325"/>
        <v>0</v>
      </c>
      <c r="FS109" s="417" t="str">
        <f t="shared" si="326"/>
        <v/>
      </c>
      <c r="FT109" s="176"/>
      <c r="FU109" s="174"/>
      <c r="FV109" s="177" t="str">
        <f t="shared" si="233"/>
        <v/>
      </c>
      <c r="FW109" s="161" t="str">
        <f t="shared" si="327"/>
        <v/>
      </c>
      <c r="FX109" s="162" t="str">
        <f t="shared" si="328"/>
        <v/>
      </c>
      <c r="FY109" s="163" t="str">
        <f t="shared" ref="FY109" si="430">IF(FW109="","",FX109/FW109*100)</f>
        <v/>
      </c>
      <c r="FZ109" s="164" t="str">
        <f t="shared" ref="FZ109" si="431">IF(AND(FY109&gt;=60,GA109="Passed"),"First",IF(AND(FY109&gt;=60,GA109="Passed with G"),"First",IF(AND(FY109&gt;=48,GA109="Passed"),"Second",IF(AND(FY109&gt;=48,GA109="Passed With G"),"Second",IF(OR(GA109="Passed",GA109="Passed With G"),"Third","")))))</f>
        <v/>
      </c>
      <c r="GA109" s="164" t="str">
        <f t="shared" si="330"/>
        <v/>
      </c>
      <c r="GB109" s="165" t="str">
        <f t="shared" ref="GB109" si="432">IF(GA109="Passed",FY109,"")</f>
        <v/>
      </c>
      <c r="GC109" s="166" t="str">
        <f t="shared" ref="GC109" si="433">IF(GB109="","",SUMPRODUCT((GB109&lt;GB$10:GB$109)/COUNTIF(GB$10:GB$109,GB$10:GB$109)))</f>
        <v/>
      </c>
      <c r="GD109" s="167" t="str">
        <f t="shared" si="332"/>
        <v/>
      </c>
      <c r="GE109" s="168" t="str">
        <f t="shared" si="382"/>
        <v/>
      </c>
      <c r="GF109" s="169" t="str">
        <f t="shared" si="383"/>
        <v/>
      </c>
      <c r="GG109" s="169" t="str">
        <f t="shared" si="384"/>
        <v/>
      </c>
      <c r="GH109" s="169" t="str">
        <f t="shared" si="385"/>
        <v/>
      </c>
      <c r="GI109" s="169" t="str">
        <f t="shared" si="386"/>
        <v/>
      </c>
      <c r="GJ109" s="170" t="str">
        <f t="shared" si="387"/>
        <v/>
      </c>
      <c r="GK109" s="169" t="str">
        <f t="shared" si="388"/>
        <v/>
      </c>
      <c r="GL109" s="439" t="str">
        <f t="shared" si="333"/>
        <v/>
      </c>
      <c r="GM109" s="168">
        <f t="shared" si="334"/>
        <v>0</v>
      </c>
      <c r="GN109" s="169">
        <f t="shared" si="335"/>
        <v>0</v>
      </c>
      <c r="GO109" s="169">
        <f t="shared" si="336"/>
        <v>0</v>
      </c>
      <c r="GP109" s="169">
        <f t="shared" si="337"/>
        <v>0</v>
      </c>
      <c r="GQ109" s="178"/>
      <c r="GR109" s="809"/>
      <c r="GS109" s="809"/>
      <c r="GT109" s="25">
        <f t="shared" si="338"/>
        <v>0</v>
      </c>
      <c r="GU109" s="25" t="s">
        <v>161</v>
      </c>
      <c r="GV109" s="25">
        <f t="shared" si="339"/>
        <v>200</v>
      </c>
      <c r="GW109" s="25" t="str">
        <f t="shared" si="340"/>
        <v>0/200</v>
      </c>
      <c r="GX109" s="25">
        <f t="shared" si="341"/>
        <v>0</v>
      </c>
      <c r="GY109" s="25" t="s">
        <v>161</v>
      </c>
      <c r="GZ109" s="25">
        <f t="shared" si="342"/>
        <v>200</v>
      </c>
      <c r="HA109" s="25" t="str">
        <f t="shared" si="343"/>
        <v>0/200</v>
      </c>
      <c r="HB109" s="25">
        <f t="shared" si="344"/>
        <v>0</v>
      </c>
      <c r="HC109" s="25" t="s">
        <v>161</v>
      </c>
      <c r="HD109" s="25">
        <f t="shared" si="345"/>
        <v>100</v>
      </c>
      <c r="HE109" s="25" t="str">
        <f t="shared" si="346"/>
        <v>0/100</v>
      </c>
      <c r="HF109" s="25">
        <f t="shared" si="347"/>
        <v>0</v>
      </c>
      <c r="HG109" s="25" t="s">
        <v>161</v>
      </c>
      <c r="HH109" s="25">
        <f t="shared" si="348"/>
        <v>100</v>
      </c>
      <c r="HI109" s="25" t="str">
        <f t="shared" si="349"/>
        <v>0/100</v>
      </c>
      <c r="HJ109" s="25">
        <f t="shared" si="350"/>
        <v>0</v>
      </c>
      <c r="HK109" s="25" t="s">
        <v>161</v>
      </c>
      <c r="HL109" s="25">
        <f t="shared" si="351"/>
        <v>200</v>
      </c>
      <c r="HM109" s="25" t="str">
        <f t="shared" si="352"/>
        <v>0/200</v>
      </c>
      <c r="HN109" s="25">
        <f t="shared" si="353"/>
        <v>0</v>
      </c>
      <c r="HO109" s="25" t="s">
        <v>161</v>
      </c>
      <c r="HP109" s="25">
        <f t="shared" si="354"/>
        <v>100</v>
      </c>
      <c r="HQ109" s="25" t="str">
        <f t="shared" si="355"/>
        <v>0/100</v>
      </c>
    </row>
    <row r="110" spans="1:225" ht="15" hidden="1">
      <c r="B110" s="22">
        <v>1</v>
      </c>
      <c r="C110" s="16">
        <v>1</v>
      </c>
      <c r="D110" s="16">
        <v>2</v>
      </c>
      <c r="E110" s="16">
        <v>3</v>
      </c>
      <c r="F110" s="16">
        <v>4</v>
      </c>
      <c r="G110" s="16">
        <v>5</v>
      </c>
      <c r="H110" s="16">
        <v>6</v>
      </c>
      <c r="I110" s="16">
        <v>7</v>
      </c>
      <c r="J110" s="16">
        <v>8</v>
      </c>
      <c r="K110" s="16">
        <v>9</v>
      </c>
      <c r="L110" s="16">
        <v>10</v>
      </c>
      <c r="M110" s="16">
        <v>11</v>
      </c>
      <c r="N110" s="16">
        <v>12</v>
      </c>
      <c r="Q110" s="16">
        <v>13</v>
      </c>
      <c r="R110" s="16">
        <v>14</v>
      </c>
      <c r="S110" s="16">
        <v>15</v>
      </c>
      <c r="T110" s="16">
        <v>16</v>
      </c>
      <c r="U110" s="16">
        <v>17</v>
      </c>
      <c r="V110" s="16">
        <v>18</v>
      </c>
      <c r="W110" s="16">
        <v>19</v>
      </c>
      <c r="X110" s="16">
        <v>20</v>
      </c>
      <c r="Y110" s="16">
        <v>21</v>
      </c>
      <c r="Z110" s="16">
        <v>22</v>
      </c>
      <c r="AA110" s="16">
        <v>23</v>
      </c>
      <c r="AB110" s="16">
        <v>24</v>
      </c>
      <c r="AE110" s="16">
        <v>25</v>
      </c>
      <c r="AF110" s="16">
        <v>26</v>
      </c>
      <c r="AG110" s="16">
        <v>27</v>
      </c>
      <c r="AH110" s="16">
        <v>28</v>
      </c>
      <c r="AI110" s="16">
        <v>29</v>
      </c>
      <c r="AJ110" s="16">
        <v>30</v>
      </c>
      <c r="AK110" s="16">
        <v>31</v>
      </c>
      <c r="AL110" s="16">
        <v>32</v>
      </c>
      <c r="AM110" s="16">
        <v>33</v>
      </c>
      <c r="AN110" s="16">
        <v>34</v>
      </c>
      <c r="AO110" s="16">
        <v>35</v>
      </c>
      <c r="AP110" s="16">
        <v>36</v>
      </c>
      <c r="AS110" s="16">
        <v>37</v>
      </c>
      <c r="AT110" s="16">
        <v>38</v>
      </c>
      <c r="AU110" s="16">
        <v>39</v>
      </c>
      <c r="AV110" s="16">
        <v>40</v>
      </c>
      <c r="AW110" s="16">
        <v>41</v>
      </c>
      <c r="AX110" s="16">
        <v>42</v>
      </c>
      <c r="AY110" s="16">
        <v>43</v>
      </c>
      <c r="AZ110" s="16">
        <v>44</v>
      </c>
      <c r="BA110" s="16">
        <v>45</v>
      </c>
      <c r="BB110" s="16">
        <v>46</v>
      </c>
      <c r="BC110" s="16">
        <v>47</v>
      </c>
      <c r="BD110" s="16">
        <v>48</v>
      </c>
      <c r="BG110" s="16">
        <v>49</v>
      </c>
      <c r="BH110" s="16">
        <v>50</v>
      </c>
      <c r="BI110" s="16">
        <v>51</v>
      </c>
      <c r="BJ110" s="16">
        <v>52</v>
      </c>
      <c r="BK110" s="16">
        <v>53</v>
      </c>
      <c r="BL110" s="16">
        <v>54</v>
      </c>
      <c r="BM110" s="16">
        <v>55</v>
      </c>
      <c r="BN110" s="16">
        <v>56</v>
      </c>
      <c r="BO110" s="16">
        <v>57</v>
      </c>
      <c r="BP110" s="16">
        <v>58</v>
      </c>
      <c r="BQ110" s="16">
        <v>59</v>
      </c>
      <c r="BR110" s="16">
        <v>60</v>
      </c>
      <c r="BS110" s="16">
        <v>61</v>
      </c>
      <c r="BT110" s="16">
        <v>62</v>
      </c>
      <c r="BU110" s="16">
        <v>63</v>
      </c>
      <c r="BV110" s="16">
        <v>64</v>
      </c>
      <c r="BW110" s="16">
        <v>65</v>
      </c>
      <c r="BX110" s="16">
        <v>66</v>
      </c>
      <c r="BY110" s="16">
        <v>67</v>
      </c>
      <c r="BZ110" s="16">
        <v>78</v>
      </c>
      <c r="CA110" s="16">
        <v>79</v>
      </c>
      <c r="CB110" s="16">
        <v>68</v>
      </c>
      <c r="CC110" s="16">
        <v>69</v>
      </c>
      <c r="CD110" s="16">
        <v>70</v>
      </c>
      <c r="CE110" s="16">
        <v>71</v>
      </c>
      <c r="CF110" s="16">
        <v>72</v>
      </c>
      <c r="CI110" s="16">
        <v>73</v>
      </c>
      <c r="CJ110" s="16">
        <v>74</v>
      </c>
      <c r="CK110" s="16">
        <v>75</v>
      </c>
      <c r="CL110" s="16">
        <v>76</v>
      </c>
      <c r="CM110" s="16">
        <v>77</v>
      </c>
      <c r="CN110" s="16">
        <v>78</v>
      </c>
      <c r="CO110" s="16">
        <v>79</v>
      </c>
      <c r="CP110" s="16">
        <v>80</v>
      </c>
      <c r="CQ110" s="16">
        <v>81</v>
      </c>
      <c r="CR110" s="16">
        <v>82</v>
      </c>
      <c r="CS110" s="16">
        <v>83</v>
      </c>
      <c r="CT110" s="16">
        <v>84</v>
      </c>
      <c r="CW110" s="16">
        <v>85</v>
      </c>
      <c r="CX110" s="16">
        <v>86</v>
      </c>
      <c r="CY110" s="16">
        <v>87</v>
      </c>
      <c r="CZ110" s="16">
        <v>88</v>
      </c>
      <c r="DA110" s="16">
        <v>89</v>
      </c>
      <c r="DB110" s="16">
        <v>90</v>
      </c>
      <c r="DC110" s="16">
        <v>91</v>
      </c>
      <c r="DD110" s="16">
        <v>92</v>
      </c>
      <c r="DE110" s="16">
        <v>93</v>
      </c>
      <c r="DF110" s="16">
        <v>94</v>
      </c>
      <c r="DG110" s="16">
        <v>95</v>
      </c>
      <c r="DH110" s="16">
        <v>96</v>
      </c>
      <c r="DI110" s="16">
        <v>97</v>
      </c>
      <c r="DJ110" s="16">
        <v>98</v>
      </c>
      <c r="DK110" s="16">
        <v>99</v>
      </c>
      <c r="DL110" s="16">
        <v>100</v>
      </c>
      <c r="DM110" s="16">
        <v>101</v>
      </c>
      <c r="DN110" s="16">
        <v>102</v>
      </c>
      <c r="DO110" s="16">
        <v>103</v>
      </c>
      <c r="DP110" s="16">
        <v>104</v>
      </c>
      <c r="DQ110" s="16">
        <v>105</v>
      </c>
      <c r="DR110" s="16">
        <v>106</v>
      </c>
      <c r="DS110" s="16">
        <v>107</v>
      </c>
      <c r="DT110" s="16">
        <v>108</v>
      </c>
      <c r="DU110" s="16">
        <v>109</v>
      </c>
      <c r="DV110" s="16">
        <v>110</v>
      </c>
      <c r="DW110" s="16">
        <v>111</v>
      </c>
      <c r="DX110" s="16">
        <v>112</v>
      </c>
      <c r="DY110" s="16">
        <v>113</v>
      </c>
      <c r="DZ110" s="16">
        <v>114</v>
      </c>
      <c r="EA110" s="16">
        <v>115</v>
      </c>
      <c r="EB110" s="16">
        <v>116</v>
      </c>
      <c r="EC110" s="16">
        <v>117</v>
      </c>
      <c r="ED110" s="16">
        <v>118</v>
      </c>
      <c r="EE110" s="16">
        <v>119</v>
      </c>
      <c r="EF110" s="16">
        <v>120</v>
      </c>
      <c r="EG110" s="16">
        <v>121</v>
      </c>
      <c r="EH110" s="16">
        <v>122</v>
      </c>
      <c r="EI110" s="16">
        <v>123</v>
      </c>
      <c r="EJ110" s="16">
        <v>124</v>
      </c>
      <c r="EK110" s="16">
        <v>125</v>
      </c>
      <c r="EL110" s="16">
        <v>126</v>
      </c>
      <c r="EM110" s="16">
        <v>127</v>
      </c>
      <c r="EN110" s="16">
        <v>128</v>
      </c>
      <c r="EO110" s="16">
        <v>129</v>
      </c>
      <c r="EP110" s="16">
        <v>130</v>
      </c>
      <c r="EQ110" s="16">
        <v>131</v>
      </c>
      <c r="ER110" s="16">
        <v>132</v>
      </c>
      <c r="ES110" s="16">
        <v>133</v>
      </c>
      <c r="ET110" s="16">
        <v>134</v>
      </c>
      <c r="EU110" s="16">
        <v>135</v>
      </c>
      <c r="EV110" s="16">
        <v>136</v>
      </c>
      <c r="EW110" s="16">
        <v>137</v>
      </c>
      <c r="EX110" s="16">
        <v>138</v>
      </c>
      <c r="EY110" s="16">
        <v>139</v>
      </c>
      <c r="EZ110" s="16">
        <v>140</v>
      </c>
      <c r="FA110" s="16">
        <v>141</v>
      </c>
      <c r="FB110" s="16">
        <v>142</v>
      </c>
      <c r="FC110" s="16">
        <v>143</v>
      </c>
      <c r="FD110" s="16">
        <v>144</v>
      </c>
      <c r="FE110" s="16">
        <v>145</v>
      </c>
      <c r="FF110" s="16">
        <v>146</v>
      </c>
      <c r="FG110" s="16">
        <v>147</v>
      </c>
      <c r="FH110" s="16">
        <v>148</v>
      </c>
      <c r="FI110" s="16">
        <v>149</v>
      </c>
      <c r="FJ110" s="16">
        <v>150</v>
      </c>
      <c r="FM110" s="16">
        <v>151</v>
      </c>
      <c r="FN110" s="16">
        <v>130</v>
      </c>
      <c r="FO110" s="16">
        <v>131</v>
      </c>
      <c r="FP110" s="16">
        <v>132</v>
      </c>
      <c r="FQ110" s="16">
        <v>133</v>
      </c>
      <c r="FR110" s="16">
        <v>134</v>
      </c>
      <c r="FS110" s="16">
        <v>135</v>
      </c>
      <c r="FT110" s="16">
        <v>152</v>
      </c>
      <c r="FU110" s="16">
        <v>153</v>
      </c>
      <c r="FV110" s="16">
        <v>154</v>
      </c>
      <c r="FW110" s="16">
        <v>155</v>
      </c>
      <c r="FX110" s="16">
        <v>156</v>
      </c>
      <c r="FY110" s="16">
        <v>157</v>
      </c>
      <c r="FZ110" s="16">
        <v>158</v>
      </c>
      <c r="GA110" s="16">
        <v>159</v>
      </c>
      <c r="GB110" s="16">
        <v>160</v>
      </c>
      <c r="GC110" s="16">
        <v>161</v>
      </c>
      <c r="GD110" s="16">
        <v>162</v>
      </c>
      <c r="GE110" s="16">
        <v>163</v>
      </c>
      <c r="GF110" s="16">
        <v>164</v>
      </c>
      <c r="GG110" s="16">
        <v>165</v>
      </c>
      <c r="GH110" s="16">
        <v>166</v>
      </c>
      <c r="GI110" s="16">
        <v>167</v>
      </c>
      <c r="GJ110" s="16">
        <v>168</v>
      </c>
      <c r="GK110" s="16">
        <v>169</v>
      </c>
      <c r="GM110" s="16">
        <v>170</v>
      </c>
      <c r="GN110" s="16">
        <v>171</v>
      </c>
      <c r="GO110" s="16">
        <v>172</v>
      </c>
      <c r="GP110" s="16">
        <v>173</v>
      </c>
      <c r="GQ110" s="16">
        <v>174</v>
      </c>
      <c r="GR110" s="16">
        <v>175</v>
      </c>
      <c r="GS110" s="16">
        <v>176</v>
      </c>
      <c r="GT110" s="16">
        <v>177</v>
      </c>
      <c r="GU110" s="16">
        <v>178</v>
      </c>
      <c r="GV110" s="16">
        <v>179</v>
      </c>
      <c r="GW110" s="16">
        <v>180</v>
      </c>
      <c r="GX110" s="16">
        <v>181</v>
      </c>
      <c r="GY110" s="16">
        <v>182</v>
      </c>
      <c r="GZ110" s="16">
        <v>183</v>
      </c>
      <c r="HA110" s="16">
        <v>184</v>
      </c>
      <c r="HB110" s="16">
        <v>185</v>
      </c>
      <c r="HC110" s="16">
        <v>186</v>
      </c>
      <c r="HD110" s="16">
        <v>187</v>
      </c>
      <c r="HE110" s="16">
        <v>188</v>
      </c>
      <c r="HF110" s="16">
        <v>189</v>
      </c>
      <c r="HG110" s="16">
        <v>190</v>
      </c>
      <c r="HH110" s="16">
        <v>191</v>
      </c>
      <c r="HI110" s="16">
        <v>192</v>
      </c>
      <c r="HJ110" s="16">
        <v>193</v>
      </c>
      <c r="HK110" s="16">
        <v>194</v>
      </c>
      <c r="HL110" s="16">
        <v>195</v>
      </c>
      <c r="HM110" s="16">
        <v>196</v>
      </c>
      <c r="HN110" s="25"/>
    </row>
    <row r="111" spans="1:225" ht="15" hidden="1">
      <c r="I111" s="16" t="str">
        <f>Master!L7</f>
        <v>HINDI</v>
      </c>
      <c r="J111" s="18">
        <f>Master!N7</f>
        <v>0</v>
      </c>
    </row>
    <row r="112" spans="1:225" ht="15" hidden="1">
      <c r="I112" s="16" t="str">
        <f>Master!L8</f>
        <v>ENGLISH</v>
      </c>
      <c r="J112" s="18">
        <f>Master!N8</f>
        <v>0</v>
      </c>
    </row>
    <row r="113" spans="9:10" ht="15" hidden="1">
      <c r="I113" s="16" t="str">
        <f>Master!L9</f>
        <v>SANSKRIT-I</v>
      </c>
      <c r="J113" s="18">
        <f>Master!N9</f>
        <v>0</v>
      </c>
    </row>
    <row r="114" spans="9:10" ht="15" hidden="1">
      <c r="I114" s="16" t="str">
        <f>Master!L10</f>
        <v>SANSKRIT-II</v>
      </c>
      <c r="J114" s="18">
        <f>Master!N10</f>
        <v>0</v>
      </c>
    </row>
    <row r="115" spans="9:10" ht="15" hidden="1">
      <c r="I115" s="16" t="str">
        <f>Master!L11</f>
        <v>SCIENCE</v>
      </c>
      <c r="J115" s="18">
        <f>Master!N11</f>
        <v>0</v>
      </c>
    </row>
    <row r="116" spans="9:10" ht="15" hidden="1">
      <c r="I116" s="16" t="str">
        <f>Master!L12</f>
        <v>MATHEMATICS</v>
      </c>
      <c r="J116" s="18">
        <f>Master!N12</f>
        <v>0</v>
      </c>
    </row>
    <row r="117" spans="9:10" ht="15" hidden="1">
      <c r="I117" s="16" t="str">
        <f>Master!L13</f>
        <v>SOCIAL SCIENCE</v>
      </c>
      <c r="J117" s="18">
        <f>Master!N13</f>
        <v>0</v>
      </c>
    </row>
    <row r="118" spans="9:10" ht="15" hidden="1">
      <c r="I118" s="16" t="str">
        <f>Master!L14</f>
        <v>FOIT</v>
      </c>
      <c r="J118" s="18">
        <f>Master!N14</f>
        <v>0</v>
      </c>
    </row>
    <row r="119" spans="9:10" ht="15" hidden="1">
      <c r="I119" s="16" t="str">
        <f>Master!L15</f>
        <v>Health &amp; Phy. Edu.</v>
      </c>
      <c r="J119" s="18">
        <f>Master!N15</f>
        <v>0</v>
      </c>
    </row>
    <row r="120" spans="9:10" ht="15" hidden="1">
      <c r="I120" s="16" t="str">
        <f>Master!L16</f>
        <v>S.U.P.W.</v>
      </c>
      <c r="J120" s="18">
        <f>Master!N16</f>
        <v>0</v>
      </c>
    </row>
    <row r="121" spans="9:10" ht="42.75" hidden="1">
      <c r="I121" s="16" t="str">
        <f>Master!L17</f>
        <v>Freedom movement and trad. Of bravery in Raj.</v>
      </c>
      <c r="J121" s="18">
        <f>Master!N19</f>
        <v>0</v>
      </c>
    </row>
    <row r="122" spans="9:10" ht="28.5" hidden="1">
      <c r="I122" s="16" t="str">
        <f>Master!L18</f>
        <v>Vocational Education</v>
      </c>
      <c r="J122" s="18">
        <f>Master!N20</f>
        <v>0</v>
      </c>
    </row>
    <row r="123" spans="9:10" ht="15" hidden="1">
      <c r="I123" s="16">
        <f>Master!L19</f>
        <v>0</v>
      </c>
      <c r="J123" s="18">
        <f>Master!P7</f>
        <v>0</v>
      </c>
    </row>
    <row r="124" spans="9:10" ht="15" hidden="1">
      <c r="I124" s="16">
        <f>Master!L20</f>
        <v>0</v>
      </c>
      <c r="J124" s="18">
        <f>Master!P8</f>
        <v>0</v>
      </c>
    </row>
    <row r="125" spans="9:10" ht="15" hidden="1">
      <c r="J125" s="18">
        <f>Master!P9</f>
        <v>0</v>
      </c>
    </row>
    <row r="126" spans="9:10" ht="15" hidden="1">
      <c r="J126" s="18">
        <f>Master!P10</f>
        <v>0</v>
      </c>
    </row>
    <row r="127" spans="9:10" ht="15" hidden="1">
      <c r="J127" s="18">
        <f>Master!P11</f>
        <v>0</v>
      </c>
    </row>
    <row r="128" spans="9:10" ht="15" hidden="1">
      <c r="J128" s="18">
        <f>Master!P12</f>
        <v>0</v>
      </c>
    </row>
    <row r="129" spans="10:10" ht="15" hidden="1">
      <c r="J129" s="18">
        <f>Master!P13</f>
        <v>0</v>
      </c>
    </row>
    <row r="130" spans="10:10" ht="15" hidden="1">
      <c r="J130" s="18">
        <f>Master!P14</f>
        <v>0</v>
      </c>
    </row>
    <row r="131" spans="10:10" ht="15" hidden="1">
      <c r="J131" s="18">
        <f>Master!P15</f>
        <v>0</v>
      </c>
    </row>
    <row r="132" spans="10:10" ht="15" hidden="1">
      <c r="J132" s="18">
        <f>Master!P16</f>
        <v>0</v>
      </c>
    </row>
    <row r="133" spans="10:10" ht="15" hidden="1">
      <c r="J133" s="18">
        <f>Master!P19</f>
        <v>0</v>
      </c>
    </row>
    <row r="134" spans="10:10" ht="19.5" hidden="1" customHeight="1">
      <c r="J134" s="18">
        <f>Master!P20</f>
        <v>0</v>
      </c>
    </row>
  </sheetData>
  <sheetProtection formatCells="0" formatColumns="0" formatRows="0" insertColumns="0" insertRows="0" deleteColumns="0" deleteRows="0" selectLockedCells="1"/>
  <mergeCells count="242">
    <mergeCell ref="GE3:GL4"/>
    <mergeCell ref="GL5:GL8"/>
    <mergeCell ref="HN8:HQ8"/>
    <mergeCell ref="FN3:FS3"/>
    <mergeCell ref="FN4:FS4"/>
    <mergeCell ref="FN5:FN7"/>
    <mergeCell ref="FO5:FO7"/>
    <mergeCell ref="FP5:FP7"/>
    <mergeCell ref="FQ5:FQ7"/>
    <mergeCell ref="FR5:FR8"/>
    <mergeCell ref="FS6:FS8"/>
    <mergeCell ref="HB8:HE8"/>
    <mergeCell ref="HJ8:HM8"/>
    <mergeCell ref="HF8:HI8"/>
    <mergeCell ref="GF5:GF8"/>
    <mergeCell ref="GE5:GE8"/>
    <mergeCell ref="GT8:GW8"/>
    <mergeCell ref="EL5:EL7"/>
    <mergeCell ref="EM5:EM7"/>
    <mergeCell ref="EP5:EP7"/>
    <mergeCell ref="EQ5:EQ7"/>
    <mergeCell ref="ER5:ER7"/>
    <mergeCell ref="ES5:ES7"/>
    <mergeCell ref="EV5:EV7"/>
    <mergeCell ref="EW5:EW7"/>
    <mergeCell ref="EX5:EX7"/>
    <mergeCell ref="FK5:FK8"/>
    <mergeCell ref="FL5:FL8"/>
    <mergeCell ref="EY5:EY7"/>
    <mergeCell ref="FB6:FB7"/>
    <mergeCell ref="FC6:FC7"/>
    <mergeCell ref="FD6:FD7"/>
    <mergeCell ref="FE5:FE7"/>
    <mergeCell ref="FF5:FF7"/>
    <mergeCell ref="FG5:FG7"/>
    <mergeCell ref="FH5:FH7"/>
    <mergeCell ref="FI5:FI7"/>
    <mergeCell ref="EK5:EK7"/>
    <mergeCell ref="DT6:DT7"/>
    <mergeCell ref="DU6:DU7"/>
    <mergeCell ref="DV6:DV7"/>
    <mergeCell ref="DW6:DW7"/>
    <mergeCell ref="DX6:DX7"/>
    <mergeCell ref="DY6:DY7"/>
    <mergeCell ref="DZ6:DZ7"/>
    <mergeCell ref="EA6:EA7"/>
    <mergeCell ref="EB6:EB7"/>
    <mergeCell ref="EC6:EC7"/>
    <mergeCell ref="ED5:ED7"/>
    <mergeCell ref="DO6:DO7"/>
    <mergeCell ref="DP5:DP7"/>
    <mergeCell ref="DS6:DS7"/>
    <mergeCell ref="EE6:EE7"/>
    <mergeCell ref="EF6:EF7"/>
    <mergeCell ref="EG6:EG7"/>
    <mergeCell ref="EH6:EH7"/>
    <mergeCell ref="EI6:EI7"/>
    <mergeCell ref="EJ6:EJ7"/>
    <mergeCell ref="DR6:DR8"/>
    <mergeCell ref="DF6:DF7"/>
    <mergeCell ref="DG6:DG7"/>
    <mergeCell ref="DH6:DH7"/>
    <mergeCell ref="DI5:DI7"/>
    <mergeCell ref="DJ6:DJ7"/>
    <mergeCell ref="DK6:DK7"/>
    <mergeCell ref="DL6:DL7"/>
    <mergeCell ref="DM6:DM7"/>
    <mergeCell ref="DN6:DN7"/>
    <mergeCell ref="CR5:CV5"/>
    <mergeCell ref="CW5:CW7"/>
    <mergeCell ref="CX5:CX7"/>
    <mergeCell ref="CY5:CY7"/>
    <mergeCell ref="CZ5:CZ7"/>
    <mergeCell ref="DA5:DA7"/>
    <mergeCell ref="CR6:CR7"/>
    <mergeCell ref="CS6:CS7"/>
    <mergeCell ref="CT6:CV6"/>
    <mergeCell ref="BR6:BT6"/>
    <mergeCell ref="CD5:CH5"/>
    <mergeCell ref="CI5:CI7"/>
    <mergeCell ref="CJ5:CJ7"/>
    <mergeCell ref="CK5:CK7"/>
    <mergeCell ref="CL5:CL7"/>
    <mergeCell ref="CM5:CM7"/>
    <mergeCell ref="CD6:CD7"/>
    <mergeCell ref="CE6:CE7"/>
    <mergeCell ref="CF6:CH6"/>
    <mergeCell ref="BZ5:BZ8"/>
    <mergeCell ref="CA5:CA8"/>
    <mergeCell ref="FB4:FM4"/>
    <mergeCell ref="GP3:GP8"/>
    <mergeCell ref="GR1:GS109"/>
    <mergeCell ref="GG5:GG8"/>
    <mergeCell ref="CC6:CC8"/>
    <mergeCell ref="GX8:HA8"/>
    <mergeCell ref="L1:GQ1"/>
    <mergeCell ref="AM6:AM8"/>
    <mergeCell ref="AX5:AX8"/>
    <mergeCell ref="DS4:EO4"/>
    <mergeCell ref="EP4:EU4"/>
    <mergeCell ref="ET5:ET8"/>
    <mergeCell ref="EU6:EU8"/>
    <mergeCell ref="EV3:FA3"/>
    <mergeCell ref="W5:W8"/>
    <mergeCell ref="AZ5:AZ8"/>
    <mergeCell ref="FB5:FD5"/>
    <mergeCell ref="EO6:EO8"/>
    <mergeCell ref="GC4:GC8"/>
    <mergeCell ref="FW4:FW8"/>
    <mergeCell ref="FV4:FV8"/>
    <mergeCell ref="FU4:FU8"/>
    <mergeCell ref="FX4:FX8"/>
    <mergeCell ref="FT4:FT8"/>
    <mergeCell ref="C6:C8"/>
    <mergeCell ref="J4:K4"/>
    <mergeCell ref="I6:I8"/>
    <mergeCell ref="J6:J8"/>
    <mergeCell ref="K6:K8"/>
    <mergeCell ref="BO6:BO8"/>
    <mergeCell ref="GO3:GO8"/>
    <mergeCell ref="FM6:FM8"/>
    <mergeCell ref="GM3:GM8"/>
    <mergeCell ref="GN3:GN8"/>
    <mergeCell ref="EV4:FA4"/>
    <mergeCell ref="CD3:CQ3"/>
    <mergeCell ref="GK5:GK8"/>
    <mergeCell ref="BN5:BN8"/>
    <mergeCell ref="FB3:FM3"/>
    <mergeCell ref="EZ5:EZ8"/>
    <mergeCell ref="FJ5:FJ8"/>
    <mergeCell ref="DF4:DR4"/>
    <mergeCell ref="BP3:CC3"/>
    <mergeCell ref="GI5:GI8"/>
    <mergeCell ref="DS3:EO3"/>
    <mergeCell ref="EP3:EU3"/>
    <mergeCell ref="AJ5:AJ8"/>
    <mergeCell ref="AY5:AY8"/>
    <mergeCell ref="L5:P5"/>
    <mergeCell ref="L6:L7"/>
    <mergeCell ref="M6:M7"/>
    <mergeCell ref="N6:P6"/>
    <mergeCell ref="Q5:Q7"/>
    <mergeCell ref="R5:R7"/>
    <mergeCell ref="S5:S7"/>
    <mergeCell ref="T5:T7"/>
    <mergeCell ref="U5:U7"/>
    <mergeCell ref="AF5:AF7"/>
    <mergeCell ref="DJ5:DL5"/>
    <mergeCell ref="CO5:CO8"/>
    <mergeCell ref="CQ6:CQ8"/>
    <mergeCell ref="DQ5:DQ8"/>
    <mergeCell ref="AG5:AG7"/>
    <mergeCell ref="AH5:AH7"/>
    <mergeCell ref="AI5:AI7"/>
    <mergeCell ref="Z6:Z7"/>
    <mergeCell ref="AA6:AA7"/>
    <mergeCell ref="AB6:AD6"/>
    <mergeCell ref="AN5:AR5"/>
    <mergeCell ref="DM5:DO5"/>
    <mergeCell ref="BL5:BL8"/>
    <mergeCell ref="BC6:BC7"/>
    <mergeCell ref="BD6:BF6"/>
    <mergeCell ref="BP5:BT5"/>
    <mergeCell ref="BU5:BU7"/>
    <mergeCell ref="BV5:BV7"/>
    <mergeCell ref="BW5:BW7"/>
    <mergeCell ref="BX5:BX7"/>
    <mergeCell ref="BY5:BY7"/>
    <mergeCell ref="BP6:BP7"/>
    <mergeCell ref="BQ6:BQ7"/>
    <mergeCell ref="BB3:BO3"/>
    <mergeCell ref="AN3:BA3"/>
    <mergeCell ref="BB4:BO4"/>
    <mergeCell ref="AN4:BA4"/>
    <mergeCell ref="BM5:BM8"/>
    <mergeCell ref="J3:K3"/>
    <mergeCell ref="BP4:CC4"/>
    <mergeCell ref="AS5:AS7"/>
    <mergeCell ref="AT5:AT7"/>
    <mergeCell ref="AU5:AU7"/>
    <mergeCell ref="AV5:AV7"/>
    <mergeCell ref="AW5:AW7"/>
    <mergeCell ref="AN6:AN7"/>
    <mergeCell ref="AO6:AO7"/>
    <mergeCell ref="AP6:AR6"/>
    <mergeCell ref="BB5:BF5"/>
    <mergeCell ref="BG5:BG7"/>
    <mergeCell ref="BH5:BH7"/>
    <mergeCell ref="BI5:BI7"/>
    <mergeCell ref="BJ5:BJ7"/>
    <mergeCell ref="BK5:BK7"/>
    <mergeCell ref="BB6:BB7"/>
    <mergeCell ref="Z5:AD5"/>
    <mergeCell ref="AE5:AE7"/>
    <mergeCell ref="L2:GQ2"/>
    <mergeCell ref="H6:H8"/>
    <mergeCell ref="L4:Y4"/>
    <mergeCell ref="DD5:DD8"/>
    <mergeCell ref="DC5:DC8"/>
    <mergeCell ref="DE6:DE8"/>
    <mergeCell ref="G6:G8"/>
    <mergeCell ref="G3:H3"/>
    <mergeCell ref="CR3:DE3"/>
    <mergeCell ref="DS5:EC5"/>
    <mergeCell ref="GJ5:GJ8"/>
    <mergeCell ref="L3:Y3"/>
    <mergeCell ref="X5:X8"/>
    <mergeCell ref="AK5:AK8"/>
    <mergeCell ref="EN5:EN8"/>
    <mergeCell ref="EH5:EJ5"/>
    <mergeCell ref="FY4:FY8"/>
    <mergeCell ref="GA4:GA8"/>
    <mergeCell ref="EE5:EG5"/>
    <mergeCell ref="C1:K2"/>
    <mergeCell ref="CR4:DE4"/>
    <mergeCell ref="C5:K5"/>
    <mergeCell ref="DB5:DB8"/>
    <mergeCell ref="CN5:CN8"/>
    <mergeCell ref="F6:F8"/>
    <mergeCell ref="G4:H4"/>
    <mergeCell ref="CB5:CB8"/>
    <mergeCell ref="D6:D8"/>
    <mergeCell ref="GQ3:GQ8"/>
    <mergeCell ref="FA6:FA8"/>
    <mergeCell ref="C3:F3"/>
    <mergeCell ref="E6:E8"/>
    <mergeCell ref="BA6:BA8"/>
    <mergeCell ref="GH5:GH8"/>
    <mergeCell ref="C4:F4"/>
    <mergeCell ref="AL5:AL8"/>
    <mergeCell ref="DF5:DH5"/>
    <mergeCell ref="FZ4:FZ8"/>
    <mergeCell ref="FW3:GC3"/>
    <mergeCell ref="GD3:GD8"/>
    <mergeCell ref="DF3:DR3"/>
    <mergeCell ref="Z4:AM4"/>
    <mergeCell ref="V5:V8"/>
    <mergeCell ref="Y6:Y8"/>
    <mergeCell ref="CP5:CP8"/>
    <mergeCell ref="CD4:CQ4"/>
    <mergeCell ref="FT3:FV3"/>
    <mergeCell ref="Z3:AM3"/>
  </mergeCells>
  <conditionalFormatting sqref="B10:GD109">
    <cfRule type="expression" dxfId="1285" priority="1">
      <formula>$B10="NSO"</formula>
    </cfRule>
    <cfRule type="expression" dxfId="1284" priority="2">
      <formula>$B10="TC"</formula>
    </cfRule>
    <cfRule type="expression" dxfId="1283" priority="3">
      <formula>$B10=0</formula>
    </cfRule>
  </conditionalFormatting>
  <dataValidations count="9">
    <dataValidation type="custom" allowBlank="1" showInputMessage="1" showErrorMessage="1" error="कृपया सही वैल्यू भरें" sqref="BQ10:BR109 CS10:CU109 CE10:CG109 BC10:BE109 AO10:AQ109 AA10:AC109 M10:O109 BJ10:BJ109 DM10:DN109 FD10:FD109 FH10:FH109 DS10:DT109 AV10:AV109 EV10:EX109 CZ10:CZ109 EH10:EI109 BT10:BT109 DY10:DZ109 DF10:DH109 T10:T109 AH10:AH109 EP10:ER109 BV10:BV109 FB10:FB109 FF10:FF109 EE10:EF109 CL10:CL109 DJ10:DK109 DV10:DW109">
      <formula1>OR(J10&lt;=J$8,J10="ML",J10="NA",J10="AB")</formula1>
    </dataValidation>
    <dataValidation type="list" allowBlank="1" showInputMessage="1" showErrorMessage="1" sqref="CR4 CD4 BP4 BB4 AN4 L4 Z4 DF4:FS4">
      <formula1>$J$111:$J$134</formula1>
    </dataValidation>
    <dataValidation type="list" allowBlank="1" showInputMessage="1" showErrorMessage="1" sqref="CD3 L3 CR3 BP3 Z3 AN3 BB3 DF3:FS3">
      <formula1>$I$111:$I$124</formula1>
    </dataValidation>
    <dataValidation type="custom" allowBlank="1" showInputMessage="1" showErrorMessage="1" error="कृपया सही वैल्यू भरें" sqref="R10:R109 CX10:CX109 CJ10:CJ109 BH10:BH109 AT10:AT109 AF10:AF109 FN10:FP109">
      <formula1>OR(M10&lt;=M$8,M10="ML",M10="NA",M10="AB")</formula1>
    </dataValidation>
    <dataValidation type="list" allowBlank="1" showInputMessage="1" showErrorMessage="1" sqref="G4">
      <formula1>"0,1,2,3,4,5,6,7,8,9,11"</formula1>
    </dataValidation>
    <dataValidation type="custom" allowBlank="1" showInputMessage="1" showErrorMessage="1" error="कृपया सही वैल्यू भरें" sqref="L10:L109 Z10:Z109 AN10:AN109 BB10:BB109 BP10:BP109 CD10:CD109 CR10:CR109">
      <formula1>OR(L10&lt;=L$8,L10="ML",L10="NA",L10="AB")</formula1>
    </dataValidation>
    <dataValidation type="list" allowBlank="1" showInputMessage="1" showErrorMessage="1" sqref="J4">
      <formula1>"0, (A), (B), (C), (D)"</formula1>
    </dataValidation>
    <dataValidation type="whole" allowBlank="1" showInputMessage="1" showErrorMessage="1" sqref="FC10:FC109">
      <formula1>0</formula1>
      <formula2>FC$8</formula2>
    </dataValidation>
    <dataValidation type="custom" allowBlank="1" showInputMessage="1" showErrorMessage="1" error="कृपया सही वैल्यू भरें" sqref="AD10:AD109 CV10:CV109 CH10:CH109 BF10:BF109 AR10:AR109 P10:P109">
      <formula1>OR(L10&lt;=L$8,L10="ML",L10="NA",L10="AB")</formula1>
    </dataValidation>
  </dataValidations>
  <pageMargins left="0.18" right="0.17" top="0.2" bottom="0.19" header="0.17" footer="0.16"/>
  <pageSetup paperSize="9" scale="62" orientation="portrait" r:id="rId1"/>
</worksheet>
</file>

<file path=xl/worksheets/sheet4.xml><?xml version="1.0" encoding="utf-8"?>
<worksheet xmlns="http://schemas.openxmlformats.org/spreadsheetml/2006/main" xmlns:r="http://schemas.openxmlformats.org/officeDocument/2006/relationships">
  <sheetPr>
    <tabColor rgb="FF4B10E0"/>
  </sheetPr>
  <dimension ref="A1:GB116"/>
  <sheetViews>
    <sheetView topLeftCell="D1" workbookViewId="0">
      <selection activeCell="G11" sqref="G11"/>
    </sheetView>
  </sheetViews>
  <sheetFormatPr defaultColWidth="0" defaultRowHeight="15" zeroHeight="1"/>
  <cols>
    <col min="1" max="1" width="2.85546875" style="2" customWidth="1"/>
    <col min="2" max="2" width="5.7109375" style="25" customWidth="1"/>
    <col min="3" max="3" width="9.140625" style="25" hidden="1" customWidth="1"/>
    <col min="4" max="4" width="9.28515625" style="25" customWidth="1"/>
    <col min="5" max="5" width="9.140625" style="25" hidden="1" customWidth="1"/>
    <col min="6" max="6" width="8.42578125" style="25" customWidth="1"/>
    <col min="7" max="7" width="24.5703125" style="28" bestFit="1" customWidth="1"/>
    <col min="8" max="8" width="19" style="28" customWidth="1"/>
    <col min="9" max="9" width="18.7109375" style="28" customWidth="1"/>
    <col min="10" max="10" width="12.140625" style="25" bestFit="1" customWidth="1"/>
    <col min="11" max="14" width="4.140625" style="25" customWidth="1"/>
    <col min="15" max="15" width="5" style="25" hidden="1" customWidth="1"/>
    <col min="16" max="16" width="5" style="25" customWidth="1"/>
    <col min="17" max="17" width="5.140625" style="25" customWidth="1"/>
    <col min="18" max="19" width="5" style="25" customWidth="1"/>
    <col min="20" max="20" width="7.28515625" style="25" customWidth="1"/>
    <col min="21" max="22" width="5" style="25" hidden="1" customWidth="1"/>
    <col min="23" max="23" width="6" style="25" hidden="1" customWidth="1"/>
    <col min="24" max="24" width="6" style="29" customWidth="1"/>
    <col min="25" max="28" width="4.140625" style="25" customWidth="1"/>
    <col min="29" max="29" width="5" style="25" hidden="1" customWidth="1"/>
    <col min="30" max="33" width="5" style="25" customWidth="1"/>
    <col min="34" max="34" width="7.28515625" style="25" customWidth="1"/>
    <col min="35" max="37" width="5" style="25" hidden="1" customWidth="1"/>
    <col min="38" max="38" width="6" style="25" customWidth="1"/>
    <col min="39" max="39" width="4.140625" style="29" customWidth="1"/>
    <col min="40" max="42" width="4.140625" style="25" customWidth="1"/>
    <col min="43" max="43" width="3.7109375" style="25" hidden="1" customWidth="1"/>
    <col min="44" max="45" width="3.7109375" style="25" customWidth="1"/>
    <col min="46" max="47" width="5.7109375" style="25" customWidth="1"/>
    <col min="48" max="48" width="7.5703125" style="25" customWidth="1"/>
    <col min="49" max="50" width="3.7109375" style="25" hidden="1" customWidth="1"/>
    <col min="51" max="51" width="4.42578125" style="25" hidden="1" customWidth="1"/>
    <col min="52" max="52" width="4.42578125" style="25" customWidth="1"/>
    <col min="53" max="53" width="4.28515625" style="25" customWidth="1"/>
    <col min="54" max="54" width="4.28515625" style="29" customWidth="1"/>
    <col min="55" max="56" width="3.7109375" style="25" customWidth="1"/>
    <col min="57" max="57" width="3.7109375" style="25" hidden="1" customWidth="1"/>
    <col min="58" max="59" width="3.7109375" style="25" customWidth="1"/>
    <col min="60" max="61" width="5.7109375" style="25" customWidth="1"/>
    <col min="62" max="62" width="7.5703125" style="25" customWidth="1"/>
    <col min="63" max="65" width="3.7109375" style="25" hidden="1" customWidth="1"/>
    <col min="66" max="68" width="4.42578125" style="25" customWidth="1"/>
    <col min="69" max="70" width="4.42578125" style="29" customWidth="1"/>
    <col min="71" max="71" width="4.28515625" style="29" hidden="1" customWidth="1"/>
    <col min="72" max="73" width="3.7109375" style="25" customWidth="1"/>
    <col min="74" max="74" width="5.28515625" style="25" customWidth="1"/>
    <col min="75" max="75" width="5.5703125" style="25" customWidth="1"/>
    <col min="76" max="76" width="6.7109375" style="25" customWidth="1"/>
    <col min="77" max="79" width="4.28515625" style="25" hidden="1" customWidth="1"/>
    <col min="80" max="80" width="3.7109375" style="25" customWidth="1"/>
    <col min="81" max="84" width="4.42578125" style="25" customWidth="1"/>
    <col min="85" max="85" width="4.140625" style="25" hidden="1" customWidth="1"/>
    <col min="86" max="86" width="4.42578125" style="29" customWidth="1"/>
    <col min="87" max="87" width="3.7109375" style="25" customWidth="1"/>
    <col min="88" max="88" width="4.85546875" style="25" customWidth="1"/>
    <col min="89" max="89" width="5.7109375" style="25" bestFit="1" customWidth="1"/>
    <col min="90" max="90" width="7.5703125" style="25" customWidth="1"/>
    <col min="91" max="93" width="3.7109375" style="25" hidden="1" customWidth="1"/>
    <col min="94" max="94" width="3.7109375" style="25" customWidth="1"/>
    <col min="95" max="98" width="4.42578125" style="25" customWidth="1"/>
    <col min="99" max="99" width="4" style="25" hidden="1" customWidth="1"/>
    <col min="100" max="100" width="5.5703125" style="25" customWidth="1"/>
    <col min="101" max="101" width="4.85546875" style="29" customWidth="1"/>
    <col min="102" max="103" width="5" style="25" customWidth="1"/>
    <col min="104" max="104" width="8.140625" style="25" customWidth="1"/>
    <col min="105" max="107" width="5" style="25" hidden="1" customWidth="1"/>
    <col min="108" max="108" width="5" style="25" customWidth="1"/>
    <col min="109" max="118" width="5.140625" style="25" customWidth="1"/>
    <col min="119" max="119" width="7.140625" style="25" customWidth="1"/>
    <col min="120" max="120" width="6.85546875" style="25" hidden="1" customWidth="1"/>
    <col min="121" max="121" width="5.140625" style="25" customWidth="1"/>
    <col min="122" max="130" width="4.7109375" style="25" customWidth="1"/>
    <col min="131" max="131" width="5.140625" style="25" hidden="1" customWidth="1"/>
    <col min="132" max="132" width="4.7109375" style="25" hidden="1" customWidth="1"/>
    <col min="133" max="139" width="4.140625" style="25" customWidth="1"/>
    <col min="140" max="141" width="4.7109375" style="25" hidden="1" customWidth="1"/>
    <col min="142" max="142" width="6.5703125" style="25" customWidth="1"/>
    <col min="143" max="143" width="4" style="25" hidden="1" customWidth="1"/>
    <col min="144" max="144" width="4.42578125" style="25" customWidth="1"/>
    <col min="145" max="147" width="4.7109375" style="25" customWidth="1"/>
    <col min="148" max="148" width="5.28515625" style="25" customWidth="1"/>
    <col min="149" max="149" width="5.140625" style="25" hidden="1" customWidth="1"/>
    <col min="150" max="150" width="4.42578125" style="25" customWidth="1"/>
    <col min="151" max="153" width="4.28515625" style="25" customWidth="1"/>
    <col min="154" max="154" width="6.42578125" style="25" customWidth="1"/>
    <col min="155" max="155" width="9.7109375" style="25" hidden="1" customWidth="1"/>
    <col min="156" max="156" width="4.140625" style="25" customWidth="1"/>
    <col min="157" max="159" width="4.7109375" style="25" customWidth="1"/>
    <col min="160" max="160" width="4" style="25" customWidth="1"/>
    <col min="161" max="161" width="5.85546875" style="28" customWidth="1"/>
    <col min="162" max="162" width="4.7109375" style="28" customWidth="1"/>
    <col min="163" max="163" width="4.42578125" style="25" customWidth="1"/>
    <col min="164" max="164" width="6" style="25" customWidth="1"/>
    <col min="165" max="167" width="8.140625" style="25" hidden="1" customWidth="1"/>
    <col min="168" max="168" width="4.85546875" style="25" customWidth="1"/>
    <col min="169" max="169" width="4.42578125" style="25" customWidth="1"/>
    <col min="170" max="170" width="5.140625" style="25" customWidth="1"/>
    <col min="171" max="171" width="5.5703125" style="25" customWidth="1"/>
    <col min="172" max="172" width="6" style="25" customWidth="1"/>
    <col min="173" max="173" width="5.140625" style="25" hidden="1" customWidth="1"/>
    <col min="174" max="174" width="4.42578125" style="25" customWidth="1"/>
    <col min="175" max="175" width="7.85546875" style="25" customWidth="1"/>
    <col min="176" max="176" width="4.85546875" style="25" customWidth="1"/>
    <col min="177" max="177" width="6.85546875" style="25" customWidth="1"/>
    <col min="178" max="178" width="6.7109375" style="25" customWidth="1"/>
    <col min="179" max="179" width="7.5703125" style="25" customWidth="1"/>
    <col min="180" max="183" width="9.140625" style="25" customWidth="1"/>
    <col min="184" max="184" width="17.7109375" style="25" customWidth="1"/>
    <col min="185" max="16384" width="3.7109375" style="2" hidden="1"/>
  </cols>
  <sheetData>
    <row r="1" spans="1:184" s="440" customFormat="1" ht="15.75" thickBot="1">
      <c r="A1" s="1203"/>
      <c r="B1" s="1203"/>
      <c r="C1" s="1203"/>
      <c r="D1" s="1203"/>
      <c r="E1" s="1203"/>
      <c r="F1" s="1203"/>
      <c r="G1" s="1203"/>
      <c r="H1" s="1203"/>
      <c r="I1" s="1203"/>
      <c r="J1" s="1203"/>
      <c r="K1" s="1203"/>
      <c r="L1" s="1203"/>
      <c r="M1" s="1203"/>
      <c r="N1" s="1203"/>
      <c r="O1" s="1203"/>
      <c r="P1" s="1203"/>
      <c r="Q1" s="1203"/>
      <c r="R1" s="1203"/>
      <c r="S1" s="1203"/>
      <c r="T1" s="1203"/>
      <c r="U1" s="1203"/>
      <c r="V1" s="1203"/>
      <c r="W1" s="1203"/>
      <c r="X1" s="1203"/>
      <c r="Y1" s="1203"/>
      <c r="Z1" s="1203"/>
      <c r="AA1" s="1203"/>
      <c r="AB1" s="1203"/>
      <c r="AC1" s="1203"/>
      <c r="AD1" s="1203"/>
      <c r="AE1" s="1203"/>
      <c r="AF1" s="1203"/>
      <c r="AG1" s="1203"/>
      <c r="AH1" s="1203"/>
      <c r="AI1" s="1203"/>
      <c r="AJ1" s="1203"/>
      <c r="AK1" s="1203"/>
      <c r="AL1" s="1203"/>
      <c r="AM1" s="1203"/>
      <c r="AN1" s="1203"/>
      <c r="AO1" s="1203"/>
      <c r="AP1" s="1203"/>
      <c r="AQ1" s="1203"/>
      <c r="AR1" s="1203"/>
      <c r="AS1" s="1203"/>
      <c r="AT1" s="1203"/>
      <c r="AU1" s="1203"/>
      <c r="AV1" s="1203"/>
      <c r="AW1" s="1203"/>
      <c r="AX1" s="1203"/>
      <c r="AY1" s="1203"/>
      <c r="AZ1" s="1203"/>
      <c r="BA1" s="1203"/>
      <c r="BB1" s="1203"/>
      <c r="BC1" s="1203"/>
      <c r="BD1" s="1203"/>
      <c r="BE1" s="1203"/>
      <c r="BF1" s="1203"/>
      <c r="BG1" s="1203"/>
      <c r="BH1" s="1203"/>
      <c r="BI1" s="1203"/>
      <c r="BJ1" s="1203"/>
      <c r="BK1" s="1203"/>
      <c r="BL1" s="1203"/>
      <c r="BM1" s="1203"/>
      <c r="BN1" s="1203"/>
      <c r="BO1" s="1203"/>
      <c r="BP1" s="1203"/>
      <c r="BQ1" s="1203"/>
      <c r="BR1" s="1203"/>
      <c r="BS1" s="1203"/>
      <c r="BT1" s="1203"/>
      <c r="BU1" s="1203"/>
      <c r="BV1" s="1203"/>
      <c r="BW1" s="1203"/>
      <c r="BX1" s="1203"/>
      <c r="BY1" s="1203"/>
      <c r="BZ1" s="1203"/>
      <c r="CA1" s="1203"/>
      <c r="CB1" s="1203"/>
      <c r="CC1" s="1203"/>
      <c r="CD1" s="1203"/>
      <c r="CE1" s="1203"/>
      <c r="CF1" s="1203"/>
      <c r="CG1" s="1203"/>
      <c r="CH1" s="1203"/>
      <c r="CI1" s="1203"/>
      <c r="CJ1" s="1203"/>
      <c r="CK1" s="1203"/>
      <c r="CL1" s="1203"/>
      <c r="CM1" s="1203"/>
      <c r="CN1" s="1203"/>
      <c r="CO1" s="1203"/>
      <c r="CP1" s="1203"/>
      <c r="CQ1" s="1203"/>
      <c r="CR1" s="1203"/>
      <c r="CS1" s="1203"/>
      <c r="CT1" s="1203"/>
      <c r="CU1" s="1203"/>
      <c r="CV1" s="1203"/>
      <c r="CW1" s="1203"/>
      <c r="CX1" s="1203"/>
      <c r="CY1" s="1203"/>
      <c r="CZ1" s="1203"/>
      <c r="DA1" s="1203"/>
      <c r="DB1" s="1203"/>
      <c r="DC1" s="1203"/>
      <c r="DD1" s="1203"/>
      <c r="DE1" s="1203"/>
      <c r="DF1" s="1203"/>
      <c r="DG1" s="1203"/>
      <c r="DH1" s="1203"/>
      <c r="DI1" s="1203"/>
      <c r="DJ1" s="1203"/>
      <c r="DK1" s="1203"/>
      <c r="DL1" s="1203"/>
      <c r="DM1" s="1203"/>
      <c r="DN1" s="1203"/>
      <c r="DO1" s="1203"/>
      <c r="DP1" s="1203"/>
      <c r="DQ1" s="1203"/>
      <c r="DR1" s="1203"/>
      <c r="DS1" s="1203"/>
      <c r="DT1" s="1203"/>
      <c r="DU1" s="1203"/>
      <c r="DV1" s="1203"/>
      <c r="DW1" s="1203"/>
      <c r="DX1" s="1203"/>
      <c r="DY1" s="1203"/>
      <c r="DZ1" s="1203"/>
      <c r="EA1" s="1203"/>
      <c r="EB1" s="1203"/>
      <c r="EC1" s="1203"/>
      <c r="ED1" s="1203"/>
      <c r="EE1" s="1203"/>
      <c r="EF1" s="1203"/>
      <c r="EG1" s="1203"/>
      <c r="EH1" s="1203"/>
      <c r="EI1" s="1203"/>
      <c r="EJ1" s="1203"/>
      <c r="EK1" s="1203"/>
      <c r="EL1" s="1203"/>
      <c r="EM1" s="1203"/>
      <c r="EN1" s="1203"/>
      <c r="EO1" s="1203"/>
      <c r="EP1" s="1203"/>
      <c r="EQ1" s="1203"/>
      <c r="ER1" s="1203"/>
      <c r="ES1" s="1203"/>
      <c r="ET1" s="1203"/>
      <c r="EU1" s="1203"/>
      <c r="EV1" s="1203"/>
      <c r="EW1" s="1203"/>
      <c r="EX1" s="1203"/>
      <c r="EY1" s="1203"/>
      <c r="EZ1" s="1203"/>
      <c r="FA1" s="1203"/>
      <c r="FB1" s="1203"/>
      <c r="FC1" s="1203"/>
      <c r="FD1" s="1203"/>
      <c r="FE1" s="1203"/>
      <c r="FF1" s="1203"/>
      <c r="FG1" s="1203"/>
      <c r="FH1" s="1203"/>
      <c r="FI1" s="1203"/>
      <c r="FJ1" s="1203"/>
      <c r="FK1" s="1203"/>
      <c r="FL1" s="1203"/>
      <c r="FM1" s="1203"/>
      <c r="FN1" s="1203"/>
      <c r="FO1" s="1203"/>
      <c r="FP1" s="1203"/>
      <c r="FQ1" s="1203"/>
      <c r="FR1" s="1203"/>
      <c r="FS1" s="1203"/>
      <c r="FT1" s="1203"/>
      <c r="FU1" s="1203"/>
      <c r="FV1" s="1203"/>
      <c r="FW1" s="1203"/>
      <c r="FX1" s="1203"/>
      <c r="FY1" s="1203"/>
      <c r="FZ1" s="1203"/>
      <c r="GA1" s="1203"/>
      <c r="GB1" s="1203"/>
    </row>
    <row r="2" spans="1:184" ht="22.5" customHeight="1" thickBot="1">
      <c r="A2" s="1135"/>
      <c r="B2" s="1148" t="s">
        <v>108</v>
      </c>
      <c r="C2" s="1149"/>
      <c r="D2" s="1149"/>
      <c r="E2" s="1149"/>
      <c r="F2" s="1149"/>
      <c r="G2" s="1149"/>
      <c r="H2" s="1149"/>
      <c r="I2" s="1149"/>
      <c r="J2" s="1149"/>
      <c r="K2" s="1061" t="str">
        <f>'Marks Entry'!L3</f>
        <v>HINDI</v>
      </c>
      <c r="L2" s="1062"/>
      <c r="M2" s="1062"/>
      <c r="N2" s="1062"/>
      <c r="O2" s="1062"/>
      <c r="P2" s="1062"/>
      <c r="Q2" s="1062"/>
      <c r="R2" s="1062"/>
      <c r="S2" s="1062"/>
      <c r="T2" s="1062"/>
      <c r="U2" s="1062"/>
      <c r="V2" s="1062"/>
      <c r="W2" s="1062"/>
      <c r="X2" s="1063"/>
      <c r="Y2" s="1061" t="str">
        <f>'Marks Entry'!Z3</f>
        <v>ENGLISH</v>
      </c>
      <c r="Z2" s="1062"/>
      <c r="AA2" s="1062"/>
      <c r="AB2" s="1062"/>
      <c r="AC2" s="1062"/>
      <c r="AD2" s="1062"/>
      <c r="AE2" s="1062"/>
      <c r="AF2" s="1062"/>
      <c r="AG2" s="1062"/>
      <c r="AH2" s="1062"/>
      <c r="AI2" s="1062"/>
      <c r="AJ2" s="1062"/>
      <c r="AK2" s="1062"/>
      <c r="AL2" s="1063"/>
      <c r="AM2" s="1061" t="str">
        <f>'Marks Entry'!AN3</f>
        <v>SANSKRIT-I</v>
      </c>
      <c r="AN2" s="1062"/>
      <c r="AO2" s="1062"/>
      <c r="AP2" s="1062"/>
      <c r="AQ2" s="1062"/>
      <c r="AR2" s="1062"/>
      <c r="AS2" s="1062"/>
      <c r="AT2" s="1062"/>
      <c r="AU2" s="1062"/>
      <c r="AV2" s="1062"/>
      <c r="AW2" s="1062"/>
      <c r="AX2" s="1062"/>
      <c r="AY2" s="1062"/>
      <c r="AZ2" s="1063"/>
      <c r="BA2" s="1061" t="str">
        <f>'Marks Entry'!BB3</f>
        <v>SANSKRIT-II</v>
      </c>
      <c r="BB2" s="1062"/>
      <c r="BC2" s="1062"/>
      <c r="BD2" s="1062"/>
      <c r="BE2" s="1062"/>
      <c r="BF2" s="1062"/>
      <c r="BG2" s="1062"/>
      <c r="BH2" s="1062"/>
      <c r="BI2" s="1062"/>
      <c r="BJ2" s="1062"/>
      <c r="BK2" s="1062"/>
      <c r="BL2" s="1062"/>
      <c r="BM2" s="1062"/>
      <c r="BN2" s="1063"/>
      <c r="BO2" s="1061" t="str">
        <f>'Marks Entry'!BP3</f>
        <v>SCIENCE</v>
      </c>
      <c r="BP2" s="1062"/>
      <c r="BQ2" s="1062"/>
      <c r="BR2" s="1062"/>
      <c r="BS2" s="1062"/>
      <c r="BT2" s="1062"/>
      <c r="BU2" s="1062"/>
      <c r="BV2" s="1062"/>
      <c r="BW2" s="1062"/>
      <c r="BX2" s="1062"/>
      <c r="BY2" s="1062"/>
      <c r="BZ2" s="1062"/>
      <c r="CA2" s="1062"/>
      <c r="CB2" s="1063"/>
      <c r="CC2" s="1061" t="str">
        <f>'Marks Entry'!CD3</f>
        <v>MATHEMATICS</v>
      </c>
      <c r="CD2" s="1062"/>
      <c r="CE2" s="1062"/>
      <c r="CF2" s="1062"/>
      <c r="CG2" s="1062"/>
      <c r="CH2" s="1062"/>
      <c r="CI2" s="1062"/>
      <c r="CJ2" s="1062"/>
      <c r="CK2" s="1062"/>
      <c r="CL2" s="1062"/>
      <c r="CM2" s="1062"/>
      <c r="CN2" s="1062"/>
      <c r="CO2" s="1062"/>
      <c r="CP2" s="1063"/>
      <c r="CQ2" s="1061" t="str">
        <f>'Marks Entry'!CR3</f>
        <v>SOCIAL SCIENCE</v>
      </c>
      <c r="CR2" s="1062"/>
      <c r="CS2" s="1062"/>
      <c r="CT2" s="1062"/>
      <c r="CU2" s="1062"/>
      <c r="CV2" s="1062"/>
      <c r="CW2" s="1062"/>
      <c r="CX2" s="1062"/>
      <c r="CY2" s="1062"/>
      <c r="CZ2" s="1062"/>
      <c r="DA2" s="1062"/>
      <c r="DB2" s="1062"/>
      <c r="DC2" s="1062"/>
      <c r="DD2" s="1063"/>
      <c r="DE2" s="1061" t="str">
        <f>'Marks Entry'!DF3</f>
        <v>Fou. Of Info. Tech.</v>
      </c>
      <c r="DF2" s="1146"/>
      <c r="DG2" s="1146"/>
      <c r="DH2" s="1146"/>
      <c r="DI2" s="1146"/>
      <c r="DJ2" s="1146"/>
      <c r="DK2" s="1146"/>
      <c r="DL2" s="1146"/>
      <c r="DM2" s="1146"/>
      <c r="DN2" s="1146"/>
      <c r="DO2" s="1146"/>
      <c r="DP2" s="1146"/>
      <c r="DQ2" s="1147"/>
      <c r="DR2" s="1061" t="str">
        <f>'Marks Entry'!DS3</f>
        <v>Health &amp; Phy. Edu.</v>
      </c>
      <c r="DS2" s="1146"/>
      <c r="DT2" s="1146"/>
      <c r="DU2" s="1146"/>
      <c r="DV2" s="1146"/>
      <c r="DW2" s="1146"/>
      <c r="DX2" s="1146"/>
      <c r="DY2" s="1146"/>
      <c r="DZ2" s="1146"/>
      <c r="EA2" s="1146"/>
      <c r="EB2" s="1146"/>
      <c r="EC2" s="1146"/>
      <c r="ED2" s="1146"/>
      <c r="EE2" s="1146"/>
      <c r="EF2" s="1146"/>
      <c r="EG2" s="1146"/>
      <c r="EH2" s="1146"/>
      <c r="EI2" s="1146"/>
      <c r="EJ2" s="1146"/>
      <c r="EK2" s="1146"/>
      <c r="EL2" s="1146"/>
      <c r="EM2" s="1146"/>
      <c r="EN2" s="1147"/>
      <c r="EO2" s="1016" t="str">
        <f>'Marks Entry'!EP3</f>
        <v>S.U.P.W.</v>
      </c>
      <c r="EP2" s="1017">
        <f>'Marks Entry'!EQ3</f>
        <v>0</v>
      </c>
      <c r="EQ2" s="1017">
        <f>'Marks Entry'!ER3</f>
        <v>0</v>
      </c>
      <c r="ER2" s="1017">
        <f>'Marks Entry'!ES3</f>
        <v>0</v>
      </c>
      <c r="ES2" s="1017">
        <f>'Marks Entry'!ET3</f>
        <v>0</v>
      </c>
      <c r="ET2" s="1018">
        <f>'Marks Entry'!EU3</f>
        <v>0</v>
      </c>
      <c r="EU2" s="1016" t="str">
        <f>'Marks Entry'!EV3</f>
        <v>Art Education</v>
      </c>
      <c r="EV2" s="1017">
        <f>'Marks Entry'!EW3</f>
        <v>0</v>
      </c>
      <c r="EW2" s="1017">
        <f>'Marks Entry'!EX3</f>
        <v>0</v>
      </c>
      <c r="EX2" s="1017">
        <f>'Marks Entry'!EY3</f>
        <v>0</v>
      </c>
      <c r="EY2" s="1017">
        <f>'Marks Entry'!EZ3</f>
        <v>0</v>
      </c>
      <c r="EZ2" s="1018">
        <f>'Marks Entry'!FA3</f>
        <v>0</v>
      </c>
      <c r="FA2" s="1110" t="str">
        <f>'Marks Entry'!FB3</f>
        <v>Freedom movement and trad. Of bravery in Raj.</v>
      </c>
      <c r="FB2" s="1111"/>
      <c r="FC2" s="1111"/>
      <c r="FD2" s="1111"/>
      <c r="FE2" s="1111"/>
      <c r="FF2" s="1111"/>
      <c r="FG2" s="1111"/>
      <c r="FH2" s="1111"/>
      <c r="FI2" s="1111"/>
      <c r="FJ2" s="1111"/>
      <c r="FK2" s="1111"/>
      <c r="FL2" s="1112"/>
      <c r="FM2" s="1016" t="str">
        <f>'Marks Entry'!FN3</f>
        <v>Vocational Education</v>
      </c>
      <c r="FN2" s="1017">
        <f>'Marks Entry'!FO3</f>
        <v>0</v>
      </c>
      <c r="FO2" s="1017">
        <f>'Marks Entry'!FP3</f>
        <v>0</v>
      </c>
      <c r="FP2" s="1017">
        <f>'Marks Entry'!FQ3</f>
        <v>0</v>
      </c>
      <c r="FQ2" s="1017">
        <f>'Marks Entry'!FR3</f>
        <v>0</v>
      </c>
      <c r="FR2" s="1018">
        <f>'Marks Entry'!FS3</f>
        <v>0</v>
      </c>
      <c r="FS2" s="1113" t="str">
        <f>'Marks Entry'!FT3</f>
        <v>Attendance</v>
      </c>
      <c r="FT2" s="1062"/>
      <c r="FU2" s="1063"/>
      <c r="FV2" s="1109" t="str">
        <f>'Marks Entry'!FW3</f>
        <v>Statics</v>
      </c>
      <c r="FW2" s="1046"/>
      <c r="FX2" s="1046"/>
      <c r="FY2" s="1046"/>
      <c r="FZ2" s="1046"/>
      <c r="GA2" s="1046"/>
      <c r="GB2" s="1036" t="str">
        <f>'Marks Entry'!GD3</f>
        <v>Remark</v>
      </c>
    </row>
    <row r="3" spans="1:184" ht="20.25" customHeight="1">
      <c r="A3" s="1135"/>
      <c r="B3" s="1140" t="s">
        <v>110</v>
      </c>
      <c r="C3" s="1141"/>
      <c r="D3" s="1141"/>
      <c r="E3" s="1141"/>
      <c r="F3" s="1144" t="str">
        <f>CONCATENATE(Master!E8,Master!E11)</f>
        <v>GOVT VARISHTHA UPADHYAY SANSKRIT SCHOOL</v>
      </c>
      <c r="G3" s="1144"/>
      <c r="H3" s="1144"/>
      <c r="I3" s="1144"/>
      <c r="J3" s="1145"/>
      <c r="K3" s="1019">
        <f>'Marks Entry'!L4</f>
        <v>0</v>
      </c>
      <c r="L3" s="1046"/>
      <c r="M3" s="1046"/>
      <c r="N3" s="1046"/>
      <c r="O3" s="1046"/>
      <c r="P3" s="1046"/>
      <c r="Q3" s="1046"/>
      <c r="R3" s="1046"/>
      <c r="S3" s="1046"/>
      <c r="T3" s="1046"/>
      <c r="U3" s="1046"/>
      <c r="V3" s="1046"/>
      <c r="W3" s="1046"/>
      <c r="X3" s="1104"/>
      <c r="Y3" s="1019">
        <f>'Marks Entry'!Z4</f>
        <v>0</v>
      </c>
      <c r="Z3" s="1046"/>
      <c r="AA3" s="1046"/>
      <c r="AB3" s="1046"/>
      <c r="AC3" s="1046"/>
      <c r="AD3" s="1046"/>
      <c r="AE3" s="1046"/>
      <c r="AF3" s="1046"/>
      <c r="AG3" s="1046"/>
      <c r="AH3" s="1046"/>
      <c r="AI3" s="1046"/>
      <c r="AJ3" s="1046"/>
      <c r="AK3" s="1046"/>
      <c r="AL3" s="1104"/>
      <c r="AM3" s="1019">
        <f>'Marks Entry'!AN4</f>
        <v>0</v>
      </c>
      <c r="AN3" s="1046"/>
      <c r="AO3" s="1046"/>
      <c r="AP3" s="1046"/>
      <c r="AQ3" s="1046"/>
      <c r="AR3" s="1046"/>
      <c r="AS3" s="1046"/>
      <c r="AT3" s="1046"/>
      <c r="AU3" s="1046"/>
      <c r="AV3" s="1046"/>
      <c r="AW3" s="1046"/>
      <c r="AX3" s="1046"/>
      <c r="AY3" s="1046"/>
      <c r="AZ3" s="1104"/>
      <c r="BA3" s="1019">
        <f>'Marks Entry'!BB4</f>
        <v>0</v>
      </c>
      <c r="BB3" s="1046"/>
      <c r="BC3" s="1046"/>
      <c r="BD3" s="1046"/>
      <c r="BE3" s="1046"/>
      <c r="BF3" s="1046"/>
      <c r="BG3" s="1046"/>
      <c r="BH3" s="1046"/>
      <c r="BI3" s="1046"/>
      <c r="BJ3" s="1046"/>
      <c r="BK3" s="1046"/>
      <c r="BL3" s="1046"/>
      <c r="BM3" s="1046"/>
      <c r="BN3" s="1104"/>
      <c r="BO3" s="1019">
        <f>'Marks Entry'!BP4</f>
        <v>0</v>
      </c>
      <c r="BP3" s="1046"/>
      <c r="BQ3" s="1046"/>
      <c r="BR3" s="1046"/>
      <c r="BS3" s="1046"/>
      <c r="BT3" s="1046"/>
      <c r="BU3" s="1046"/>
      <c r="BV3" s="1046"/>
      <c r="BW3" s="1046"/>
      <c r="BX3" s="1046"/>
      <c r="BY3" s="1046"/>
      <c r="BZ3" s="1046"/>
      <c r="CA3" s="1046"/>
      <c r="CB3" s="1104"/>
      <c r="CC3" s="1019">
        <f>'Marks Entry'!CD4</f>
        <v>0</v>
      </c>
      <c r="CD3" s="1046"/>
      <c r="CE3" s="1046"/>
      <c r="CF3" s="1046"/>
      <c r="CG3" s="1046"/>
      <c r="CH3" s="1046"/>
      <c r="CI3" s="1046"/>
      <c r="CJ3" s="1046"/>
      <c r="CK3" s="1046"/>
      <c r="CL3" s="1046"/>
      <c r="CM3" s="1046"/>
      <c r="CN3" s="1046"/>
      <c r="CO3" s="1046"/>
      <c r="CP3" s="1104"/>
      <c r="CQ3" s="1019">
        <f>'Marks Entry'!CR4</f>
        <v>0</v>
      </c>
      <c r="CR3" s="1046"/>
      <c r="CS3" s="1046"/>
      <c r="CT3" s="1046"/>
      <c r="CU3" s="1046"/>
      <c r="CV3" s="1046"/>
      <c r="CW3" s="1046"/>
      <c r="CX3" s="1046"/>
      <c r="CY3" s="1046"/>
      <c r="CZ3" s="1046"/>
      <c r="DA3" s="1046"/>
      <c r="DB3" s="1046"/>
      <c r="DC3" s="1046"/>
      <c r="DD3" s="1104"/>
      <c r="DE3" s="1019" t="str">
        <f>'Marks Entry'!DF4</f>
        <v>B</v>
      </c>
      <c r="DF3" s="1020"/>
      <c r="DG3" s="1020"/>
      <c r="DH3" s="1020"/>
      <c r="DI3" s="1020"/>
      <c r="DJ3" s="1020"/>
      <c r="DK3" s="1020"/>
      <c r="DL3" s="1020"/>
      <c r="DM3" s="1020"/>
      <c r="DN3" s="1020"/>
      <c r="DO3" s="1020"/>
      <c r="DP3" s="1020"/>
      <c r="DQ3" s="1021"/>
      <c r="DR3" s="1150" t="str">
        <f>'Marks Entry'!DS4</f>
        <v>D</v>
      </c>
      <c r="DS3" s="1151"/>
      <c r="DT3" s="1151"/>
      <c r="DU3" s="1151"/>
      <c r="DV3" s="1151"/>
      <c r="DW3" s="1151"/>
      <c r="DX3" s="1151"/>
      <c r="DY3" s="1151"/>
      <c r="DZ3" s="1151"/>
      <c r="EA3" s="1151"/>
      <c r="EB3" s="1151"/>
      <c r="EC3" s="1151"/>
      <c r="ED3" s="1151"/>
      <c r="EE3" s="1151"/>
      <c r="EF3" s="1151"/>
      <c r="EG3" s="1151"/>
      <c r="EH3" s="1151"/>
      <c r="EI3" s="1151"/>
      <c r="EJ3" s="1151"/>
      <c r="EK3" s="1151"/>
      <c r="EL3" s="1151"/>
      <c r="EM3" s="1151"/>
      <c r="EN3" s="1152"/>
      <c r="EO3" s="1019" t="str">
        <f>'Marks Entry'!EP4</f>
        <v>B</v>
      </c>
      <c r="EP3" s="1020">
        <f>'Marks Entry'!EQ4</f>
        <v>0</v>
      </c>
      <c r="EQ3" s="1020">
        <f>'Marks Entry'!ER4</f>
        <v>0</v>
      </c>
      <c r="ER3" s="1020">
        <f>'Marks Entry'!ES4</f>
        <v>0</v>
      </c>
      <c r="ES3" s="1020">
        <f>'Marks Entry'!ET4</f>
        <v>0</v>
      </c>
      <c r="ET3" s="1021">
        <f>'Marks Entry'!EU4</f>
        <v>0</v>
      </c>
      <c r="EU3" s="1019" t="str">
        <f>'Marks Entry'!EV4</f>
        <v>A</v>
      </c>
      <c r="EV3" s="1020">
        <f>'Marks Entry'!EW4</f>
        <v>0</v>
      </c>
      <c r="EW3" s="1020">
        <f>'Marks Entry'!EX4</f>
        <v>0</v>
      </c>
      <c r="EX3" s="1020">
        <f>'Marks Entry'!EY4</f>
        <v>0</v>
      </c>
      <c r="EY3" s="1020">
        <f>'Marks Entry'!EZ4</f>
        <v>0</v>
      </c>
      <c r="EZ3" s="1021">
        <f>'Marks Entry'!FA4</f>
        <v>0</v>
      </c>
      <c r="FA3" s="1019" t="str">
        <f>'Marks Entry'!FB4</f>
        <v>D</v>
      </c>
      <c r="FB3" s="1020"/>
      <c r="FC3" s="1020"/>
      <c r="FD3" s="1020"/>
      <c r="FE3" s="1020"/>
      <c r="FF3" s="1020"/>
      <c r="FG3" s="1020"/>
      <c r="FH3" s="1020"/>
      <c r="FI3" s="1020"/>
      <c r="FJ3" s="1020"/>
      <c r="FK3" s="1020"/>
      <c r="FL3" s="1021"/>
      <c r="FM3" s="1019" t="str">
        <f>'Marks Entry'!FN4</f>
        <v>B</v>
      </c>
      <c r="FN3" s="1020">
        <f>'Marks Entry'!FO4</f>
        <v>0</v>
      </c>
      <c r="FO3" s="1020">
        <f>'Marks Entry'!FP4</f>
        <v>0</v>
      </c>
      <c r="FP3" s="1020">
        <f>'Marks Entry'!FQ4</f>
        <v>0</v>
      </c>
      <c r="FQ3" s="1020">
        <f>'Marks Entry'!FR4</f>
        <v>0</v>
      </c>
      <c r="FR3" s="1021">
        <f>'Marks Entry'!FS4</f>
        <v>0</v>
      </c>
      <c r="FS3" s="1114" t="str">
        <f>'Marks Entry'!FT4</f>
        <v>Total Attendance</v>
      </c>
      <c r="FT3" s="1045" t="str">
        <f>'Marks Entry'!FU4</f>
        <v>Student's Attendance</v>
      </c>
      <c r="FU3" s="1103" t="str">
        <f>'Marks Entry'!FV4</f>
        <v>Attandance %</v>
      </c>
      <c r="FV3" s="1114" t="str">
        <f>'Marks Entry'!FW4</f>
        <v>Total Maximum Marks</v>
      </c>
      <c r="FW3" s="1045" t="str">
        <f>'Marks Entry'!FX4</f>
        <v>Obtained Marks</v>
      </c>
      <c r="FX3" s="1045" t="str">
        <f>'Marks Entry'!FY4</f>
        <v>Percentage</v>
      </c>
      <c r="FY3" s="1045" t="str">
        <f>'Marks Entry'!FZ4</f>
        <v>Overall Div.</v>
      </c>
      <c r="FZ3" s="1045" t="str">
        <f>'Marks Entry'!GA4</f>
        <v>Result</v>
      </c>
      <c r="GA3" s="1045" t="str">
        <f>'Marks Entry'!GC4</f>
        <v>Position in Class</v>
      </c>
      <c r="GB3" s="1037"/>
    </row>
    <row r="4" spans="1:184" s="30" customFormat="1" ht="25.5" customHeight="1" thickBot="1">
      <c r="A4" s="1135"/>
      <c r="B4" s="1142" t="s">
        <v>109</v>
      </c>
      <c r="C4" s="1143"/>
      <c r="D4" s="1143"/>
      <c r="E4" s="179">
        <f t="shared" ref="E4" si="0">A8</f>
        <v>0</v>
      </c>
      <c r="F4" s="179" t="str">
        <f>CONCATENATE('Marks Entry'!G4,'Marks Entry'!J4)</f>
        <v>9(A)</v>
      </c>
      <c r="G4" s="180" t="s">
        <v>49</v>
      </c>
      <c r="H4" s="1143" t="str">
        <f>Master!E6</f>
        <v>2025-26</v>
      </c>
      <c r="I4" s="1143"/>
      <c r="J4" s="1143"/>
      <c r="K4" s="1002" t="str">
        <f>'Marks Entry'!L5</f>
        <v>Tests</v>
      </c>
      <c r="L4" s="1003"/>
      <c r="M4" s="1003"/>
      <c r="N4" s="1003"/>
      <c r="O4" s="1004"/>
      <c r="P4" s="975" t="str">
        <f>'Marks Entry'!Q5</f>
        <v>Total Tests</v>
      </c>
      <c r="Q4" s="972" t="str">
        <f>'Marks Entry'!R5</f>
        <v>Half Yearly</v>
      </c>
      <c r="R4" s="975" t="str">
        <f>'Marks Entry'!S5</f>
        <v>Total (Test+H.Y.)</v>
      </c>
      <c r="S4" s="972" t="str">
        <f>'Marks Entry'!T5</f>
        <v>Yearly Exam</v>
      </c>
      <c r="T4" s="978" t="str">
        <f>'Marks Entry'!U5</f>
        <v>Total Marks</v>
      </c>
      <c r="U4" s="1022" t="str">
        <f>'Marks Entry'!V5</f>
        <v>MARKS %</v>
      </c>
      <c r="V4" s="1022" t="str">
        <f>'Marks Entry'!W5</f>
        <v>2T+E OR 2E+T</v>
      </c>
      <c r="W4" s="1022" t="str">
        <f>'Marks Entry'!X5</f>
        <v>Result</v>
      </c>
      <c r="X4" s="181" t="str">
        <f>'Marks Entry'!Y5</f>
        <v>Div.</v>
      </c>
      <c r="Y4" s="1002" t="str">
        <f>'Marks Entry'!Z5</f>
        <v>Tests</v>
      </c>
      <c r="Z4" s="1003"/>
      <c r="AA4" s="1003"/>
      <c r="AB4" s="1003"/>
      <c r="AC4" s="1004"/>
      <c r="AD4" s="975" t="str">
        <f>'Marks Entry'!AE5</f>
        <v>Total Tests</v>
      </c>
      <c r="AE4" s="972" t="str">
        <f>'Marks Entry'!AF5</f>
        <v>Half Yearly</v>
      </c>
      <c r="AF4" s="975" t="str">
        <f>'Marks Entry'!AG5</f>
        <v>Total (Test+H.Y.)</v>
      </c>
      <c r="AG4" s="972" t="str">
        <f>'Marks Entry'!AH5</f>
        <v>Yearly Exam</v>
      </c>
      <c r="AH4" s="978" t="str">
        <f>'Marks Entry'!AI5</f>
        <v>Total Marks</v>
      </c>
      <c r="AI4" s="1022" t="str">
        <f>'Marks Entry'!AJ5</f>
        <v>MARKS %</v>
      </c>
      <c r="AJ4" s="1022" t="str">
        <f>'Marks Entry'!AK5</f>
        <v>2T+E OR 2E+T</v>
      </c>
      <c r="AK4" s="1022" t="str">
        <f>'Marks Entry'!AL5</f>
        <v>Result</v>
      </c>
      <c r="AL4" s="181" t="str">
        <f>'Marks Entry'!AM5</f>
        <v>Div.</v>
      </c>
      <c r="AM4" s="1002" t="str">
        <f>'Marks Entry'!AN5</f>
        <v>Tests</v>
      </c>
      <c r="AN4" s="1003"/>
      <c r="AO4" s="1003"/>
      <c r="AP4" s="1003"/>
      <c r="AQ4" s="1004"/>
      <c r="AR4" s="975" t="str">
        <f>'Marks Entry'!AS5</f>
        <v>Total Tests</v>
      </c>
      <c r="AS4" s="972" t="str">
        <f>'Marks Entry'!AT5</f>
        <v>Half Yearly</v>
      </c>
      <c r="AT4" s="975" t="str">
        <f>'Marks Entry'!AU5</f>
        <v>Total (Test+H.Y.)</v>
      </c>
      <c r="AU4" s="972" t="str">
        <f>'Marks Entry'!AV5</f>
        <v>Yearly Exam</v>
      </c>
      <c r="AV4" s="978" t="str">
        <f>'Marks Entry'!AW5</f>
        <v>Total Marks</v>
      </c>
      <c r="AW4" s="1022" t="str">
        <f>'Marks Entry'!AX5</f>
        <v>MARKS %</v>
      </c>
      <c r="AX4" s="1022" t="str">
        <f>'Marks Entry'!AY5</f>
        <v>2T+E OR 2E+T</v>
      </c>
      <c r="AY4" s="1022" t="str">
        <f>'Marks Entry'!AZ5</f>
        <v>Result</v>
      </c>
      <c r="AZ4" s="181" t="str">
        <f>'Marks Entry'!BA5</f>
        <v>Div.</v>
      </c>
      <c r="BA4" s="1002" t="str">
        <f>'Marks Entry'!BB5</f>
        <v>Tests</v>
      </c>
      <c r="BB4" s="1003"/>
      <c r="BC4" s="1003"/>
      <c r="BD4" s="1003"/>
      <c r="BE4" s="1004"/>
      <c r="BF4" s="975" t="str">
        <f>'Marks Entry'!BG5</f>
        <v>Total Tests</v>
      </c>
      <c r="BG4" s="972" t="str">
        <f>'Marks Entry'!BH5</f>
        <v>Half Yearly</v>
      </c>
      <c r="BH4" s="975" t="str">
        <f>'Marks Entry'!BI5</f>
        <v>Total (Test+H.Y.)</v>
      </c>
      <c r="BI4" s="972" t="str">
        <f>'Marks Entry'!BJ5</f>
        <v>Yearly Exam</v>
      </c>
      <c r="BJ4" s="978" t="str">
        <f>'Marks Entry'!BK5</f>
        <v>Total Marks</v>
      </c>
      <c r="BK4" s="1022" t="str">
        <f>'Marks Entry'!BL5</f>
        <v>MARKS %</v>
      </c>
      <c r="BL4" s="1022" t="str">
        <f>'Marks Entry'!BM5</f>
        <v>2T+E OR 2E+T</v>
      </c>
      <c r="BM4" s="1022" t="str">
        <f>'Marks Entry'!BN5</f>
        <v>Result</v>
      </c>
      <c r="BN4" s="181" t="str">
        <f>'Marks Entry'!BO5</f>
        <v>Div.</v>
      </c>
      <c r="BO4" s="1002" t="str">
        <f>'Marks Entry'!BP5</f>
        <v>Tests</v>
      </c>
      <c r="BP4" s="1003"/>
      <c r="BQ4" s="1003"/>
      <c r="BR4" s="1003"/>
      <c r="BS4" s="1004"/>
      <c r="BT4" s="975" t="str">
        <f>'Marks Entry'!BU5</f>
        <v>Total Tests</v>
      </c>
      <c r="BU4" s="972" t="str">
        <f>'Marks Entry'!BV5</f>
        <v>Half Yearly</v>
      </c>
      <c r="BV4" s="975" t="str">
        <f>'Marks Entry'!BW5</f>
        <v>Total (Test+H.Y.)</v>
      </c>
      <c r="BW4" s="972" t="str">
        <f>'Marks Entry'!BX5</f>
        <v>Yearly Exam</v>
      </c>
      <c r="BX4" s="978" t="str">
        <f>'Marks Entry'!BY5</f>
        <v>Total Marks</v>
      </c>
      <c r="BY4" s="1022" t="str">
        <f>'Marks Entry'!BX5</f>
        <v>Yearly Exam</v>
      </c>
      <c r="BZ4" s="1022" t="str">
        <f>'Marks Entry'!BY5</f>
        <v>Total Marks</v>
      </c>
      <c r="CA4" s="1022" t="str">
        <f>'Marks Entry'!CB5</f>
        <v>Result</v>
      </c>
      <c r="CB4" s="181" t="str">
        <f>'Marks Entry'!CC5</f>
        <v>Div.</v>
      </c>
      <c r="CC4" s="1002" t="str">
        <f>'Marks Entry'!CD5</f>
        <v>Tests</v>
      </c>
      <c r="CD4" s="1003"/>
      <c r="CE4" s="1003"/>
      <c r="CF4" s="1003"/>
      <c r="CG4" s="1004"/>
      <c r="CH4" s="975" t="str">
        <f>'Marks Entry'!CI5</f>
        <v>Total Tests</v>
      </c>
      <c r="CI4" s="972" t="str">
        <f>'Marks Entry'!CJ5</f>
        <v>Half Yearly</v>
      </c>
      <c r="CJ4" s="975" t="str">
        <f>'Marks Entry'!CK5</f>
        <v>Total (Test+H.Y.)</v>
      </c>
      <c r="CK4" s="972" t="str">
        <f>'Marks Entry'!CL5</f>
        <v>Yearly Exam</v>
      </c>
      <c r="CL4" s="978" t="str">
        <f>'Marks Entry'!CM5</f>
        <v>Total Marks</v>
      </c>
      <c r="CM4" s="1022" t="str">
        <f>'Marks Entry'!CN5</f>
        <v>MARKS %</v>
      </c>
      <c r="CN4" s="1022" t="str">
        <f>'Marks Entry'!CO5</f>
        <v>2T+E OR 2E+T</v>
      </c>
      <c r="CO4" s="1022" t="str">
        <f>'Marks Entry'!CP5</f>
        <v>Result</v>
      </c>
      <c r="CP4" s="181" t="str">
        <f>'Marks Entry'!CQ5</f>
        <v>Div.</v>
      </c>
      <c r="CQ4" s="1002" t="str">
        <f>'Marks Entry'!CR5</f>
        <v>Tests</v>
      </c>
      <c r="CR4" s="1003"/>
      <c r="CS4" s="1003"/>
      <c r="CT4" s="1003"/>
      <c r="CU4" s="1004"/>
      <c r="CV4" s="975" t="str">
        <f>'Marks Entry'!CW5</f>
        <v>Total Tests</v>
      </c>
      <c r="CW4" s="972" t="str">
        <f>'Marks Entry'!CX5</f>
        <v>Half Yearly</v>
      </c>
      <c r="CX4" s="975" t="str">
        <f>'Marks Entry'!CY5</f>
        <v>Total (Test+H.Y.)</v>
      </c>
      <c r="CY4" s="972" t="str">
        <f>'Marks Entry'!CZ5</f>
        <v>Yearly Exam</v>
      </c>
      <c r="CZ4" s="978" t="str">
        <f>'Marks Entry'!DA5</f>
        <v>Total Marks</v>
      </c>
      <c r="DA4" s="1022" t="str">
        <f>'Marks Entry'!DB5</f>
        <v>MARKS %</v>
      </c>
      <c r="DB4" s="1022" t="str">
        <f>'Marks Entry'!DC5</f>
        <v>2T+E OR 2E+T</v>
      </c>
      <c r="DC4" s="1022" t="str">
        <f>'Marks Entry'!DD5</f>
        <v>Result</v>
      </c>
      <c r="DD4" s="181" t="str">
        <f>'Marks Entry'!DE5</f>
        <v>Div.</v>
      </c>
      <c r="DE4" s="1101" t="str">
        <f>'Marks Entry'!DF5</f>
        <v>Tests</v>
      </c>
      <c r="DF4" s="1102"/>
      <c r="DG4" s="1102"/>
      <c r="DH4" s="975" t="str">
        <f>'Marks Entry'!DI5</f>
        <v>Total Tests</v>
      </c>
      <c r="DI4" s="1100" t="str">
        <f>'Marks Entry'!DJ5</f>
        <v>Half Yearly</v>
      </c>
      <c r="DJ4" s="1100">
        <f>'Marks Entry'!DK5</f>
        <v>0</v>
      </c>
      <c r="DK4" s="1100">
        <f>'Marks Entry'!DL5</f>
        <v>0</v>
      </c>
      <c r="DL4" s="1100" t="str">
        <f>'Marks Entry'!DM5</f>
        <v>Yearly Exam</v>
      </c>
      <c r="DM4" s="1100">
        <f>'Marks Entry'!DN5</f>
        <v>0</v>
      </c>
      <c r="DN4" s="1100">
        <f>'Marks Entry'!DO5</f>
        <v>0</v>
      </c>
      <c r="DO4" s="978" t="str">
        <f>'Marks Entry'!DP5</f>
        <v>Total Marks</v>
      </c>
      <c r="DP4" s="1022" t="str">
        <f>'Marks Entry'!DQ5</f>
        <v>MARKS %</v>
      </c>
      <c r="DQ4" s="181" t="str">
        <f>'Marks Entry'!DR5</f>
        <v>Grd.</v>
      </c>
      <c r="DR4" s="1101" t="str">
        <f>'Marks Entry'!DS5</f>
        <v>Tests</v>
      </c>
      <c r="DS4" s="1102"/>
      <c r="DT4" s="1102"/>
      <c r="DU4" s="1102"/>
      <c r="DV4" s="1102"/>
      <c r="DW4" s="1102"/>
      <c r="DX4" s="1102"/>
      <c r="DY4" s="1102"/>
      <c r="DZ4" s="1102"/>
      <c r="EA4" s="1102"/>
      <c r="EB4" s="1102"/>
      <c r="EC4" s="975" t="str">
        <f>'Marks Entry'!ED5</f>
        <v>Total Tests</v>
      </c>
      <c r="ED4" s="1100" t="str">
        <f>'Marks Entry'!EE5</f>
        <v>Half Yearly</v>
      </c>
      <c r="EE4" s="1100">
        <f>'Marks Entry'!EF5</f>
        <v>0</v>
      </c>
      <c r="EF4" s="1100">
        <f>'Marks Entry'!EG5</f>
        <v>0</v>
      </c>
      <c r="EG4" s="1100" t="str">
        <f>'Marks Entry'!EH5</f>
        <v>Yearly Exam</v>
      </c>
      <c r="EH4" s="1100">
        <f>'Marks Entry'!EI5</f>
        <v>0</v>
      </c>
      <c r="EI4" s="1100">
        <f>'Marks Entry'!EJ5</f>
        <v>0</v>
      </c>
      <c r="EJ4" s="972" t="str">
        <f>'Marks Entry'!EK5</f>
        <v>Total Theory</v>
      </c>
      <c r="EK4" s="972" t="str">
        <f>'Marks Entry'!EL5</f>
        <v>Total Practical</v>
      </c>
      <c r="EL4" s="978" t="str">
        <f>'Marks Entry'!EM5</f>
        <v>Total Marks</v>
      </c>
      <c r="EM4" s="1022" t="str">
        <f>'Marks Entry'!EN5</f>
        <v>MARKS %</v>
      </c>
      <c r="EN4" s="181" t="str">
        <f>'Marks Entry'!EO5</f>
        <v>Grd.</v>
      </c>
      <c r="EO4" s="984" t="str">
        <f>'Marks Entry'!EP5</f>
        <v>Compulsory Tendency</v>
      </c>
      <c r="EP4" s="981" t="str">
        <f>'Marks Entry'!EQ5</f>
        <v>Alternative Tendency</v>
      </c>
      <c r="EQ4" s="981" t="str">
        <f>'Marks Entry'!ER5</f>
        <v>Camp</v>
      </c>
      <c r="ER4" s="978" t="str">
        <f>'Marks Entry'!ES5</f>
        <v>Total</v>
      </c>
      <c r="ES4" s="1022" t="str">
        <f>'Marks Entry'!ET5</f>
        <v>MARKS %</v>
      </c>
      <c r="ET4" s="181" t="str">
        <f>'Marks Entry'!EU5</f>
        <v>Grd.</v>
      </c>
      <c r="EU4" s="984" t="str">
        <f>'Marks Entry'!EV5</f>
        <v>Half Yearly</v>
      </c>
      <c r="EV4" s="981" t="str">
        <f>'Marks Entry'!EW5</f>
        <v>Yearly</v>
      </c>
      <c r="EW4" s="981" t="str">
        <f>'Marks Entry'!EX5</f>
        <v>Presentation Work</v>
      </c>
      <c r="EX4" s="992" t="str">
        <f>'Marks Entry'!EY5</f>
        <v>Total</v>
      </c>
      <c r="EY4" s="1022" t="str">
        <f>'Marks Entry'!EZ5</f>
        <v>MARKS %</v>
      </c>
      <c r="EZ4" s="181" t="str">
        <f>'Marks Entry'!FA5</f>
        <v>Grd.</v>
      </c>
      <c r="FA4" s="1101" t="str">
        <f>'Marks Entry'!FB5</f>
        <v>Tests</v>
      </c>
      <c r="FB4" s="1102"/>
      <c r="FC4" s="1102"/>
      <c r="FD4" s="999" t="str">
        <f>'Marks Entry'!FE5</f>
        <v>Total Tests</v>
      </c>
      <c r="FE4" s="987" t="str">
        <f>'Marks Entry'!FF5</f>
        <v>Half Yearly</v>
      </c>
      <c r="FF4" s="999" t="str">
        <f>'Marks Entry'!FG5</f>
        <v>Total (Tests+H.Y.)</v>
      </c>
      <c r="FG4" s="987" t="str">
        <f>'Marks Entry'!FH5</f>
        <v>Yearly Exam</v>
      </c>
      <c r="FH4" s="975" t="str">
        <f>'Marks Entry'!FI5</f>
        <v>Total</v>
      </c>
      <c r="FI4" s="975" t="str">
        <f>'Marks Entry'!FJ5</f>
        <v>MARKS %</v>
      </c>
      <c r="FJ4" s="975" t="str">
        <f>'Marks Entry'!FK5</f>
        <v>2T+E OR 2E+T</v>
      </c>
      <c r="FK4" s="1022" t="str">
        <f>'Marks Entry'!FJ5</f>
        <v>MARKS %</v>
      </c>
      <c r="FL4" s="181" t="str">
        <f>'Marks Entry'!FM5</f>
        <v>Div.</v>
      </c>
      <c r="FM4" s="984" t="str">
        <f>'Marks Entry'!FN5</f>
        <v>Contiuous Assessment</v>
      </c>
      <c r="FN4" s="981" t="str">
        <f>'Marks Entry'!FO5</f>
        <v>Theory</v>
      </c>
      <c r="FO4" s="981" t="str">
        <f>'Marks Entry'!FP5</f>
        <v>Practical</v>
      </c>
      <c r="FP4" s="978" t="str">
        <f>'Marks Entry'!FQ5</f>
        <v>Total</v>
      </c>
      <c r="FQ4" s="1022" t="str">
        <f>'Marks Entry'!FR5</f>
        <v>MARKS %</v>
      </c>
      <c r="FR4" s="181" t="str">
        <f>'Marks Entry'!FS5</f>
        <v>Grd.</v>
      </c>
      <c r="FS4" s="1115"/>
      <c r="FT4" s="1046"/>
      <c r="FU4" s="1104"/>
      <c r="FV4" s="1115"/>
      <c r="FW4" s="1046"/>
      <c r="FX4" s="1046"/>
      <c r="FY4" s="1046"/>
      <c r="FZ4" s="1046"/>
      <c r="GA4" s="1046"/>
      <c r="GB4" s="1037"/>
    </row>
    <row r="5" spans="1:184" s="30" customFormat="1" ht="51" customHeight="1">
      <c r="A5" s="1135"/>
      <c r="B5" s="1137" t="s">
        <v>31</v>
      </c>
      <c r="C5" s="1120" t="s">
        <v>26</v>
      </c>
      <c r="D5" s="1120" t="s">
        <v>20</v>
      </c>
      <c r="E5" s="1120" t="s">
        <v>27</v>
      </c>
      <c r="F5" s="1120" t="s">
        <v>21</v>
      </c>
      <c r="G5" s="1120" t="s">
        <v>22</v>
      </c>
      <c r="H5" s="1120" t="s">
        <v>23</v>
      </c>
      <c r="I5" s="1120" t="s">
        <v>24</v>
      </c>
      <c r="J5" s="1132" t="s">
        <v>25</v>
      </c>
      <c r="K5" s="1005" t="str">
        <f>'Marks Entry'!L6</f>
        <v>First Test</v>
      </c>
      <c r="L5" s="990" t="str">
        <f>'Marks Entry'!M6</f>
        <v>Second Test</v>
      </c>
      <c r="M5" s="1007" t="str">
        <f>'Marks Entry'!N6</f>
        <v>Third Test</v>
      </c>
      <c r="N5" s="1008"/>
      <c r="O5" s="1009"/>
      <c r="P5" s="976"/>
      <c r="Q5" s="973"/>
      <c r="R5" s="976"/>
      <c r="S5" s="973"/>
      <c r="T5" s="979"/>
      <c r="U5" s="1039">
        <f>'Marks Entry'!V6</f>
        <v>0</v>
      </c>
      <c r="V5" s="1039">
        <f>'Marks Entry'!W6</f>
        <v>0</v>
      </c>
      <c r="W5" s="1039">
        <f>'Marks Entry'!X6</f>
        <v>0</v>
      </c>
      <c r="X5" s="1024" t="str">
        <f>'Marks Entry'!Y6</f>
        <v>D/I/II/III/S</v>
      </c>
      <c r="Y5" s="1005" t="str">
        <f>'Marks Entry'!Z6</f>
        <v>First Test</v>
      </c>
      <c r="Z5" s="990" t="str">
        <f>'Marks Entry'!AA6</f>
        <v>Second Test</v>
      </c>
      <c r="AA5" s="1007" t="str">
        <f>'Marks Entry'!AB6</f>
        <v>Third Test</v>
      </c>
      <c r="AB5" s="1008"/>
      <c r="AC5" s="1009"/>
      <c r="AD5" s="976"/>
      <c r="AE5" s="973"/>
      <c r="AF5" s="976"/>
      <c r="AG5" s="973"/>
      <c r="AH5" s="979"/>
      <c r="AI5" s="1039">
        <f>'Marks Entry'!AJ6</f>
        <v>0</v>
      </c>
      <c r="AJ5" s="1039">
        <f>'Marks Entry'!AK6</f>
        <v>0</v>
      </c>
      <c r="AK5" s="1039">
        <f>'Marks Entry'!AL6</f>
        <v>0</v>
      </c>
      <c r="AL5" s="1024" t="str">
        <f>'Marks Entry'!AM6</f>
        <v>D/I/II/III/S</v>
      </c>
      <c r="AM5" s="1005" t="str">
        <f>'Marks Entry'!AN6</f>
        <v>First Test</v>
      </c>
      <c r="AN5" s="990" t="str">
        <f>'Marks Entry'!AO6</f>
        <v>Second Test</v>
      </c>
      <c r="AO5" s="1007" t="str">
        <f>'Marks Entry'!AP6</f>
        <v>Third Test</v>
      </c>
      <c r="AP5" s="1008"/>
      <c r="AQ5" s="1009"/>
      <c r="AR5" s="976"/>
      <c r="AS5" s="973"/>
      <c r="AT5" s="976"/>
      <c r="AU5" s="973"/>
      <c r="AV5" s="979"/>
      <c r="AW5" s="1039">
        <f>'Marks Entry'!AX6</f>
        <v>0</v>
      </c>
      <c r="AX5" s="1039">
        <f>'Marks Entry'!AY6</f>
        <v>0</v>
      </c>
      <c r="AY5" s="1039">
        <f>'Marks Entry'!AZ6</f>
        <v>0</v>
      </c>
      <c r="AZ5" s="1024" t="str">
        <f>'Marks Entry'!BA6</f>
        <v>D/I/II/III/S</v>
      </c>
      <c r="BA5" s="1005" t="str">
        <f>'Marks Entry'!BB6</f>
        <v>First Test</v>
      </c>
      <c r="BB5" s="990" t="str">
        <f>'Marks Entry'!BC6</f>
        <v>Second Test</v>
      </c>
      <c r="BC5" s="1007" t="str">
        <f>'Marks Entry'!BD6</f>
        <v>Third Test</v>
      </c>
      <c r="BD5" s="1008"/>
      <c r="BE5" s="1009"/>
      <c r="BF5" s="976"/>
      <c r="BG5" s="973"/>
      <c r="BH5" s="976"/>
      <c r="BI5" s="973"/>
      <c r="BJ5" s="979"/>
      <c r="BK5" s="1039">
        <f>'Marks Entry'!BL6</f>
        <v>0</v>
      </c>
      <c r="BL5" s="1039">
        <f>'Marks Entry'!BM6</f>
        <v>0</v>
      </c>
      <c r="BM5" s="1039">
        <f>'Marks Entry'!BN6</f>
        <v>0</v>
      </c>
      <c r="BN5" s="1024" t="str">
        <f>'Marks Entry'!BO6</f>
        <v>D/I/II/III/S</v>
      </c>
      <c r="BO5" s="1005" t="str">
        <f>'Marks Entry'!BP6</f>
        <v>First Test</v>
      </c>
      <c r="BP5" s="990" t="str">
        <f>'Marks Entry'!BQ6</f>
        <v>Second Test</v>
      </c>
      <c r="BQ5" s="1007" t="str">
        <f>'Marks Entry'!BR6</f>
        <v>Third Test</v>
      </c>
      <c r="BR5" s="1008"/>
      <c r="BS5" s="1009"/>
      <c r="BT5" s="976"/>
      <c r="BU5" s="973"/>
      <c r="BV5" s="976"/>
      <c r="BW5" s="973"/>
      <c r="BX5" s="979"/>
      <c r="BY5" s="1039">
        <f>'Marks Entry'!BX6</f>
        <v>0</v>
      </c>
      <c r="BZ5" s="1039">
        <f>'Marks Entry'!BY6</f>
        <v>0</v>
      </c>
      <c r="CA5" s="1039">
        <f>'Marks Entry'!CB6</f>
        <v>0</v>
      </c>
      <c r="CB5" s="1024" t="str">
        <f>'Marks Entry'!CC6</f>
        <v>D/I/II/III/S</v>
      </c>
      <c r="CC5" s="1005" t="str">
        <f>'Marks Entry'!CD6</f>
        <v>First Test</v>
      </c>
      <c r="CD5" s="990" t="str">
        <f>'Marks Entry'!CE6</f>
        <v>Second Test</v>
      </c>
      <c r="CE5" s="1007" t="str">
        <f>'Marks Entry'!CF6</f>
        <v>Third Test</v>
      </c>
      <c r="CF5" s="1008"/>
      <c r="CG5" s="1009"/>
      <c r="CH5" s="976"/>
      <c r="CI5" s="973"/>
      <c r="CJ5" s="976"/>
      <c r="CK5" s="973"/>
      <c r="CL5" s="979"/>
      <c r="CM5" s="1039">
        <f>'Marks Entry'!CN6</f>
        <v>0</v>
      </c>
      <c r="CN5" s="1039">
        <f>'Marks Entry'!CO6</f>
        <v>0</v>
      </c>
      <c r="CO5" s="1039">
        <f>'Marks Entry'!CP6</f>
        <v>0</v>
      </c>
      <c r="CP5" s="1024" t="str">
        <f>'Marks Entry'!CQ6</f>
        <v>D/I/II/III/S</v>
      </c>
      <c r="CQ5" s="1005" t="str">
        <f>'Marks Entry'!CR6</f>
        <v>First Test</v>
      </c>
      <c r="CR5" s="990" t="str">
        <f>'Marks Entry'!CS6</f>
        <v>Second Test</v>
      </c>
      <c r="CS5" s="1007" t="str">
        <f>'Marks Entry'!CT6</f>
        <v>Third Test</v>
      </c>
      <c r="CT5" s="1008"/>
      <c r="CU5" s="1009"/>
      <c r="CV5" s="976"/>
      <c r="CW5" s="973"/>
      <c r="CX5" s="976"/>
      <c r="CY5" s="973"/>
      <c r="CZ5" s="979"/>
      <c r="DA5" s="1039">
        <f>'Marks Entry'!DB6</f>
        <v>0</v>
      </c>
      <c r="DB5" s="1039">
        <f>'Marks Entry'!DC6</f>
        <v>0</v>
      </c>
      <c r="DC5" s="1039">
        <f>'Marks Entry'!DD6</f>
        <v>0</v>
      </c>
      <c r="DD5" s="1024" t="str">
        <f>'Marks Entry'!DE6</f>
        <v>D/I/II/III/S</v>
      </c>
      <c r="DE5" s="1005" t="str">
        <f>'Marks Entry'!DF6</f>
        <v>First Test</v>
      </c>
      <c r="DF5" s="990" t="str">
        <f>'Marks Entry'!DG6</f>
        <v>Second Test</v>
      </c>
      <c r="DG5" s="990" t="str">
        <f>'Marks Entry'!DH6</f>
        <v>Third Test</v>
      </c>
      <c r="DH5" s="976"/>
      <c r="DI5" s="1098" t="str">
        <f>'Marks Entry'!DJ6</f>
        <v>Theory</v>
      </c>
      <c r="DJ5" s="1098" t="str">
        <f>'Marks Entry'!DK6</f>
        <v>Practical</v>
      </c>
      <c r="DK5" s="975" t="str">
        <f>'Marks Entry'!DL6</f>
        <v>Total H.Y.</v>
      </c>
      <c r="DL5" s="1098" t="str">
        <f>'Marks Entry'!DM6</f>
        <v>Theory</v>
      </c>
      <c r="DM5" s="1098" t="str">
        <f>'Marks Entry'!DN6</f>
        <v>Practical</v>
      </c>
      <c r="DN5" s="975" t="str">
        <f>'Marks Entry'!DO6</f>
        <v>Total Yearly</v>
      </c>
      <c r="DO5" s="979"/>
      <c r="DP5" s="1022">
        <f>'Marks Entry'!DQ6</f>
        <v>0</v>
      </c>
      <c r="DQ5" s="1024" t="str">
        <f>'Marks Entry'!DR6</f>
        <v>A/B/C/D</v>
      </c>
      <c r="DR5" s="1005" t="str">
        <f>'Marks Entry'!DS6</f>
        <v>First Theory</v>
      </c>
      <c r="DS5" s="990" t="str">
        <f>'Marks Entry'!DT6</f>
        <v>First Prac.</v>
      </c>
      <c r="DT5" s="975" t="str">
        <f>'Marks Entry'!DU6</f>
        <v>Total First</v>
      </c>
      <c r="DU5" s="990" t="str">
        <f>'Marks Entry'!DV6</f>
        <v>Second Theory</v>
      </c>
      <c r="DV5" s="990" t="str">
        <f>'Marks Entry'!DW6</f>
        <v>SecondPrac.</v>
      </c>
      <c r="DW5" s="975" t="str">
        <f>'Marks Entry'!DX6</f>
        <v>Total Second</v>
      </c>
      <c r="DX5" s="990" t="str">
        <f>'Marks Entry'!DY6</f>
        <v>Third Theory</v>
      </c>
      <c r="DY5" s="990" t="str">
        <f>'Marks Entry'!DZ6</f>
        <v>Third Prac.</v>
      </c>
      <c r="DZ5" s="975" t="str">
        <f>'Marks Entry'!EA6</f>
        <v>Total Third</v>
      </c>
      <c r="EA5" s="975" t="str">
        <f>'Marks Entry'!EB6</f>
        <v>Total Theory</v>
      </c>
      <c r="EB5" s="975" t="str">
        <f>'Marks Entry'!EC6</f>
        <v>Total Prac.</v>
      </c>
      <c r="EC5" s="976"/>
      <c r="ED5" s="990" t="str">
        <f>'Marks Entry'!EE6</f>
        <v>Theory</v>
      </c>
      <c r="EE5" s="990" t="str">
        <f>'Marks Entry'!EF6</f>
        <v>Practical</v>
      </c>
      <c r="EF5" s="975" t="str">
        <f>'Marks Entry'!EG6</f>
        <v>Total H.Y.</v>
      </c>
      <c r="EG5" s="990" t="str">
        <f>'Marks Entry'!EH6</f>
        <v>Theory</v>
      </c>
      <c r="EH5" s="990" t="str">
        <f>'Marks Entry'!EI6</f>
        <v>Practical</v>
      </c>
      <c r="EI5" s="975" t="str">
        <f>'Marks Entry'!EJ6</f>
        <v>Total Yearly</v>
      </c>
      <c r="EJ5" s="973"/>
      <c r="EK5" s="973"/>
      <c r="EL5" s="979"/>
      <c r="EM5" s="1022">
        <f>'Marks Entry'!EN6</f>
        <v>0</v>
      </c>
      <c r="EN5" s="1024" t="str">
        <f>'Marks Entry'!EO6</f>
        <v>A/B/C/D</v>
      </c>
      <c r="EO5" s="985"/>
      <c r="EP5" s="982"/>
      <c r="EQ5" s="982"/>
      <c r="ER5" s="979"/>
      <c r="ES5" s="1022">
        <f>'Marks Entry'!ET6</f>
        <v>0</v>
      </c>
      <c r="ET5" s="1024" t="str">
        <f>'Marks Entry'!EU6</f>
        <v>A/B/C/D</v>
      </c>
      <c r="EU5" s="985"/>
      <c r="EV5" s="982"/>
      <c r="EW5" s="982"/>
      <c r="EX5" s="993"/>
      <c r="EY5" s="1022">
        <f>'Marks Entry'!EZ6</f>
        <v>0</v>
      </c>
      <c r="EZ5" s="1024" t="str">
        <f>'Marks Entry'!FA6</f>
        <v>A/B/C/D</v>
      </c>
      <c r="FA5" s="997" t="str">
        <f>'Marks Entry'!FB6</f>
        <v>First Test</v>
      </c>
      <c r="FB5" s="995" t="str">
        <f>'Marks Entry'!FC6</f>
        <v>Second Test</v>
      </c>
      <c r="FC5" s="995" t="str">
        <f>'Marks Entry'!FD6</f>
        <v>Third Test</v>
      </c>
      <c r="FD5" s="1000"/>
      <c r="FE5" s="988"/>
      <c r="FF5" s="1000"/>
      <c r="FG5" s="988"/>
      <c r="FH5" s="976"/>
      <c r="FI5" s="976"/>
      <c r="FJ5" s="976"/>
      <c r="FK5" s="1022">
        <f>'Marks Entry'!FJ6</f>
        <v>0</v>
      </c>
      <c r="FL5" s="1024" t="str">
        <f>'Marks Entry'!FM6</f>
        <v>D/I/II/III/S</v>
      </c>
      <c r="FM5" s="985"/>
      <c r="FN5" s="982"/>
      <c r="FO5" s="982"/>
      <c r="FP5" s="979"/>
      <c r="FQ5" s="1022">
        <f>'Marks Entry'!FR6</f>
        <v>0</v>
      </c>
      <c r="FR5" s="1024" t="str">
        <f>'Marks Entry'!FS6</f>
        <v>A/B/C/D</v>
      </c>
      <c r="FS5" s="1115"/>
      <c r="FT5" s="1046"/>
      <c r="FU5" s="1104"/>
      <c r="FV5" s="1115"/>
      <c r="FW5" s="1046"/>
      <c r="FX5" s="1046"/>
      <c r="FY5" s="1046"/>
      <c r="FZ5" s="1046"/>
      <c r="GA5" s="1046"/>
      <c r="GB5" s="1037"/>
    </row>
    <row r="6" spans="1:184" s="30" customFormat="1" ht="51" customHeight="1">
      <c r="A6" s="1135"/>
      <c r="B6" s="1138"/>
      <c r="C6" s="1121"/>
      <c r="D6" s="1121"/>
      <c r="E6" s="1121"/>
      <c r="F6" s="1121"/>
      <c r="G6" s="1121"/>
      <c r="H6" s="1121"/>
      <c r="I6" s="1121"/>
      <c r="J6" s="1133"/>
      <c r="K6" s="1006"/>
      <c r="L6" s="991"/>
      <c r="M6" s="444" t="str">
        <f>'Marks Entry'!N7</f>
        <v>Written</v>
      </c>
      <c r="N6" s="444" t="str">
        <f>'Marks Entry'!O7</f>
        <v>Plantation</v>
      </c>
      <c r="O6" s="444" t="str">
        <f>'Marks Entry'!P7</f>
        <v>Total</v>
      </c>
      <c r="P6" s="977"/>
      <c r="Q6" s="974"/>
      <c r="R6" s="977"/>
      <c r="S6" s="974"/>
      <c r="T6" s="980"/>
      <c r="U6" s="1136"/>
      <c r="V6" s="1136"/>
      <c r="W6" s="1136"/>
      <c r="X6" s="1025"/>
      <c r="Y6" s="1006"/>
      <c r="Z6" s="991"/>
      <c r="AA6" s="444" t="str">
        <f>'Marks Entry'!AB7</f>
        <v>Written</v>
      </c>
      <c r="AB6" s="444" t="str">
        <f>'Marks Entry'!AC7</f>
        <v>Plantation</v>
      </c>
      <c r="AC6" s="444" t="str">
        <f>'Marks Entry'!AD7</f>
        <v>Total</v>
      </c>
      <c r="AD6" s="977"/>
      <c r="AE6" s="974"/>
      <c r="AF6" s="977"/>
      <c r="AG6" s="974"/>
      <c r="AH6" s="980"/>
      <c r="AI6" s="1039"/>
      <c r="AJ6" s="1039"/>
      <c r="AK6" s="1039"/>
      <c r="AL6" s="1024"/>
      <c r="AM6" s="1006"/>
      <c r="AN6" s="991"/>
      <c r="AO6" s="444" t="str">
        <f>'Marks Entry'!AP7</f>
        <v>Written</v>
      </c>
      <c r="AP6" s="444" t="str">
        <f>'Marks Entry'!AQ7</f>
        <v>Plantation</v>
      </c>
      <c r="AQ6" s="444" t="str">
        <f>'Marks Entry'!AR7</f>
        <v>Total</v>
      </c>
      <c r="AR6" s="977"/>
      <c r="AS6" s="974"/>
      <c r="AT6" s="977"/>
      <c r="AU6" s="974"/>
      <c r="AV6" s="980"/>
      <c r="AW6" s="1039"/>
      <c r="AX6" s="1039"/>
      <c r="AY6" s="1039"/>
      <c r="AZ6" s="1024"/>
      <c r="BA6" s="1006"/>
      <c r="BB6" s="991"/>
      <c r="BC6" s="444" t="str">
        <f>'Marks Entry'!BD7</f>
        <v>Written</v>
      </c>
      <c r="BD6" s="444" t="str">
        <f>'Marks Entry'!BE7</f>
        <v>Plantation</v>
      </c>
      <c r="BE6" s="444" t="str">
        <f>'Marks Entry'!BF7</f>
        <v>Total</v>
      </c>
      <c r="BF6" s="977"/>
      <c r="BG6" s="974"/>
      <c r="BH6" s="977"/>
      <c r="BI6" s="974"/>
      <c r="BJ6" s="980"/>
      <c r="BK6" s="1039"/>
      <c r="BL6" s="1039"/>
      <c r="BM6" s="1039"/>
      <c r="BN6" s="1024"/>
      <c r="BO6" s="1006"/>
      <c r="BP6" s="991"/>
      <c r="BQ6" s="444" t="str">
        <f>'Marks Entry'!BR7</f>
        <v>Written</v>
      </c>
      <c r="BR6" s="444" t="str">
        <f>'Marks Entry'!BS7</f>
        <v>Plantation</v>
      </c>
      <c r="BS6" s="444" t="str">
        <f>'Marks Entry'!BT7</f>
        <v>Total</v>
      </c>
      <c r="BT6" s="977"/>
      <c r="BU6" s="974"/>
      <c r="BV6" s="977"/>
      <c r="BW6" s="974"/>
      <c r="BX6" s="980"/>
      <c r="BY6" s="1039"/>
      <c r="BZ6" s="1039"/>
      <c r="CA6" s="1039"/>
      <c r="CB6" s="1024"/>
      <c r="CC6" s="1006"/>
      <c r="CD6" s="991"/>
      <c r="CE6" s="444" t="str">
        <f>'Marks Entry'!CF7</f>
        <v>Written</v>
      </c>
      <c r="CF6" s="444" t="str">
        <f>'Marks Entry'!CG7</f>
        <v>Plantation</v>
      </c>
      <c r="CG6" s="444" t="str">
        <f>'Marks Entry'!CH7</f>
        <v>Total</v>
      </c>
      <c r="CH6" s="977"/>
      <c r="CI6" s="974"/>
      <c r="CJ6" s="977"/>
      <c r="CK6" s="974"/>
      <c r="CL6" s="980"/>
      <c r="CM6" s="1039"/>
      <c r="CN6" s="1039"/>
      <c r="CO6" s="1039"/>
      <c r="CP6" s="1024"/>
      <c r="CQ6" s="1006"/>
      <c r="CR6" s="991"/>
      <c r="CS6" s="444" t="str">
        <f>'Marks Entry'!CT7</f>
        <v>Written</v>
      </c>
      <c r="CT6" s="444" t="str">
        <f>'Marks Entry'!CU7</f>
        <v>Plantation</v>
      </c>
      <c r="CU6" s="444" t="str">
        <f>'Marks Entry'!CV7</f>
        <v>Total</v>
      </c>
      <c r="CV6" s="977"/>
      <c r="CW6" s="974"/>
      <c r="CX6" s="977"/>
      <c r="CY6" s="974"/>
      <c r="CZ6" s="980"/>
      <c r="DA6" s="1039"/>
      <c r="DB6" s="1039"/>
      <c r="DC6" s="1039"/>
      <c r="DD6" s="1024"/>
      <c r="DE6" s="1006"/>
      <c r="DF6" s="991"/>
      <c r="DG6" s="991"/>
      <c r="DH6" s="977"/>
      <c r="DI6" s="1099"/>
      <c r="DJ6" s="1099"/>
      <c r="DK6" s="977"/>
      <c r="DL6" s="1099"/>
      <c r="DM6" s="1099"/>
      <c r="DN6" s="977"/>
      <c r="DO6" s="980"/>
      <c r="DP6" s="1023"/>
      <c r="DQ6" s="1025"/>
      <c r="DR6" s="1006"/>
      <c r="DS6" s="991"/>
      <c r="DT6" s="977"/>
      <c r="DU6" s="991"/>
      <c r="DV6" s="991"/>
      <c r="DW6" s="977"/>
      <c r="DX6" s="991"/>
      <c r="DY6" s="991"/>
      <c r="DZ6" s="977"/>
      <c r="EA6" s="977"/>
      <c r="EB6" s="977"/>
      <c r="EC6" s="977"/>
      <c r="ED6" s="991"/>
      <c r="EE6" s="991"/>
      <c r="EF6" s="977"/>
      <c r="EG6" s="991"/>
      <c r="EH6" s="991"/>
      <c r="EI6" s="977"/>
      <c r="EJ6" s="974"/>
      <c r="EK6" s="974"/>
      <c r="EL6" s="980"/>
      <c r="EM6" s="1023"/>
      <c r="EN6" s="1025"/>
      <c r="EO6" s="986"/>
      <c r="EP6" s="983"/>
      <c r="EQ6" s="983"/>
      <c r="ER6" s="980"/>
      <c r="ES6" s="1023"/>
      <c r="ET6" s="1025"/>
      <c r="EU6" s="986"/>
      <c r="EV6" s="983"/>
      <c r="EW6" s="983"/>
      <c r="EX6" s="994"/>
      <c r="EY6" s="1023"/>
      <c r="EZ6" s="1025"/>
      <c r="FA6" s="998"/>
      <c r="FB6" s="996"/>
      <c r="FC6" s="996"/>
      <c r="FD6" s="1001"/>
      <c r="FE6" s="989"/>
      <c r="FF6" s="1001"/>
      <c r="FG6" s="989"/>
      <c r="FH6" s="977"/>
      <c r="FI6" s="977"/>
      <c r="FJ6" s="977"/>
      <c r="FK6" s="1023"/>
      <c r="FL6" s="1025"/>
      <c r="FM6" s="986"/>
      <c r="FN6" s="983"/>
      <c r="FO6" s="983"/>
      <c r="FP6" s="980"/>
      <c r="FQ6" s="1023"/>
      <c r="FR6" s="1025"/>
      <c r="FS6" s="1116"/>
      <c r="FT6" s="1047"/>
      <c r="FU6" s="1105"/>
      <c r="FV6" s="1116"/>
      <c r="FW6" s="1047"/>
      <c r="FX6" s="1047"/>
      <c r="FY6" s="1047"/>
      <c r="FZ6" s="1047"/>
      <c r="GA6" s="1047"/>
      <c r="GB6" s="1038"/>
    </row>
    <row r="7" spans="1:184" s="30" customFormat="1" ht="15.75" customHeight="1" thickBot="1">
      <c r="A7" s="1135"/>
      <c r="B7" s="1139"/>
      <c r="C7" s="1122"/>
      <c r="D7" s="1122"/>
      <c r="E7" s="1122"/>
      <c r="F7" s="1122"/>
      <c r="G7" s="1122"/>
      <c r="H7" s="1122"/>
      <c r="I7" s="1122"/>
      <c r="J7" s="1134"/>
      <c r="K7" s="182">
        <f>'Marks Entry'!L8</f>
        <v>5</v>
      </c>
      <c r="L7" s="183">
        <f>'Marks Entry'!M8</f>
        <v>5</v>
      </c>
      <c r="M7" s="183">
        <f>'Marks Entry'!N8</f>
        <v>4</v>
      </c>
      <c r="N7" s="183">
        <f>'Marks Entry'!O8</f>
        <v>1</v>
      </c>
      <c r="O7" s="183">
        <f>'Marks Entry'!P8</f>
        <v>5</v>
      </c>
      <c r="P7" s="184">
        <f>'Marks Entry'!Q8</f>
        <v>15</v>
      </c>
      <c r="Q7" s="185">
        <f>'Marks Entry'!R8</f>
        <v>35</v>
      </c>
      <c r="R7" s="184">
        <f>'Marks Entry'!S8</f>
        <v>50</v>
      </c>
      <c r="S7" s="185">
        <f>'Marks Entry'!T8</f>
        <v>50</v>
      </c>
      <c r="T7" s="184">
        <f>'Marks Entry'!U8</f>
        <v>100</v>
      </c>
      <c r="U7" s="1136">
        <f>'Marks Entry'!V8</f>
        <v>0</v>
      </c>
      <c r="V7" s="1136">
        <f>'Marks Entry'!W8</f>
        <v>0</v>
      </c>
      <c r="W7" s="1136">
        <f>'Marks Entry'!X8</f>
        <v>0</v>
      </c>
      <c r="X7" s="1153">
        <f>'Marks Entry'!Y8</f>
        <v>0</v>
      </c>
      <c r="Y7" s="182">
        <f>'Marks Entry'!Z8</f>
        <v>5</v>
      </c>
      <c r="Z7" s="183">
        <f>'Marks Entry'!AA8</f>
        <v>5</v>
      </c>
      <c r="AA7" s="183">
        <f>'Marks Entry'!AB8</f>
        <v>4</v>
      </c>
      <c r="AB7" s="183">
        <f>'Marks Entry'!AC8</f>
        <v>1</v>
      </c>
      <c r="AC7" s="183">
        <f>'Marks Entry'!AD8</f>
        <v>5</v>
      </c>
      <c r="AD7" s="184">
        <f>'Marks Entry'!AE8</f>
        <v>15</v>
      </c>
      <c r="AE7" s="185">
        <f>'Marks Entry'!AF8</f>
        <v>35</v>
      </c>
      <c r="AF7" s="184">
        <f>'Marks Entry'!AG8</f>
        <v>50</v>
      </c>
      <c r="AG7" s="185">
        <f>'Marks Entry'!AH8</f>
        <v>50</v>
      </c>
      <c r="AH7" s="184">
        <f>'Marks Entry'!AI8</f>
        <v>100</v>
      </c>
      <c r="AI7" s="1039">
        <f>'Marks Entry'!AJ8</f>
        <v>0</v>
      </c>
      <c r="AJ7" s="1039">
        <f>'Marks Entry'!AK8</f>
        <v>0</v>
      </c>
      <c r="AK7" s="1039">
        <f>'Marks Entry'!AL8</f>
        <v>0</v>
      </c>
      <c r="AL7" s="1029">
        <f>'Marks Entry'!AM8</f>
        <v>0</v>
      </c>
      <c r="AM7" s="182">
        <f>'Marks Entry'!AN8</f>
        <v>10</v>
      </c>
      <c r="AN7" s="183">
        <f>'Marks Entry'!AO8</f>
        <v>10</v>
      </c>
      <c r="AO7" s="183">
        <f>'Marks Entry'!AP8</f>
        <v>9</v>
      </c>
      <c r="AP7" s="183">
        <f>'Marks Entry'!AQ8</f>
        <v>1</v>
      </c>
      <c r="AQ7" s="183">
        <f>'Marks Entry'!AR8</f>
        <v>10</v>
      </c>
      <c r="AR7" s="184">
        <f>'Marks Entry'!AS8</f>
        <v>30</v>
      </c>
      <c r="AS7" s="185">
        <f>'Marks Entry'!AT8</f>
        <v>70</v>
      </c>
      <c r="AT7" s="184">
        <f>'Marks Entry'!AU8</f>
        <v>100</v>
      </c>
      <c r="AU7" s="185">
        <f>'Marks Entry'!AV8</f>
        <v>100</v>
      </c>
      <c r="AV7" s="184">
        <f>'Marks Entry'!AW8</f>
        <v>200</v>
      </c>
      <c r="AW7" s="1039">
        <f>'Marks Entry'!AX8</f>
        <v>0</v>
      </c>
      <c r="AX7" s="1039">
        <f>'Marks Entry'!AY8</f>
        <v>0</v>
      </c>
      <c r="AY7" s="1039">
        <f>'Marks Entry'!AZ8</f>
        <v>0</v>
      </c>
      <c r="AZ7" s="1029">
        <f>'Marks Entry'!BA8</f>
        <v>0</v>
      </c>
      <c r="BA7" s="182">
        <f>'Marks Entry'!BB8</f>
        <v>10</v>
      </c>
      <c r="BB7" s="183">
        <f>'Marks Entry'!BC8</f>
        <v>10</v>
      </c>
      <c r="BC7" s="183">
        <f>'Marks Entry'!BD8</f>
        <v>9</v>
      </c>
      <c r="BD7" s="183">
        <f>'Marks Entry'!BE8</f>
        <v>1</v>
      </c>
      <c r="BE7" s="183">
        <f>'Marks Entry'!BF8</f>
        <v>10</v>
      </c>
      <c r="BF7" s="184">
        <f>'Marks Entry'!BG8</f>
        <v>30</v>
      </c>
      <c r="BG7" s="185">
        <f>'Marks Entry'!BH8</f>
        <v>70</v>
      </c>
      <c r="BH7" s="184">
        <f>'Marks Entry'!BI8</f>
        <v>100</v>
      </c>
      <c r="BI7" s="185">
        <f>'Marks Entry'!BJ8</f>
        <v>100</v>
      </c>
      <c r="BJ7" s="184">
        <f>'Marks Entry'!BK8</f>
        <v>200</v>
      </c>
      <c r="BK7" s="1039">
        <f>'Marks Entry'!BL8</f>
        <v>0</v>
      </c>
      <c r="BL7" s="1039">
        <f>'Marks Entry'!BM8</f>
        <v>0</v>
      </c>
      <c r="BM7" s="1039">
        <f>'Marks Entry'!BN8</f>
        <v>0</v>
      </c>
      <c r="BN7" s="1029">
        <f>'Marks Entry'!BO8</f>
        <v>0</v>
      </c>
      <c r="BO7" s="182">
        <f>'Marks Entry'!BP8</f>
        <v>10</v>
      </c>
      <c r="BP7" s="183">
        <f>'Marks Entry'!BQ8</f>
        <v>10</v>
      </c>
      <c r="BQ7" s="183">
        <f>'Marks Entry'!BR8</f>
        <v>8</v>
      </c>
      <c r="BR7" s="183">
        <f>'Marks Entry'!BS8</f>
        <v>2</v>
      </c>
      <c r="BS7" s="183">
        <f>'Marks Entry'!BT8</f>
        <v>10</v>
      </c>
      <c r="BT7" s="184">
        <f>'Marks Entry'!BU8</f>
        <v>30</v>
      </c>
      <c r="BU7" s="185">
        <f>'Marks Entry'!BV8</f>
        <v>70</v>
      </c>
      <c r="BV7" s="184">
        <f>'Marks Entry'!BW8</f>
        <v>100</v>
      </c>
      <c r="BW7" s="185">
        <f>'Marks Entry'!BX8</f>
        <v>100</v>
      </c>
      <c r="BX7" s="184">
        <f>'Marks Entry'!BY8</f>
        <v>200</v>
      </c>
      <c r="BY7" s="1039">
        <f>'Marks Entry'!BX8</f>
        <v>100</v>
      </c>
      <c r="BZ7" s="1039">
        <f>'Marks Entry'!BY8</f>
        <v>200</v>
      </c>
      <c r="CA7" s="1039">
        <f>'Marks Entry'!CB8</f>
        <v>0</v>
      </c>
      <c r="CB7" s="1029">
        <f>'Marks Entry'!CC8</f>
        <v>0</v>
      </c>
      <c r="CC7" s="182">
        <f>'Marks Entry'!CD8</f>
        <v>10</v>
      </c>
      <c r="CD7" s="183">
        <f>'Marks Entry'!CE8</f>
        <v>10</v>
      </c>
      <c r="CE7" s="183">
        <f>'Marks Entry'!CF8</f>
        <v>9</v>
      </c>
      <c r="CF7" s="183">
        <f>'Marks Entry'!CG8</f>
        <v>1</v>
      </c>
      <c r="CG7" s="183">
        <f>'Marks Entry'!CH8</f>
        <v>10</v>
      </c>
      <c r="CH7" s="184">
        <f>'Marks Entry'!CI8</f>
        <v>30</v>
      </c>
      <c r="CI7" s="185">
        <f>'Marks Entry'!CJ8</f>
        <v>70</v>
      </c>
      <c r="CJ7" s="184">
        <f>'Marks Entry'!CK8</f>
        <v>100</v>
      </c>
      <c r="CK7" s="185">
        <f>'Marks Entry'!CL8</f>
        <v>100</v>
      </c>
      <c r="CL7" s="184">
        <f>'Marks Entry'!CM8</f>
        <v>200</v>
      </c>
      <c r="CM7" s="1039">
        <f>'Marks Entry'!CN8</f>
        <v>0</v>
      </c>
      <c r="CN7" s="1039">
        <f>'Marks Entry'!CO8</f>
        <v>0</v>
      </c>
      <c r="CO7" s="1039">
        <f>'Marks Entry'!CP8</f>
        <v>0</v>
      </c>
      <c r="CP7" s="1029">
        <f>'Marks Entry'!CQ8</f>
        <v>0</v>
      </c>
      <c r="CQ7" s="182">
        <f>'Marks Entry'!CR8</f>
        <v>10</v>
      </c>
      <c r="CR7" s="183">
        <f>'Marks Entry'!CS8</f>
        <v>10</v>
      </c>
      <c r="CS7" s="183">
        <f>'Marks Entry'!CT8</f>
        <v>9</v>
      </c>
      <c r="CT7" s="183">
        <f>'Marks Entry'!CU8</f>
        <v>1</v>
      </c>
      <c r="CU7" s="183">
        <f>'Marks Entry'!CV8</f>
        <v>10</v>
      </c>
      <c r="CV7" s="184">
        <f>'Marks Entry'!CW8</f>
        <v>30</v>
      </c>
      <c r="CW7" s="185">
        <f>'Marks Entry'!CX8</f>
        <v>70</v>
      </c>
      <c r="CX7" s="184">
        <f>'Marks Entry'!CY8</f>
        <v>100</v>
      </c>
      <c r="CY7" s="185">
        <f>'Marks Entry'!CZ8</f>
        <v>100</v>
      </c>
      <c r="CZ7" s="184">
        <f>'Marks Entry'!DA8</f>
        <v>200</v>
      </c>
      <c r="DA7" s="1039">
        <f>'Marks Entry'!DB8</f>
        <v>0</v>
      </c>
      <c r="DB7" s="1039">
        <f>'Marks Entry'!DC8</f>
        <v>0</v>
      </c>
      <c r="DC7" s="1039">
        <f>'Marks Entry'!DD8</f>
        <v>0</v>
      </c>
      <c r="DD7" s="1029">
        <f>'Marks Entry'!DE8</f>
        <v>0</v>
      </c>
      <c r="DE7" s="182">
        <f>'Marks Entry'!DF8</f>
        <v>10</v>
      </c>
      <c r="DF7" s="183">
        <f>'Marks Entry'!DG8</f>
        <v>10</v>
      </c>
      <c r="DG7" s="183">
        <f>'Marks Entry'!DH8</f>
        <v>10</v>
      </c>
      <c r="DH7" s="184">
        <f>'Marks Entry'!DI8</f>
        <v>30</v>
      </c>
      <c r="DI7" s="185">
        <f>'Marks Entry'!DJ8</f>
        <v>40</v>
      </c>
      <c r="DJ7" s="185">
        <f>'Marks Entry'!DK8</f>
        <v>30</v>
      </c>
      <c r="DK7" s="184">
        <f>'Marks Entry'!DL8</f>
        <v>70</v>
      </c>
      <c r="DL7" s="185">
        <f>'Marks Entry'!DM8</f>
        <v>70</v>
      </c>
      <c r="DM7" s="185">
        <f>'Marks Entry'!DN8</f>
        <v>30</v>
      </c>
      <c r="DN7" s="184">
        <f>'Marks Entry'!DO8</f>
        <v>100</v>
      </c>
      <c r="DO7" s="184">
        <f>'Marks Entry'!DP8</f>
        <v>200</v>
      </c>
      <c r="DP7" s="1023">
        <f>'Marks Entry'!DQ8</f>
        <v>0</v>
      </c>
      <c r="DQ7" s="1025">
        <f>'Marks Entry'!DR8</f>
        <v>0</v>
      </c>
      <c r="DR7" s="182">
        <f>'Marks Entry'!DS8</f>
        <v>10</v>
      </c>
      <c r="DS7" s="183">
        <f>'Marks Entry'!DT8</f>
        <v>8</v>
      </c>
      <c r="DT7" s="184">
        <f>'Marks Entry'!DU8</f>
        <v>18</v>
      </c>
      <c r="DU7" s="183">
        <f>'Marks Entry'!DV8</f>
        <v>10</v>
      </c>
      <c r="DV7" s="183">
        <f>'Marks Entry'!DW8</f>
        <v>7</v>
      </c>
      <c r="DW7" s="184">
        <f>'Marks Entry'!DX8</f>
        <v>17</v>
      </c>
      <c r="DX7" s="183">
        <f>'Marks Entry'!DY8</f>
        <v>15</v>
      </c>
      <c r="DY7" s="183">
        <f>'Marks Entry'!DZ8</f>
        <v>10</v>
      </c>
      <c r="DZ7" s="184">
        <f>'Marks Entry'!EA8</f>
        <v>25</v>
      </c>
      <c r="EA7" s="184">
        <f>'Marks Entry'!EB8</f>
        <v>35</v>
      </c>
      <c r="EB7" s="184">
        <f>'Marks Entry'!EC8</f>
        <v>25</v>
      </c>
      <c r="EC7" s="184">
        <f>'Marks Entry'!ED8</f>
        <v>60</v>
      </c>
      <c r="ED7" s="185">
        <f>'Marks Entry'!EE8</f>
        <v>25</v>
      </c>
      <c r="EE7" s="185">
        <f>'Marks Entry'!EF8</f>
        <v>15</v>
      </c>
      <c r="EF7" s="184">
        <f>'Marks Entry'!EG8</f>
        <v>40</v>
      </c>
      <c r="EG7" s="185">
        <f>'Marks Entry'!EH8</f>
        <v>30</v>
      </c>
      <c r="EH7" s="185">
        <f>'Marks Entry'!EI8</f>
        <v>70</v>
      </c>
      <c r="EI7" s="184">
        <f>'Marks Entry'!EJ8</f>
        <v>100</v>
      </c>
      <c r="EJ7" s="184">
        <f>'Marks Entry'!EK8</f>
        <v>90</v>
      </c>
      <c r="EK7" s="184">
        <f>'Marks Entry'!EL8</f>
        <v>110</v>
      </c>
      <c r="EL7" s="184">
        <f>'Marks Entry'!EM8</f>
        <v>200</v>
      </c>
      <c r="EM7" s="1023">
        <f>'Marks Entry'!EN8</f>
        <v>0</v>
      </c>
      <c r="EN7" s="1025">
        <f>'Marks Entry'!EO8</f>
        <v>0</v>
      </c>
      <c r="EO7" s="182">
        <f>'Marks Entry'!EP8</f>
        <v>25</v>
      </c>
      <c r="EP7" s="183">
        <f>'Marks Entry'!EQ8</f>
        <v>45</v>
      </c>
      <c r="EQ7" s="183">
        <f>'Marks Entry'!ER8</f>
        <v>30</v>
      </c>
      <c r="ER7" s="184">
        <f>'Marks Entry'!ES8</f>
        <v>100</v>
      </c>
      <c r="ES7" s="1023">
        <f>'Marks Entry'!ET8</f>
        <v>0</v>
      </c>
      <c r="ET7" s="1025">
        <f>'Marks Entry'!EU8</f>
        <v>0</v>
      </c>
      <c r="EU7" s="182">
        <f>'Marks Entry'!EV8</f>
        <v>35</v>
      </c>
      <c r="EV7" s="183">
        <f>'Marks Entry'!EW8</f>
        <v>45</v>
      </c>
      <c r="EW7" s="183">
        <f>'Marks Entry'!EX8</f>
        <v>20</v>
      </c>
      <c r="EX7" s="186">
        <f>'Marks Entry'!EY8</f>
        <v>100</v>
      </c>
      <c r="EY7" s="1023">
        <f>'Marks Entry'!EZ8</f>
        <v>0</v>
      </c>
      <c r="EZ7" s="1025">
        <f>'Marks Entry'!FA8</f>
        <v>0</v>
      </c>
      <c r="FA7" s="182">
        <f>'Marks Entry'!FB8</f>
        <v>10</v>
      </c>
      <c r="FB7" s="183">
        <f>'Marks Entry'!FC8</f>
        <v>10</v>
      </c>
      <c r="FC7" s="183">
        <f>'Marks Entry'!FD8</f>
        <v>10</v>
      </c>
      <c r="FD7" s="184">
        <f>'Marks Entry'!FE8</f>
        <v>30</v>
      </c>
      <c r="FE7" s="183">
        <f>'Marks Entry'!FF8</f>
        <v>70</v>
      </c>
      <c r="FF7" s="184">
        <f>'Marks Entry'!FG8</f>
        <v>100</v>
      </c>
      <c r="FG7" s="183">
        <f>'Marks Entry'!FH8</f>
        <v>100</v>
      </c>
      <c r="FH7" s="187">
        <f>'Marks Entry'!FI8</f>
        <v>200</v>
      </c>
      <c r="FI7" s="187">
        <f>'Marks Entry'!FJ8</f>
        <v>0</v>
      </c>
      <c r="FJ7" s="187">
        <f>'Marks Entry'!FK8</f>
        <v>0</v>
      </c>
      <c r="FK7" s="1023">
        <f>'Marks Entry'!FJ8</f>
        <v>0</v>
      </c>
      <c r="FL7" s="1025">
        <f>'Marks Entry'!FM8</f>
        <v>0</v>
      </c>
      <c r="FM7" s="182">
        <f>'Marks Entry'!FN8</f>
        <v>20</v>
      </c>
      <c r="FN7" s="183">
        <f>'Marks Entry'!FO8</f>
        <v>30</v>
      </c>
      <c r="FO7" s="183">
        <f>'Marks Entry'!FP8</f>
        <v>50</v>
      </c>
      <c r="FP7" s="184">
        <f>'Marks Entry'!FQ8</f>
        <v>100</v>
      </c>
      <c r="FQ7" s="1023">
        <f>'Marks Entry'!FR8</f>
        <v>0</v>
      </c>
      <c r="FR7" s="1025">
        <f>'Marks Entry'!FS8</f>
        <v>0</v>
      </c>
      <c r="FS7" s="1116"/>
      <c r="FT7" s="1047"/>
      <c r="FU7" s="1105"/>
      <c r="FV7" s="1116"/>
      <c r="FW7" s="1047"/>
      <c r="FX7" s="1047"/>
      <c r="FY7" s="1047"/>
      <c r="FZ7" s="1047"/>
      <c r="GA7" s="1047"/>
      <c r="GB7" s="1038"/>
    </row>
    <row r="8" spans="1:184" s="31" customFormat="1" ht="17.25" customHeight="1">
      <c r="A8" s="1135"/>
      <c r="B8" s="188">
        <f>IF(F8&gt;0,1,0)</f>
        <v>1</v>
      </c>
      <c r="C8" s="189">
        <f>'Marks Entry'!D10</f>
        <v>9</v>
      </c>
      <c r="D8" s="189">
        <f>'Marks Entry'!E10</f>
        <v>292</v>
      </c>
      <c r="E8" s="189" t="str">
        <f>'Marks Entry'!F10</f>
        <v>SC</v>
      </c>
      <c r="F8" s="189">
        <f>'Marks Entry'!$G10</f>
        <v>901</v>
      </c>
      <c r="G8" s="189" t="str">
        <f>'Marks Entry'!$H10</f>
        <v>ANITA</v>
      </c>
      <c r="H8" s="189" t="str">
        <f>'Marks Entry'!I10</f>
        <v>KUMBHA RAM</v>
      </c>
      <c r="I8" s="189" t="str">
        <f>'Marks Entry'!J10</f>
        <v>PURO DEVI</v>
      </c>
      <c r="J8" s="366">
        <f>'Marks Entry'!K10</f>
        <v>39638</v>
      </c>
      <c r="K8" s="190">
        <f>'Marks Entry'!L10</f>
        <v>2</v>
      </c>
      <c r="L8" s="191">
        <f>'Marks Entry'!M10</f>
        <v>2</v>
      </c>
      <c r="M8" s="191">
        <f>'Marks Entry'!N10</f>
        <v>1</v>
      </c>
      <c r="N8" s="191">
        <f>'Marks Entry'!O10</f>
        <v>0</v>
      </c>
      <c r="O8" s="191">
        <f>'Marks Entry'!P10</f>
        <v>1</v>
      </c>
      <c r="P8" s="192">
        <f>'Marks Entry'!Q10</f>
        <v>5</v>
      </c>
      <c r="Q8" s="191">
        <f>'Marks Entry'!R10</f>
        <v>10</v>
      </c>
      <c r="R8" s="192">
        <f>'Marks Entry'!S10</f>
        <v>15</v>
      </c>
      <c r="S8" s="191">
        <f>'Marks Entry'!T10</f>
        <v>40</v>
      </c>
      <c r="T8" s="192">
        <f>'Marks Entry'!U10</f>
        <v>55</v>
      </c>
      <c r="U8" s="191">
        <f>'Marks Entry'!V10</f>
        <v>55.000000000000007</v>
      </c>
      <c r="V8" s="191" t="str">
        <f>'Marks Entry'!W10</f>
        <v/>
      </c>
      <c r="W8" s="191" t="str">
        <f>'Marks Entry'!X10</f>
        <v>P</v>
      </c>
      <c r="X8" s="193" t="str">
        <f>'Marks Entry'!Y10</f>
        <v>II</v>
      </c>
      <c r="Y8" s="190">
        <f>'Marks Entry'!Z10</f>
        <v>2</v>
      </c>
      <c r="Z8" s="191">
        <f>'Marks Entry'!AA10</f>
        <v>2</v>
      </c>
      <c r="AA8" s="191">
        <f>'Marks Entry'!AB10</f>
        <v>2</v>
      </c>
      <c r="AB8" s="191">
        <f>'Marks Entry'!AC10</f>
        <v>0</v>
      </c>
      <c r="AC8" s="191">
        <f>'Marks Entry'!AD10</f>
        <v>2</v>
      </c>
      <c r="AD8" s="192">
        <f>'Marks Entry'!AE10</f>
        <v>6</v>
      </c>
      <c r="AE8" s="191">
        <f>'Marks Entry'!AF10</f>
        <v>20</v>
      </c>
      <c r="AF8" s="192">
        <f>'Marks Entry'!AG10</f>
        <v>26</v>
      </c>
      <c r="AG8" s="191">
        <f>'Marks Entry'!AH10</f>
        <v>40</v>
      </c>
      <c r="AH8" s="192">
        <f>'Marks Entry'!AI10</f>
        <v>66</v>
      </c>
      <c r="AI8" s="191">
        <f>'Marks Entry'!AJ10</f>
        <v>66</v>
      </c>
      <c r="AJ8" s="191" t="str">
        <f>'Marks Entry'!AK10</f>
        <v/>
      </c>
      <c r="AK8" s="191" t="str">
        <f>'Marks Entry'!AL10</f>
        <v>P</v>
      </c>
      <c r="AL8" s="193" t="str">
        <f>'Marks Entry'!AM10</f>
        <v>I</v>
      </c>
      <c r="AM8" s="190">
        <f>'Marks Entry'!AN10</f>
        <v>3</v>
      </c>
      <c r="AN8" s="191">
        <f>'Marks Entry'!AO10</f>
        <v>7</v>
      </c>
      <c r="AO8" s="191">
        <f>'Marks Entry'!AP10</f>
        <v>3</v>
      </c>
      <c r="AP8" s="191">
        <f>'Marks Entry'!AQ10</f>
        <v>0</v>
      </c>
      <c r="AQ8" s="191">
        <f>'Marks Entry'!AR10</f>
        <v>3</v>
      </c>
      <c r="AR8" s="192">
        <f>'Marks Entry'!AS10</f>
        <v>13</v>
      </c>
      <c r="AS8" s="191">
        <f>'Marks Entry'!AT10</f>
        <v>16</v>
      </c>
      <c r="AT8" s="192">
        <f>'Marks Entry'!AU10</f>
        <v>29</v>
      </c>
      <c r="AU8" s="191">
        <f>'Marks Entry'!AV10</f>
        <v>60</v>
      </c>
      <c r="AV8" s="192">
        <f>'Marks Entry'!AW10</f>
        <v>89</v>
      </c>
      <c r="AW8" s="191">
        <f>'Marks Entry'!AX10</f>
        <v>44.5</v>
      </c>
      <c r="AX8" s="191" t="str">
        <f>'Marks Entry'!AY10</f>
        <v/>
      </c>
      <c r="AY8" s="191" t="str">
        <f>'Marks Entry'!AZ10</f>
        <v>P</v>
      </c>
      <c r="AZ8" s="193" t="str">
        <f>'Marks Entry'!BA10</f>
        <v>III</v>
      </c>
      <c r="BA8" s="190">
        <f>'Marks Entry'!BB10</f>
        <v>2</v>
      </c>
      <c r="BB8" s="191">
        <f>'Marks Entry'!BC10</f>
        <v>5</v>
      </c>
      <c r="BC8" s="191">
        <f>'Marks Entry'!BD10</f>
        <v>3</v>
      </c>
      <c r="BD8" s="191">
        <f>'Marks Entry'!BE10</f>
        <v>0</v>
      </c>
      <c r="BE8" s="191">
        <f>'Marks Entry'!BF10</f>
        <v>3</v>
      </c>
      <c r="BF8" s="192">
        <f>'Marks Entry'!BG10</f>
        <v>10</v>
      </c>
      <c r="BG8" s="191">
        <f>'Marks Entry'!BH10</f>
        <v>23</v>
      </c>
      <c r="BH8" s="192">
        <f>'Marks Entry'!BI10</f>
        <v>33</v>
      </c>
      <c r="BI8" s="191">
        <f>'Marks Entry'!BJ10</f>
        <v>60</v>
      </c>
      <c r="BJ8" s="192">
        <f>'Marks Entry'!BK10</f>
        <v>93</v>
      </c>
      <c r="BK8" s="191">
        <f>'Marks Entry'!BL10</f>
        <v>46.5</v>
      </c>
      <c r="BL8" s="191" t="str">
        <f>'Marks Entry'!BM10</f>
        <v/>
      </c>
      <c r="BM8" s="191" t="str">
        <f>'Marks Entry'!BN10</f>
        <v>P</v>
      </c>
      <c r="BN8" s="193" t="str">
        <f>'Marks Entry'!BO10</f>
        <v>III</v>
      </c>
      <c r="BO8" s="190">
        <f>'Marks Entry'!BP10</f>
        <v>1</v>
      </c>
      <c r="BP8" s="191">
        <f>'Marks Entry'!BQ10</f>
        <v>1</v>
      </c>
      <c r="BQ8" s="191">
        <f>'Marks Entry'!BR10</f>
        <v>1</v>
      </c>
      <c r="BR8" s="191">
        <f>'Marks Entry'!BS10</f>
        <v>3</v>
      </c>
      <c r="BS8" s="191">
        <f>'Marks Entry'!BT10</f>
        <v>4</v>
      </c>
      <c r="BT8" s="192">
        <f>'Marks Entry'!BU10</f>
        <v>6</v>
      </c>
      <c r="BU8" s="191">
        <f>'Marks Entry'!BV10</f>
        <v>60</v>
      </c>
      <c r="BV8" s="192">
        <f>'Marks Entry'!BW10</f>
        <v>66</v>
      </c>
      <c r="BW8" s="191">
        <f>'Marks Entry'!BX10</f>
        <v>55</v>
      </c>
      <c r="BX8" s="192">
        <f>'Marks Entry'!BY10</f>
        <v>121</v>
      </c>
      <c r="BY8" s="191">
        <f>'Marks Entry'!BZ10</f>
        <v>60.5</v>
      </c>
      <c r="BZ8" s="191" t="str">
        <f>'Marks Entry'!CA10</f>
        <v/>
      </c>
      <c r="CA8" s="191" t="str">
        <f>'Marks Entry'!CB10</f>
        <v>P</v>
      </c>
      <c r="CB8" s="193" t="str">
        <f>'Marks Entry'!CC10</f>
        <v>I</v>
      </c>
      <c r="CC8" s="190">
        <f>'Marks Entry'!CD10</f>
        <v>2</v>
      </c>
      <c r="CD8" s="191">
        <f>'Marks Entry'!CE10</f>
        <v>3</v>
      </c>
      <c r="CE8" s="191">
        <f>'Marks Entry'!CF10</f>
        <v>2</v>
      </c>
      <c r="CF8" s="191">
        <f>'Marks Entry'!CG10</f>
        <v>0</v>
      </c>
      <c r="CG8" s="191">
        <f>'Marks Entry'!CH10</f>
        <v>2</v>
      </c>
      <c r="CH8" s="192">
        <f>'Marks Entry'!CI10</f>
        <v>7</v>
      </c>
      <c r="CI8" s="191">
        <f>'Marks Entry'!CJ10</f>
        <v>22</v>
      </c>
      <c r="CJ8" s="192">
        <f>'Marks Entry'!CK10</f>
        <v>29</v>
      </c>
      <c r="CK8" s="191">
        <f>'Marks Entry'!CL10</f>
        <v>45</v>
      </c>
      <c r="CL8" s="192">
        <f>'Marks Entry'!CM10</f>
        <v>74</v>
      </c>
      <c r="CM8" s="191">
        <f>'Marks Entry'!CN10</f>
        <v>37</v>
      </c>
      <c r="CN8" s="191" t="str">
        <f>'Marks Entry'!CO10</f>
        <v/>
      </c>
      <c r="CO8" s="191" t="str">
        <f>'Marks Entry'!CP10</f>
        <v>P</v>
      </c>
      <c r="CP8" s="193" t="str">
        <f>'Marks Entry'!CQ10</f>
        <v>III</v>
      </c>
      <c r="CQ8" s="190">
        <f>'Marks Entry'!CR10</f>
        <v>4</v>
      </c>
      <c r="CR8" s="191">
        <f>'Marks Entry'!CS10</f>
        <v>4</v>
      </c>
      <c r="CS8" s="191">
        <f>'Marks Entry'!CT10</f>
        <v>3</v>
      </c>
      <c r="CT8" s="191">
        <f>'Marks Entry'!CU10</f>
        <v>0</v>
      </c>
      <c r="CU8" s="191">
        <f>'Marks Entry'!CV10</f>
        <v>3</v>
      </c>
      <c r="CV8" s="192">
        <f>'Marks Entry'!CW10</f>
        <v>11</v>
      </c>
      <c r="CW8" s="191">
        <f>'Marks Entry'!CX10</f>
        <v>43</v>
      </c>
      <c r="CX8" s="192">
        <f>'Marks Entry'!CY10</f>
        <v>54</v>
      </c>
      <c r="CY8" s="191">
        <f>'Marks Entry'!CZ10</f>
        <v>60</v>
      </c>
      <c r="CZ8" s="192">
        <f>'Marks Entry'!DA10</f>
        <v>114</v>
      </c>
      <c r="DA8" s="191">
        <f>'Marks Entry'!DB10</f>
        <v>56.999999999999993</v>
      </c>
      <c r="DB8" s="191" t="str">
        <f>'Marks Entry'!DC10</f>
        <v/>
      </c>
      <c r="DC8" s="191" t="str">
        <f>'Marks Entry'!DD10</f>
        <v>P</v>
      </c>
      <c r="DD8" s="193" t="str">
        <f>'Marks Entry'!DE10</f>
        <v>II</v>
      </c>
      <c r="DE8" s="194">
        <f>'Marks Entry'!DF10</f>
        <v>6</v>
      </c>
      <c r="DF8" s="195">
        <f>'Marks Entry'!DG10</f>
        <v>7</v>
      </c>
      <c r="DG8" s="195">
        <f>'Marks Entry'!DH10</f>
        <v>7</v>
      </c>
      <c r="DH8" s="192">
        <f>'Marks Entry'!DI10</f>
        <v>20</v>
      </c>
      <c r="DI8" s="195">
        <f>'Marks Entry'!DJ10</f>
        <v>15</v>
      </c>
      <c r="DJ8" s="196">
        <f>'Marks Entry'!DK10</f>
        <v>25</v>
      </c>
      <c r="DK8" s="197">
        <f>'Marks Entry'!DL10</f>
        <v>40</v>
      </c>
      <c r="DL8" s="196">
        <f>'Marks Entry'!DM10</f>
        <v>40</v>
      </c>
      <c r="DM8" s="195">
        <f>'Marks Entry'!DN10</f>
        <v>20</v>
      </c>
      <c r="DN8" s="197">
        <f>'Marks Entry'!DO10</f>
        <v>60</v>
      </c>
      <c r="DO8" s="198">
        <f>'Marks Entry'!DP10</f>
        <v>120</v>
      </c>
      <c r="DP8" s="191">
        <f>'Marks Entry'!DQ10</f>
        <v>60</v>
      </c>
      <c r="DQ8" s="193" t="str">
        <f>'Marks Entry'!DR10</f>
        <v>B</v>
      </c>
      <c r="DR8" s="194">
        <f>'Marks Entry'!DS10</f>
        <v>7</v>
      </c>
      <c r="DS8" s="195">
        <f>'Marks Entry'!DT10</f>
        <v>0</v>
      </c>
      <c r="DT8" s="199">
        <f>'Marks Entry'!DU10</f>
        <v>7</v>
      </c>
      <c r="DU8" s="195">
        <f>'Marks Entry'!DV10</f>
        <v>5</v>
      </c>
      <c r="DV8" s="195">
        <f>'Marks Entry'!DW10</f>
        <v>0</v>
      </c>
      <c r="DW8" s="199">
        <f>'Marks Entry'!DX10</f>
        <v>5</v>
      </c>
      <c r="DX8" s="195">
        <f>'Marks Entry'!DY10</f>
        <v>4</v>
      </c>
      <c r="DY8" s="195">
        <f>'Marks Entry'!DZ10</f>
        <v>5</v>
      </c>
      <c r="DZ8" s="199">
        <f>'Marks Entry'!EA10</f>
        <v>9</v>
      </c>
      <c r="EA8" s="199">
        <f>'Marks Entry'!EB10</f>
        <v>16</v>
      </c>
      <c r="EB8" s="199">
        <f>'Marks Entry'!EC10</f>
        <v>5</v>
      </c>
      <c r="EC8" s="200">
        <f>'Marks Entry'!ED10</f>
        <v>21</v>
      </c>
      <c r="ED8" s="195">
        <f>'Marks Entry'!EE10</f>
        <v>11</v>
      </c>
      <c r="EE8" s="196">
        <f>'Marks Entry'!EF10</f>
        <v>10</v>
      </c>
      <c r="EF8" s="199">
        <f>'Marks Entry'!EG10</f>
        <v>21</v>
      </c>
      <c r="EG8" s="196">
        <f>'Marks Entry'!EH10</f>
        <v>20</v>
      </c>
      <c r="EH8" s="195">
        <f>'Marks Entry'!EI10</f>
        <v>40</v>
      </c>
      <c r="EI8" s="197">
        <f>'Marks Entry'!EJ10</f>
        <v>60</v>
      </c>
      <c r="EJ8" s="197">
        <f>'Marks Entry'!EK10</f>
        <v>47</v>
      </c>
      <c r="EK8" s="197">
        <f>'Marks Entry'!EL10</f>
        <v>55</v>
      </c>
      <c r="EL8" s="201">
        <f>'Marks Entry'!EM10</f>
        <v>102</v>
      </c>
      <c r="EM8" s="191">
        <f>'Marks Entry'!EN10</f>
        <v>51</v>
      </c>
      <c r="EN8" s="193" t="str">
        <f>'Marks Entry'!EO10</f>
        <v>C</v>
      </c>
      <c r="EO8" s="194">
        <f>'Marks Entry'!EP10</f>
        <v>20</v>
      </c>
      <c r="EP8" s="195">
        <f>'Marks Entry'!EQ10</f>
        <v>40</v>
      </c>
      <c r="EQ8" s="195">
        <f>'Marks Entry'!ER10</f>
        <v>20</v>
      </c>
      <c r="ER8" s="198">
        <f>'Marks Entry'!ES10</f>
        <v>80</v>
      </c>
      <c r="ES8" s="202">
        <f>'Marks Entry'!ET10</f>
        <v>80</v>
      </c>
      <c r="ET8" s="203" t="str">
        <f>'Marks Entry'!EU10</f>
        <v>A</v>
      </c>
      <c r="EU8" s="194">
        <f>'Marks Entry'!EV10</f>
        <v>20</v>
      </c>
      <c r="EV8" s="195">
        <f>'Marks Entry'!EW10</f>
        <v>40</v>
      </c>
      <c r="EW8" s="195">
        <f>'Marks Entry'!EX10</f>
        <v>10</v>
      </c>
      <c r="EX8" s="198">
        <f>'Marks Entry'!EY10</f>
        <v>70</v>
      </c>
      <c r="EY8" s="202">
        <f>'Marks Entry'!EZ10</f>
        <v>70</v>
      </c>
      <c r="EZ8" s="203" t="str">
        <f>'Marks Entry'!FA10</f>
        <v>B</v>
      </c>
      <c r="FA8" s="194">
        <f>'Marks Entry'!FB10</f>
        <v>7</v>
      </c>
      <c r="FB8" s="195">
        <f>'Marks Entry'!FC10</f>
        <v>9</v>
      </c>
      <c r="FC8" s="196">
        <f>'Marks Entry'!FD10</f>
        <v>6</v>
      </c>
      <c r="FD8" s="199">
        <f>'Marks Entry'!FE10</f>
        <v>22</v>
      </c>
      <c r="FE8" s="196">
        <f>'Marks Entry'!FF10</f>
        <v>40</v>
      </c>
      <c r="FF8" s="199">
        <f>'Marks Entry'!FG10</f>
        <v>62</v>
      </c>
      <c r="FG8" s="196">
        <f>'Marks Entry'!FH10</f>
        <v>38</v>
      </c>
      <c r="FH8" s="204">
        <f>'Marks Entry'!FI10</f>
        <v>100</v>
      </c>
      <c r="FI8" s="204">
        <f>'Marks Entry'!FJ10</f>
        <v>50</v>
      </c>
      <c r="FJ8" s="204" t="str">
        <f>'Marks Entry'!FK10</f>
        <v/>
      </c>
      <c r="FK8" s="191" t="str">
        <f>'Marks Entry'!FL10</f>
        <v>P</v>
      </c>
      <c r="FL8" s="193" t="str">
        <f>'Marks Entry'!FM10</f>
        <v>II</v>
      </c>
      <c r="FM8" s="194">
        <f>'Marks Entry'!FN10</f>
        <v>20</v>
      </c>
      <c r="FN8" s="195">
        <f>'Marks Entry'!FO10</f>
        <v>40</v>
      </c>
      <c r="FO8" s="195">
        <f>'Marks Entry'!FP10</f>
        <v>20</v>
      </c>
      <c r="FP8" s="198">
        <f>'Marks Entry'!FQ10</f>
        <v>80</v>
      </c>
      <c r="FQ8" s="202">
        <f>'Marks Entry'!FR10</f>
        <v>80</v>
      </c>
      <c r="FR8" s="203" t="str">
        <f>'Marks Entry'!FS10</f>
        <v>A</v>
      </c>
      <c r="FS8" s="190">
        <f>'Marks Entry'!FT10</f>
        <v>362</v>
      </c>
      <c r="FT8" s="191">
        <f>'Marks Entry'!FU10</f>
        <v>274</v>
      </c>
      <c r="FU8" s="205">
        <f>'Marks Entry'!FV10</f>
        <v>75.690607734806619</v>
      </c>
      <c r="FV8" s="190">
        <f>'Marks Entry'!FW10</f>
        <v>1200</v>
      </c>
      <c r="FW8" s="191">
        <f>'Marks Entry'!FX10</f>
        <v>612</v>
      </c>
      <c r="FX8" s="206">
        <f>'Marks Entry'!FY10</f>
        <v>51</v>
      </c>
      <c r="FY8" s="191" t="str">
        <f>'Marks Entry'!FZ10</f>
        <v>Second</v>
      </c>
      <c r="FZ8" s="191" t="str">
        <f>'Marks Entry'!GA10</f>
        <v>Passed</v>
      </c>
      <c r="GA8" s="191">
        <f>'Marks Entry'!GC10</f>
        <v>0.999999999999998</v>
      </c>
      <c r="GB8" s="32" t="str">
        <f>'Marks Entry'!GD10</f>
        <v>Good</v>
      </c>
    </row>
    <row r="9" spans="1:184" s="31" customFormat="1" ht="17.25" customHeight="1">
      <c r="A9" s="1135"/>
      <c r="B9" s="188">
        <f>IF(F9&gt;0,B8+1,0)</f>
        <v>2</v>
      </c>
      <c r="C9" s="189">
        <f>'Marks Entry'!D11</f>
        <v>9</v>
      </c>
      <c r="D9" s="189">
        <f>'Marks Entry'!E11</f>
        <v>261</v>
      </c>
      <c r="E9" s="189" t="str">
        <f>'Marks Entry'!F11</f>
        <v>SC</v>
      </c>
      <c r="F9" s="189">
        <f>'Marks Entry'!$G11</f>
        <v>902</v>
      </c>
      <c r="G9" s="189" t="str">
        <f>'Marks Entry'!$H11</f>
        <v>BHAWNA</v>
      </c>
      <c r="H9" s="189" t="str">
        <f>'Marks Entry'!I11</f>
        <v>BHERA RAM</v>
      </c>
      <c r="I9" s="189" t="str">
        <f>'Marks Entry'!J11</f>
        <v>GAWARI DEVI</v>
      </c>
      <c r="J9" s="366">
        <f>'Marks Entry'!K11</f>
        <v>38171</v>
      </c>
      <c r="K9" s="207">
        <f>'Marks Entry'!L11</f>
        <v>2</v>
      </c>
      <c r="L9" s="208">
        <f>'Marks Entry'!M11</f>
        <v>0</v>
      </c>
      <c r="M9" s="208">
        <f>'Marks Entry'!N11</f>
        <v>0</v>
      </c>
      <c r="N9" s="208">
        <f>'Marks Entry'!O11</f>
        <v>0</v>
      </c>
      <c r="O9" s="208">
        <f>'Marks Entry'!P11</f>
        <v>0</v>
      </c>
      <c r="P9" s="209">
        <f>'Marks Entry'!Q11</f>
        <v>2</v>
      </c>
      <c r="Q9" s="208">
        <f>'Marks Entry'!R11</f>
        <v>5</v>
      </c>
      <c r="R9" s="209">
        <f>'Marks Entry'!S11</f>
        <v>7</v>
      </c>
      <c r="S9" s="208">
        <f>'Marks Entry'!T11</f>
        <v>5</v>
      </c>
      <c r="T9" s="209">
        <f>'Marks Entry'!U11</f>
        <v>12</v>
      </c>
      <c r="U9" s="208">
        <f>'Marks Entry'!V11</f>
        <v>12</v>
      </c>
      <c r="V9" s="208" t="str">
        <f>'Marks Entry'!W11</f>
        <v/>
      </c>
      <c r="W9" s="208" t="str">
        <f>'Marks Entry'!X11</f>
        <v>F</v>
      </c>
      <c r="X9" s="210" t="str">
        <f>'Marks Entry'!Y11</f>
        <v>F</v>
      </c>
      <c r="Y9" s="207">
        <f>'Marks Entry'!Z11</f>
        <v>4</v>
      </c>
      <c r="Z9" s="208">
        <f>'Marks Entry'!AA11</f>
        <v>2</v>
      </c>
      <c r="AA9" s="208">
        <f>'Marks Entry'!AB11</f>
        <v>0</v>
      </c>
      <c r="AB9" s="208">
        <f>'Marks Entry'!AC11</f>
        <v>0</v>
      </c>
      <c r="AC9" s="208">
        <f>'Marks Entry'!AD11</f>
        <v>0</v>
      </c>
      <c r="AD9" s="209">
        <f>'Marks Entry'!AE11</f>
        <v>6</v>
      </c>
      <c r="AE9" s="208">
        <f>'Marks Entry'!AF11</f>
        <v>12</v>
      </c>
      <c r="AF9" s="209">
        <f>'Marks Entry'!AG11</f>
        <v>18</v>
      </c>
      <c r="AG9" s="208">
        <f>'Marks Entry'!AH11</f>
        <v>0</v>
      </c>
      <c r="AH9" s="209">
        <f>'Marks Entry'!AI11</f>
        <v>18</v>
      </c>
      <c r="AI9" s="208">
        <f>'Marks Entry'!AJ11</f>
        <v>18</v>
      </c>
      <c r="AJ9" s="208" t="str">
        <f>'Marks Entry'!AK11</f>
        <v/>
      </c>
      <c r="AK9" s="208" t="str">
        <f>'Marks Entry'!AL11</f>
        <v>F</v>
      </c>
      <c r="AL9" s="210" t="str">
        <f>'Marks Entry'!AM11</f>
        <v>F</v>
      </c>
      <c r="AM9" s="207">
        <f>'Marks Entry'!AN11</f>
        <v>3</v>
      </c>
      <c r="AN9" s="208">
        <f>'Marks Entry'!AO11</f>
        <v>0</v>
      </c>
      <c r="AO9" s="208">
        <f>'Marks Entry'!AP11</f>
        <v>0</v>
      </c>
      <c r="AP9" s="208">
        <f>'Marks Entry'!AQ11</f>
        <v>0</v>
      </c>
      <c r="AQ9" s="208">
        <f>'Marks Entry'!AR11</f>
        <v>0</v>
      </c>
      <c r="AR9" s="209">
        <f>'Marks Entry'!AS11</f>
        <v>3</v>
      </c>
      <c r="AS9" s="208">
        <f>'Marks Entry'!AT11</f>
        <v>16</v>
      </c>
      <c r="AT9" s="209">
        <f>'Marks Entry'!AU11</f>
        <v>19</v>
      </c>
      <c r="AU9" s="208">
        <f>'Marks Entry'!AV11</f>
        <v>0</v>
      </c>
      <c r="AV9" s="209">
        <f>'Marks Entry'!AW11</f>
        <v>19</v>
      </c>
      <c r="AW9" s="208">
        <f>'Marks Entry'!AX11</f>
        <v>9.5</v>
      </c>
      <c r="AX9" s="208" t="str">
        <f>'Marks Entry'!AY11</f>
        <v/>
      </c>
      <c r="AY9" s="208" t="str">
        <f>'Marks Entry'!AZ11</f>
        <v>F</v>
      </c>
      <c r="AZ9" s="210" t="str">
        <f>'Marks Entry'!BA11</f>
        <v>F</v>
      </c>
      <c r="BA9" s="207">
        <f>'Marks Entry'!BB11</f>
        <v>2</v>
      </c>
      <c r="BB9" s="208">
        <f>'Marks Entry'!BC11</f>
        <v>0</v>
      </c>
      <c r="BC9" s="208">
        <f>'Marks Entry'!BD11</f>
        <v>0</v>
      </c>
      <c r="BD9" s="208">
        <f>'Marks Entry'!BE11</f>
        <v>0</v>
      </c>
      <c r="BE9" s="208">
        <f>'Marks Entry'!BF11</f>
        <v>0</v>
      </c>
      <c r="BF9" s="209">
        <f>'Marks Entry'!BG11</f>
        <v>2</v>
      </c>
      <c r="BG9" s="208">
        <f>'Marks Entry'!BH11</f>
        <v>11</v>
      </c>
      <c r="BH9" s="209">
        <f>'Marks Entry'!BI11</f>
        <v>13</v>
      </c>
      <c r="BI9" s="208">
        <f>'Marks Entry'!BJ11</f>
        <v>0</v>
      </c>
      <c r="BJ9" s="209">
        <f>'Marks Entry'!BK11</f>
        <v>13</v>
      </c>
      <c r="BK9" s="208">
        <f>'Marks Entry'!BL11</f>
        <v>6.5</v>
      </c>
      <c r="BL9" s="208" t="str">
        <f>'Marks Entry'!BM11</f>
        <v/>
      </c>
      <c r="BM9" s="208" t="str">
        <f>'Marks Entry'!BN11</f>
        <v>F</v>
      </c>
      <c r="BN9" s="210" t="str">
        <f>'Marks Entry'!BO11</f>
        <v>F</v>
      </c>
      <c r="BO9" s="207">
        <f>'Marks Entry'!BP11</f>
        <v>1</v>
      </c>
      <c r="BP9" s="208">
        <f>'Marks Entry'!BQ11</f>
        <v>0</v>
      </c>
      <c r="BQ9" s="208">
        <f>'Marks Entry'!BR11</f>
        <v>0</v>
      </c>
      <c r="BR9" s="208">
        <f>'Marks Entry'!BS11</f>
        <v>1</v>
      </c>
      <c r="BS9" s="208">
        <f>'Marks Entry'!BT11</f>
        <v>1</v>
      </c>
      <c r="BT9" s="209">
        <f>'Marks Entry'!BU11</f>
        <v>2</v>
      </c>
      <c r="BU9" s="208">
        <f>'Marks Entry'!BV11</f>
        <v>0</v>
      </c>
      <c r="BV9" s="209">
        <f>'Marks Entry'!BW11</f>
        <v>2</v>
      </c>
      <c r="BW9" s="208">
        <f>'Marks Entry'!BX11</f>
        <v>2</v>
      </c>
      <c r="BX9" s="209">
        <f>'Marks Entry'!BY11</f>
        <v>4</v>
      </c>
      <c r="BY9" s="208">
        <f>'Marks Entry'!BZ11</f>
        <v>2</v>
      </c>
      <c r="BZ9" s="208" t="str">
        <f>'Marks Entry'!CA11</f>
        <v/>
      </c>
      <c r="CA9" s="208" t="str">
        <f>'Marks Entry'!CB11</f>
        <v>F</v>
      </c>
      <c r="CB9" s="210" t="str">
        <f>'Marks Entry'!CC11</f>
        <v>F</v>
      </c>
      <c r="CC9" s="207">
        <f>'Marks Entry'!CD11</f>
        <v>2</v>
      </c>
      <c r="CD9" s="208">
        <f>'Marks Entry'!CE11</f>
        <v>0</v>
      </c>
      <c r="CE9" s="208">
        <f>'Marks Entry'!CF11</f>
        <v>0</v>
      </c>
      <c r="CF9" s="208">
        <f>'Marks Entry'!CG11</f>
        <v>0</v>
      </c>
      <c r="CG9" s="208">
        <f>'Marks Entry'!CH11</f>
        <v>0</v>
      </c>
      <c r="CH9" s="209">
        <f>'Marks Entry'!CI11</f>
        <v>2</v>
      </c>
      <c r="CI9" s="208">
        <f>'Marks Entry'!CJ11</f>
        <v>11</v>
      </c>
      <c r="CJ9" s="209">
        <f>'Marks Entry'!CK11</f>
        <v>13</v>
      </c>
      <c r="CK9" s="208">
        <f>'Marks Entry'!CL11</f>
        <v>0</v>
      </c>
      <c r="CL9" s="209">
        <f>'Marks Entry'!CM11</f>
        <v>13</v>
      </c>
      <c r="CM9" s="208">
        <f>'Marks Entry'!CN11</f>
        <v>6.5</v>
      </c>
      <c r="CN9" s="208" t="str">
        <f>'Marks Entry'!CO11</f>
        <v/>
      </c>
      <c r="CO9" s="208" t="str">
        <f>'Marks Entry'!CP11</f>
        <v>F</v>
      </c>
      <c r="CP9" s="210" t="str">
        <f>'Marks Entry'!CQ11</f>
        <v>F</v>
      </c>
      <c r="CQ9" s="207">
        <f>'Marks Entry'!CR11</f>
        <v>4</v>
      </c>
      <c r="CR9" s="208">
        <f>'Marks Entry'!CS11</f>
        <v>0</v>
      </c>
      <c r="CS9" s="208">
        <f>'Marks Entry'!CT11</f>
        <v>0</v>
      </c>
      <c r="CT9" s="208">
        <f>'Marks Entry'!CU11</f>
        <v>0</v>
      </c>
      <c r="CU9" s="208">
        <f>'Marks Entry'!CV11</f>
        <v>0</v>
      </c>
      <c r="CV9" s="209">
        <f>'Marks Entry'!CW11</f>
        <v>4</v>
      </c>
      <c r="CW9" s="208">
        <f>'Marks Entry'!CX11</f>
        <v>14</v>
      </c>
      <c r="CX9" s="209">
        <f>'Marks Entry'!CY11</f>
        <v>18</v>
      </c>
      <c r="CY9" s="208">
        <f>'Marks Entry'!CZ11</f>
        <v>0</v>
      </c>
      <c r="CZ9" s="209">
        <f>'Marks Entry'!DA11</f>
        <v>18</v>
      </c>
      <c r="DA9" s="208">
        <f>'Marks Entry'!DB11</f>
        <v>9</v>
      </c>
      <c r="DB9" s="208" t="str">
        <f>'Marks Entry'!DC11</f>
        <v/>
      </c>
      <c r="DC9" s="208" t="str">
        <f>'Marks Entry'!DD11</f>
        <v>F</v>
      </c>
      <c r="DD9" s="210" t="str">
        <f>'Marks Entry'!DE11</f>
        <v>F</v>
      </c>
      <c r="DE9" s="211">
        <f>'Marks Entry'!DF11</f>
        <v>5</v>
      </c>
      <c r="DF9" s="212">
        <f>'Marks Entry'!DG11</f>
        <v>0</v>
      </c>
      <c r="DG9" s="212">
        <f>'Marks Entry'!DH11</f>
        <v>0</v>
      </c>
      <c r="DH9" s="209">
        <f>'Marks Entry'!DI11</f>
        <v>5</v>
      </c>
      <c r="DI9" s="212">
        <f>'Marks Entry'!DJ11</f>
        <v>10</v>
      </c>
      <c r="DJ9" s="213">
        <f>'Marks Entry'!DK11</f>
        <v>22</v>
      </c>
      <c r="DK9" s="214">
        <f>'Marks Entry'!DL11</f>
        <v>32</v>
      </c>
      <c r="DL9" s="213">
        <f>'Marks Entry'!DM11</f>
        <v>0</v>
      </c>
      <c r="DM9" s="212">
        <f>'Marks Entry'!DN11</f>
        <v>0</v>
      </c>
      <c r="DN9" s="214">
        <f>'Marks Entry'!DO11</f>
        <v>0</v>
      </c>
      <c r="DO9" s="215">
        <f>'Marks Entry'!DP11</f>
        <v>37</v>
      </c>
      <c r="DP9" s="208">
        <f>'Marks Entry'!DQ11</f>
        <v>18.5</v>
      </c>
      <c r="DQ9" s="210" t="str">
        <f>'Marks Entry'!DR11</f>
        <v/>
      </c>
      <c r="DR9" s="211">
        <f>'Marks Entry'!DS11</f>
        <v>0</v>
      </c>
      <c r="DS9" s="212">
        <f>'Marks Entry'!DT11</f>
        <v>0</v>
      </c>
      <c r="DT9" s="216" t="str">
        <f>'Marks Entry'!DU11</f>
        <v/>
      </c>
      <c r="DU9" s="212">
        <f>'Marks Entry'!DV11</f>
        <v>7</v>
      </c>
      <c r="DV9" s="212">
        <f>'Marks Entry'!DW11</f>
        <v>4</v>
      </c>
      <c r="DW9" s="216">
        <f>'Marks Entry'!DX11</f>
        <v>11</v>
      </c>
      <c r="DX9" s="212">
        <f>'Marks Entry'!DY11</f>
        <v>5</v>
      </c>
      <c r="DY9" s="212">
        <f>'Marks Entry'!DZ11</f>
        <v>8</v>
      </c>
      <c r="DZ9" s="216">
        <f>'Marks Entry'!EA11</f>
        <v>13</v>
      </c>
      <c r="EA9" s="216">
        <f>'Marks Entry'!EB11</f>
        <v>12</v>
      </c>
      <c r="EB9" s="216">
        <f>'Marks Entry'!EC11</f>
        <v>12</v>
      </c>
      <c r="EC9" s="217">
        <f>'Marks Entry'!ED11</f>
        <v>24</v>
      </c>
      <c r="ED9" s="212">
        <f>'Marks Entry'!EE11</f>
        <v>10</v>
      </c>
      <c r="EE9" s="213">
        <f>'Marks Entry'!EF11</f>
        <v>32</v>
      </c>
      <c r="EF9" s="216">
        <f>'Marks Entry'!EG11</f>
        <v>42</v>
      </c>
      <c r="EG9" s="213">
        <f>'Marks Entry'!EH11</f>
        <v>0</v>
      </c>
      <c r="EH9" s="212">
        <f>'Marks Entry'!EI11</f>
        <v>0</v>
      </c>
      <c r="EI9" s="214">
        <f>'Marks Entry'!EJ11</f>
        <v>0</v>
      </c>
      <c r="EJ9" s="214">
        <f>'Marks Entry'!EK11</f>
        <v>22</v>
      </c>
      <c r="EK9" s="214">
        <f>'Marks Entry'!EL11</f>
        <v>44</v>
      </c>
      <c r="EL9" s="218">
        <f>'Marks Entry'!EM11</f>
        <v>66</v>
      </c>
      <c r="EM9" s="208">
        <f>'Marks Entry'!EN11</f>
        <v>33</v>
      </c>
      <c r="EN9" s="210" t="str">
        <f>'Marks Entry'!EO11</f>
        <v/>
      </c>
      <c r="EO9" s="211">
        <f>'Marks Entry'!EP11</f>
        <v>0</v>
      </c>
      <c r="EP9" s="212">
        <f>'Marks Entry'!EQ11</f>
        <v>0</v>
      </c>
      <c r="EQ9" s="212">
        <f>'Marks Entry'!ER11</f>
        <v>0</v>
      </c>
      <c r="ER9" s="215">
        <f>'Marks Entry'!ES11</f>
        <v>0</v>
      </c>
      <c r="ES9" s="219">
        <f>'Marks Entry'!ET11</f>
        <v>0</v>
      </c>
      <c r="ET9" s="220" t="str">
        <f>'Marks Entry'!EU11</f>
        <v/>
      </c>
      <c r="EU9" s="211">
        <f>'Marks Entry'!EV11</f>
        <v>0</v>
      </c>
      <c r="EV9" s="212">
        <f>'Marks Entry'!EW11</f>
        <v>0</v>
      </c>
      <c r="EW9" s="212">
        <f>'Marks Entry'!EX11</f>
        <v>0</v>
      </c>
      <c r="EX9" s="215">
        <f>'Marks Entry'!EY11</f>
        <v>0</v>
      </c>
      <c r="EY9" s="219">
        <f>'Marks Entry'!EZ11</f>
        <v>0</v>
      </c>
      <c r="EZ9" s="220" t="str">
        <f>'Marks Entry'!FA11</f>
        <v/>
      </c>
      <c r="FA9" s="211">
        <f>'Marks Entry'!FB11</f>
        <v>8</v>
      </c>
      <c r="FB9" s="212">
        <f>'Marks Entry'!FC11</f>
        <v>0</v>
      </c>
      <c r="FC9" s="213">
        <f>'Marks Entry'!FD11</f>
        <v>0</v>
      </c>
      <c r="FD9" s="216">
        <f>'Marks Entry'!FE11</f>
        <v>8</v>
      </c>
      <c r="FE9" s="213">
        <f>'Marks Entry'!FF11</f>
        <v>34</v>
      </c>
      <c r="FF9" s="216">
        <f>'Marks Entry'!FG11</f>
        <v>42</v>
      </c>
      <c r="FG9" s="213">
        <f>'Marks Entry'!FH11</f>
        <v>0</v>
      </c>
      <c r="FH9" s="221">
        <f>'Marks Entry'!FI11</f>
        <v>42</v>
      </c>
      <c r="FI9" s="221">
        <f>'Marks Entry'!FJ11</f>
        <v>21</v>
      </c>
      <c r="FJ9" s="221" t="str">
        <f>'Marks Entry'!FK11</f>
        <v/>
      </c>
      <c r="FK9" s="208" t="str">
        <f>'Marks Entry'!FL11</f>
        <v>F</v>
      </c>
      <c r="FL9" s="210" t="str">
        <f>'Marks Entry'!FM11</f>
        <v>F</v>
      </c>
      <c r="FM9" s="211">
        <f>'Marks Entry'!FN11</f>
        <v>0</v>
      </c>
      <c r="FN9" s="212">
        <f>'Marks Entry'!FO11</f>
        <v>0</v>
      </c>
      <c r="FO9" s="212">
        <f>'Marks Entry'!FP11</f>
        <v>0</v>
      </c>
      <c r="FP9" s="215">
        <f>'Marks Entry'!FQ11</f>
        <v>0</v>
      </c>
      <c r="FQ9" s="219">
        <f>'Marks Entry'!FR11</f>
        <v>0</v>
      </c>
      <c r="FR9" s="220" t="str">
        <f>'Marks Entry'!FS11</f>
        <v/>
      </c>
      <c r="FS9" s="207">
        <f>'Marks Entry'!FT11</f>
        <v>362</v>
      </c>
      <c r="FT9" s="208">
        <f>'Marks Entry'!FU11</f>
        <v>210</v>
      </c>
      <c r="FU9" s="222">
        <f>'Marks Entry'!FV11</f>
        <v>58.011049723756905</v>
      </c>
      <c r="FV9" s="207">
        <f>'Marks Entry'!FW11</f>
        <v>1200</v>
      </c>
      <c r="FW9" s="208">
        <f>'Marks Entry'!FX11</f>
        <v>97</v>
      </c>
      <c r="FX9" s="223">
        <f>'Marks Entry'!FY11</f>
        <v>8.0833333333333321</v>
      </c>
      <c r="FY9" s="224" t="str">
        <f>'Marks Entry'!FZ11</f>
        <v/>
      </c>
      <c r="FZ9" s="224" t="str">
        <f>'Marks Entry'!GA11</f>
        <v>FAILED</v>
      </c>
      <c r="GA9" s="208" t="str">
        <f>'Marks Entry'!GC11</f>
        <v/>
      </c>
      <c r="GB9" s="445" t="str">
        <f>'Marks Entry'!GD11</f>
        <v>Need Improvement</v>
      </c>
    </row>
    <row r="10" spans="1:184" s="31" customFormat="1" ht="17.25" customHeight="1">
      <c r="A10" s="1135"/>
      <c r="B10" s="188">
        <f t="shared" ref="B10:B73" si="1">IF(F10&gt;0,B9+1,0)</f>
        <v>0</v>
      </c>
      <c r="C10" s="189">
        <f>'Marks Entry'!D12</f>
        <v>0</v>
      </c>
      <c r="D10" s="189">
        <f>'Marks Entry'!E12</f>
        <v>0</v>
      </c>
      <c r="E10" s="189">
        <f>'Marks Entry'!F12</f>
        <v>0</v>
      </c>
      <c r="F10" s="189">
        <f>'Marks Entry'!$G12</f>
        <v>0</v>
      </c>
      <c r="G10" s="189">
        <f>'Marks Entry'!$H12</f>
        <v>0</v>
      </c>
      <c r="H10" s="189">
        <f>'Marks Entry'!I12</f>
        <v>0</v>
      </c>
      <c r="I10" s="189">
        <f>'Marks Entry'!J12</f>
        <v>0</v>
      </c>
      <c r="J10" s="366">
        <f>'Marks Entry'!K12</f>
        <v>0</v>
      </c>
      <c r="K10" s="207">
        <f>'Marks Entry'!L12</f>
        <v>0</v>
      </c>
      <c r="L10" s="208">
        <f>'Marks Entry'!M12</f>
        <v>0</v>
      </c>
      <c r="M10" s="208">
        <f>'Marks Entry'!N12</f>
        <v>0</v>
      </c>
      <c r="N10" s="208">
        <f>'Marks Entry'!O12</f>
        <v>0</v>
      </c>
      <c r="O10" s="208">
        <f>'Marks Entry'!P12</f>
        <v>0</v>
      </c>
      <c r="P10" s="209">
        <f>'Marks Entry'!Q12</f>
        <v>0</v>
      </c>
      <c r="Q10" s="208">
        <f>'Marks Entry'!R12</f>
        <v>0</v>
      </c>
      <c r="R10" s="209">
        <f>'Marks Entry'!S12</f>
        <v>0</v>
      </c>
      <c r="S10" s="208">
        <f>'Marks Entry'!T12</f>
        <v>0</v>
      </c>
      <c r="T10" s="209">
        <f>'Marks Entry'!U12</f>
        <v>0</v>
      </c>
      <c r="U10" s="208" t="str">
        <f>'Marks Entry'!V12</f>
        <v/>
      </c>
      <c r="V10" s="208" t="str">
        <f>'Marks Entry'!W12</f>
        <v/>
      </c>
      <c r="W10" s="208" t="str">
        <f>'Marks Entry'!X12</f>
        <v/>
      </c>
      <c r="X10" s="210" t="str">
        <f>'Marks Entry'!Y12</f>
        <v/>
      </c>
      <c r="Y10" s="207">
        <f>'Marks Entry'!Z12</f>
        <v>0</v>
      </c>
      <c r="Z10" s="208">
        <f>'Marks Entry'!AA12</f>
        <v>0</v>
      </c>
      <c r="AA10" s="208">
        <f>'Marks Entry'!AB12</f>
        <v>0</v>
      </c>
      <c r="AB10" s="208">
        <f>'Marks Entry'!AC12</f>
        <v>0</v>
      </c>
      <c r="AC10" s="208">
        <f>'Marks Entry'!AD12</f>
        <v>0</v>
      </c>
      <c r="AD10" s="209">
        <f>'Marks Entry'!AE12</f>
        <v>0</v>
      </c>
      <c r="AE10" s="208">
        <f>'Marks Entry'!AF12</f>
        <v>0</v>
      </c>
      <c r="AF10" s="209">
        <f>'Marks Entry'!AG12</f>
        <v>0</v>
      </c>
      <c r="AG10" s="208">
        <f>'Marks Entry'!AH12</f>
        <v>0</v>
      </c>
      <c r="AH10" s="209">
        <f>'Marks Entry'!AI12</f>
        <v>0</v>
      </c>
      <c r="AI10" s="208" t="str">
        <f>'Marks Entry'!AJ12</f>
        <v/>
      </c>
      <c r="AJ10" s="208" t="str">
        <f>'Marks Entry'!AK12</f>
        <v/>
      </c>
      <c r="AK10" s="208" t="str">
        <f>'Marks Entry'!AL12</f>
        <v/>
      </c>
      <c r="AL10" s="210" t="str">
        <f>'Marks Entry'!AM12</f>
        <v/>
      </c>
      <c r="AM10" s="207">
        <f>'Marks Entry'!AN12</f>
        <v>0</v>
      </c>
      <c r="AN10" s="208">
        <f>'Marks Entry'!AO12</f>
        <v>0</v>
      </c>
      <c r="AO10" s="208">
        <f>'Marks Entry'!AP12</f>
        <v>0</v>
      </c>
      <c r="AP10" s="208">
        <f>'Marks Entry'!AQ12</f>
        <v>0</v>
      </c>
      <c r="AQ10" s="208">
        <f>'Marks Entry'!AR12</f>
        <v>0</v>
      </c>
      <c r="AR10" s="209">
        <f>'Marks Entry'!AS12</f>
        <v>0</v>
      </c>
      <c r="AS10" s="208">
        <f>'Marks Entry'!AT12</f>
        <v>0</v>
      </c>
      <c r="AT10" s="209">
        <f>'Marks Entry'!AU12</f>
        <v>0</v>
      </c>
      <c r="AU10" s="208">
        <f>'Marks Entry'!AV12</f>
        <v>0</v>
      </c>
      <c r="AV10" s="209">
        <f>'Marks Entry'!AW12</f>
        <v>0</v>
      </c>
      <c r="AW10" s="208" t="str">
        <f>'Marks Entry'!AX12</f>
        <v/>
      </c>
      <c r="AX10" s="208" t="str">
        <f>'Marks Entry'!AY12</f>
        <v/>
      </c>
      <c r="AY10" s="208" t="str">
        <f>'Marks Entry'!AZ12</f>
        <v/>
      </c>
      <c r="AZ10" s="210" t="str">
        <f>'Marks Entry'!BA12</f>
        <v/>
      </c>
      <c r="BA10" s="207">
        <f>'Marks Entry'!BB12</f>
        <v>0</v>
      </c>
      <c r="BB10" s="208">
        <f>'Marks Entry'!BC12</f>
        <v>0</v>
      </c>
      <c r="BC10" s="208">
        <f>'Marks Entry'!BD12</f>
        <v>0</v>
      </c>
      <c r="BD10" s="208">
        <f>'Marks Entry'!BE12</f>
        <v>0</v>
      </c>
      <c r="BE10" s="208">
        <f>'Marks Entry'!BF12</f>
        <v>0</v>
      </c>
      <c r="BF10" s="209">
        <f>'Marks Entry'!BG12</f>
        <v>0</v>
      </c>
      <c r="BG10" s="208">
        <f>'Marks Entry'!BH12</f>
        <v>0</v>
      </c>
      <c r="BH10" s="209">
        <f>'Marks Entry'!BI12</f>
        <v>0</v>
      </c>
      <c r="BI10" s="208">
        <f>'Marks Entry'!BJ12</f>
        <v>0</v>
      </c>
      <c r="BJ10" s="209">
        <f>'Marks Entry'!BK12</f>
        <v>0</v>
      </c>
      <c r="BK10" s="208" t="str">
        <f>'Marks Entry'!BL12</f>
        <v/>
      </c>
      <c r="BL10" s="208" t="str">
        <f>'Marks Entry'!BM12</f>
        <v/>
      </c>
      <c r="BM10" s="208" t="str">
        <f>'Marks Entry'!BN12</f>
        <v/>
      </c>
      <c r="BN10" s="210" t="str">
        <f>'Marks Entry'!BO12</f>
        <v/>
      </c>
      <c r="BO10" s="207">
        <f>'Marks Entry'!BP12</f>
        <v>0</v>
      </c>
      <c r="BP10" s="208">
        <f>'Marks Entry'!BQ12</f>
        <v>0</v>
      </c>
      <c r="BQ10" s="208">
        <f>'Marks Entry'!BR12</f>
        <v>0</v>
      </c>
      <c r="BR10" s="208">
        <f>'Marks Entry'!BS12</f>
        <v>0</v>
      </c>
      <c r="BS10" s="208">
        <f>'Marks Entry'!BT12</f>
        <v>0</v>
      </c>
      <c r="BT10" s="209">
        <f>'Marks Entry'!BU12</f>
        <v>0</v>
      </c>
      <c r="BU10" s="208">
        <f>'Marks Entry'!BV12</f>
        <v>0</v>
      </c>
      <c r="BV10" s="209">
        <f>'Marks Entry'!BW12</f>
        <v>0</v>
      </c>
      <c r="BW10" s="208">
        <f>'Marks Entry'!BX12</f>
        <v>0</v>
      </c>
      <c r="BX10" s="209">
        <f>'Marks Entry'!BY12</f>
        <v>0</v>
      </c>
      <c r="BY10" s="208">
        <f>'Marks Entry'!BZ12</f>
        <v>0</v>
      </c>
      <c r="BZ10" s="208" t="str">
        <f>'Marks Entry'!CA12</f>
        <v/>
      </c>
      <c r="CA10" s="208" t="str">
        <f>'Marks Entry'!CB12</f>
        <v/>
      </c>
      <c r="CB10" s="210" t="str">
        <f>'Marks Entry'!CC12</f>
        <v/>
      </c>
      <c r="CC10" s="207">
        <f>'Marks Entry'!CD12</f>
        <v>0</v>
      </c>
      <c r="CD10" s="208">
        <f>'Marks Entry'!CE12</f>
        <v>0</v>
      </c>
      <c r="CE10" s="208">
        <f>'Marks Entry'!CF12</f>
        <v>0</v>
      </c>
      <c r="CF10" s="208">
        <f>'Marks Entry'!CG12</f>
        <v>0</v>
      </c>
      <c r="CG10" s="208">
        <f>'Marks Entry'!CH12</f>
        <v>0</v>
      </c>
      <c r="CH10" s="209">
        <f>'Marks Entry'!CI12</f>
        <v>0</v>
      </c>
      <c r="CI10" s="208">
        <f>'Marks Entry'!CJ12</f>
        <v>0</v>
      </c>
      <c r="CJ10" s="209">
        <f>'Marks Entry'!CK12</f>
        <v>0</v>
      </c>
      <c r="CK10" s="208">
        <f>'Marks Entry'!CL12</f>
        <v>0</v>
      </c>
      <c r="CL10" s="209">
        <f>'Marks Entry'!CM12</f>
        <v>0</v>
      </c>
      <c r="CM10" s="208" t="str">
        <f>'Marks Entry'!CN12</f>
        <v/>
      </c>
      <c r="CN10" s="208" t="str">
        <f>'Marks Entry'!CO12</f>
        <v/>
      </c>
      <c r="CO10" s="208" t="str">
        <f>'Marks Entry'!CP12</f>
        <v/>
      </c>
      <c r="CP10" s="210" t="str">
        <f>'Marks Entry'!CQ12</f>
        <v/>
      </c>
      <c r="CQ10" s="207">
        <f>'Marks Entry'!CR12</f>
        <v>0</v>
      </c>
      <c r="CR10" s="208">
        <f>'Marks Entry'!CS12</f>
        <v>0</v>
      </c>
      <c r="CS10" s="208">
        <f>'Marks Entry'!CT12</f>
        <v>0</v>
      </c>
      <c r="CT10" s="208">
        <f>'Marks Entry'!CU12</f>
        <v>0</v>
      </c>
      <c r="CU10" s="208">
        <f>'Marks Entry'!CV12</f>
        <v>0</v>
      </c>
      <c r="CV10" s="209">
        <f>'Marks Entry'!CW12</f>
        <v>0</v>
      </c>
      <c r="CW10" s="208">
        <f>'Marks Entry'!CX12</f>
        <v>0</v>
      </c>
      <c r="CX10" s="209">
        <f>'Marks Entry'!CY12</f>
        <v>0</v>
      </c>
      <c r="CY10" s="208">
        <f>'Marks Entry'!CZ12</f>
        <v>0</v>
      </c>
      <c r="CZ10" s="209">
        <f>'Marks Entry'!DA12</f>
        <v>0</v>
      </c>
      <c r="DA10" s="208" t="str">
        <f>'Marks Entry'!DB12</f>
        <v/>
      </c>
      <c r="DB10" s="208" t="str">
        <f>'Marks Entry'!DC12</f>
        <v/>
      </c>
      <c r="DC10" s="208" t="str">
        <f>'Marks Entry'!DD12</f>
        <v/>
      </c>
      <c r="DD10" s="210" t="str">
        <f>'Marks Entry'!DE12</f>
        <v/>
      </c>
      <c r="DE10" s="211">
        <f>'Marks Entry'!DF12</f>
        <v>0</v>
      </c>
      <c r="DF10" s="212">
        <f>'Marks Entry'!DG12</f>
        <v>0</v>
      </c>
      <c r="DG10" s="212">
        <f>'Marks Entry'!DH12</f>
        <v>5</v>
      </c>
      <c r="DH10" s="209">
        <f>'Marks Entry'!DI12</f>
        <v>5</v>
      </c>
      <c r="DI10" s="212">
        <f>'Marks Entry'!DJ12</f>
        <v>0</v>
      </c>
      <c r="DJ10" s="213">
        <f>'Marks Entry'!DK12</f>
        <v>0</v>
      </c>
      <c r="DK10" s="214">
        <f>'Marks Entry'!DL12</f>
        <v>0</v>
      </c>
      <c r="DL10" s="213">
        <f>'Marks Entry'!DM12</f>
        <v>0</v>
      </c>
      <c r="DM10" s="212">
        <f>'Marks Entry'!DN12</f>
        <v>0</v>
      </c>
      <c r="DN10" s="214">
        <f>'Marks Entry'!DO12</f>
        <v>0</v>
      </c>
      <c r="DO10" s="215">
        <f>'Marks Entry'!DP12</f>
        <v>5</v>
      </c>
      <c r="DP10" s="208">
        <f>'Marks Entry'!DQ12</f>
        <v>2.5</v>
      </c>
      <c r="DQ10" s="210" t="str">
        <f>'Marks Entry'!DR12</f>
        <v/>
      </c>
      <c r="DR10" s="211">
        <f>'Marks Entry'!DS12</f>
        <v>0</v>
      </c>
      <c r="DS10" s="212">
        <f>'Marks Entry'!DT12</f>
        <v>0</v>
      </c>
      <c r="DT10" s="216" t="str">
        <f>'Marks Entry'!DU12</f>
        <v/>
      </c>
      <c r="DU10" s="212">
        <f>'Marks Entry'!DV12</f>
        <v>0</v>
      </c>
      <c r="DV10" s="212">
        <f>'Marks Entry'!DW12</f>
        <v>0</v>
      </c>
      <c r="DW10" s="216" t="str">
        <f>'Marks Entry'!DX12</f>
        <v/>
      </c>
      <c r="DX10" s="212">
        <f>'Marks Entry'!DY12</f>
        <v>0</v>
      </c>
      <c r="DY10" s="212">
        <f>'Marks Entry'!DZ12</f>
        <v>0</v>
      </c>
      <c r="DZ10" s="216" t="str">
        <f>'Marks Entry'!EA12</f>
        <v/>
      </c>
      <c r="EA10" s="216">
        <f>'Marks Entry'!EB12</f>
        <v>0</v>
      </c>
      <c r="EB10" s="216">
        <f>'Marks Entry'!EC12</f>
        <v>0</v>
      </c>
      <c r="EC10" s="217">
        <f>'Marks Entry'!ED12</f>
        <v>0</v>
      </c>
      <c r="ED10" s="212">
        <f>'Marks Entry'!EE12</f>
        <v>0</v>
      </c>
      <c r="EE10" s="213">
        <f>'Marks Entry'!EF12</f>
        <v>0</v>
      </c>
      <c r="EF10" s="216" t="str">
        <f>'Marks Entry'!EG12</f>
        <v/>
      </c>
      <c r="EG10" s="213">
        <f>'Marks Entry'!EH12</f>
        <v>0</v>
      </c>
      <c r="EH10" s="212">
        <f>'Marks Entry'!EI12</f>
        <v>0</v>
      </c>
      <c r="EI10" s="214">
        <f>'Marks Entry'!EJ12</f>
        <v>0</v>
      </c>
      <c r="EJ10" s="214">
        <f>'Marks Entry'!EK12</f>
        <v>0</v>
      </c>
      <c r="EK10" s="214">
        <f>'Marks Entry'!EL12</f>
        <v>0</v>
      </c>
      <c r="EL10" s="218">
        <f>'Marks Entry'!EM12</f>
        <v>0</v>
      </c>
      <c r="EM10" s="208" t="str">
        <f>'Marks Entry'!EN12</f>
        <v/>
      </c>
      <c r="EN10" s="210" t="str">
        <f>'Marks Entry'!EO12</f>
        <v>A</v>
      </c>
      <c r="EO10" s="211">
        <f>'Marks Entry'!EP12</f>
        <v>0</v>
      </c>
      <c r="EP10" s="212">
        <f>'Marks Entry'!EQ12</f>
        <v>0</v>
      </c>
      <c r="EQ10" s="212">
        <f>'Marks Entry'!ER12</f>
        <v>0</v>
      </c>
      <c r="ER10" s="215">
        <f>'Marks Entry'!ES12</f>
        <v>0</v>
      </c>
      <c r="ES10" s="219">
        <f>'Marks Entry'!ET12</f>
        <v>0</v>
      </c>
      <c r="ET10" s="220" t="str">
        <f>'Marks Entry'!EU12</f>
        <v/>
      </c>
      <c r="EU10" s="211">
        <f>'Marks Entry'!EV12</f>
        <v>0</v>
      </c>
      <c r="EV10" s="212">
        <f>'Marks Entry'!EW12</f>
        <v>0</v>
      </c>
      <c r="EW10" s="212">
        <f>'Marks Entry'!EX12</f>
        <v>0</v>
      </c>
      <c r="EX10" s="215">
        <f>'Marks Entry'!EY12</f>
        <v>0</v>
      </c>
      <c r="EY10" s="219">
        <f>'Marks Entry'!EZ12</f>
        <v>0</v>
      </c>
      <c r="EZ10" s="220" t="str">
        <f>'Marks Entry'!FA12</f>
        <v/>
      </c>
      <c r="FA10" s="211">
        <f>'Marks Entry'!FB12</f>
        <v>0</v>
      </c>
      <c r="FB10" s="212">
        <f>'Marks Entry'!FC12</f>
        <v>0</v>
      </c>
      <c r="FC10" s="213">
        <f>'Marks Entry'!FD12</f>
        <v>0</v>
      </c>
      <c r="FD10" s="216">
        <f>'Marks Entry'!FE12</f>
        <v>0</v>
      </c>
      <c r="FE10" s="213">
        <f>'Marks Entry'!FF12</f>
        <v>0</v>
      </c>
      <c r="FF10" s="216">
        <f>'Marks Entry'!FG12</f>
        <v>0</v>
      </c>
      <c r="FG10" s="213">
        <f>'Marks Entry'!FH12</f>
        <v>0</v>
      </c>
      <c r="FH10" s="221">
        <f>'Marks Entry'!FI12</f>
        <v>0</v>
      </c>
      <c r="FI10" s="221" t="str">
        <f>'Marks Entry'!FJ12</f>
        <v/>
      </c>
      <c r="FJ10" s="221" t="str">
        <f>'Marks Entry'!FK12</f>
        <v/>
      </c>
      <c r="FK10" s="208" t="str">
        <f>'Marks Entry'!FL12</f>
        <v/>
      </c>
      <c r="FL10" s="210" t="str">
        <f>'Marks Entry'!FM12</f>
        <v/>
      </c>
      <c r="FM10" s="211">
        <f>'Marks Entry'!FN12</f>
        <v>0</v>
      </c>
      <c r="FN10" s="212">
        <f>'Marks Entry'!FO12</f>
        <v>0</v>
      </c>
      <c r="FO10" s="212">
        <f>'Marks Entry'!FP12</f>
        <v>0</v>
      </c>
      <c r="FP10" s="215">
        <f>'Marks Entry'!FQ12</f>
        <v>0</v>
      </c>
      <c r="FQ10" s="219">
        <f>'Marks Entry'!FR12</f>
        <v>0</v>
      </c>
      <c r="FR10" s="220" t="str">
        <f>'Marks Entry'!FS12</f>
        <v/>
      </c>
      <c r="FS10" s="207">
        <f>'Marks Entry'!FT12</f>
        <v>0</v>
      </c>
      <c r="FT10" s="208">
        <f>'Marks Entry'!FU12</f>
        <v>0</v>
      </c>
      <c r="FU10" s="222" t="str">
        <f>'Marks Entry'!FV12</f>
        <v/>
      </c>
      <c r="FV10" s="207" t="str">
        <f>'Marks Entry'!FW12</f>
        <v/>
      </c>
      <c r="FW10" s="208" t="str">
        <f>'Marks Entry'!FX12</f>
        <v/>
      </c>
      <c r="FX10" s="223" t="str">
        <f>'Marks Entry'!FY12</f>
        <v/>
      </c>
      <c r="FY10" s="224" t="str">
        <f>'Marks Entry'!FZ12</f>
        <v/>
      </c>
      <c r="FZ10" s="224" t="str">
        <f>'Marks Entry'!GA12</f>
        <v/>
      </c>
      <c r="GA10" s="208" t="str">
        <f>'Marks Entry'!GC12</f>
        <v/>
      </c>
      <c r="GB10" s="445" t="str">
        <f>'Marks Entry'!GD12</f>
        <v/>
      </c>
    </row>
    <row r="11" spans="1:184" s="31" customFormat="1" ht="17.25" customHeight="1">
      <c r="A11" s="1135"/>
      <c r="B11" s="188">
        <f t="shared" si="1"/>
        <v>0</v>
      </c>
      <c r="C11" s="189">
        <f>'Marks Entry'!D13</f>
        <v>0</v>
      </c>
      <c r="D11" s="189">
        <f>'Marks Entry'!E13</f>
        <v>0</v>
      </c>
      <c r="E11" s="189">
        <f>'Marks Entry'!F13</f>
        <v>0</v>
      </c>
      <c r="F11" s="189">
        <f>'Marks Entry'!$G13</f>
        <v>0</v>
      </c>
      <c r="G11" s="189">
        <f>'Marks Entry'!$H13</f>
        <v>0</v>
      </c>
      <c r="H11" s="189">
        <f>'Marks Entry'!I13</f>
        <v>0</v>
      </c>
      <c r="I11" s="189">
        <f>'Marks Entry'!J13</f>
        <v>0</v>
      </c>
      <c r="J11" s="366">
        <f>'Marks Entry'!K13</f>
        <v>0</v>
      </c>
      <c r="K11" s="207">
        <f>'Marks Entry'!L13</f>
        <v>0</v>
      </c>
      <c r="L11" s="208">
        <f>'Marks Entry'!M13</f>
        <v>0</v>
      </c>
      <c r="M11" s="208">
        <f>'Marks Entry'!N13</f>
        <v>0</v>
      </c>
      <c r="N11" s="208">
        <f>'Marks Entry'!O13</f>
        <v>0</v>
      </c>
      <c r="O11" s="208">
        <f>'Marks Entry'!P13</f>
        <v>0</v>
      </c>
      <c r="P11" s="209">
        <f>'Marks Entry'!Q13</f>
        <v>0</v>
      </c>
      <c r="Q11" s="208">
        <f>'Marks Entry'!R13</f>
        <v>0</v>
      </c>
      <c r="R11" s="209">
        <f>'Marks Entry'!S13</f>
        <v>0</v>
      </c>
      <c r="S11" s="208">
        <f>'Marks Entry'!T13</f>
        <v>0</v>
      </c>
      <c r="T11" s="209">
        <f>'Marks Entry'!U13</f>
        <v>0</v>
      </c>
      <c r="U11" s="208" t="str">
        <f>'Marks Entry'!V13</f>
        <v/>
      </c>
      <c r="V11" s="208" t="str">
        <f>'Marks Entry'!W13</f>
        <v/>
      </c>
      <c r="W11" s="208" t="str">
        <f>'Marks Entry'!X13</f>
        <v/>
      </c>
      <c r="X11" s="210" t="str">
        <f>'Marks Entry'!Y13</f>
        <v/>
      </c>
      <c r="Y11" s="207">
        <f>'Marks Entry'!Z13</f>
        <v>0</v>
      </c>
      <c r="Z11" s="208">
        <f>'Marks Entry'!AA13</f>
        <v>0</v>
      </c>
      <c r="AA11" s="208">
        <f>'Marks Entry'!AB13</f>
        <v>0</v>
      </c>
      <c r="AB11" s="208">
        <f>'Marks Entry'!AC13</f>
        <v>0</v>
      </c>
      <c r="AC11" s="208">
        <f>'Marks Entry'!AD13</f>
        <v>0</v>
      </c>
      <c r="AD11" s="209">
        <f>'Marks Entry'!AE13</f>
        <v>0</v>
      </c>
      <c r="AE11" s="208">
        <f>'Marks Entry'!AF13</f>
        <v>0</v>
      </c>
      <c r="AF11" s="209">
        <f>'Marks Entry'!AG13</f>
        <v>0</v>
      </c>
      <c r="AG11" s="208">
        <f>'Marks Entry'!AH13</f>
        <v>0</v>
      </c>
      <c r="AH11" s="209">
        <f>'Marks Entry'!AI13</f>
        <v>0</v>
      </c>
      <c r="AI11" s="208" t="str">
        <f>'Marks Entry'!AJ13</f>
        <v/>
      </c>
      <c r="AJ11" s="208" t="str">
        <f>'Marks Entry'!AK13</f>
        <v/>
      </c>
      <c r="AK11" s="208" t="str">
        <f>'Marks Entry'!AL13</f>
        <v/>
      </c>
      <c r="AL11" s="210" t="str">
        <f>'Marks Entry'!AM13</f>
        <v/>
      </c>
      <c r="AM11" s="207">
        <f>'Marks Entry'!AN13</f>
        <v>0</v>
      </c>
      <c r="AN11" s="208">
        <f>'Marks Entry'!AO13</f>
        <v>0</v>
      </c>
      <c r="AO11" s="208">
        <f>'Marks Entry'!AP13</f>
        <v>0</v>
      </c>
      <c r="AP11" s="208">
        <f>'Marks Entry'!AQ13</f>
        <v>0</v>
      </c>
      <c r="AQ11" s="208">
        <f>'Marks Entry'!AR13</f>
        <v>0</v>
      </c>
      <c r="AR11" s="209">
        <f>'Marks Entry'!AS13</f>
        <v>0</v>
      </c>
      <c r="AS11" s="208">
        <f>'Marks Entry'!AT13</f>
        <v>0</v>
      </c>
      <c r="AT11" s="209">
        <f>'Marks Entry'!AU13</f>
        <v>0</v>
      </c>
      <c r="AU11" s="208">
        <f>'Marks Entry'!AV13</f>
        <v>0</v>
      </c>
      <c r="AV11" s="209">
        <f>'Marks Entry'!AW13</f>
        <v>0</v>
      </c>
      <c r="AW11" s="208" t="str">
        <f>'Marks Entry'!AX13</f>
        <v/>
      </c>
      <c r="AX11" s="208" t="str">
        <f>'Marks Entry'!AY13</f>
        <v/>
      </c>
      <c r="AY11" s="208" t="str">
        <f>'Marks Entry'!AZ13</f>
        <v/>
      </c>
      <c r="AZ11" s="210" t="str">
        <f>'Marks Entry'!BA13</f>
        <v/>
      </c>
      <c r="BA11" s="207">
        <f>'Marks Entry'!BB13</f>
        <v>0</v>
      </c>
      <c r="BB11" s="208">
        <f>'Marks Entry'!BC13</f>
        <v>0</v>
      </c>
      <c r="BC11" s="208">
        <f>'Marks Entry'!BD13</f>
        <v>0</v>
      </c>
      <c r="BD11" s="208">
        <f>'Marks Entry'!BE13</f>
        <v>0</v>
      </c>
      <c r="BE11" s="208">
        <f>'Marks Entry'!BF13</f>
        <v>0</v>
      </c>
      <c r="BF11" s="209">
        <f>'Marks Entry'!BG13</f>
        <v>0</v>
      </c>
      <c r="BG11" s="208">
        <f>'Marks Entry'!BH13</f>
        <v>0</v>
      </c>
      <c r="BH11" s="209">
        <f>'Marks Entry'!BI13</f>
        <v>0</v>
      </c>
      <c r="BI11" s="208">
        <f>'Marks Entry'!BJ13</f>
        <v>0</v>
      </c>
      <c r="BJ11" s="209">
        <f>'Marks Entry'!BK13</f>
        <v>0</v>
      </c>
      <c r="BK11" s="208" t="str">
        <f>'Marks Entry'!BL13</f>
        <v/>
      </c>
      <c r="BL11" s="208" t="str">
        <f>'Marks Entry'!BM13</f>
        <v/>
      </c>
      <c r="BM11" s="208" t="str">
        <f>'Marks Entry'!BN13</f>
        <v/>
      </c>
      <c r="BN11" s="210" t="str">
        <f>'Marks Entry'!BO13</f>
        <v/>
      </c>
      <c r="BO11" s="207">
        <f>'Marks Entry'!BP13</f>
        <v>0</v>
      </c>
      <c r="BP11" s="208">
        <f>'Marks Entry'!BQ13</f>
        <v>0</v>
      </c>
      <c r="BQ11" s="208">
        <f>'Marks Entry'!BR13</f>
        <v>0</v>
      </c>
      <c r="BR11" s="208">
        <f>'Marks Entry'!BS13</f>
        <v>0</v>
      </c>
      <c r="BS11" s="208">
        <f>'Marks Entry'!BT13</f>
        <v>0</v>
      </c>
      <c r="BT11" s="209">
        <f>'Marks Entry'!BU13</f>
        <v>0</v>
      </c>
      <c r="BU11" s="208">
        <f>'Marks Entry'!BV13</f>
        <v>0</v>
      </c>
      <c r="BV11" s="209">
        <f>'Marks Entry'!BW13</f>
        <v>0</v>
      </c>
      <c r="BW11" s="208">
        <f>'Marks Entry'!BX13</f>
        <v>0</v>
      </c>
      <c r="BX11" s="209">
        <f>'Marks Entry'!BY13</f>
        <v>0</v>
      </c>
      <c r="BY11" s="208">
        <f>'Marks Entry'!BZ13</f>
        <v>0</v>
      </c>
      <c r="BZ11" s="208" t="str">
        <f>'Marks Entry'!CA13</f>
        <v/>
      </c>
      <c r="CA11" s="208" t="str">
        <f>'Marks Entry'!CB13</f>
        <v/>
      </c>
      <c r="CB11" s="210" t="str">
        <f>'Marks Entry'!CC13</f>
        <v/>
      </c>
      <c r="CC11" s="207">
        <f>'Marks Entry'!CD13</f>
        <v>0</v>
      </c>
      <c r="CD11" s="208">
        <f>'Marks Entry'!CE13</f>
        <v>0</v>
      </c>
      <c r="CE11" s="208">
        <f>'Marks Entry'!CF13</f>
        <v>0</v>
      </c>
      <c r="CF11" s="208">
        <f>'Marks Entry'!CG13</f>
        <v>0</v>
      </c>
      <c r="CG11" s="208">
        <f>'Marks Entry'!CH13</f>
        <v>0</v>
      </c>
      <c r="CH11" s="209">
        <f>'Marks Entry'!CI13</f>
        <v>0</v>
      </c>
      <c r="CI11" s="208">
        <f>'Marks Entry'!CJ13</f>
        <v>0</v>
      </c>
      <c r="CJ11" s="209">
        <f>'Marks Entry'!CK13</f>
        <v>0</v>
      </c>
      <c r="CK11" s="208">
        <f>'Marks Entry'!CL13</f>
        <v>0</v>
      </c>
      <c r="CL11" s="209">
        <f>'Marks Entry'!CM13</f>
        <v>0</v>
      </c>
      <c r="CM11" s="208" t="str">
        <f>'Marks Entry'!CN13</f>
        <v/>
      </c>
      <c r="CN11" s="208" t="str">
        <f>'Marks Entry'!CO13</f>
        <v/>
      </c>
      <c r="CO11" s="208" t="str">
        <f>'Marks Entry'!CP13</f>
        <v/>
      </c>
      <c r="CP11" s="210" t="str">
        <f>'Marks Entry'!CQ13</f>
        <v/>
      </c>
      <c r="CQ11" s="207">
        <f>'Marks Entry'!CR13</f>
        <v>0</v>
      </c>
      <c r="CR11" s="208">
        <f>'Marks Entry'!CS13</f>
        <v>0</v>
      </c>
      <c r="CS11" s="208">
        <f>'Marks Entry'!CT13</f>
        <v>0</v>
      </c>
      <c r="CT11" s="208">
        <f>'Marks Entry'!CU13</f>
        <v>0</v>
      </c>
      <c r="CU11" s="208">
        <f>'Marks Entry'!CV13</f>
        <v>0</v>
      </c>
      <c r="CV11" s="209">
        <f>'Marks Entry'!CW13</f>
        <v>0</v>
      </c>
      <c r="CW11" s="208">
        <f>'Marks Entry'!CX13</f>
        <v>0</v>
      </c>
      <c r="CX11" s="209">
        <f>'Marks Entry'!CY13</f>
        <v>0</v>
      </c>
      <c r="CY11" s="208">
        <f>'Marks Entry'!CZ13</f>
        <v>0</v>
      </c>
      <c r="CZ11" s="209">
        <f>'Marks Entry'!DA13</f>
        <v>0</v>
      </c>
      <c r="DA11" s="208" t="str">
        <f>'Marks Entry'!DB13</f>
        <v/>
      </c>
      <c r="DB11" s="208" t="str">
        <f>'Marks Entry'!DC13</f>
        <v/>
      </c>
      <c r="DC11" s="208" t="str">
        <f>'Marks Entry'!DD13</f>
        <v/>
      </c>
      <c r="DD11" s="210" t="str">
        <f>'Marks Entry'!DE13</f>
        <v/>
      </c>
      <c r="DE11" s="211">
        <f>'Marks Entry'!DF13</f>
        <v>0</v>
      </c>
      <c r="DF11" s="212">
        <f>'Marks Entry'!DG13</f>
        <v>0</v>
      </c>
      <c r="DG11" s="212">
        <f>'Marks Entry'!DH13</f>
        <v>7</v>
      </c>
      <c r="DH11" s="209">
        <f>'Marks Entry'!DI13</f>
        <v>7</v>
      </c>
      <c r="DI11" s="212">
        <f>'Marks Entry'!DJ13</f>
        <v>0</v>
      </c>
      <c r="DJ11" s="213">
        <f>'Marks Entry'!DK13</f>
        <v>0</v>
      </c>
      <c r="DK11" s="214">
        <f>'Marks Entry'!DL13</f>
        <v>0</v>
      </c>
      <c r="DL11" s="213">
        <f>'Marks Entry'!DM13</f>
        <v>0</v>
      </c>
      <c r="DM11" s="212">
        <f>'Marks Entry'!DN13</f>
        <v>0</v>
      </c>
      <c r="DN11" s="214">
        <f>'Marks Entry'!DO13</f>
        <v>0</v>
      </c>
      <c r="DO11" s="215">
        <f>'Marks Entry'!DP13</f>
        <v>7</v>
      </c>
      <c r="DP11" s="208">
        <f>'Marks Entry'!DQ13</f>
        <v>3.5000000000000004</v>
      </c>
      <c r="DQ11" s="210" t="str">
        <f>'Marks Entry'!DR13</f>
        <v/>
      </c>
      <c r="DR11" s="211">
        <f>'Marks Entry'!DS13</f>
        <v>0</v>
      </c>
      <c r="DS11" s="212">
        <f>'Marks Entry'!DT13</f>
        <v>0</v>
      </c>
      <c r="DT11" s="216" t="str">
        <f>'Marks Entry'!DU13</f>
        <v/>
      </c>
      <c r="DU11" s="212">
        <f>'Marks Entry'!DV13</f>
        <v>0</v>
      </c>
      <c r="DV11" s="212">
        <f>'Marks Entry'!DW13</f>
        <v>0</v>
      </c>
      <c r="DW11" s="216" t="str">
        <f>'Marks Entry'!DX13</f>
        <v/>
      </c>
      <c r="DX11" s="212">
        <f>'Marks Entry'!DY13</f>
        <v>0</v>
      </c>
      <c r="DY11" s="212">
        <f>'Marks Entry'!DZ13</f>
        <v>0</v>
      </c>
      <c r="DZ11" s="216" t="str">
        <f>'Marks Entry'!EA13</f>
        <v/>
      </c>
      <c r="EA11" s="216">
        <f>'Marks Entry'!EB13</f>
        <v>0</v>
      </c>
      <c r="EB11" s="216">
        <f>'Marks Entry'!EC13</f>
        <v>0</v>
      </c>
      <c r="EC11" s="217">
        <f>'Marks Entry'!ED13</f>
        <v>0</v>
      </c>
      <c r="ED11" s="212">
        <f>'Marks Entry'!EE13</f>
        <v>0</v>
      </c>
      <c r="EE11" s="213">
        <f>'Marks Entry'!EF13</f>
        <v>0</v>
      </c>
      <c r="EF11" s="216" t="str">
        <f>'Marks Entry'!EG13</f>
        <v/>
      </c>
      <c r="EG11" s="213">
        <f>'Marks Entry'!EH13</f>
        <v>0</v>
      </c>
      <c r="EH11" s="212">
        <f>'Marks Entry'!EI13</f>
        <v>0</v>
      </c>
      <c r="EI11" s="214">
        <f>'Marks Entry'!EJ13</f>
        <v>0</v>
      </c>
      <c r="EJ11" s="214">
        <f>'Marks Entry'!EK13</f>
        <v>0</v>
      </c>
      <c r="EK11" s="214">
        <f>'Marks Entry'!EL13</f>
        <v>0</v>
      </c>
      <c r="EL11" s="218">
        <f>'Marks Entry'!EM13</f>
        <v>0</v>
      </c>
      <c r="EM11" s="208" t="str">
        <f>'Marks Entry'!EN13</f>
        <v/>
      </c>
      <c r="EN11" s="210" t="str">
        <f>'Marks Entry'!EO13</f>
        <v>A</v>
      </c>
      <c r="EO11" s="211">
        <f>'Marks Entry'!EP13</f>
        <v>0</v>
      </c>
      <c r="EP11" s="212">
        <f>'Marks Entry'!EQ13</f>
        <v>0</v>
      </c>
      <c r="EQ11" s="212">
        <f>'Marks Entry'!ER13</f>
        <v>0</v>
      </c>
      <c r="ER11" s="215">
        <f>'Marks Entry'!ES13</f>
        <v>0</v>
      </c>
      <c r="ES11" s="219">
        <f>'Marks Entry'!ET13</f>
        <v>0</v>
      </c>
      <c r="ET11" s="220" t="str">
        <f>'Marks Entry'!EU13</f>
        <v/>
      </c>
      <c r="EU11" s="211">
        <f>'Marks Entry'!EV13</f>
        <v>0</v>
      </c>
      <c r="EV11" s="212">
        <f>'Marks Entry'!EW13</f>
        <v>0</v>
      </c>
      <c r="EW11" s="212">
        <f>'Marks Entry'!EX13</f>
        <v>0</v>
      </c>
      <c r="EX11" s="215">
        <f>'Marks Entry'!EY13</f>
        <v>0</v>
      </c>
      <c r="EY11" s="219">
        <f>'Marks Entry'!EZ13</f>
        <v>0</v>
      </c>
      <c r="EZ11" s="220" t="str">
        <f>'Marks Entry'!FA13</f>
        <v/>
      </c>
      <c r="FA11" s="211">
        <f>'Marks Entry'!FB13</f>
        <v>0</v>
      </c>
      <c r="FB11" s="212">
        <f>'Marks Entry'!FC13</f>
        <v>0</v>
      </c>
      <c r="FC11" s="213">
        <f>'Marks Entry'!FD13</f>
        <v>0</v>
      </c>
      <c r="FD11" s="216">
        <f>'Marks Entry'!FE13</f>
        <v>0</v>
      </c>
      <c r="FE11" s="213">
        <f>'Marks Entry'!FF13</f>
        <v>0</v>
      </c>
      <c r="FF11" s="216">
        <f>'Marks Entry'!FG13</f>
        <v>0</v>
      </c>
      <c r="FG11" s="213">
        <f>'Marks Entry'!FH13</f>
        <v>0</v>
      </c>
      <c r="FH11" s="221">
        <f>'Marks Entry'!FI13</f>
        <v>0</v>
      </c>
      <c r="FI11" s="221" t="str">
        <f>'Marks Entry'!FJ13</f>
        <v/>
      </c>
      <c r="FJ11" s="221" t="str">
        <f>'Marks Entry'!FK13</f>
        <v/>
      </c>
      <c r="FK11" s="208" t="str">
        <f>'Marks Entry'!FL13</f>
        <v/>
      </c>
      <c r="FL11" s="210" t="str">
        <f>'Marks Entry'!FM13</f>
        <v/>
      </c>
      <c r="FM11" s="211">
        <f>'Marks Entry'!FN13</f>
        <v>0</v>
      </c>
      <c r="FN11" s="212">
        <f>'Marks Entry'!FO13</f>
        <v>0</v>
      </c>
      <c r="FO11" s="212">
        <f>'Marks Entry'!FP13</f>
        <v>0</v>
      </c>
      <c r="FP11" s="215">
        <f>'Marks Entry'!FQ13</f>
        <v>0</v>
      </c>
      <c r="FQ11" s="219">
        <f>'Marks Entry'!FR13</f>
        <v>0</v>
      </c>
      <c r="FR11" s="220" t="str">
        <f>'Marks Entry'!FS13</f>
        <v/>
      </c>
      <c r="FS11" s="207">
        <f>'Marks Entry'!FT13</f>
        <v>0</v>
      </c>
      <c r="FT11" s="208">
        <f>'Marks Entry'!FU13</f>
        <v>0</v>
      </c>
      <c r="FU11" s="222" t="str">
        <f>'Marks Entry'!FV13</f>
        <v/>
      </c>
      <c r="FV11" s="207" t="str">
        <f>'Marks Entry'!FW13</f>
        <v/>
      </c>
      <c r="FW11" s="208" t="str">
        <f>'Marks Entry'!FX13</f>
        <v/>
      </c>
      <c r="FX11" s="223" t="str">
        <f>'Marks Entry'!FY13</f>
        <v/>
      </c>
      <c r="FY11" s="208" t="str">
        <f>'Marks Entry'!FZ13</f>
        <v/>
      </c>
      <c r="FZ11" s="208" t="str">
        <f>'Marks Entry'!GA13</f>
        <v/>
      </c>
      <c r="GA11" s="208" t="str">
        <f>'Marks Entry'!GC13</f>
        <v/>
      </c>
      <c r="GB11" s="445" t="str">
        <f>'Marks Entry'!GD13</f>
        <v/>
      </c>
    </row>
    <row r="12" spans="1:184" s="31" customFormat="1" ht="17.25" customHeight="1">
      <c r="A12" s="1064"/>
      <c r="B12" s="188">
        <f t="shared" si="1"/>
        <v>0</v>
      </c>
      <c r="C12" s="189">
        <f>'Marks Entry'!D14</f>
        <v>0</v>
      </c>
      <c r="D12" s="189">
        <f>'Marks Entry'!E14</f>
        <v>0</v>
      </c>
      <c r="E12" s="189">
        <f>'Marks Entry'!F14</f>
        <v>0</v>
      </c>
      <c r="F12" s="189">
        <f>'Marks Entry'!$G14</f>
        <v>0</v>
      </c>
      <c r="G12" s="189">
        <f>'Marks Entry'!$H14</f>
        <v>0</v>
      </c>
      <c r="H12" s="189">
        <f>'Marks Entry'!I14</f>
        <v>0</v>
      </c>
      <c r="I12" s="189">
        <f>'Marks Entry'!J14</f>
        <v>0</v>
      </c>
      <c r="J12" s="366">
        <f>'Marks Entry'!K14</f>
        <v>0</v>
      </c>
      <c r="K12" s="207">
        <f>'Marks Entry'!L14</f>
        <v>0</v>
      </c>
      <c r="L12" s="208">
        <f>'Marks Entry'!M14</f>
        <v>0</v>
      </c>
      <c r="M12" s="208">
        <f>'Marks Entry'!N14</f>
        <v>0</v>
      </c>
      <c r="N12" s="208">
        <f>'Marks Entry'!O14</f>
        <v>0</v>
      </c>
      <c r="O12" s="208">
        <f>'Marks Entry'!P14</f>
        <v>0</v>
      </c>
      <c r="P12" s="209">
        <f>'Marks Entry'!Q14</f>
        <v>0</v>
      </c>
      <c r="Q12" s="208">
        <f>'Marks Entry'!R14</f>
        <v>0</v>
      </c>
      <c r="R12" s="209">
        <f>'Marks Entry'!S14</f>
        <v>0</v>
      </c>
      <c r="S12" s="208">
        <f>'Marks Entry'!T14</f>
        <v>0</v>
      </c>
      <c r="T12" s="209">
        <f>'Marks Entry'!U14</f>
        <v>0</v>
      </c>
      <c r="U12" s="208" t="str">
        <f>'Marks Entry'!V14</f>
        <v/>
      </c>
      <c r="V12" s="208" t="str">
        <f>'Marks Entry'!W14</f>
        <v/>
      </c>
      <c r="W12" s="208" t="str">
        <f>'Marks Entry'!X14</f>
        <v/>
      </c>
      <c r="X12" s="210" t="str">
        <f>'Marks Entry'!Y14</f>
        <v/>
      </c>
      <c r="Y12" s="207">
        <f>'Marks Entry'!Z14</f>
        <v>0</v>
      </c>
      <c r="Z12" s="208">
        <f>'Marks Entry'!AA14</f>
        <v>0</v>
      </c>
      <c r="AA12" s="208">
        <f>'Marks Entry'!AB14</f>
        <v>0</v>
      </c>
      <c r="AB12" s="208">
        <f>'Marks Entry'!AC14</f>
        <v>0</v>
      </c>
      <c r="AC12" s="208">
        <f>'Marks Entry'!AD14</f>
        <v>0</v>
      </c>
      <c r="AD12" s="209">
        <f>'Marks Entry'!AE14</f>
        <v>0</v>
      </c>
      <c r="AE12" s="208">
        <f>'Marks Entry'!AF14</f>
        <v>0</v>
      </c>
      <c r="AF12" s="209">
        <f>'Marks Entry'!AG14</f>
        <v>0</v>
      </c>
      <c r="AG12" s="208">
        <f>'Marks Entry'!AH14</f>
        <v>0</v>
      </c>
      <c r="AH12" s="209">
        <f>'Marks Entry'!AI14</f>
        <v>0</v>
      </c>
      <c r="AI12" s="208" t="str">
        <f>'Marks Entry'!AJ14</f>
        <v/>
      </c>
      <c r="AJ12" s="208" t="str">
        <f>'Marks Entry'!AK14</f>
        <v/>
      </c>
      <c r="AK12" s="208" t="str">
        <f>'Marks Entry'!AL14</f>
        <v/>
      </c>
      <c r="AL12" s="210" t="str">
        <f>'Marks Entry'!AM14</f>
        <v/>
      </c>
      <c r="AM12" s="207">
        <f>'Marks Entry'!AN14</f>
        <v>0</v>
      </c>
      <c r="AN12" s="208">
        <f>'Marks Entry'!AO14</f>
        <v>0</v>
      </c>
      <c r="AO12" s="208">
        <f>'Marks Entry'!AP14</f>
        <v>0</v>
      </c>
      <c r="AP12" s="208">
        <f>'Marks Entry'!AQ14</f>
        <v>0</v>
      </c>
      <c r="AQ12" s="208">
        <f>'Marks Entry'!AR14</f>
        <v>0</v>
      </c>
      <c r="AR12" s="209">
        <f>'Marks Entry'!AS14</f>
        <v>0</v>
      </c>
      <c r="AS12" s="208">
        <f>'Marks Entry'!AT14</f>
        <v>0</v>
      </c>
      <c r="AT12" s="209">
        <f>'Marks Entry'!AU14</f>
        <v>0</v>
      </c>
      <c r="AU12" s="208">
        <f>'Marks Entry'!AV14</f>
        <v>0</v>
      </c>
      <c r="AV12" s="209">
        <f>'Marks Entry'!AW14</f>
        <v>0</v>
      </c>
      <c r="AW12" s="208" t="str">
        <f>'Marks Entry'!AX14</f>
        <v/>
      </c>
      <c r="AX12" s="208" t="str">
        <f>'Marks Entry'!AY14</f>
        <v/>
      </c>
      <c r="AY12" s="208" t="str">
        <f>'Marks Entry'!AZ14</f>
        <v/>
      </c>
      <c r="AZ12" s="210" t="str">
        <f>'Marks Entry'!BA14</f>
        <v/>
      </c>
      <c r="BA12" s="207">
        <f>'Marks Entry'!BB14</f>
        <v>0</v>
      </c>
      <c r="BB12" s="208">
        <f>'Marks Entry'!BC14</f>
        <v>0</v>
      </c>
      <c r="BC12" s="208">
        <f>'Marks Entry'!BD14</f>
        <v>0</v>
      </c>
      <c r="BD12" s="208">
        <f>'Marks Entry'!BE14</f>
        <v>0</v>
      </c>
      <c r="BE12" s="208">
        <f>'Marks Entry'!BF14</f>
        <v>0</v>
      </c>
      <c r="BF12" s="209">
        <f>'Marks Entry'!BG14</f>
        <v>0</v>
      </c>
      <c r="BG12" s="208">
        <f>'Marks Entry'!BH14</f>
        <v>0</v>
      </c>
      <c r="BH12" s="209">
        <f>'Marks Entry'!BI14</f>
        <v>0</v>
      </c>
      <c r="BI12" s="208">
        <f>'Marks Entry'!BJ14</f>
        <v>0</v>
      </c>
      <c r="BJ12" s="209">
        <f>'Marks Entry'!BK14</f>
        <v>0</v>
      </c>
      <c r="BK12" s="208" t="str">
        <f>'Marks Entry'!BL14</f>
        <v/>
      </c>
      <c r="BL12" s="208" t="str">
        <f>'Marks Entry'!BM14</f>
        <v/>
      </c>
      <c r="BM12" s="208" t="str">
        <f>'Marks Entry'!BN14</f>
        <v/>
      </c>
      <c r="BN12" s="210" t="str">
        <f>'Marks Entry'!BO14</f>
        <v/>
      </c>
      <c r="BO12" s="207">
        <f>'Marks Entry'!BP14</f>
        <v>0</v>
      </c>
      <c r="BP12" s="208">
        <f>'Marks Entry'!BQ14</f>
        <v>0</v>
      </c>
      <c r="BQ12" s="208">
        <f>'Marks Entry'!BR14</f>
        <v>0</v>
      </c>
      <c r="BR12" s="208">
        <f>'Marks Entry'!BS14</f>
        <v>0</v>
      </c>
      <c r="BS12" s="208">
        <f>'Marks Entry'!BT14</f>
        <v>0</v>
      </c>
      <c r="BT12" s="209">
        <f>'Marks Entry'!BU14</f>
        <v>0</v>
      </c>
      <c r="BU12" s="208">
        <f>'Marks Entry'!BV14</f>
        <v>0</v>
      </c>
      <c r="BV12" s="209">
        <f>'Marks Entry'!BW14</f>
        <v>0</v>
      </c>
      <c r="BW12" s="208">
        <f>'Marks Entry'!BX14</f>
        <v>0</v>
      </c>
      <c r="BX12" s="209">
        <f>'Marks Entry'!BY14</f>
        <v>0</v>
      </c>
      <c r="BY12" s="208">
        <f>'Marks Entry'!BZ14</f>
        <v>0</v>
      </c>
      <c r="BZ12" s="208" t="str">
        <f>'Marks Entry'!CA14</f>
        <v/>
      </c>
      <c r="CA12" s="208" t="str">
        <f>'Marks Entry'!CB14</f>
        <v/>
      </c>
      <c r="CB12" s="210" t="str">
        <f>'Marks Entry'!CC14</f>
        <v/>
      </c>
      <c r="CC12" s="207">
        <f>'Marks Entry'!CD14</f>
        <v>0</v>
      </c>
      <c r="CD12" s="208">
        <f>'Marks Entry'!CE14</f>
        <v>0</v>
      </c>
      <c r="CE12" s="208">
        <f>'Marks Entry'!CF14</f>
        <v>0</v>
      </c>
      <c r="CF12" s="208">
        <f>'Marks Entry'!CG14</f>
        <v>0</v>
      </c>
      <c r="CG12" s="208">
        <f>'Marks Entry'!CH14</f>
        <v>0</v>
      </c>
      <c r="CH12" s="209">
        <f>'Marks Entry'!CI14</f>
        <v>0</v>
      </c>
      <c r="CI12" s="208">
        <f>'Marks Entry'!CJ14</f>
        <v>0</v>
      </c>
      <c r="CJ12" s="209">
        <f>'Marks Entry'!CK14</f>
        <v>0</v>
      </c>
      <c r="CK12" s="208">
        <f>'Marks Entry'!CL14</f>
        <v>0</v>
      </c>
      <c r="CL12" s="209">
        <f>'Marks Entry'!CM14</f>
        <v>0</v>
      </c>
      <c r="CM12" s="208" t="str">
        <f>'Marks Entry'!CN14</f>
        <v/>
      </c>
      <c r="CN12" s="208" t="str">
        <f>'Marks Entry'!CO14</f>
        <v/>
      </c>
      <c r="CO12" s="208" t="str">
        <f>'Marks Entry'!CP14</f>
        <v/>
      </c>
      <c r="CP12" s="210" t="str">
        <f>'Marks Entry'!CQ14</f>
        <v/>
      </c>
      <c r="CQ12" s="207">
        <f>'Marks Entry'!CR14</f>
        <v>0</v>
      </c>
      <c r="CR12" s="208">
        <f>'Marks Entry'!CS14</f>
        <v>0</v>
      </c>
      <c r="CS12" s="208">
        <f>'Marks Entry'!CT14</f>
        <v>0</v>
      </c>
      <c r="CT12" s="208">
        <f>'Marks Entry'!CU14</f>
        <v>0</v>
      </c>
      <c r="CU12" s="208">
        <f>'Marks Entry'!CV14</f>
        <v>0</v>
      </c>
      <c r="CV12" s="209">
        <f>'Marks Entry'!CW14</f>
        <v>0</v>
      </c>
      <c r="CW12" s="208">
        <f>'Marks Entry'!CX14</f>
        <v>0</v>
      </c>
      <c r="CX12" s="209">
        <f>'Marks Entry'!CY14</f>
        <v>0</v>
      </c>
      <c r="CY12" s="208">
        <f>'Marks Entry'!CZ14</f>
        <v>0</v>
      </c>
      <c r="CZ12" s="209">
        <f>'Marks Entry'!DA14</f>
        <v>0</v>
      </c>
      <c r="DA12" s="208" t="str">
        <f>'Marks Entry'!DB14</f>
        <v/>
      </c>
      <c r="DB12" s="208" t="str">
        <f>'Marks Entry'!DC14</f>
        <v/>
      </c>
      <c r="DC12" s="208" t="str">
        <f>'Marks Entry'!DD14</f>
        <v/>
      </c>
      <c r="DD12" s="210" t="str">
        <f>'Marks Entry'!DE14</f>
        <v/>
      </c>
      <c r="DE12" s="211">
        <f>'Marks Entry'!DF14</f>
        <v>0</v>
      </c>
      <c r="DF12" s="212">
        <f>'Marks Entry'!DG14</f>
        <v>0</v>
      </c>
      <c r="DG12" s="212">
        <f>'Marks Entry'!DH14</f>
        <v>6</v>
      </c>
      <c r="DH12" s="209">
        <f>'Marks Entry'!DI14</f>
        <v>6</v>
      </c>
      <c r="DI12" s="212">
        <f>'Marks Entry'!DJ14</f>
        <v>0</v>
      </c>
      <c r="DJ12" s="213">
        <f>'Marks Entry'!DK14</f>
        <v>0</v>
      </c>
      <c r="DK12" s="214">
        <f>'Marks Entry'!DL14</f>
        <v>0</v>
      </c>
      <c r="DL12" s="213">
        <f>'Marks Entry'!DM14</f>
        <v>0</v>
      </c>
      <c r="DM12" s="212">
        <f>'Marks Entry'!DN14</f>
        <v>0</v>
      </c>
      <c r="DN12" s="214">
        <f>'Marks Entry'!DO14</f>
        <v>0</v>
      </c>
      <c r="DO12" s="215">
        <f>'Marks Entry'!DP14</f>
        <v>6</v>
      </c>
      <c r="DP12" s="208">
        <f>'Marks Entry'!DQ14</f>
        <v>3</v>
      </c>
      <c r="DQ12" s="210" t="str">
        <f>'Marks Entry'!DR14</f>
        <v/>
      </c>
      <c r="DR12" s="211">
        <f>'Marks Entry'!DS14</f>
        <v>0</v>
      </c>
      <c r="DS12" s="212">
        <f>'Marks Entry'!DT14</f>
        <v>0</v>
      </c>
      <c r="DT12" s="216" t="str">
        <f>'Marks Entry'!DU14</f>
        <v/>
      </c>
      <c r="DU12" s="212">
        <f>'Marks Entry'!DV14</f>
        <v>0</v>
      </c>
      <c r="DV12" s="212">
        <f>'Marks Entry'!DW14</f>
        <v>0</v>
      </c>
      <c r="DW12" s="216" t="str">
        <f>'Marks Entry'!DX14</f>
        <v/>
      </c>
      <c r="DX12" s="212">
        <f>'Marks Entry'!DY14</f>
        <v>0</v>
      </c>
      <c r="DY12" s="212">
        <f>'Marks Entry'!DZ14</f>
        <v>0</v>
      </c>
      <c r="DZ12" s="216" t="str">
        <f>'Marks Entry'!EA14</f>
        <v/>
      </c>
      <c r="EA12" s="216">
        <f>'Marks Entry'!EB14</f>
        <v>0</v>
      </c>
      <c r="EB12" s="216">
        <f>'Marks Entry'!EC14</f>
        <v>0</v>
      </c>
      <c r="EC12" s="217">
        <f>'Marks Entry'!ED14</f>
        <v>0</v>
      </c>
      <c r="ED12" s="212">
        <f>'Marks Entry'!EE14</f>
        <v>0</v>
      </c>
      <c r="EE12" s="213">
        <f>'Marks Entry'!EF14</f>
        <v>0</v>
      </c>
      <c r="EF12" s="216" t="str">
        <f>'Marks Entry'!EG14</f>
        <v/>
      </c>
      <c r="EG12" s="213">
        <f>'Marks Entry'!EH14</f>
        <v>0</v>
      </c>
      <c r="EH12" s="212">
        <f>'Marks Entry'!EI14</f>
        <v>0</v>
      </c>
      <c r="EI12" s="214">
        <f>'Marks Entry'!EJ14</f>
        <v>0</v>
      </c>
      <c r="EJ12" s="214">
        <f>'Marks Entry'!EK14</f>
        <v>0</v>
      </c>
      <c r="EK12" s="214">
        <f>'Marks Entry'!EL14</f>
        <v>0</v>
      </c>
      <c r="EL12" s="218">
        <f>'Marks Entry'!EM14</f>
        <v>0</v>
      </c>
      <c r="EM12" s="208" t="str">
        <f>'Marks Entry'!EN14</f>
        <v/>
      </c>
      <c r="EN12" s="210" t="str">
        <f>'Marks Entry'!EO14</f>
        <v>A</v>
      </c>
      <c r="EO12" s="211">
        <f>'Marks Entry'!EP14</f>
        <v>0</v>
      </c>
      <c r="EP12" s="212">
        <f>'Marks Entry'!EQ14</f>
        <v>0</v>
      </c>
      <c r="EQ12" s="212">
        <f>'Marks Entry'!ER14</f>
        <v>0</v>
      </c>
      <c r="ER12" s="215">
        <f>'Marks Entry'!ES14</f>
        <v>0</v>
      </c>
      <c r="ES12" s="219">
        <f>'Marks Entry'!ET14</f>
        <v>0</v>
      </c>
      <c r="ET12" s="220" t="str">
        <f>'Marks Entry'!EU14</f>
        <v/>
      </c>
      <c r="EU12" s="211">
        <f>'Marks Entry'!EV14</f>
        <v>0</v>
      </c>
      <c r="EV12" s="212">
        <f>'Marks Entry'!EW14</f>
        <v>0</v>
      </c>
      <c r="EW12" s="212">
        <f>'Marks Entry'!EX14</f>
        <v>0</v>
      </c>
      <c r="EX12" s="215">
        <f>'Marks Entry'!EY14</f>
        <v>0</v>
      </c>
      <c r="EY12" s="219">
        <f>'Marks Entry'!EZ14</f>
        <v>0</v>
      </c>
      <c r="EZ12" s="220" t="str">
        <f>'Marks Entry'!FA14</f>
        <v/>
      </c>
      <c r="FA12" s="211">
        <f>'Marks Entry'!FB14</f>
        <v>0</v>
      </c>
      <c r="FB12" s="212">
        <f>'Marks Entry'!FC14</f>
        <v>0</v>
      </c>
      <c r="FC12" s="213">
        <f>'Marks Entry'!FD14</f>
        <v>0</v>
      </c>
      <c r="FD12" s="216">
        <f>'Marks Entry'!FE14</f>
        <v>0</v>
      </c>
      <c r="FE12" s="213">
        <f>'Marks Entry'!FF14</f>
        <v>0</v>
      </c>
      <c r="FF12" s="216">
        <f>'Marks Entry'!FG14</f>
        <v>0</v>
      </c>
      <c r="FG12" s="213">
        <f>'Marks Entry'!FH14</f>
        <v>0</v>
      </c>
      <c r="FH12" s="221">
        <f>'Marks Entry'!FI14</f>
        <v>0</v>
      </c>
      <c r="FI12" s="221" t="str">
        <f>'Marks Entry'!FJ14</f>
        <v/>
      </c>
      <c r="FJ12" s="221" t="str">
        <f>'Marks Entry'!FK14</f>
        <v/>
      </c>
      <c r="FK12" s="208" t="str">
        <f>'Marks Entry'!FL14</f>
        <v/>
      </c>
      <c r="FL12" s="210" t="str">
        <f>'Marks Entry'!FM14</f>
        <v/>
      </c>
      <c r="FM12" s="211">
        <f>'Marks Entry'!FN14</f>
        <v>0</v>
      </c>
      <c r="FN12" s="212">
        <f>'Marks Entry'!FO14</f>
        <v>0</v>
      </c>
      <c r="FO12" s="212">
        <f>'Marks Entry'!FP14</f>
        <v>0</v>
      </c>
      <c r="FP12" s="215">
        <f>'Marks Entry'!FQ14</f>
        <v>0</v>
      </c>
      <c r="FQ12" s="219">
        <f>'Marks Entry'!FR14</f>
        <v>0</v>
      </c>
      <c r="FR12" s="220" t="str">
        <f>'Marks Entry'!FS14</f>
        <v/>
      </c>
      <c r="FS12" s="207">
        <f>'Marks Entry'!FT14</f>
        <v>0</v>
      </c>
      <c r="FT12" s="208">
        <f>'Marks Entry'!FU14</f>
        <v>0</v>
      </c>
      <c r="FU12" s="222" t="str">
        <f>'Marks Entry'!FV14</f>
        <v/>
      </c>
      <c r="FV12" s="207" t="str">
        <f>'Marks Entry'!FW14</f>
        <v/>
      </c>
      <c r="FW12" s="208" t="str">
        <f>'Marks Entry'!FX14</f>
        <v/>
      </c>
      <c r="FX12" s="223" t="str">
        <f>'Marks Entry'!FY14</f>
        <v/>
      </c>
      <c r="FY12" s="224" t="str">
        <f>'Marks Entry'!FZ14</f>
        <v/>
      </c>
      <c r="FZ12" s="224" t="str">
        <f>'Marks Entry'!GA14</f>
        <v/>
      </c>
      <c r="GA12" s="208" t="str">
        <f>'Marks Entry'!GC14</f>
        <v/>
      </c>
      <c r="GB12" s="445" t="str">
        <f>'Marks Entry'!GD14</f>
        <v/>
      </c>
    </row>
    <row r="13" spans="1:184" s="31" customFormat="1" ht="17.25" customHeight="1">
      <c r="A13" s="1064"/>
      <c r="B13" s="188">
        <f t="shared" si="1"/>
        <v>0</v>
      </c>
      <c r="C13" s="189">
        <f>'Marks Entry'!D15</f>
        <v>0</v>
      </c>
      <c r="D13" s="189">
        <f>'Marks Entry'!E15</f>
        <v>0</v>
      </c>
      <c r="E13" s="189">
        <f>'Marks Entry'!F15</f>
        <v>0</v>
      </c>
      <c r="F13" s="189">
        <f>'Marks Entry'!$G15</f>
        <v>0</v>
      </c>
      <c r="G13" s="189">
        <f>'Marks Entry'!$H15</f>
        <v>0</v>
      </c>
      <c r="H13" s="189">
        <f>'Marks Entry'!I15</f>
        <v>0</v>
      </c>
      <c r="I13" s="189">
        <f>'Marks Entry'!J15</f>
        <v>0</v>
      </c>
      <c r="J13" s="366">
        <f>'Marks Entry'!K15</f>
        <v>0</v>
      </c>
      <c r="K13" s="207">
        <f>'Marks Entry'!L15</f>
        <v>0</v>
      </c>
      <c r="L13" s="208">
        <f>'Marks Entry'!M15</f>
        <v>0</v>
      </c>
      <c r="M13" s="208">
        <f>'Marks Entry'!N15</f>
        <v>0</v>
      </c>
      <c r="N13" s="208">
        <f>'Marks Entry'!O15</f>
        <v>0</v>
      </c>
      <c r="O13" s="208">
        <f>'Marks Entry'!P15</f>
        <v>0</v>
      </c>
      <c r="P13" s="209">
        <f>'Marks Entry'!Q15</f>
        <v>0</v>
      </c>
      <c r="Q13" s="208">
        <f>'Marks Entry'!R15</f>
        <v>0</v>
      </c>
      <c r="R13" s="209">
        <f>'Marks Entry'!S15</f>
        <v>0</v>
      </c>
      <c r="S13" s="208">
        <f>'Marks Entry'!T15</f>
        <v>0</v>
      </c>
      <c r="T13" s="209">
        <f>'Marks Entry'!U15</f>
        <v>0</v>
      </c>
      <c r="U13" s="208" t="str">
        <f>'Marks Entry'!V15</f>
        <v/>
      </c>
      <c r="V13" s="208" t="str">
        <f>'Marks Entry'!W15</f>
        <v/>
      </c>
      <c r="W13" s="208" t="str">
        <f>'Marks Entry'!X15</f>
        <v/>
      </c>
      <c r="X13" s="210" t="str">
        <f>'Marks Entry'!Y15</f>
        <v/>
      </c>
      <c r="Y13" s="207">
        <f>'Marks Entry'!Z15</f>
        <v>0</v>
      </c>
      <c r="Z13" s="208">
        <f>'Marks Entry'!AA15</f>
        <v>0</v>
      </c>
      <c r="AA13" s="208">
        <f>'Marks Entry'!AB15</f>
        <v>0</v>
      </c>
      <c r="AB13" s="208">
        <f>'Marks Entry'!AC15</f>
        <v>0</v>
      </c>
      <c r="AC13" s="208">
        <f>'Marks Entry'!AD15</f>
        <v>0</v>
      </c>
      <c r="AD13" s="209">
        <f>'Marks Entry'!AE15</f>
        <v>0</v>
      </c>
      <c r="AE13" s="208">
        <f>'Marks Entry'!AF15</f>
        <v>0</v>
      </c>
      <c r="AF13" s="209">
        <f>'Marks Entry'!AG15</f>
        <v>0</v>
      </c>
      <c r="AG13" s="208">
        <f>'Marks Entry'!AH15</f>
        <v>0</v>
      </c>
      <c r="AH13" s="209">
        <f>'Marks Entry'!AI15</f>
        <v>0</v>
      </c>
      <c r="AI13" s="208" t="str">
        <f>'Marks Entry'!AJ15</f>
        <v/>
      </c>
      <c r="AJ13" s="208" t="str">
        <f>'Marks Entry'!AK15</f>
        <v/>
      </c>
      <c r="AK13" s="208" t="str">
        <f>'Marks Entry'!AL15</f>
        <v/>
      </c>
      <c r="AL13" s="210" t="str">
        <f>'Marks Entry'!AM15</f>
        <v/>
      </c>
      <c r="AM13" s="207">
        <f>'Marks Entry'!AN15</f>
        <v>0</v>
      </c>
      <c r="AN13" s="208">
        <f>'Marks Entry'!AO15</f>
        <v>0</v>
      </c>
      <c r="AO13" s="208">
        <f>'Marks Entry'!AP15</f>
        <v>0</v>
      </c>
      <c r="AP13" s="208">
        <f>'Marks Entry'!AQ15</f>
        <v>0</v>
      </c>
      <c r="AQ13" s="208">
        <f>'Marks Entry'!AR15</f>
        <v>0</v>
      </c>
      <c r="AR13" s="209">
        <f>'Marks Entry'!AS15</f>
        <v>0</v>
      </c>
      <c r="AS13" s="208">
        <f>'Marks Entry'!AT15</f>
        <v>0</v>
      </c>
      <c r="AT13" s="209">
        <f>'Marks Entry'!AU15</f>
        <v>0</v>
      </c>
      <c r="AU13" s="208">
        <f>'Marks Entry'!AV15</f>
        <v>0</v>
      </c>
      <c r="AV13" s="209">
        <f>'Marks Entry'!AW15</f>
        <v>0</v>
      </c>
      <c r="AW13" s="208" t="str">
        <f>'Marks Entry'!AX15</f>
        <v/>
      </c>
      <c r="AX13" s="208" t="str">
        <f>'Marks Entry'!AY15</f>
        <v/>
      </c>
      <c r="AY13" s="208" t="str">
        <f>'Marks Entry'!AZ15</f>
        <v/>
      </c>
      <c r="AZ13" s="210" t="str">
        <f>'Marks Entry'!BA15</f>
        <v/>
      </c>
      <c r="BA13" s="207">
        <f>'Marks Entry'!BB15</f>
        <v>0</v>
      </c>
      <c r="BB13" s="208">
        <f>'Marks Entry'!BC15</f>
        <v>0</v>
      </c>
      <c r="BC13" s="208">
        <f>'Marks Entry'!BD15</f>
        <v>0</v>
      </c>
      <c r="BD13" s="208">
        <f>'Marks Entry'!BE15</f>
        <v>0</v>
      </c>
      <c r="BE13" s="208">
        <f>'Marks Entry'!BF15</f>
        <v>0</v>
      </c>
      <c r="BF13" s="209">
        <f>'Marks Entry'!BG15</f>
        <v>0</v>
      </c>
      <c r="BG13" s="208">
        <f>'Marks Entry'!BH15</f>
        <v>0</v>
      </c>
      <c r="BH13" s="209">
        <f>'Marks Entry'!BI15</f>
        <v>0</v>
      </c>
      <c r="BI13" s="208">
        <f>'Marks Entry'!BJ15</f>
        <v>0</v>
      </c>
      <c r="BJ13" s="209">
        <f>'Marks Entry'!BK15</f>
        <v>0</v>
      </c>
      <c r="BK13" s="208" t="str">
        <f>'Marks Entry'!BL15</f>
        <v/>
      </c>
      <c r="BL13" s="208" t="str">
        <f>'Marks Entry'!BM15</f>
        <v/>
      </c>
      <c r="BM13" s="208" t="str">
        <f>'Marks Entry'!BN15</f>
        <v/>
      </c>
      <c r="BN13" s="210" t="str">
        <f>'Marks Entry'!BO15</f>
        <v/>
      </c>
      <c r="BO13" s="207">
        <f>'Marks Entry'!BP15</f>
        <v>0</v>
      </c>
      <c r="BP13" s="208">
        <f>'Marks Entry'!BQ15</f>
        <v>0</v>
      </c>
      <c r="BQ13" s="208">
        <f>'Marks Entry'!BR15</f>
        <v>0</v>
      </c>
      <c r="BR13" s="208">
        <f>'Marks Entry'!BS15</f>
        <v>0</v>
      </c>
      <c r="BS13" s="208">
        <f>'Marks Entry'!BT15</f>
        <v>0</v>
      </c>
      <c r="BT13" s="209">
        <f>'Marks Entry'!BU15</f>
        <v>0</v>
      </c>
      <c r="BU13" s="208">
        <f>'Marks Entry'!BV15</f>
        <v>0</v>
      </c>
      <c r="BV13" s="209">
        <f>'Marks Entry'!BW15</f>
        <v>0</v>
      </c>
      <c r="BW13" s="208">
        <f>'Marks Entry'!BX15</f>
        <v>0</v>
      </c>
      <c r="BX13" s="209">
        <f>'Marks Entry'!BY15</f>
        <v>0</v>
      </c>
      <c r="BY13" s="208">
        <f>'Marks Entry'!BZ15</f>
        <v>0</v>
      </c>
      <c r="BZ13" s="208" t="str">
        <f>'Marks Entry'!CA15</f>
        <v/>
      </c>
      <c r="CA13" s="208" t="str">
        <f>'Marks Entry'!CB15</f>
        <v/>
      </c>
      <c r="CB13" s="210" t="str">
        <f>'Marks Entry'!CC15</f>
        <v/>
      </c>
      <c r="CC13" s="207">
        <f>'Marks Entry'!CD15</f>
        <v>0</v>
      </c>
      <c r="CD13" s="208">
        <f>'Marks Entry'!CE15</f>
        <v>0</v>
      </c>
      <c r="CE13" s="208">
        <f>'Marks Entry'!CF15</f>
        <v>0</v>
      </c>
      <c r="CF13" s="208">
        <f>'Marks Entry'!CG15</f>
        <v>0</v>
      </c>
      <c r="CG13" s="208">
        <f>'Marks Entry'!CH15</f>
        <v>0</v>
      </c>
      <c r="CH13" s="209">
        <f>'Marks Entry'!CI15</f>
        <v>0</v>
      </c>
      <c r="CI13" s="208">
        <f>'Marks Entry'!CJ15</f>
        <v>0</v>
      </c>
      <c r="CJ13" s="209">
        <f>'Marks Entry'!CK15</f>
        <v>0</v>
      </c>
      <c r="CK13" s="208">
        <f>'Marks Entry'!CL15</f>
        <v>0</v>
      </c>
      <c r="CL13" s="209">
        <f>'Marks Entry'!CM15</f>
        <v>0</v>
      </c>
      <c r="CM13" s="208" t="str">
        <f>'Marks Entry'!CN15</f>
        <v/>
      </c>
      <c r="CN13" s="208" t="str">
        <f>'Marks Entry'!CO15</f>
        <v/>
      </c>
      <c r="CO13" s="208" t="str">
        <f>'Marks Entry'!CP15</f>
        <v/>
      </c>
      <c r="CP13" s="210" t="str">
        <f>'Marks Entry'!CQ15</f>
        <v/>
      </c>
      <c r="CQ13" s="207">
        <f>'Marks Entry'!CR15</f>
        <v>0</v>
      </c>
      <c r="CR13" s="208">
        <f>'Marks Entry'!CS15</f>
        <v>0</v>
      </c>
      <c r="CS13" s="208">
        <f>'Marks Entry'!CT15</f>
        <v>0</v>
      </c>
      <c r="CT13" s="208">
        <f>'Marks Entry'!CU15</f>
        <v>0</v>
      </c>
      <c r="CU13" s="208">
        <f>'Marks Entry'!CV15</f>
        <v>0</v>
      </c>
      <c r="CV13" s="209">
        <f>'Marks Entry'!CW15</f>
        <v>0</v>
      </c>
      <c r="CW13" s="208">
        <f>'Marks Entry'!CX15</f>
        <v>0</v>
      </c>
      <c r="CX13" s="209">
        <f>'Marks Entry'!CY15</f>
        <v>0</v>
      </c>
      <c r="CY13" s="208">
        <f>'Marks Entry'!CZ15</f>
        <v>0</v>
      </c>
      <c r="CZ13" s="209">
        <f>'Marks Entry'!DA15</f>
        <v>0</v>
      </c>
      <c r="DA13" s="208" t="str">
        <f>'Marks Entry'!DB15</f>
        <v/>
      </c>
      <c r="DB13" s="208" t="str">
        <f>'Marks Entry'!DC15</f>
        <v/>
      </c>
      <c r="DC13" s="208" t="str">
        <f>'Marks Entry'!DD15</f>
        <v/>
      </c>
      <c r="DD13" s="210" t="str">
        <f>'Marks Entry'!DE15</f>
        <v/>
      </c>
      <c r="DE13" s="211">
        <f>'Marks Entry'!DF15</f>
        <v>0</v>
      </c>
      <c r="DF13" s="212">
        <f>'Marks Entry'!DG15</f>
        <v>0</v>
      </c>
      <c r="DG13" s="212">
        <f>'Marks Entry'!DH15</f>
        <v>6</v>
      </c>
      <c r="DH13" s="209">
        <f>'Marks Entry'!DI15</f>
        <v>6</v>
      </c>
      <c r="DI13" s="212">
        <f>'Marks Entry'!DJ15</f>
        <v>0</v>
      </c>
      <c r="DJ13" s="213">
        <f>'Marks Entry'!DK15</f>
        <v>0</v>
      </c>
      <c r="DK13" s="214">
        <f>'Marks Entry'!DL15</f>
        <v>0</v>
      </c>
      <c r="DL13" s="213">
        <f>'Marks Entry'!DM15</f>
        <v>0</v>
      </c>
      <c r="DM13" s="212">
        <f>'Marks Entry'!DN15</f>
        <v>0</v>
      </c>
      <c r="DN13" s="214">
        <f>'Marks Entry'!DO15</f>
        <v>0</v>
      </c>
      <c r="DO13" s="215">
        <f>'Marks Entry'!DP15</f>
        <v>6</v>
      </c>
      <c r="DP13" s="208">
        <f>'Marks Entry'!DQ15</f>
        <v>3</v>
      </c>
      <c r="DQ13" s="210" t="str">
        <f>'Marks Entry'!DR15</f>
        <v/>
      </c>
      <c r="DR13" s="211">
        <f>'Marks Entry'!DS15</f>
        <v>0</v>
      </c>
      <c r="DS13" s="212">
        <f>'Marks Entry'!DT15</f>
        <v>0</v>
      </c>
      <c r="DT13" s="216" t="str">
        <f>'Marks Entry'!DU15</f>
        <v/>
      </c>
      <c r="DU13" s="212">
        <f>'Marks Entry'!DV15</f>
        <v>0</v>
      </c>
      <c r="DV13" s="212">
        <f>'Marks Entry'!DW15</f>
        <v>0</v>
      </c>
      <c r="DW13" s="216" t="str">
        <f>'Marks Entry'!DX15</f>
        <v/>
      </c>
      <c r="DX13" s="212">
        <f>'Marks Entry'!DY15</f>
        <v>0</v>
      </c>
      <c r="DY13" s="212">
        <f>'Marks Entry'!DZ15</f>
        <v>0</v>
      </c>
      <c r="DZ13" s="216" t="str">
        <f>'Marks Entry'!EA15</f>
        <v/>
      </c>
      <c r="EA13" s="216">
        <f>'Marks Entry'!EB15</f>
        <v>0</v>
      </c>
      <c r="EB13" s="216">
        <f>'Marks Entry'!EC15</f>
        <v>0</v>
      </c>
      <c r="EC13" s="217">
        <f>'Marks Entry'!ED15</f>
        <v>0</v>
      </c>
      <c r="ED13" s="212">
        <f>'Marks Entry'!EE15</f>
        <v>0</v>
      </c>
      <c r="EE13" s="213">
        <f>'Marks Entry'!EF15</f>
        <v>0</v>
      </c>
      <c r="EF13" s="216" t="str">
        <f>'Marks Entry'!EG15</f>
        <v/>
      </c>
      <c r="EG13" s="213">
        <f>'Marks Entry'!EH15</f>
        <v>0</v>
      </c>
      <c r="EH13" s="212">
        <f>'Marks Entry'!EI15</f>
        <v>0</v>
      </c>
      <c r="EI13" s="214">
        <f>'Marks Entry'!EJ15</f>
        <v>0</v>
      </c>
      <c r="EJ13" s="214">
        <f>'Marks Entry'!EK15</f>
        <v>0</v>
      </c>
      <c r="EK13" s="214">
        <f>'Marks Entry'!EL15</f>
        <v>0</v>
      </c>
      <c r="EL13" s="218">
        <f>'Marks Entry'!EM15</f>
        <v>0</v>
      </c>
      <c r="EM13" s="208" t="str">
        <f>'Marks Entry'!EN15</f>
        <v/>
      </c>
      <c r="EN13" s="210" t="str">
        <f>'Marks Entry'!EO15</f>
        <v>A</v>
      </c>
      <c r="EO13" s="211">
        <f>'Marks Entry'!EP15</f>
        <v>0</v>
      </c>
      <c r="EP13" s="212">
        <f>'Marks Entry'!EQ15</f>
        <v>0</v>
      </c>
      <c r="EQ13" s="212">
        <f>'Marks Entry'!ER15</f>
        <v>0</v>
      </c>
      <c r="ER13" s="215">
        <f>'Marks Entry'!ES15</f>
        <v>0</v>
      </c>
      <c r="ES13" s="219">
        <f>'Marks Entry'!ET15</f>
        <v>0</v>
      </c>
      <c r="ET13" s="220" t="str">
        <f>'Marks Entry'!EU15</f>
        <v/>
      </c>
      <c r="EU13" s="211">
        <f>'Marks Entry'!EV15</f>
        <v>0</v>
      </c>
      <c r="EV13" s="212">
        <f>'Marks Entry'!EW15</f>
        <v>0</v>
      </c>
      <c r="EW13" s="212">
        <f>'Marks Entry'!EX15</f>
        <v>0</v>
      </c>
      <c r="EX13" s="215">
        <f>'Marks Entry'!EY15</f>
        <v>0</v>
      </c>
      <c r="EY13" s="219">
        <f>'Marks Entry'!EZ15</f>
        <v>0</v>
      </c>
      <c r="EZ13" s="220" t="str">
        <f>'Marks Entry'!FA15</f>
        <v/>
      </c>
      <c r="FA13" s="211">
        <f>'Marks Entry'!FB15</f>
        <v>0</v>
      </c>
      <c r="FB13" s="212">
        <f>'Marks Entry'!FC15</f>
        <v>0</v>
      </c>
      <c r="FC13" s="213">
        <f>'Marks Entry'!FD15</f>
        <v>0</v>
      </c>
      <c r="FD13" s="216">
        <f>'Marks Entry'!FE15</f>
        <v>0</v>
      </c>
      <c r="FE13" s="213">
        <f>'Marks Entry'!FF15</f>
        <v>0</v>
      </c>
      <c r="FF13" s="216">
        <f>'Marks Entry'!FG15</f>
        <v>0</v>
      </c>
      <c r="FG13" s="213">
        <f>'Marks Entry'!FH15</f>
        <v>0</v>
      </c>
      <c r="FH13" s="221">
        <f>'Marks Entry'!FI15</f>
        <v>0</v>
      </c>
      <c r="FI13" s="221" t="str">
        <f>'Marks Entry'!FJ15</f>
        <v/>
      </c>
      <c r="FJ13" s="221" t="str">
        <f>'Marks Entry'!FK15</f>
        <v/>
      </c>
      <c r="FK13" s="208" t="str">
        <f>'Marks Entry'!FL15</f>
        <v/>
      </c>
      <c r="FL13" s="210" t="str">
        <f>'Marks Entry'!FM15</f>
        <v/>
      </c>
      <c r="FM13" s="211">
        <f>'Marks Entry'!FN15</f>
        <v>0</v>
      </c>
      <c r="FN13" s="212">
        <f>'Marks Entry'!FO15</f>
        <v>0</v>
      </c>
      <c r="FO13" s="212">
        <f>'Marks Entry'!FP15</f>
        <v>0</v>
      </c>
      <c r="FP13" s="215">
        <f>'Marks Entry'!FQ15</f>
        <v>0</v>
      </c>
      <c r="FQ13" s="219">
        <f>'Marks Entry'!FR15</f>
        <v>0</v>
      </c>
      <c r="FR13" s="220" t="str">
        <f>'Marks Entry'!FS15</f>
        <v/>
      </c>
      <c r="FS13" s="207">
        <f>'Marks Entry'!FT15</f>
        <v>0</v>
      </c>
      <c r="FT13" s="208">
        <f>'Marks Entry'!FU15</f>
        <v>0</v>
      </c>
      <c r="FU13" s="222" t="str">
        <f>'Marks Entry'!FV15</f>
        <v/>
      </c>
      <c r="FV13" s="207" t="str">
        <f>'Marks Entry'!FW15</f>
        <v/>
      </c>
      <c r="FW13" s="208" t="str">
        <f>'Marks Entry'!FX15</f>
        <v/>
      </c>
      <c r="FX13" s="223" t="str">
        <f>'Marks Entry'!FY15</f>
        <v/>
      </c>
      <c r="FY13" s="224" t="str">
        <f>'Marks Entry'!FZ15</f>
        <v/>
      </c>
      <c r="FZ13" s="224" t="str">
        <f>'Marks Entry'!GA15</f>
        <v/>
      </c>
      <c r="GA13" s="208" t="str">
        <f>'Marks Entry'!GC15</f>
        <v/>
      </c>
      <c r="GB13" s="445" t="str">
        <f>'Marks Entry'!GD15</f>
        <v/>
      </c>
    </row>
    <row r="14" spans="1:184" s="31" customFormat="1" ht="17.25" customHeight="1">
      <c r="A14" s="1064"/>
      <c r="B14" s="188">
        <f t="shared" si="1"/>
        <v>0</v>
      </c>
      <c r="C14" s="189">
        <f>'Marks Entry'!D16</f>
        <v>0</v>
      </c>
      <c r="D14" s="189">
        <f>'Marks Entry'!E16</f>
        <v>0</v>
      </c>
      <c r="E14" s="189">
        <f>'Marks Entry'!F16</f>
        <v>0</v>
      </c>
      <c r="F14" s="189">
        <f>'Marks Entry'!$G16</f>
        <v>0</v>
      </c>
      <c r="G14" s="189">
        <f>'Marks Entry'!$H16</f>
        <v>0</v>
      </c>
      <c r="H14" s="189">
        <f>'Marks Entry'!I16</f>
        <v>0</v>
      </c>
      <c r="I14" s="189">
        <f>'Marks Entry'!J16</f>
        <v>0</v>
      </c>
      <c r="J14" s="366">
        <f>'Marks Entry'!K16</f>
        <v>0</v>
      </c>
      <c r="K14" s="207">
        <f>'Marks Entry'!L16</f>
        <v>0</v>
      </c>
      <c r="L14" s="208">
        <f>'Marks Entry'!M16</f>
        <v>0</v>
      </c>
      <c r="M14" s="208">
        <f>'Marks Entry'!N16</f>
        <v>0</v>
      </c>
      <c r="N14" s="208">
        <f>'Marks Entry'!O16</f>
        <v>0</v>
      </c>
      <c r="O14" s="208">
        <f>'Marks Entry'!P16</f>
        <v>0</v>
      </c>
      <c r="P14" s="209">
        <f>'Marks Entry'!Q16</f>
        <v>0</v>
      </c>
      <c r="Q14" s="208">
        <f>'Marks Entry'!R16</f>
        <v>0</v>
      </c>
      <c r="R14" s="209">
        <f>'Marks Entry'!S16</f>
        <v>0</v>
      </c>
      <c r="S14" s="208">
        <f>'Marks Entry'!T16</f>
        <v>0</v>
      </c>
      <c r="T14" s="209">
        <f>'Marks Entry'!U16</f>
        <v>0</v>
      </c>
      <c r="U14" s="208" t="str">
        <f>'Marks Entry'!V16</f>
        <v/>
      </c>
      <c r="V14" s="208" t="str">
        <f>'Marks Entry'!W16</f>
        <v/>
      </c>
      <c r="W14" s="208" t="str">
        <f>'Marks Entry'!X16</f>
        <v/>
      </c>
      <c r="X14" s="210" t="str">
        <f>'Marks Entry'!Y16</f>
        <v/>
      </c>
      <c r="Y14" s="207">
        <f>'Marks Entry'!Z16</f>
        <v>0</v>
      </c>
      <c r="Z14" s="208">
        <f>'Marks Entry'!AA16</f>
        <v>0</v>
      </c>
      <c r="AA14" s="208">
        <f>'Marks Entry'!AB16</f>
        <v>0</v>
      </c>
      <c r="AB14" s="208">
        <f>'Marks Entry'!AC16</f>
        <v>0</v>
      </c>
      <c r="AC14" s="208">
        <f>'Marks Entry'!AD16</f>
        <v>0</v>
      </c>
      <c r="AD14" s="209">
        <f>'Marks Entry'!AE16</f>
        <v>0</v>
      </c>
      <c r="AE14" s="208">
        <f>'Marks Entry'!AF16</f>
        <v>0</v>
      </c>
      <c r="AF14" s="209">
        <f>'Marks Entry'!AG16</f>
        <v>0</v>
      </c>
      <c r="AG14" s="208">
        <f>'Marks Entry'!AH16</f>
        <v>0</v>
      </c>
      <c r="AH14" s="209">
        <f>'Marks Entry'!AI16</f>
        <v>0</v>
      </c>
      <c r="AI14" s="208" t="str">
        <f>'Marks Entry'!AJ16</f>
        <v/>
      </c>
      <c r="AJ14" s="208" t="str">
        <f>'Marks Entry'!AK16</f>
        <v/>
      </c>
      <c r="AK14" s="208" t="str">
        <f>'Marks Entry'!AL16</f>
        <v/>
      </c>
      <c r="AL14" s="210" t="str">
        <f>'Marks Entry'!AM16</f>
        <v/>
      </c>
      <c r="AM14" s="207">
        <f>'Marks Entry'!AN16</f>
        <v>0</v>
      </c>
      <c r="AN14" s="208">
        <f>'Marks Entry'!AO16</f>
        <v>0</v>
      </c>
      <c r="AO14" s="208">
        <f>'Marks Entry'!AP16</f>
        <v>0</v>
      </c>
      <c r="AP14" s="208">
        <f>'Marks Entry'!AQ16</f>
        <v>0</v>
      </c>
      <c r="AQ14" s="208">
        <f>'Marks Entry'!AR16</f>
        <v>0</v>
      </c>
      <c r="AR14" s="209">
        <f>'Marks Entry'!AS16</f>
        <v>0</v>
      </c>
      <c r="AS14" s="208">
        <f>'Marks Entry'!AT16</f>
        <v>0</v>
      </c>
      <c r="AT14" s="209">
        <f>'Marks Entry'!AU16</f>
        <v>0</v>
      </c>
      <c r="AU14" s="208">
        <f>'Marks Entry'!AV16</f>
        <v>0</v>
      </c>
      <c r="AV14" s="209">
        <f>'Marks Entry'!AW16</f>
        <v>0</v>
      </c>
      <c r="AW14" s="208" t="str">
        <f>'Marks Entry'!AX16</f>
        <v/>
      </c>
      <c r="AX14" s="208" t="str">
        <f>'Marks Entry'!AY16</f>
        <v/>
      </c>
      <c r="AY14" s="208" t="str">
        <f>'Marks Entry'!AZ16</f>
        <v/>
      </c>
      <c r="AZ14" s="210" t="str">
        <f>'Marks Entry'!BA16</f>
        <v/>
      </c>
      <c r="BA14" s="207">
        <f>'Marks Entry'!BB16</f>
        <v>0</v>
      </c>
      <c r="BB14" s="208">
        <f>'Marks Entry'!BC16</f>
        <v>0</v>
      </c>
      <c r="BC14" s="208">
        <f>'Marks Entry'!BD16</f>
        <v>0</v>
      </c>
      <c r="BD14" s="208">
        <f>'Marks Entry'!BE16</f>
        <v>0</v>
      </c>
      <c r="BE14" s="208">
        <f>'Marks Entry'!BF16</f>
        <v>0</v>
      </c>
      <c r="BF14" s="209">
        <f>'Marks Entry'!BG16</f>
        <v>0</v>
      </c>
      <c r="BG14" s="208">
        <f>'Marks Entry'!BH16</f>
        <v>0</v>
      </c>
      <c r="BH14" s="209">
        <f>'Marks Entry'!BI16</f>
        <v>0</v>
      </c>
      <c r="BI14" s="208">
        <f>'Marks Entry'!BJ16</f>
        <v>0</v>
      </c>
      <c r="BJ14" s="209">
        <f>'Marks Entry'!BK16</f>
        <v>0</v>
      </c>
      <c r="BK14" s="208" t="str">
        <f>'Marks Entry'!BL16</f>
        <v/>
      </c>
      <c r="BL14" s="208" t="str">
        <f>'Marks Entry'!BM16</f>
        <v/>
      </c>
      <c r="BM14" s="208" t="str">
        <f>'Marks Entry'!BN16</f>
        <v/>
      </c>
      <c r="BN14" s="210" t="str">
        <f>'Marks Entry'!BO16</f>
        <v/>
      </c>
      <c r="BO14" s="207">
        <f>'Marks Entry'!BP16</f>
        <v>0</v>
      </c>
      <c r="BP14" s="208">
        <f>'Marks Entry'!BQ16</f>
        <v>0</v>
      </c>
      <c r="BQ14" s="208">
        <f>'Marks Entry'!BR16</f>
        <v>0</v>
      </c>
      <c r="BR14" s="208">
        <f>'Marks Entry'!BS16</f>
        <v>0</v>
      </c>
      <c r="BS14" s="208">
        <f>'Marks Entry'!BT16</f>
        <v>0</v>
      </c>
      <c r="BT14" s="209">
        <f>'Marks Entry'!BU16</f>
        <v>0</v>
      </c>
      <c r="BU14" s="208">
        <f>'Marks Entry'!BV16</f>
        <v>0</v>
      </c>
      <c r="BV14" s="209">
        <f>'Marks Entry'!BW16</f>
        <v>0</v>
      </c>
      <c r="BW14" s="208">
        <f>'Marks Entry'!BX16</f>
        <v>0</v>
      </c>
      <c r="BX14" s="209">
        <f>'Marks Entry'!BY16</f>
        <v>0</v>
      </c>
      <c r="BY14" s="208">
        <f>'Marks Entry'!BZ16</f>
        <v>0</v>
      </c>
      <c r="BZ14" s="208" t="str">
        <f>'Marks Entry'!CA16</f>
        <v/>
      </c>
      <c r="CA14" s="208" t="str">
        <f>'Marks Entry'!CB16</f>
        <v/>
      </c>
      <c r="CB14" s="210" t="str">
        <f>'Marks Entry'!CC16</f>
        <v/>
      </c>
      <c r="CC14" s="207">
        <f>'Marks Entry'!CD16</f>
        <v>0</v>
      </c>
      <c r="CD14" s="208">
        <f>'Marks Entry'!CE16</f>
        <v>0</v>
      </c>
      <c r="CE14" s="208">
        <f>'Marks Entry'!CF16</f>
        <v>0</v>
      </c>
      <c r="CF14" s="208">
        <f>'Marks Entry'!CG16</f>
        <v>0</v>
      </c>
      <c r="CG14" s="208">
        <f>'Marks Entry'!CH16</f>
        <v>0</v>
      </c>
      <c r="CH14" s="209">
        <f>'Marks Entry'!CI16</f>
        <v>0</v>
      </c>
      <c r="CI14" s="208">
        <f>'Marks Entry'!CJ16</f>
        <v>0</v>
      </c>
      <c r="CJ14" s="209">
        <f>'Marks Entry'!CK16</f>
        <v>0</v>
      </c>
      <c r="CK14" s="208">
        <f>'Marks Entry'!CL16</f>
        <v>0</v>
      </c>
      <c r="CL14" s="209">
        <f>'Marks Entry'!CM16</f>
        <v>0</v>
      </c>
      <c r="CM14" s="208" t="str">
        <f>'Marks Entry'!CN16</f>
        <v/>
      </c>
      <c r="CN14" s="208" t="str">
        <f>'Marks Entry'!CO16</f>
        <v/>
      </c>
      <c r="CO14" s="208" t="str">
        <f>'Marks Entry'!CP16</f>
        <v/>
      </c>
      <c r="CP14" s="210" t="str">
        <f>'Marks Entry'!CQ16</f>
        <v/>
      </c>
      <c r="CQ14" s="207">
        <f>'Marks Entry'!CR16</f>
        <v>0</v>
      </c>
      <c r="CR14" s="208">
        <f>'Marks Entry'!CS16</f>
        <v>0</v>
      </c>
      <c r="CS14" s="208">
        <f>'Marks Entry'!CT16</f>
        <v>0</v>
      </c>
      <c r="CT14" s="208">
        <f>'Marks Entry'!CU16</f>
        <v>0</v>
      </c>
      <c r="CU14" s="208">
        <f>'Marks Entry'!CV16</f>
        <v>0</v>
      </c>
      <c r="CV14" s="209">
        <f>'Marks Entry'!CW16</f>
        <v>0</v>
      </c>
      <c r="CW14" s="208">
        <f>'Marks Entry'!CX16</f>
        <v>0</v>
      </c>
      <c r="CX14" s="209">
        <f>'Marks Entry'!CY16</f>
        <v>0</v>
      </c>
      <c r="CY14" s="208">
        <f>'Marks Entry'!CZ16</f>
        <v>0</v>
      </c>
      <c r="CZ14" s="209">
        <f>'Marks Entry'!DA16</f>
        <v>0</v>
      </c>
      <c r="DA14" s="208" t="str">
        <f>'Marks Entry'!DB16</f>
        <v/>
      </c>
      <c r="DB14" s="208" t="str">
        <f>'Marks Entry'!DC16</f>
        <v/>
      </c>
      <c r="DC14" s="208" t="str">
        <f>'Marks Entry'!DD16</f>
        <v/>
      </c>
      <c r="DD14" s="210" t="str">
        <f>'Marks Entry'!DE16</f>
        <v/>
      </c>
      <c r="DE14" s="211">
        <f>'Marks Entry'!DF16</f>
        <v>0</v>
      </c>
      <c r="DF14" s="212">
        <f>'Marks Entry'!DG16</f>
        <v>0</v>
      </c>
      <c r="DG14" s="212">
        <f>'Marks Entry'!DH16</f>
        <v>7</v>
      </c>
      <c r="DH14" s="209">
        <f>'Marks Entry'!DI16</f>
        <v>7</v>
      </c>
      <c r="DI14" s="212">
        <f>'Marks Entry'!DJ16</f>
        <v>0</v>
      </c>
      <c r="DJ14" s="213">
        <f>'Marks Entry'!DK16</f>
        <v>0</v>
      </c>
      <c r="DK14" s="214">
        <f>'Marks Entry'!DL16</f>
        <v>0</v>
      </c>
      <c r="DL14" s="213">
        <f>'Marks Entry'!DM16</f>
        <v>0</v>
      </c>
      <c r="DM14" s="212">
        <f>'Marks Entry'!DN16</f>
        <v>0</v>
      </c>
      <c r="DN14" s="214">
        <f>'Marks Entry'!DO16</f>
        <v>0</v>
      </c>
      <c r="DO14" s="215">
        <f>'Marks Entry'!DP16</f>
        <v>7</v>
      </c>
      <c r="DP14" s="208">
        <f>'Marks Entry'!DQ16</f>
        <v>3.5000000000000004</v>
      </c>
      <c r="DQ14" s="210" t="str">
        <f>'Marks Entry'!DR16</f>
        <v/>
      </c>
      <c r="DR14" s="211">
        <f>'Marks Entry'!DS16</f>
        <v>0</v>
      </c>
      <c r="DS14" s="212">
        <f>'Marks Entry'!DT16</f>
        <v>0</v>
      </c>
      <c r="DT14" s="216" t="str">
        <f>'Marks Entry'!DU16</f>
        <v/>
      </c>
      <c r="DU14" s="212">
        <f>'Marks Entry'!DV16</f>
        <v>0</v>
      </c>
      <c r="DV14" s="212">
        <f>'Marks Entry'!DW16</f>
        <v>0</v>
      </c>
      <c r="DW14" s="216" t="str">
        <f>'Marks Entry'!DX16</f>
        <v/>
      </c>
      <c r="DX14" s="212">
        <f>'Marks Entry'!DY16</f>
        <v>0</v>
      </c>
      <c r="DY14" s="212">
        <f>'Marks Entry'!DZ16</f>
        <v>0</v>
      </c>
      <c r="DZ14" s="216" t="str">
        <f>'Marks Entry'!EA16</f>
        <v/>
      </c>
      <c r="EA14" s="216">
        <f>'Marks Entry'!EB16</f>
        <v>0</v>
      </c>
      <c r="EB14" s="216">
        <f>'Marks Entry'!EC16</f>
        <v>0</v>
      </c>
      <c r="EC14" s="217">
        <f>'Marks Entry'!ED16</f>
        <v>0</v>
      </c>
      <c r="ED14" s="212">
        <f>'Marks Entry'!EE16</f>
        <v>0</v>
      </c>
      <c r="EE14" s="213">
        <f>'Marks Entry'!EF16</f>
        <v>0</v>
      </c>
      <c r="EF14" s="216" t="str">
        <f>'Marks Entry'!EG16</f>
        <v/>
      </c>
      <c r="EG14" s="213">
        <f>'Marks Entry'!EH16</f>
        <v>0</v>
      </c>
      <c r="EH14" s="212">
        <f>'Marks Entry'!EI16</f>
        <v>0</v>
      </c>
      <c r="EI14" s="214">
        <f>'Marks Entry'!EJ16</f>
        <v>0</v>
      </c>
      <c r="EJ14" s="214">
        <f>'Marks Entry'!EK16</f>
        <v>0</v>
      </c>
      <c r="EK14" s="214">
        <f>'Marks Entry'!EL16</f>
        <v>0</v>
      </c>
      <c r="EL14" s="218">
        <f>'Marks Entry'!EM16</f>
        <v>0</v>
      </c>
      <c r="EM14" s="208" t="str">
        <f>'Marks Entry'!EN16</f>
        <v/>
      </c>
      <c r="EN14" s="210" t="str">
        <f>'Marks Entry'!EO16</f>
        <v>A</v>
      </c>
      <c r="EO14" s="211">
        <f>'Marks Entry'!EP16</f>
        <v>0</v>
      </c>
      <c r="EP14" s="212">
        <f>'Marks Entry'!EQ16</f>
        <v>0</v>
      </c>
      <c r="EQ14" s="212">
        <f>'Marks Entry'!ER16</f>
        <v>0</v>
      </c>
      <c r="ER14" s="215">
        <f>'Marks Entry'!ES16</f>
        <v>0</v>
      </c>
      <c r="ES14" s="219">
        <f>'Marks Entry'!ET16</f>
        <v>0</v>
      </c>
      <c r="ET14" s="220" t="str">
        <f>'Marks Entry'!EU16</f>
        <v/>
      </c>
      <c r="EU14" s="211">
        <f>'Marks Entry'!EV16</f>
        <v>0</v>
      </c>
      <c r="EV14" s="212">
        <f>'Marks Entry'!EW16</f>
        <v>0</v>
      </c>
      <c r="EW14" s="212">
        <f>'Marks Entry'!EX16</f>
        <v>0</v>
      </c>
      <c r="EX14" s="215">
        <f>'Marks Entry'!EY16</f>
        <v>0</v>
      </c>
      <c r="EY14" s="219">
        <f>'Marks Entry'!EZ16</f>
        <v>0</v>
      </c>
      <c r="EZ14" s="220" t="str">
        <f>'Marks Entry'!FA16</f>
        <v/>
      </c>
      <c r="FA14" s="211">
        <f>'Marks Entry'!FB16</f>
        <v>0</v>
      </c>
      <c r="FB14" s="212">
        <f>'Marks Entry'!FC16</f>
        <v>0</v>
      </c>
      <c r="FC14" s="213">
        <f>'Marks Entry'!FD16</f>
        <v>0</v>
      </c>
      <c r="FD14" s="216">
        <f>'Marks Entry'!FE16</f>
        <v>0</v>
      </c>
      <c r="FE14" s="213">
        <f>'Marks Entry'!FF16</f>
        <v>0</v>
      </c>
      <c r="FF14" s="216">
        <f>'Marks Entry'!FG16</f>
        <v>0</v>
      </c>
      <c r="FG14" s="213">
        <f>'Marks Entry'!FH16</f>
        <v>0</v>
      </c>
      <c r="FH14" s="221">
        <f>'Marks Entry'!FI16</f>
        <v>0</v>
      </c>
      <c r="FI14" s="221" t="str">
        <f>'Marks Entry'!FJ16</f>
        <v/>
      </c>
      <c r="FJ14" s="221" t="str">
        <f>'Marks Entry'!FK16</f>
        <v/>
      </c>
      <c r="FK14" s="208" t="str">
        <f>'Marks Entry'!FL16</f>
        <v/>
      </c>
      <c r="FL14" s="210" t="str">
        <f>'Marks Entry'!FM16</f>
        <v/>
      </c>
      <c r="FM14" s="211">
        <f>'Marks Entry'!FN16</f>
        <v>0</v>
      </c>
      <c r="FN14" s="212">
        <f>'Marks Entry'!FO16</f>
        <v>0</v>
      </c>
      <c r="FO14" s="212">
        <f>'Marks Entry'!FP16</f>
        <v>0</v>
      </c>
      <c r="FP14" s="215">
        <f>'Marks Entry'!FQ16</f>
        <v>0</v>
      </c>
      <c r="FQ14" s="219">
        <f>'Marks Entry'!FR16</f>
        <v>0</v>
      </c>
      <c r="FR14" s="220" t="str">
        <f>'Marks Entry'!FS16</f>
        <v/>
      </c>
      <c r="FS14" s="207">
        <f>'Marks Entry'!FT16</f>
        <v>0</v>
      </c>
      <c r="FT14" s="208">
        <f>'Marks Entry'!FU16</f>
        <v>0</v>
      </c>
      <c r="FU14" s="222" t="str">
        <f>'Marks Entry'!FV16</f>
        <v/>
      </c>
      <c r="FV14" s="207" t="str">
        <f>'Marks Entry'!FW16</f>
        <v/>
      </c>
      <c r="FW14" s="208" t="str">
        <f>'Marks Entry'!FX16</f>
        <v/>
      </c>
      <c r="FX14" s="223" t="str">
        <f>'Marks Entry'!FY16</f>
        <v/>
      </c>
      <c r="FY14" s="208" t="str">
        <f>'Marks Entry'!FZ16</f>
        <v/>
      </c>
      <c r="FZ14" s="208" t="str">
        <f>'Marks Entry'!GA16</f>
        <v/>
      </c>
      <c r="GA14" s="208" t="str">
        <f>'Marks Entry'!GC16</f>
        <v/>
      </c>
      <c r="GB14" s="445" t="str">
        <f>'Marks Entry'!GD16</f>
        <v/>
      </c>
    </row>
    <row r="15" spans="1:184" s="31" customFormat="1" ht="17.25" customHeight="1">
      <c r="A15" s="1064"/>
      <c r="B15" s="188">
        <f t="shared" si="1"/>
        <v>0</v>
      </c>
      <c r="C15" s="189">
        <f>'Marks Entry'!D17</f>
        <v>0</v>
      </c>
      <c r="D15" s="189">
        <f>'Marks Entry'!E17</f>
        <v>0</v>
      </c>
      <c r="E15" s="189">
        <f>'Marks Entry'!F17</f>
        <v>0</v>
      </c>
      <c r="F15" s="189">
        <f>'Marks Entry'!$G17</f>
        <v>0</v>
      </c>
      <c r="G15" s="189">
        <f>'Marks Entry'!$H17</f>
        <v>0</v>
      </c>
      <c r="H15" s="189">
        <f>'Marks Entry'!I17</f>
        <v>0</v>
      </c>
      <c r="I15" s="189">
        <f>'Marks Entry'!J17</f>
        <v>0</v>
      </c>
      <c r="J15" s="366">
        <f>'Marks Entry'!K17</f>
        <v>0</v>
      </c>
      <c r="K15" s="207">
        <f>'Marks Entry'!L17</f>
        <v>0</v>
      </c>
      <c r="L15" s="208">
        <f>'Marks Entry'!M17</f>
        <v>0</v>
      </c>
      <c r="M15" s="208">
        <f>'Marks Entry'!N17</f>
        <v>0</v>
      </c>
      <c r="N15" s="208">
        <f>'Marks Entry'!O17</f>
        <v>0</v>
      </c>
      <c r="O15" s="208">
        <f>'Marks Entry'!P17</f>
        <v>0</v>
      </c>
      <c r="P15" s="209">
        <f>'Marks Entry'!Q17</f>
        <v>0</v>
      </c>
      <c r="Q15" s="208">
        <f>'Marks Entry'!R17</f>
        <v>0</v>
      </c>
      <c r="R15" s="209">
        <f>'Marks Entry'!S17</f>
        <v>0</v>
      </c>
      <c r="S15" s="208">
        <f>'Marks Entry'!T17</f>
        <v>0</v>
      </c>
      <c r="T15" s="209">
        <f>'Marks Entry'!U17</f>
        <v>0</v>
      </c>
      <c r="U15" s="208" t="str">
        <f>'Marks Entry'!V17</f>
        <v/>
      </c>
      <c r="V15" s="208" t="str">
        <f>'Marks Entry'!W17</f>
        <v/>
      </c>
      <c r="W15" s="208" t="str">
        <f>'Marks Entry'!X17</f>
        <v/>
      </c>
      <c r="X15" s="210" t="str">
        <f>'Marks Entry'!Y17</f>
        <v/>
      </c>
      <c r="Y15" s="207">
        <f>'Marks Entry'!Z17</f>
        <v>0</v>
      </c>
      <c r="Z15" s="208">
        <f>'Marks Entry'!AA17</f>
        <v>0</v>
      </c>
      <c r="AA15" s="208">
        <f>'Marks Entry'!AB17</f>
        <v>0</v>
      </c>
      <c r="AB15" s="208">
        <f>'Marks Entry'!AC17</f>
        <v>0</v>
      </c>
      <c r="AC15" s="208">
        <f>'Marks Entry'!AD17</f>
        <v>0</v>
      </c>
      <c r="AD15" s="209">
        <f>'Marks Entry'!AE17</f>
        <v>0</v>
      </c>
      <c r="AE15" s="208">
        <f>'Marks Entry'!AF17</f>
        <v>0</v>
      </c>
      <c r="AF15" s="209">
        <f>'Marks Entry'!AG17</f>
        <v>0</v>
      </c>
      <c r="AG15" s="208">
        <f>'Marks Entry'!AH17</f>
        <v>0</v>
      </c>
      <c r="AH15" s="209">
        <f>'Marks Entry'!AI17</f>
        <v>0</v>
      </c>
      <c r="AI15" s="208" t="str">
        <f>'Marks Entry'!AJ17</f>
        <v/>
      </c>
      <c r="AJ15" s="208" t="str">
        <f>'Marks Entry'!AK17</f>
        <v/>
      </c>
      <c r="AK15" s="208" t="str">
        <f>'Marks Entry'!AL17</f>
        <v/>
      </c>
      <c r="AL15" s="210" t="str">
        <f>'Marks Entry'!AM17</f>
        <v/>
      </c>
      <c r="AM15" s="207">
        <f>'Marks Entry'!AN17</f>
        <v>0</v>
      </c>
      <c r="AN15" s="208">
        <f>'Marks Entry'!AO17</f>
        <v>0</v>
      </c>
      <c r="AO15" s="208">
        <f>'Marks Entry'!AP17</f>
        <v>0</v>
      </c>
      <c r="AP15" s="208">
        <f>'Marks Entry'!AQ17</f>
        <v>0</v>
      </c>
      <c r="AQ15" s="208">
        <f>'Marks Entry'!AR17</f>
        <v>0</v>
      </c>
      <c r="AR15" s="209">
        <f>'Marks Entry'!AS17</f>
        <v>0</v>
      </c>
      <c r="AS15" s="208">
        <f>'Marks Entry'!AT17</f>
        <v>0</v>
      </c>
      <c r="AT15" s="209">
        <f>'Marks Entry'!AU17</f>
        <v>0</v>
      </c>
      <c r="AU15" s="208">
        <f>'Marks Entry'!AV17</f>
        <v>0</v>
      </c>
      <c r="AV15" s="209">
        <f>'Marks Entry'!AW17</f>
        <v>0</v>
      </c>
      <c r="AW15" s="208" t="str">
        <f>'Marks Entry'!AX17</f>
        <v/>
      </c>
      <c r="AX15" s="208" t="str">
        <f>'Marks Entry'!AY17</f>
        <v/>
      </c>
      <c r="AY15" s="208" t="str">
        <f>'Marks Entry'!AZ17</f>
        <v/>
      </c>
      <c r="AZ15" s="210" t="str">
        <f>'Marks Entry'!BA17</f>
        <v/>
      </c>
      <c r="BA15" s="207">
        <f>'Marks Entry'!BB17</f>
        <v>0</v>
      </c>
      <c r="BB15" s="208">
        <f>'Marks Entry'!BC17</f>
        <v>0</v>
      </c>
      <c r="BC15" s="208">
        <f>'Marks Entry'!BD17</f>
        <v>0</v>
      </c>
      <c r="BD15" s="208">
        <f>'Marks Entry'!BE17</f>
        <v>0</v>
      </c>
      <c r="BE15" s="208">
        <f>'Marks Entry'!BF17</f>
        <v>0</v>
      </c>
      <c r="BF15" s="209">
        <f>'Marks Entry'!BG17</f>
        <v>0</v>
      </c>
      <c r="BG15" s="208">
        <f>'Marks Entry'!BH17</f>
        <v>0</v>
      </c>
      <c r="BH15" s="209">
        <f>'Marks Entry'!BI17</f>
        <v>0</v>
      </c>
      <c r="BI15" s="208">
        <f>'Marks Entry'!BJ17</f>
        <v>0</v>
      </c>
      <c r="BJ15" s="209">
        <f>'Marks Entry'!BK17</f>
        <v>0</v>
      </c>
      <c r="BK15" s="208" t="str">
        <f>'Marks Entry'!BL17</f>
        <v/>
      </c>
      <c r="BL15" s="208" t="str">
        <f>'Marks Entry'!BM17</f>
        <v/>
      </c>
      <c r="BM15" s="208" t="str">
        <f>'Marks Entry'!BN17</f>
        <v/>
      </c>
      <c r="BN15" s="210" t="str">
        <f>'Marks Entry'!BO17</f>
        <v/>
      </c>
      <c r="BO15" s="207">
        <f>'Marks Entry'!BP17</f>
        <v>0</v>
      </c>
      <c r="BP15" s="208">
        <f>'Marks Entry'!BQ17</f>
        <v>0</v>
      </c>
      <c r="BQ15" s="208">
        <f>'Marks Entry'!BR17</f>
        <v>0</v>
      </c>
      <c r="BR15" s="208">
        <f>'Marks Entry'!BS17</f>
        <v>0</v>
      </c>
      <c r="BS15" s="208">
        <f>'Marks Entry'!BT17</f>
        <v>0</v>
      </c>
      <c r="BT15" s="209">
        <f>'Marks Entry'!BU17</f>
        <v>0</v>
      </c>
      <c r="BU15" s="208">
        <f>'Marks Entry'!BV17</f>
        <v>0</v>
      </c>
      <c r="BV15" s="209">
        <f>'Marks Entry'!BW17</f>
        <v>0</v>
      </c>
      <c r="BW15" s="208">
        <f>'Marks Entry'!BX17</f>
        <v>0</v>
      </c>
      <c r="BX15" s="209">
        <f>'Marks Entry'!BY17</f>
        <v>0</v>
      </c>
      <c r="BY15" s="208">
        <f>'Marks Entry'!BZ17</f>
        <v>0</v>
      </c>
      <c r="BZ15" s="208" t="str">
        <f>'Marks Entry'!CA17</f>
        <v/>
      </c>
      <c r="CA15" s="208" t="str">
        <f>'Marks Entry'!CB17</f>
        <v/>
      </c>
      <c r="CB15" s="210" t="str">
        <f>'Marks Entry'!CC17</f>
        <v/>
      </c>
      <c r="CC15" s="207">
        <f>'Marks Entry'!CD17</f>
        <v>0</v>
      </c>
      <c r="CD15" s="208">
        <f>'Marks Entry'!CE17</f>
        <v>0</v>
      </c>
      <c r="CE15" s="208">
        <f>'Marks Entry'!CF17</f>
        <v>0</v>
      </c>
      <c r="CF15" s="208">
        <f>'Marks Entry'!CG17</f>
        <v>0</v>
      </c>
      <c r="CG15" s="208">
        <f>'Marks Entry'!CH17</f>
        <v>0</v>
      </c>
      <c r="CH15" s="209">
        <f>'Marks Entry'!CI17</f>
        <v>0</v>
      </c>
      <c r="CI15" s="208">
        <f>'Marks Entry'!CJ17</f>
        <v>0</v>
      </c>
      <c r="CJ15" s="209">
        <f>'Marks Entry'!CK17</f>
        <v>0</v>
      </c>
      <c r="CK15" s="208">
        <f>'Marks Entry'!CL17</f>
        <v>0</v>
      </c>
      <c r="CL15" s="209">
        <f>'Marks Entry'!CM17</f>
        <v>0</v>
      </c>
      <c r="CM15" s="208" t="str">
        <f>'Marks Entry'!CN17</f>
        <v/>
      </c>
      <c r="CN15" s="208" t="str">
        <f>'Marks Entry'!CO17</f>
        <v/>
      </c>
      <c r="CO15" s="208" t="str">
        <f>'Marks Entry'!CP17</f>
        <v/>
      </c>
      <c r="CP15" s="210" t="str">
        <f>'Marks Entry'!CQ17</f>
        <v/>
      </c>
      <c r="CQ15" s="207">
        <f>'Marks Entry'!CR17</f>
        <v>0</v>
      </c>
      <c r="CR15" s="208">
        <f>'Marks Entry'!CS17</f>
        <v>0</v>
      </c>
      <c r="CS15" s="208">
        <f>'Marks Entry'!CT17</f>
        <v>0</v>
      </c>
      <c r="CT15" s="208">
        <f>'Marks Entry'!CU17</f>
        <v>0</v>
      </c>
      <c r="CU15" s="208">
        <f>'Marks Entry'!CV17</f>
        <v>0</v>
      </c>
      <c r="CV15" s="209">
        <f>'Marks Entry'!CW17</f>
        <v>0</v>
      </c>
      <c r="CW15" s="208">
        <f>'Marks Entry'!CX17</f>
        <v>0</v>
      </c>
      <c r="CX15" s="209">
        <f>'Marks Entry'!CY17</f>
        <v>0</v>
      </c>
      <c r="CY15" s="208">
        <f>'Marks Entry'!CZ17</f>
        <v>0</v>
      </c>
      <c r="CZ15" s="209">
        <f>'Marks Entry'!DA17</f>
        <v>0</v>
      </c>
      <c r="DA15" s="208" t="str">
        <f>'Marks Entry'!DB17</f>
        <v/>
      </c>
      <c r="DB15" s="208" t="str">
        <f>'Marks Entry'!DC17</f>
        <v/>
      </c>
      <c r="DC15" s="208" t="str">
        <f>'Marks Entry'!DD17</f>
        <v/>
      </c>
      <c r="DD15" s="210" t="str">
        <f>'Marks Entry'!DE17</f>
        <v/>
      </c>
      <c r="DE15" s="211">
        <f>'Marks Entry'!DF17</f>
        <v>0</v>
      </c>
      <c r="DF15" s="212">
        <f>'Marks Entry'!DG17</f>
        <v>0</v>
      </c>
      <c r="DG15" s="212">
        <f>'Marks Entry'!DH17</f>
        <v>7</v>
      </c>
      <c r="DH15" s="209">
        <f>'Marks Entry'!DI17</f>
        <v>7</v>
      </c>
      <c r="DI15" s="212">
        <f>'Marks Entry'!DJ17</f>
        <v>0</v>
      </c>
      <c r="DJ15" s="213">
        <f>'Marks Entry'!DK17</f>
        <v>0</v>
      </c>
      <c r="DK15" s="214">
        <f>'Marks Entry'!DL17</f>
        <v>0</v>
      </c>
      <c r="DL15" s="213">
        <f>'Marks Entry'!DM17</f>
        <v>0</v>
      </c>
      <c r="DM15" s="212">
        <f>'Marks Entry'!DN17</f>
        <v>0</v>
      </c>
      <c r="DN15" s="214">
        <f>'Marks Entry'!DO17</f>
        <v>0</v>
      </c>
      <c r="DO15" s="215">
        <f>'Marks Entry'!DP17</f>
        <v>7</v>
      </c>
      <c r="DP15" s="208">
        <f>'Marks Entry'!DQ17</f>
        <v>3.5000000000000004</v>
      </c>
      <c r="DQ15" s="210" t="str">
        <f>'Marks Entry'!DR17</f>
        <v/>
      </c>
      <c r="DR15" s="211">
        <f>'Marks Entry'!DS17</f>
        <v>0</v>
      </c>
      <c r="DS15" s="212">
        <f>'Marks Entry'!DT17</f>
        <v>0</v>
      </c>
      <c r="DT15" s="216" t="str">
        <f>'Marks Entry'!DU17</f>
        <v/>
      </c>
      <c r="DU15" s="212">
        <f>'Marks Entry'!DV17</f>
        <v>0</v>
      </c>
      <c r="DV15" s="212">
        <f>'Marks Entry'!DW17</f>
        <v>0</v>
      </c>
      <c r="DW15" s="216" t="str">
        <f>'Marks Entry'!DX17</f>
        <v/>
      </c>
      <c r="DX15" s="212">
        <f>'Marks Entry'!DY17</f>
        <v>0</v>
      </c>
      <c r="DY15" s="212">
        <f>'Marks Entry'!DZ17</f>
        <v>0</v>
      </c>
      <c r="DZ15" s="216" t="str">
        <f>'Marks Entry'!EA17</f>
        <v/>
      </c>
      <c r="EA15" s="216">
        <f>'Marks Entry'!EB17</f>
        <v>0</v>
      </c>
      <c r="EB15" s="216">
        <f>'Marks Entry'!EC17</f>
        <v>0</v>
      </c>
      <c r="EC15" s="217">
        <f>'Marks Entry'!ED17</f>
        <v>0</v>
      </c>
      <c r="ED15" s="212">
        <f>'Marks Entry'!EE17</f>
        <v>0</v>
      </c>
      <c r="EE15" s="213">
        <f>'Marks Entry'!EF17</f>
        <v>0</v>
      </c>
      <c r="EF15" s="216" t="str">
        <f>'Marks Entry'!EG17</f>
        <v/>
      </c>
      <c r="EG15" s="213">
        <f>'Marks Entry'!EH17</f>
        <v>0</v>
      </c>
      <c r="EH15" s="212">
        <f>'Marks Entry'!EI17</f>
        <v>0</v>
      </c>
      <c r="EI15" s="214">
        <f>'Marks Entry'!EJ17</f>
        <v>0</v>
      </c>
      <c r="EJ15" s="214">
        <f>'Marks Entry'!EK17</f>
        <v>0</v>
      </c>
      <c r="EK15" s="214">
        <f>'Marks Entry'!EL17</f>
        <v>0</v>
      </c>
      <c r="EL15" s="218">
        <f>'Marks Entry'!EM17</f>
        <v>0</v>
      </c>
      <c r="EM15" s="208" t="str">
        <f>'Marks Entry'!EN17</f>
        <v/>
      </c>
      <c r="EN15" s="210" t="str">
        <f>'Marks Entry'!EO17</f>
        <v>A</v>
      </c>
      <c r="EO15" s="211">
        <f>'Marks Entry'!EP17</f>
        <v>0</v>
      </c>
      <c r="EP15" s="212">
        <f>'Marks Entry'!EQ17</f>
        <v>0</v>
      </c>
      <c r="EQ15" s="212">
        <f>'Marks Entry'!ER17</f>
        <v>0</v>
      </c>
      <c r="ER15" s="215">
        <f>'Marks Entry'!ES17</f>
        <v>0</v>
      </c>
      <c r="ES15" s="219">
        <f>'Marks Entry'!ET17</f>
        <v>0</v>
      </c>
      <c r="ET15" s="220" t="str">
        <f>'Marks Entry'!EU17</f>
        <v/>
      </c>
      <c r="EU15" s="211">
        <f>'Marks Entry'!EV17</f>
        <v>0</v>
      </c>
      <c r="EV15" s="212">
        <f>'Marks Entry'!EW17</f>
        <v>0</v>
      </c>
      <c r="EW15" s="212">
        <f>'Marks Entry'!EX17</f>
        <v>0</v>
      </c>
      <c r="EX15" s="215">
        <f>'Marks Entry'!EY17</f>
        <v>0</v>
      </c>
      <c r="EY15" s="219">
        <f>'Marks Entry'!EZ17</f>
        <v>0</v>
      </c>
      <c r="EZ15" s="220" t="str">
        <f>'Marks Entry'!FA17</f>
        <v/>
      </c>
      <c r="FA15" s="211">
        <f>'Marks Entry'!FB17</f>
        <v>0</v>
      </c>
      <c r="FB15" s="212">
        <f>'Marks Entry'!FC17</f>
        <v>0</v>
      </c>
      <c r="FC15" s="213">
        <f>'Marks Entry'!FD17</f>
        <v>0</v>
      </c>
      <c r="FD15" s="216">
        <f>'Marks Entry'!FE17</f>
        <v>0</v>
      </c>
      <c r="FE15" s="213">
        <f>'Marks Entry'!FF17</f>
        <v>0</v>
      </c>
      <c r="FF15" s="216">
        <f>'Marks Entry'!FG17</f>
        <v>0</v>
      </c>
      <c r="FG15" s="213">
        <f>'Marks Entry'!FH17</f>
        <v>0</v>
      </c>
      <c r="FH15" s="221">
        <f>'Marks Entry'!FI17</f>
        <v>0</v>
      </c>
      <c r="FI15" s="221" t="str">
        <f>'Marks Entry'!FJ17</f>
        <v/>
      </c>
      <c r="FJ15" s="221" t="str">
        <f>'Marks Entry'!FK17</f>
        <v/>
      </c>
      <c r="FK15" s="208" t="str">
        <f>'Marks Entry'!FL17</f>
        <v/>
      </c>
      <c r="FL15" s="210" t="str">
        <f>'Marks Entry'!FM17</f>
        <v/>
      </c>
      <c r="FM15" s="211">
        <f>'Marks Entry'!FN17</f>
        <v>0</v>
      </c>
      <c r="FN15" s="212">
        <f>'Marks Entry'!FO17</f>
        <v>0</v>
      </c>
      <c r="FO15" s="212">
        <f>'Marks Entry'!FP17</f>
        <v>0</v>
      </c>
      <c r="FP15" s="215">
        <f>'Marks Entry'!FQ17</f>
        <v>0</v>
      </c>
      <c r="FQ15" s="219">
        <f>'Marks Entry'!FR17</f>
        <v>0</v>
      </c>
      <c r="FR15" s="220" t="str">
        <f>'Marks Entry'!FS17</f>
        <v/>
      </c>
      <c r="FS15" s="207">
        <f>'Marks Entry'!FT17</f>
        <v>0</v>
      </c>
      <c r="FT15" s="208">
        <f>'Marks Entry'!FU17</f>
        <v>0</v>
      </c>
      <c r="FU15" s="222" t="str">
        <f>'Marks Entry'!FV17</f>
        <v/>
      </c>
      <c r="FV15" s="207" t="str">
        <f>'Marks Entry'!FW17</f>
        <v/>
      </c>
      <c r="FW15" s="208" t="str">
        <f>'Marks Entry'!FX17</f>
        <v/>
      </c>
      <c r="FX15" s="223" t="str">
        <f>'Marks Entry'!FY17</f>
        <v/>
      </c>
      <c r="FY15" s="224" t="str">
        <f>'Marks Entry'!FZ17</f>
        <v/>
      </c>
      <c r="FZ15" s="224" t="str">
        <f>'Marks Entry'!GA17</f>
        <v/>
      </c>
      <c r="GA15" s="208" t="str">
        <f>'Marks Entry'!GC17</f>
        <v/>
      </c>
      <c r="GB15" s="445" t="str">
        <f>'Marks Entry'!GD17</f>
        <v/>
      </c>
    </row>
    <row r="16" spans="1:184" s="31" customFormat="1" ht="17.25" customHeight="1">
      <c r="A16" s="1064"/>
      <c r="B16" s="188">
        <f t="shared" si="1"/>
        <v>0</v>
      </c>
      <c r="C16" s="189">
        <f>'Marks Entry'!D18</f>
        <v>0</v>
      </c>
      <c r="D16" s="189">
        <f>'Marks Entry'!E18</f>
        <v>0</v>
      </c>
      <c r="E16" s="189">
        <f>'Marks Entry'!F18</f>
        <v>0</v>
      </c>
      <c r="F16" s="189">
        <f>'Marks Entry'!$G18</f>
        <v>0</v>
      </c>
      <c r="G16" s="189">
        <f>'Marks Entry'!$H18</f>
        <v>0</v>
      </c>
      <c r="H16" s="189">
        <f>'Marks Entry'!I18</f>
        <v>0</v>
      </c>
      <c r="I16" s="189">
        <f>'Marks Entry'!J18</f>
        <v>0</v>
      </c>
      <c r="J16" s="366">
        <f>'Marks Entry'!K18</f>
        <v>0</v>
      </c>
      <c r="K16" s="207">
        <f>'Marks Entry'!L18</f>
        <v>0</v>
      </c>
      <c r="L16" s="208">
        <f>'Marks Entry'!M18</f>
        <v>0</v>
      </c>
      <c r="M16" s="208">
        <f>'Marks Entry'!N18</f>
        <v>0</v>
      </c>
      <c r="N16" s="208">
        <f>'Marks Entry'!O18</f>
        <v>0</v>
      </c>
      <c r="O16" s="208">
        <f>'Marks Entry'!P18</f>
        <v>0</v>
      </c>
      <c r="P16" s="209">
        <f>'Marks Entry'!Q18</f>
        <v>0</v>
      </c>
      <c r="Q16" s="208">
        <f>'Marks Entry'!R18</f>
        <v>0</v>
      </c>
      <c r="R16" s="209">
        <f>'Marks Entry'!S18</f>
        <v>0</v>
      </c>
      <c r="S16" s="208">
        <f>'Marks Entry'!T18</f>
        <v>0</v>
      </c>
      <c r="T16" s="209">
        <f>'Marks Entry'!U18</f>
        <v>0</v>
      </c>
      <c r="U16" s="208" t="str">
        <f>'Marks Entry'!V18</f>
        <v/>
      </c>
      <c r="V16" s="208" t="str">
        <f>'Marks Entry'!W18</f>
        <v/>
      </c>
      <c r="W16" s="208" t="str">
        <f>'Marks Entry'!X18</f>
        <v/>
      </c>
      <c r="X16" s="210" t="str">
        <f>'Marks Entry'!Y18</f>
        <v/>
      </c>
      <c r="Y16" s="207">
        <f>'Marks Entry'!Z18</f>
        <v>0</v>
      </c>
      <c r="Z16" s="208">
        <f>'Marks Entry'!AA18</f>
        <v>0</v>
      </c>
      <c r="AA16" s="208">
        <f>'Marks Entry'!AB18</f>
        <v>0</v>
      </c>
      <c r="AB16" s="208">
        <f>'Marks Entry'!AC18</f>
        <v>0</v>
      </c>
      <c r="AC16" s="208">
        <f>'Marks Entry'!AD18</f>
        <v>0</v>
      </c>
      <c r="AD16" s="209">
        <f>'Marks Entry'!AE18</f>
        <v>0</v>
      </c>
      <c r="AE16" s="208">
        <f>'Marks Entry'!AF18</f>
        <v>0</v>
      </c>
      <c r="AF16" s="209">
        <f>'Marks Entry'!AG18</f>
        <v>0</v>
      </c>
      <c r="AG16" s="208">
        <f>'Marks Entry'!AH18</f>
        <v>0</v>
      </c>
      <c r="AH16" s="209">
        <f>'Marks Entry'!AI18</f>
        <v>0</v>
      </c>
      <c r="AI16" s="208" t="str">
        <f>'Marks Entry'!AJ18</f>
        <v/>
      </c>
      <c r="AJ16" s="208" t="str">
        <f>'Marks Entry'!AK18</f>
        <v/>
      </c>
      <c r="AK16" s="208" t="str">
        <f>'Marks Entry'!AL18</f>
        <v/>
      </c>
      <c r="AL16" s="210" t="str">
        <f>'Marks Entry'!AM18</f>
        <v/>
      </c>
      <c r="AM16" s="207">
        <f>'Marks Entry'!AN18</f>
        <v>0</v>
      </c>
      <c r="AN16" s="208">
        <f>'Marks Entry'!AO18</f>
        <v>0</v>
      </c>
      <c r="AO16" s="208">
        <f>'Marks Entry'!AP18</f>
        <v>0</v>
      </c>
      <c r="AP16" s="208">
        <f>'Marks Entry'!AQ18</f>
        <v>0</v>
      </c>
      <c r="AQ16" s="208">
        <f>'Marks Entry'!AR18</f>
        <v>0</v>
      </c>
      <c r="AR16" s="209">
        <f>'Marks Entry'!AS18</f>
        <v>0</v>
      </c>
      <c r="AS16" s="208">
        <f>'Marks Entry'!AT18</f>
        <v>0</v>
      </c>
      <c r="AT16" s="209">
        <f>'Marks Entry'!AU18</f>
        <v>0</v>
      </c>
      <c r="AU16" s="208">
        <f>'Marks Entry'!AV18</f>
        <v>0</v>
      </c>
      <c r="AV16" s="209">
        <f>'Marks Entry'!AW18</f>
        <v>0</v>
      </c>
      <c r="AW16" s="208" t="str">
        <f>'Marks Entry'!AX18</f>
        <v/>
      </c>
      <c r="AX16" s="208" t="str">
        <f>'Marks Entry'!AY18</f>
        <v/>
      </c>
      <c r="AY16" s="208" t="str">
        <f>'Marks Entry'!AZ18</f>
        <v/>
      </c>
      <c r="AZ16" s="210" t="str">
        <f>'Marks Entry'!BA18</f>
        <v/>
      </c>
      <c r="BA16" s="207">
        <f>'Marks Entry'!BB18</f>
        <v>0</v>
      </c>
      <c r="BB16" s="208">
        <f>'Marks Entry'!BC18</f>
        <v>0</v>
      </c>
      <c r="BC16" s="208">
        <f>'Marks Entry'!BD18</f>
        <v>0</v>
      </c>
      <c r="BD16" s="208">
        <f>'Marks Entry'!BE18</f>
        <v>0</v>
      </c>
      <c r="BE16" s="208">
        <f>'Marks Entry'!BF18</f>
        <v>0</v>
      </c>
      <c r="BF16" s="209">
        <f>'Marks Entry'!BG18</f>
        <v>0</v>
      </c>
      <c r="BG16" s="208">
        <f>'Marks Entry'!BH18</f>
        <v>0</v>
      </c>
      <c r="BH16" s="209">
        <f>'Marks Entry'!BI18</f>
        <v>0</v>
      </c>
      <c r="BI16" s="208">
        <f>'Marks Entry'!BJ18</f>
        <v>0</v>
      </c>
      <c r="BJ16" s="209">
        <f>'Marks Entry'!BK18</f>
        <v>0</v>
      </c>
      <c r="BK16" s="208" t="str">
        <f>'Marks Entry'!BL18</f>
        <v/>
      </c>
      <c r="BL16" s="208" t="str">
        <f>'Marks Entry'!BM18</f>
        <v/>
      </c>
      <c r="BM16" s="208" t="str">
        <f>'Marks Entry'!BN18</f>
        <v/>
      </c>
      <c r="BN16" s="210" t="str">
        <f>'Marks Entry'!BO18</f>
        <v/>
      </c>
      <c r="BO16" s="207">
        <f>'Marks Entry'!BP18</f>
        <v>0</v>
      </c>
      <c r="BP16" s="208">
        <f>'Marks Entry'!BQ18</f>
        <v>0</v>
      </c>
      <c r="BQ16" s="208">
        <f>'Marks Entry'!BR18</f>
        <v>0</v>
      </c>
      <c r="BR16" s="208">
        <f>'Marks Entry'!BS18</f>
        <v>0</v>
      </c>
      <c r="BS16" s="208">
        <f>'Marks Entry'!BT18</f>
        <v>0</v>
      </c>
      <c r="BT16" s="209">
        <f>'Marks Entry'!BU18</f>
        <v>0</v>
      </c>
      <c r="BU16" s="208">
        <f>'Marks Entry'!BV18</f>
        <v>0</v>
      </c>
      <c r="BV16" s="209">
        <f>'Marks Entry'!BW18</f>
        <v>0</v>
      </c>
      <c r="BW16" s="208">
        <f>'Marks Entry'!BX18</f>
        <v>0</v>
      </c>
      <c r="BX16" s="209">
        <f>'Marks Entry'!BY18</f>
        <v>0</v>
      </c>
      <c r="BY16" s="208">
        <f>'Marks Entry'!BZ18</f>
        <v>0</v>
      </c>
      <c r="BZ16" s="208" t="str">
        <f>'Marks Entry'!CA18</f>
        <v/>
      </c>
      <c r="CA16" s="208" t="str">
        <f>'Marks Entry'!CB18</f>
        <v/>
      </c>
      <c r="CB16" s="210" t="str">
        <f>'Marks Entry'!CC18</f>
        <v/>
      </c>
      <c r="CC16" s="207">
        <f>'Marks Entry'!CD18</f>
        <v>0</v>
      </c>
      <c r="CD16" s="208">
        <f>'Marks Entry'!CE18</f>
        <v>0</v>
      </c>
      <c r="CE16" s="208">
        <f>'Marks Entry'!CF18</f>
        <v>0</v>
      </c>
      <c r="CF16" s="208">
        <f>'Marks Entry'!CG18</f>
        <v>0</v>
      </c>
      <c r="CG16" s="208">
        <f>'Marks Entry'!CH18</f>
        <v>0</v>
      </c>
      <c r="CH16" s="209">
        <f>'Marks Entry'!CI18</f>
        <v>0</v>
      </c>
      <c r="CI16" s="208">
        <f>'Marks Entry'!CJ18</f>
        <v>0</v>
      </c>
      <c r="CJ16" s="209">
        <f>'Marks Entry'!CK18</f>
        <v>0</v>
      </c>
      <c r="CK16" s="208">
        <f>'Marks Entry'!CL18</f>
        <v>0</v>
      </c>
      <c r="CL16" s="209">
        <f>'Marks Entry'!CM18</f>
        <v>0</v>
      </c>
      <c r="CM16" s="208" t="str">
        <f>'Marks Entry'!CN18</f>
        <v/>
      </c>
      <c r="CN16" s="208" t="str">
        <f>'Marks Entry'!CO18</f>
        <v/>
      </c>
      <c r="CO16" s="208" t="str">
        <f>'Marks Entry'!CP18</f>
        <v/>
      </c>
      <c r="CP16" s="210" t="str">
        <f>'Marks Entry'!CQ18</f>
        <v/>
      </c>
      <c r="CQ16" s="207">
        <f>'Marks Entry'!CR18</f>
        <v>0</v>
      </c>
      <c r="CR16" s="208">
        <f>'Marks Entry'!CS18</f>
        <v>0</v>
      </c>
      <c r="CS16" s="208">
        <f>'Marks Entry'!CT18</f>
        <v>0</v>
      </c>
      <c r="CT16" s="208">
        <f>'Marks Entry'!CU18</f>
        <v>0</v>
      </c>
      <c r="CU16" s="208">
        <f>'Marks Entry'!CV18</f>
        <v>0</v>
      </c>
      <c r="CV16" s="209">
        <f>'Marks Entry'!CW18</f>
        <v>0</v>
      </c>
      <c r="CW16" s="208">
        <f>'Marks Entry'!CX18</f>
        <v>0</v>
      </c>
      <c r="CX16" s="209">
        <f>'Marks Entry'!CY18</f>
        <v>0</v>
      </c>
      <c r="CY16" s="208">
        <f>'Marks Entry'!CZ18</f>
        <v>0</v>
      </c>
      <c r="CZ16" s="209">
        <f>'Marks Entry'!DA18</f>
        <v>0</v>
      </c>
      <c r="DA16" s="208" t="str">
        <f>'Marks Entry'!DB18</f>
        <v/>
      </c>
      <c r="DB16" s="208" t="str">
        <f>'Marks Entry'!DC18</f>
        <v/>
      </c>
      <c r="DC16" s="208" t="str">
        <f>'Marks Entry'!DD18</f>
        <v/>
      </c>
      <c r="DD16" s="210" t="str">
        <f>'Marks Entry'!DE18</f>
        <v/>
      </c>
      <c r="DE16" s="211">
        <f>'Marks Entry'!DF18</f>
        <v>0</v>
      </c>
      <c r="DF16" s="212">
        <f>'Marks Entry'!DG18</f>
        <v>0</v>
      </c>
      <c r="DG16" s="212">
        <f>'Marks Entry'!DH18</f>
        <v>5</v>
      </c>
      <c r="DH16" s="209">
        <f>'Marks Entry'!DI18</f>
        <v>5</v>
      </c>
      <c r="DI16" s="212">
        <f>'Marks Entry'!DJ18</f>
        <v>0</v>
      </c>
      <c r="DJ16" s="213">
        <f>'Marks Entry'!DK18</f>
        <v>0</v>
      </c>
      <c r="DK16" s="214">
        <f>'Marks Entry'!DL18</f>
        <v>0</v>
      </c>
      <c r="DL16" s="213">
        <f>'Marks Entry'!DM18</f>
        <v>0</v>
      </c>
      <c r="DM16" s="212">
        <f>'Marks Entry'!DN18</f>
        <v>0</v>
      </c>
      <c r="DN16" s="214">
        <f>'Marks Entry'!DO18</f>
        <v>0</v>
      </c>
      <c r="DO16" s="215">
        <f>'Marks Entry'!DP18</f>
        <v>5</v>
      </c>
      <c r="DP16" s="208">
        <f>'Marks Entry'!DQ18</f>
        <v>2.5</v>
      </c>
      <c r="DQ16" s="210" t="str">
        <f>'Marks Entry'!DR18</f>
        <v/>
      </c>
      <c r="DR16" s="211">
        <f>'Marks Entry'!DS18</f>
        <v>0</v>
      </c>
      <c r="DS16" s="212">
        <f>'Marks Entry'!DT18</f>
        <v>0</v>
      </c>
      <c r="DT16" s="216" t="str">
        <f>'Marks Entry'!DU18</f>
        <v/>
      </c>
      <c r="DU16" s="212">
        <f>'Marks Entry'!DV18</f>
        <v>0</v>
      </c>
      <c r="DV16" s="212">
        <f>'Marks Entry'!DW18</f>
        <v>0</v>
      </c>
      <c r="DW16" s="216" t="str">
        <f>'Marks Entry'!DX18</f>
        <v/>
      </c>
      <c r="DX16" s="212">
        <f>'Marks Entry'!DY18</f>
        <v>0</v>
      </c>
      <c r="DY16" s="212">
        <f>'Marks Entry'!DZ18</f>
        <v>0</v>
      </c>
      <c r="DZ16" s="216" t="str">
        <f>'Marks Entry'!EA18</f>
        <v/>
      </c>
      <c r="EA16" s="216">
        <f>'Marks Entry'!EB18</f>
        <v>0</v>
      </c>
      <c r="EB16" s="216">
        <f>'Marks Entry'!EC18</f>
        <v>0</v>
      </c>
      <c r="EC16" s="217">
        <f>'Marks Entry'!ED18</f>
        <v>0</v>
      </c>
      <c r="ED16" s="212">
        <f>'Marks Entry'!EE18</f>
        <v>0</v>
      </c>
      <c r="EE16" s="213">
        <f>'Marks Entry'!EF18</f>
        <v>0</v>
      </c>
      <c r="EF16" s="216" t="str">
        <f>'Marks Entry'!EG18</f>
        <v/>
      </c>
      <c r="EG16" s="213">
        <f>'Marks Entry'!EH18</f>
        <v>0</v>
      </c>
      <c r="EH16" s="212">
        <f>'Marks Entry'!EI18</f>
        <v>0</v>
      </c>
      <c r="EI16" s="214">
        <f>'Marks Entry'!EJ18</f>
        <v>0</v>
      </c>
      <c r="EJ16" s="214">
        <f>'Marks Entry'!EK18</f>
        <v>0</v>
      </c>
      <c r="EK16" s="214">
        <f>'Marks Entry'!EL18</f>
        <v>0</v>
      </c>
      <c r="EL16" s="218">
        <f>'Marks Entry'!EM18</f>
        <v>0</v>
      </c>
      <c r="EM16" s="208" t="str">
        <f>'Marks Entry'!EN18</f>
        <v/>
      </c>
      <c r="EN16" s="210" t="str">
        <f>'Marks Entry'!EO18</f>
        <v>A</v>
      </c>
      <c r="EO16" s="211">
        <f>'Marks Entry'!EP18</f>
        <v>0</v>
      </c>
      <c r="EP16" s="212">
        <f>'Marks Entry'!EQ18</f>
        <v>0</v>
      </c>
      <c r="EQ16" s="212">
        <f>'Marks Entry'!ER18</f>
        <v>0</v>
      </c>
      <c r="ER16" s="215">
        <f>'Marks Entry'!ES18</f>
        <v>0</v>
      </c>
      <c r="ES16" s="219">
        <f>'Marks Entry'!ET18</f>
        <v>0</v>
      </c>
      <c r="ET16" s="220" t="str">
        <f>'Marks Entry'!EU18</f>
        <v/>
      </c>
      <c r="EU16" s="211">
        <f>'Marks Entry'!EV18</f>
        <v>0</v>
      </c>
      <c r="EV16" s="212">
        <f>'Marks Entry'!EW18</f>
        <v>0</v>
      </c>
      <c r="EW16" s="212">
        <f>'Marks Entry'!EX18</f>
        <v>0</v>
      </c>
      <c r="EX16" s="215">
        <f>'Marks Entry'!EY18</f>
        <v>0</v>
      </c>
      <c r="EY16" s="219">
        <f>'Marks Entry'!EZ18</f>
        <v>0</v>
      </c>
      <c r="EZ16" s="220" t="str">
        <f>'Marks Entry'!FA18</f>
        <v/>
      </c>
      <c r="FA16" s="211">
        <f>'Marks Entry'!FB18</f>
        <v>0</v>
      </c>
      <c r="FB16" s="212">
        <f>'Marks Entry'!FC18</f>
        <v>0</v>
      </c>
      <c r="FC16" s="213">
        <f>'Marks Entry'!FD18</f>
        <v>0</v>
      </c>
      <c r="FD16" s="216">
        <f>'Marks Entry'!FE18</f>
        <v>0</v>
      </c>
      <c r="FE16" s="213">
        <f>'Marks Entry'!FF18</f>
        <v>0</v>
      </c>
      <c r="FF16" s="216">
        <f>'Marks Entry'!FG18</f>
        <v>0</v>
      </c>
      <c r="FG16" s="213">
        <f>'Marks Entry'!FH18</f>
        <v>0</v>
      </c>
      <c r="FH16" s="221">
        <f>'Marks Entry'!FI18</f>
        <v>0</v>
      </c>
      <c r="FI16" s="221" t="str">
        <f>'Marks Entry'!FJ18</f>
        <v/>
      </c>
      <c r="FJ16" s="221" t="str">
        <f>'Marks Entry'!FK18</f>
        <v/>
      </c>
      <c r="FK16" s="208" t="str">
        <f>'Marks Entry'!FL18</f>
        <v/>
      </c>
      <c r="FL16" s="210" t="str">
        <f>'Marks Entry'!FM18</f>
        <v/>
      </c>
      <c r="FM16" s="211">
        <f>'Marks Entry'!FN18</f>
        <v>0</v>
      </c>
      <c r="FN16" s="212">
        <f>'Marks Entry'!FO18</f>
        <v>0</v>
      </c>
      <c r="FO16" s="212">
        <f>'Marks Entry'!FP18</f>
        <v>0</v>
      </c>
      <c r="FP16" s="215">
        <f>'Marks Entry'!FQ18</f>
        <v>0</v>
      </c>
      <c r="FQ16" s="219">
        <f>'Marks Entry'!FR18</f>
        <v>0</v>
      </c>
      <c r="FR16" s="220" t="str">
        <f>'Marks Entry'!FS18</f>
        <v/>
      </c>
      <c r="FS16" s="207">
        <f>'Marks Entry'!FT18</f>
        <v>0</v>
      </c>
      <c r="FT16" s="208">
        <f>'Marks Entry'!FU18</f>
        <v>0</v>
      </c>
      <c r="FU16" s="222" t="str">
        <f>'Marks Entry'!FV18</f>
        <v/>
      </c>
      <c r="FV16" s="207" t="str">
        <f>'Marks Entry'!FW18</f>
        <v/>
      </c>
      <c r="FW16" s="208" t="str">
        <f>'Marks Entry'!FX18</f>
        <v/>
      </c>
      <c r="FX16" s="223" t="str">
        <f>'Marks Entry'!FY18</f>
        <v/>
      </c>
      <c r="FY16" s="224" t="str">
        <f>'Marks Entry'!FZ18</f>
        <v/>
      </c>
      <c r="FZ16" s="224" t="str">
        <f>'Marks Entry'!GA18</f>
        <v/>
      </c>
      <c r="GA16" s="208" t="str">
        <f>'Marks Entry'!GC18</f>
        <v/>
      </c>
      <c r="GB16" s="445" t="str">
        <f>'Marks Entry'!GD18</f>
        <v/>
      </c>
    </row>
    <row r="17" spans="1:184" s="31" customFormat="1" ht="17.25" customHeight="1">
      <c r="A17" s="1064"/>
      <c r="B17" s="188">
        <f t="shared" si="1"/>
        <v>0</v>
      </c>
      <c r="C17" s="189">
        <f>'Marks Entry'!D19</f>
        <v>0</v>
      </c>
      <c r="D17" s="189">
        <f>'Marks Entry'!E19</f>
        <v>0</v>
      </c>
      <c r="E17" s="189">
        <f>'Marks Entry'!F19</f>
        <v>0</v>
      </c>
      <c r="F17" s="189">
        <f>'Marks Entry'!$G19</f>
        <v>0</v>
      </c>
      <c r="G17" s="189">
        <f>'Marks Entry'!$H19</f>
        <v>0</v>
      </c>
      <c r="H17" s="189">
        <f>'Marks Entry'!I19</f>
        <v>0</v>
      </c>
      <c r="I17" s="189">
        <f>'Marks Entry'!J19</f>
        <v>0</v>
      </c>
      <c r="J17" s="366">
        <f>'Marks Entry'!K19</f>
        <v>0</v>
      </c>
      <c r="K17" s="207">
        <f>'Marks Entry'!L19</f>
        <v>0</v>
      </c>
      <c r="L17" s="208">
        <f>'Marks Entry'!M19</f>
        <v>0</v>
      </c>
      <c r="M17" s="208">
        <f>'Marks Entry'!N19</f>
        <v>0</v>
      </c>
      <c r="N17" s="208">
        <f>'Marks Entry'!O19</f>
        <v>0</v>
      </c>
      <c r="O17" s="208">
        <f>'Marks Entry'!P19</f>
        <v>0</v>
      </c>
      <c r="P17" s="209">
        <f>'Marks Entry'!Q19</f>
        <v>0</v>
      </c>
      <c r="Q17" s="208">
        <f>'Marks Entry'!R19</f>
        <v>0</v>
      </c>
      <c r="R17" s="209">
        <f>'Marks Entry'!S19</f>
        <v>0</v>
      </c>
      <c r="S17" s="208">
        <f>'Marks Entry'!T19</f>
        <v>0</v>
      </c>
      <c r="T17" s="209">
        <f>'Marks Entry'!U19</f>
        <v>0</v>
      </c>
      <c r="U17" s="208" t="str">
        <f>'Marks Entry'!V19</f>
        <v/>
      </c>
      <c r="V17" s="208" t="str">
        <f>'Marks Entry'!W19</f>
        <v/>
      </c>
      <c r="W17" s="208" t="str">
        <f>'Marks Entry'!X19</f>
        <v/>
      </c>
      <c r="X17" s="210" t="str">
        <f>'Marks Entry'!Y19</f>
        <v/>
      </c>
      <c r="Y17" s="207">
        <f>'Marks Entry'!Z19</f>
        <v>0</v>
      </c>
      <c r="Z17" s="208">
        <f>'Marks Entry'!AA19</f>
        <v>0</v>
      </c>
      <c r="AA17" s="208">
        <f>'Marks Entry'!AB19</f>
        <v>0</v>
      </c>
      <c r="AB17" s="208">
        <f>'Marks Entry'!AC19</f>
        <v>0</v>
      </c>
      <c r="AC17" s="208">
        <f>'Marks Entry'!AD19</f>
        <v>0</v>
      </c>
      <c r="AD17" s="209">
        <f>'Marks Entry'!AE19</f>
        <v>0</v>
      </c>
      <c r="AE17" s="208">
        <f>'Marks Entry'!AF19</f>
        <v>0</v>
      </c>
      <c r="AF17" s="209">
        <f>'Marks Entry'!AG19</f>
        <v>0</v>
      </c>
      <c r="AG17" s="208">
        <f>'Marks Entry'!AH19</f>
        <v>0</v>
      </c>
      <c r="AH17" s="209">
        <f>'Marks Entry'!AI19</f>
        <v>0</v>
      </c>
      <c r="AI17" s="208" t="str">
        <f>'Marks Entry'!AJ19</f>
        <v/>
      </c>
      <c r="AJ17" s="208" t="str">
        <f>'Marks Entry'!AK19</f>
        <v/>
      </c>
      <c r="AK17" s="208" t="str">
        <f>'Marks Entry'!AL19</f>
        <v/>
      </c>
      <c r="AL17" s="210" t="str">
        <f>'Marks Entry'!AM19</f>
        <v/>
      </c>
      <c r="AM17" s="207">
        <f>'Marks Entry'!AN19</f>
        <v>0</v>
      </c>
      <c r="AN17" s="208">
        <f>'Marks Entry'!AO19</f>
        <v>0</v>
      </c>
      <c r="AO17" s="208">
        <f>'Marks Entry'!AP19</f>
        <v>0</v>
      </c>
      <c r="AP17" s="208">
        <f>'Marks Entry'!AQ19</f>
        <v>0</v>
      </c>
      <c r="AQ17" s="208">
        <f>'Marks Entry'!AR19</f>
        <v>0</v>
      </c>
      <c r="AR17" s="209">
        <f>'Marks Entry'!AS19</f>
        <v>0</v>
      </c>
      <c r="AS17" s="208">
        <f>'Marks Entry'!AT19</f>
        <v>0</v>
      </c>
      <c r="AT17" s="209">
        <f>'Marks Entry'!AU19</f>
        <v>0</v>
      </c>
      <c r="AU17" s="208">
        <f>'Marks Entry'!AV19</f>
        <v>0</v>
      </c>
      <c r="AV17" s="209">
        <f>'Marks Entry'!AW19</f>
        <v>0</v>
      </c>
      <c r="AW17" s="208" t="str">
        <f>'Marks Entry'!AX19</f>
        <v/>
      </c>
      <c r="AX17" s="208" t="str">
        <f>'Marks Entry'!AY19</f>
        <v/>
      </c>
      <c r="AY17" s="208" t="str">
        <f>'Marks Entry'!AZ19</f>
        <v/>
      </c>
      <c r="AZ17" s="210" t="str">
        <f>'Marks Entry'!BA19</f>
        <v/>
      </c>
      <c r="BA17" s="207">
        <f>'Marks Entry'!BB19</f>
        <v>0</v>
      </c>
      <c r="BB17" s="208">
        <f>'Marks Entry'!BC19</f>
        <v>0</v>
      </c>
      <c r="BC17" s="208">
        <f>'Marks Entry'!BD19</f>
        <v>0</v>
      </c>
      <c r="BD17" s="208">
        <f>'Marks Entry'!BE19</f>
        <v>0</v>
      </c>
      <c r="BE17" s="208">
        <f>'Marks Entry'!BF19</f>
        <v>0</v>
      </c>
      <c r="BF17" s="209">
        <f>'Marks Entry'!BG19</f>
        <v>0</v>
      </c>
      <c r="BG17" s="208">
        <f>'Marks Entry'!BH19</f>
        <v>0</v>
      </c>
      <c r="BH17" s="209">
        <f>'Marks Entry'!BI19</f>
        <v>0</v>
      </c>
      <c r="BI17" s="208">
        <f>'Marks Entry'!BJ19</f>
        <v>0</v>
      </c>
      <c r="BJ17" s="209">
        <f>'Marks Entry'!BK19</f>
        <v>0</v>
      </c>
      <c r="BK17" s="208" t="str">
        <f>'Marks Entry'!BL19</f>
        <v/>
      </c>
      <c r="BL17" s="208" t="str">
        <f>'Marks Entry'!BM19</f>
        <v/>
      </c>
      <c r="BM17" s="208" t="str">
        <f>'Marks Entry'!BN19</f>
        <v/>
      </c>
      <c r="BN17" s="210" t="str">
        <f>'Marks Entry'!BO19</f>
        <v/>
      </c>
      <c r="BO17" s="207">
        <f>'Marks Entry'!BP19</f>
        <v>0</v>
      </c>
      <c r="BP17" s="208">
        <f>'Marks Entry'!BQ19</f>
        <v>0</v>
      </c>
      <c r="BQ17" s="208">
        <f>'Marks Entry'!BR19</f>
        <v>0</v>
      </c>
      <c r="BR17" s="208">
        <f>'Marks Entry'!BS19</f>
        <v>0</v>
      </c>
      <c r="BS17" s="208">
        <f>'Marks Entry'!BT19</f>
        <v>0</v>
      </c>
      <c r="BT17" s="209">
        <f>'Marks Entry'!BU19</f>
        <v>0</v>
      </c>
      <c r="BU17" s="208">
        <f>'Marks Entry'!BV19</f>
        <v>0</v>
      </c>
      <c r="BV17" s="209">
        <f>'Marks Entry'!BW19</f>
        <v>0</v>
      </c>
      <c r="BW17" s="208">
        <f>'Marks Entry'!BX19</f>
        <v>0</v>
      </c>
      <c r="BX17" s="209">
        <f>'Marks Entry'!BY19</f>
        <v>0</v>
      </c>
      <c r="BY17" s="208">
        <f>'Marks Entry'!BZ19</f>
        <v>0</v>
      </c>
      <c r="BZ17" s="208" t="str">
        <f>'Marks Entry'!CA19</f>
        <v/>
      </c>
      <c r="CA17" s="208" t="str">
        <f>'Marks Entry'!CB19</f>
        <v/>
      </c>
      <c r="CB17" s="210" t="str">
        <f>'Marks Entry'!CC19</f>
        <v/>
      </c>
      <c r="CC17" s="207">
        <f>'Marks Entry'!CD19</f>
        <v>0</v>
      </c>
      <c r="CD17" s="208">
        <f>'Marks Entry'!CE19</f>
        <v>0</v>
      </c>
      <c r="CE17" s="208">
        <f>'Marks Entry'!CF19</f>
        <v>0</v>
      </c>
      <c r="CF17" s="208">
        <f>'Marks Entry'!CG19</f>
        <v>0</v>
      </c>
      <c r="CG17" s="208">
        <f>'Marks Entry'!CH19</f>
        <v>0</v>
      </c>
      <c r="CH17" s="209">
        <f>'Marks Entry'!CI19</f>
        <v>0</v>
      </c>
      <c r="CI17" s="208">
        <f>'Marks Entry'!CJ19</f>
        <v>0</v>
      </c>
      <c r="CJ17" s="209">
        <f>'Marks Entry'!CK19</f>
        <v>0</v>
      </c>
      <c r="CK17" s="208">
        <f>'Marks Entry'!CL19</f>
        <v>0</v>
      </c>
      <c r="CL17" s="209">
        <f>'Marks Entry'!CM19</f>
        <v>0</v>
      </c>
      <c r="CM17" s="208" t="str">
        <f>'Marks Entry'!CN19</f>
        <v/>
      </c>
      <c r="CN17" s="208" t="str">
        <f>'Marks Entry'!CO19</f>
        <v/>
      </c>
      <c r="CO17" s="208" t="str">
        <f>'Marks Entry'!CP19</f>
        <v/>
      </c>
      <c r="CP17" s="210" t="str">
        <f>'Marks Entry'!CQ19</f>
        <v/>
      </c>
      <c r="CQ17" s="207">
        <f>'Marks Entry'!CR19</f>
        <v>0</v>
      </c>
      <c r="CR17" s="208">
        <f>'Marks Entry'!CS19</f>
        <v>0</v>
      </c>
      <c r="CS17" s="208">
        <f>'Marks Entry'!CT19</f>
        <v>0</v>
      </c>
      <c r="CT17" s="208">
        <f>'Marks Entry'!CU19</f>
        <v>0</v>
      </c>
      <c r="CU17" s="208">
        <f>'Marks Entry'!CV19</f>
        <v>0</v>
      </c>
      <c r="CV17" s="209">
        <f>'Marks Entry'!CW19</f>
        <v>0</v>
      </c>
      <c r="CW17" s="208">
        <f>'Marks Entry'!CX19</f>
        <v>0</v>
      </c>
      <c r="CX17" s="209">
        <f>'Marks Entry'!CY19</f>
        <v>0</v>
      </c>
      <c r="CY17" s="208">
        <f>'Marks Entry'!CZ19</f>
        <v>0</v>
      </c>
      <c r="CZ17" s="209">
        <f>'Marks Entry'!DA19</f>
        <v>0</v>
      </c>
      <c r="DA17" s="208" t="str">
        <f>'Marks Entry'!DB19</f>
        <v/>
      </c>
      <c r="DB17" s="208" t="str">
        <f>'Marks Entry'!DC19</f>
        <v/>
      </c>
      <c r="DC17" s="208" t="str">
        <f>'Marks Entry'!DD19</f>
        <v/>
      </c>
      <c r="DD17" s="210" t="str">
        <f>'Marks Entry'!DE19</f>
        <v/>
      </c>
      <c r="DE17" s="211">
        <f>'Marks Entry'!DF19</f>
        <v>0</v>
      </c>
      <c r="DF17" s="212">
        <f>'Marks Entry'!DG19</f>
        <v>0</v>
      </c>
      <c r="DG17" s="212">
        <f>'Marks Entry'!DH19</f>
        <v>5</v>
      </c>
      <c r="DH17" s="209">
        <f>'Marks Entry'!DI19</f>
        <v>5</v>
      </c>
      <c r="DI17" s="212">
        <f>'Marks Entry'!DJ19</f>
        <v>0</v>
      </c>
      <c r="DJ17" s="213">
        <f>'Marks Entry'!DK19</f>
        <v>0</v>
      </c>
      <c r="DK17" s="214">
        <f>'Marks Entry'!DL19</f>
        <v>0</v>
      </c>
      <c r="DL17" s="213">
        <f>'Marks Entry'!DM19</f>
        <v>0</v>
      </c>
      <c r="DM17" s="212">
        <f>'Marks Entry'!DN19</f>
        <v>0</v>
      </c>
      <c r="DN17" s="214">
        <f>'Marks Entry'!DO19</f>
        <v>0</v>
      </c>
      <c r="DO17" s="215">
        <f>'Marks Entry'!DP19</f>
        <v>5</v>
      </c>
      <c r="DP17" s="208">
        <f>'Marks Entry'!DQ19</f>
        <v>2.5</v>
      </c>
      <c r="DQ17" s="210" t="str">
        <f>'Marks Entry'!DR19</f>
        <v/>
      </c>
      <c r="DR17" s="211">
        <f>'Marks Entry'!DS19</f>
        <v>0</v>
      </c>
      <c r="DS17" s="212">
        <f>'Marks Entry'!DT19</f>
        <v>0</v>
      </c>
      <c r="DT17" s="216" t="str">
        <f>'Marks Entry'!DU19</f>
        <v/>
      </c>
      <c r="DU17" s="212">
        <f>'Marks Entry'!DV19</f>
        <v>0</v>
      </c>
      <c r="DV17" s="212">
        <f>'Marks Entry'!DW19</f>
        <v>0</v>
      </c>
      <c r="DW17" s="216" t="str">
        <f>'Marks Entry'!DX19</f>
        <v/>
      </c>
      <c r="DX17" s="212">
        <f>'Marks Entry'!DY19</f>
        <v>0</v>
      </c>
      <c r="DY17" s="212">
        <f>'Marks Entry'!DZ19</f>
        <v>0</v>
      </c>
      <c r="DZ17" s="216" t="str">
        <f>'Marks Entry'!EA19</f>
        <v/>
      </c>
      <c r="EA17" s="216">
        <f>'Marks Entry'!EB19</f>
        <v>0</v>
      </c>
      <c r="EB17" s="216">
        <f>'Marks Entry'!EC19</f>
        <v>0</v>
      </c>
      <c r="EC17" s="217">
        <f>'Marks Entry'!ED19</f>
        <v>0</v>
      </c>
      <c r="ED17" s="212">
        <f>'Marks Entry'!EE19</f>
        <v>0</v>
      </c>
      <c r="EE17" s="213">
        <f>'Marks Entry'!EF19</f>
        <v>0</v>
      </c>
      <c r="EF17" s="216" t="str">
        <f>'Marks Entry'!EG19</f>
        <v/>
      </c>
      <c r="EG17" s="213">
        <f>'Marks Entry'!EH19</f>
        <v>0</v>
      </c>
      <c r="EH17" s="212">
        <f>'Marks Entry'!EI19</f>
        <v>0</v>
      </c>
      <c r="EI17" s="214">
        <f>'Marks Entry'!EJ19</f>
        <v>0</v>
      </c>
      <c r="EJ17" s="214">
        <f>'Marks Entry'!EK19</f>
        <v>0</v>
      </c>
      <c r="EK17" s="214">
        <f>'Marks Entry'!EL19</f>
        <v>0</v>
      </c>
      <c r="EL17" s="218">
        <f>'Marks Entry'!EM19</f>
        <v>0</v>
      </c>
      <c r="EM17" s="208" t="str">
        <f>'Marks Entry'!EN19</f>
        <v/>
      </c>
      <c r="EN17" s="210" t="str">
        <f>'Marks Entry'!EO19</f>
        <v>A</v>
      </c>
      <c r="EO17" s="211">
        <f>'Marks Entry'!EP19</f>
        <v>0</v>
      </c>
      <c r="EP17" s="212">
        <f>'Marks Entry'!EQ19</f>
        <v>0</v>
      </c>
      <c r="EQ17" s="212">
        <f>'Marks Entry'!ER19</f>
        <v>0</v>
      </c>
      <c r="ER17" s="215">
        <f>'Marks Entry'!ES19</f>
        <v>0</v>
      </c>
      <c r="ES17" s="219">
        <f>'Marks Entry'!ET19</f>
        <v>0</v>
      </c>
      <c r="ET17" s="220" t="str">
        <f>'Marks Entry'!EU19</f>
        <v/>
      </c>
      <c r="EU17" s="211">
        <f>'Marks Entry'!EV19</f>
        <v>0</v>
      </c>
      <c r="EV17" s="212">
        <f>'Marks Entry'!EW19</f>
        <v>0</v>
      </c>
      <c r="EW17" s="212">
        <f>'Marks Entry'!EX19</f>
        <v>0</v>
      </c>
      <c r="EX17" s="215">
        <f>'Marks Entry'!EY19</f>
        <v>0</v>
      </c>
      <c r="EY17" s="219">
        <f>'Marks Entry'!EZ19</f>
        <v>0</v>
      </c>
      <c r="EZ17" s="220" t="str">
        <f>'Marks Entry'!FA19</f>
        <v/>
      </c>
      <c r="FA17" s="211">
        <f>'Marks Entry'!FB19</f>
        <v>0</v>
      </c>
      <c r="FB17" s="212">
        <f>'Marks Entry'!FC19</f>
        <v>0</v>
      </c>
      <c r="FC17" s="213">
        <f>'Marks Entry'!FD19</f>
        <v>0</v>
      </c>
      <c r="FD17" s="216">
        <f>'Marks Entry'!FE19</f>
        <v>0</v>
      </c>
      <c r="FE17" s="213">
        <f>'Marks Entry'!FF19</f>
        <v>0</v>
      </c>
      <c r="FF17" s="216">
        <f>'Marks Entry'!FG19</f>
        <v>0</v>
      </c>
      <c r="FG17" s="213">
        <f>'Marks Entry'!FH19</f>
        <v>0</v>
      </c>
      <c r="FH17" s="221">
        <f>'Marks Entry'!FI19</f>
        <v>0</v>
      </c>
      <c r="FI17" s="221" t="str">
        <f>'Marks Entry'!FJ19</f>
        <v/>
      </c>
      <c r="FJ17" s="221" t="str">
        <f>'Marks Entry'!FK19</f>
        <v/>
      </c>
      <c r="FK17" s="208" t="str">
        <f>'Marks Entry'!FL19</f>
        <v/>
      </c>
      <c r="FL17" s="210" t="str">
        <f>'Marks Entry'!FM19</f>
        <v/>
      </c>
      <c r="FM17" s="211">
        <f>'Marks Entry'!FN19</f>
        <v>0</v>
      </c>
      <c r="FN17" s="212">
        <f>'Marks Entry'!FO19</f>
        <v>0</v>
      </c>
      <c r="FO17" s="212">
        <f>'Marks Entry'!FP19</f>
        <v>0</v>
      </c>
      <c r="FP17" s="215">
        <f>'Marks Entry'!FQ19</f>
        <v>0</v>
      </c>
      <c r="FQ17" s="219">
        <f>'Marks Entry'!FR19</f>
        <v>0</v>
      </c>
      <c r="FR17" s="220" t="str">
        <f>'Marks Entry'!FS19</f>
        <v/>
      </c>
      <c r="FS17" s="207">
        <f>'Marks Entry'!FT19</f>
        <v>0</v>
      </c>
      <c r="FT17" s="208">
        <f>'Marks Entry'!FU19</f>
        <v>0</v>
      </c>
      <c r="FU17" s="222" t="str">
        <f>'Marks Entry'!FV19</f>
        <v/>
      </c>
      <c r="FV17" s="207" t="str">
        <f>'Marks Entry'!FW19</f>
        <v/>
      </c>
      <c r="FW17" s="208" t="str">
        <f>'Marks Entry'!FX19</f>
        <v/>
      </c>
      <c r="FX17" s="223" t="str">
        <f>'Marks Entry'!FY19</f>
        <v/>
      </c>
      <c r="FY17" s="208" t="str">
        <f>'Marks Entry'!FZ19</f>
        <v/>
      </c>
      <c r="FZ17" s="208" t="str">
        <f>'Marks Entry'!GA19</f>
        <v/>
      </c>
      <c r="GA17" s="208" t="str">
        <f>'Marks Entry'!GC19</f>
        <v/>
      </c>
      <c r="GB17" s="445" t="str">
        <f>'Marks Entry'!GD19</f>
        <v/>
      </c>
    </row>
    <row r="18" spans="1:184" s="31" customFormat="1" ht="17.25" customHeight="1">
      <c r="A18" s="1064"/>
      <c r="B18" s="188">
        <f t="shared" si="1"/>
        <v>0</v>
      </c>
      <c r="C18" s="189">
        <f>'Marks Entry'!D20</f>
        <v>0</v>
      </c>
      <c r="D18" s="189">
        <f>'Marks Entry'!E20</f>
        <v>0</v>
      </c>
      <c r="E18" s="189">
        <f>'Marks Entry'!F20</f>
        <v>0</v>
      </c>
      <c r="F18" s="189">
        <f>'Marks Entry'!$G20</f>
        <v>0</v>
      </c>
      <c r="G18" s="189">
        <f>'Marks Entry'!$H20</f>
        <v>0</v>
      </c>
      <c r="H18" s="189">
        <f>'Marks Entry'!I20</f>
        <v>0</v>
      </c>
      <c r="I18" s="189">
        <f>'Marks Entry'!J20</f>
        <v>0</v>
      </c>
      <c r="J18" s="366">
        <f>'Marks Entry'!K20</f>
        <v>0</v>
      </c>
      <c r="K18" s="207">
        <f>'Marks Entry'!L20</f>
        <v>0</v>
      </c>
      <c r="L18" s="208">
        <f>'Marks Entry'!M20</f>
        <v>0</v>
      </c>
      <c r="M18" s="208">
        <f>'Marks Entry'!N20</f>
        <v>0</v>
      </c>
      <c r="N18" s="208">
        <f>'Marks Entry'!O20</f>
        <v>0</v>
      </c>
      <c r="O18" s="208">
        <f>'Marks Entry'!P20</f>
        <v>0</v>
      </c>
      <c r="P18" s="209">
        <f>'Marks Entry'!Q20</f>
        <v>0</v>
      </c>
      <c r="Q18" s="208">
        <f>'Marks Entry'!R20</f>
        <v>0</v>
      </c>
      <c r="R18" s="209">
        <f>'Marks Entry'!S20</f>
        <v>0</v>
      </c>
      <c r="S18" s="208">
        <f>'Marks Entry'!T20</f>
        <v>0</v>
      </c>
      <c r="T18" s="209">
        <f>'Marks Entry'!U20</f>
        <v>0</v>
      </c>
      <c r="U18" s="208" t="str">
        <f>'Marks Entry'!V20</f>
        <v/>
      </c>
      <c r="V18" s="208" t="str">
        <f>'Marks Entry'!W20</f>
        <v/>
      </c>
      <c r="W18" s="208" t="str">
        <f>'Marks Entry'!X20</f>
        <v/>
      </c>
      <c r="X18" s="210" t="str">
        <f>'Marks Entry'!Y20</f>
        <v/>
      </c>
      <c r="Y18" s="207">
        <f>'Marks Entry'!Z20</f>
        <v>0</v>
      </c>
      <c r="Z18" s="208">
        <f>'Marks Entry'!AA20</f>
        <v>0</v>
      </c>
      <c r="AA18" s="208">
        <f>'Marks Entry'!AB20</f>
        <v>0</v>
      </c>
      <c r="AB18" s="208">
        <f>'Marks Entry'!AC20</f>
        <v>0</v>
      </c>
      <c r="AC18" s="208">
        <f>'Marks Entry'!AD20</f>
        <v>0</v>
      </c>
      <c r="AD18" s="209">
        <f>'Marks Entry'!AE20</f>
        <v>0</v>
      </c>
      <c r="AE18" s="208">
        <f>'Marks Entry'!AF20</f>
        <v>0</v>
      </c>
      <c r="AF18" s="209">
        <f>'Marks Entry'!AG20</f>
        <v>0</v>
      </c>
      <c r="AG18" s="208">
        <f>'Marks Entry'!AH20</f>
        <v>0</v>
      </c>
      <c r="AH18" s="209">
        <f>'Marks Entry'!AI20</f>
        <v>0</v>
      </c>
      <c r="AI18" s="208" t="str">
        <f>'Marks Entry'!AJ20</f>
        <v/>
      </c>
      <c r="AJ18" s="208" t="str">
        <f>'Marks Entry'!AK20</f>
        <v/>
      </c>
      <c r="AK18" s="208" t="str">
        <f>'Marks Entry'!AL20</f>
        <v/>
      </c>
      <c r="AL18" s="210" t="str">
        <f>'Marks Entry'!AM20</f>
        <v/>
      </c>
      <c r="AM18" s="207">
        <f>'Marks Entry'!AN20</f>
        <v>0</v>
      </c>
      <c r="AN18" s="208">
        <f>'Marks Entry'!AO20</f>
        <v>0</v>
      </c>
      <c r="AO18" s="208">
        <f>'Marks Entry'!AP20</f>
        <v>0</v>
      </c>
      <c r="AP18" s="208">
        <f>'Marks Entry'!AQ20</f>
        <v>0</v>
      </c>
      <c r="AQ18" s="208">
        <f>'Marks Entry'!AR20</f>
        <v>0</v>
      </c>
      <c r="AR18" s="209">
        <f>'Marks Entry'!AS20</f>
        <v>0</v>
      </c>
      <c r="AS18" s="208">
        <f>'Marks Entry'!AT20</f>
        <v>0</v>
      </c>
      <c r="AT18" s="209">
        <f>'Marks Entry'!AU20</f>
        <v>0</v>
      </c>
      <c r="AU18" s="208">
        <f>'Marks Entry'!AV20</f>
        <v>0</v>
      </c>
      <c r="AV18" s="209">
        <f>'Marks Entry'!AW20</f>
        <v>0</v>
      </c>
      <c r="AW18" s="208" t="str">
        <f>'Marks Entry'!AX20</f>
        <v/>
      </c>
      <c r="AX18" s="208" t="str">
        <f>'Marks Entry'!AY20</f>
        <v/>
      </c>
      <c r="AY18" s="208" t="str">
        <f>'Marks Entry'!AZ20</f>
        <v/>
      </c>
      <c r="AZ18" s="210" t="str">
        <f>'Marks Entry'!BA20</f>
        <v/>
      </c>
      <c r="BA18" s="207">
        <f>'Marks Entry'!BB20</f>
        <v>0</v>
      </c>
      <c r="BB18" s="208">
        <f>'Marks Entry'!BC20</f>
        <v>0</v>
      </c>
      <c r="BC18" s="208">
        <f>'Marks Entry'!BD20</f>
        <v>0</v>
      </c>
      <c r="BD18" s="208">
        <f>'Marks Entry'!BE20</f>
        <v>0</v>
      </c>
      <c r="BE18" s="208">
        <f>'Marks Entry'!BF20</f>
        <v>0</v>
      </c>
      <c r="BF18" s="209">
        <f>'Marks Entry'!BG20</f>
        <v>0</v>
      </c>
      <c r="BG18" s="208">
        <f>'Marks Entry'!BH20</f>
        <v>0</v>
      </c>
      <c r="BH18" s="209">
        <f>'Marks Entry'!BI20</f>
        <v>0</v>
      </c>
      <c r="BI18" s="208">
        <f>'Marks Entry'!BJ20</f>
        <v>0</v>
      </c>
      <c r="BJ18" s="209">
        <f>'Marks Entry'!BK20</f>
        <v>0</v>
      </c>
      <c r="BK18" s="208" t="str">
        <f>'Marks Entry'!BL20</f>
        <v/>
      </c>
      <c r="BL18" s="208" t="str">
        <f>'Marks Entry'!BM20</f>
        <v/>
      </c>
      <c r="BM18" s="208" t="str">
        <f>'Marks Entry'!BN20</f>
        <v/>
      </c>
      <c r="BN18" s="210" t="str">
        <f>'Marks Entry'!BO20</f>
        <v/>
      </c>
      <c r="BO18" s="207">
        <f>'Marks Entry'!BP20</f>
        <v>0</v>
      </c>
      <c r="BP18" s="208">
        <f>'Marks Entry'!BQ20</f>
        <v>0</v>
      </c>
      <c r="BQ18" s="208">
        <f>'Marks Entry'!BR20</f>
        <v>0</v>
      </c>
      <c r="BR18" s="208">
        <f>'Marks Entry'!BS20</f>
        <v>0</v>
      </c>
      <c r="BS18" s="208">
        <f>'Marks Entry'!BT20</f>
        <v>0</v>
      </c>
      <c r="BT18" s="209">
        <f>'Marks Entry'!BU20</f>
        <v>0</v>
      </c>
      <c r="BU18" s="208">
        <f>'Marks Entry'!BV20</f>
        <v>0</v>
      </c>
      <c r="BV18" s="209">
        <f>'Marks Entry'!BW20</f>
        <v>0</v>
      </c>
      <c r="BW18" s="208">
        <f>'Marks Entry'!BX20</f>
        <v>0</v>
      </c>
      <c r="BX18" s="209">
        <f>'Marks Entry'!BY20</f>
        <v>0</v>
      </c>
      <c r="BY18" s="208">
        <f>'Marks Entry'!BZ20</f>
        <v>0</v>
      </c>
      <c r="BZ18" s="208" t="str">
        <f>'Marks Entry'!CA20</f>
        <v/>
      </c>
      <c r="CA18" s="208" t="str">
        <f>'Marks Entry'!CB20</f>
        <v/>
      </c>
      <c r="CB18" s="210" t="str">
        <f>'Marks Entry'!CC20</f>
        <v/>
      </c>
      <c r="CC18" s="207">
        <f>'Marks Entry'!CD20</f>
        <v>0</v>
      </c>
      <c r="CD18" s="208">
        <f>'Marks Entry'!CE20</f>
        <v>0</v>
      </c>
      <c r="CE18" s="208">
        <f>'Marks Entry'!CF20</f>
        <v>0</v>
      </c>
      <c r="CF18" s="208">
        <f>'Marks Entry'!CG20</f>
        <v>0</v>
      </c>
      <c r="CG18" s="208">
        <f>'Marks Entry'!CH20</f>
        <v>0</v>
      </c>
      <c r="CH18" s="209">
        <f>'Marks Entry'!CI20</f>
        <v>0</v>
      </c>
      <c r="CI18" s="208">
        <f>'Marks Entry'!CJ20</f>
        <v>0</v>
      </c>
      <c r="CJ18" s="209">
        <f>'Marks Entry'!CK20</f>
        <v>0</v>
      </c>
      <c r="CK18" s="208">
        <f>'Marks Entry'!CL20</f>
        <v>0</v>
      </c>
      <c r="CL18" s="209">
        <f>'Marks Entry'!CM20</f>
        <v>0</v>
      </c>
      <c r="CM18" s="208" t="str">
        <f>'Marks Entry'!CN20</f>
        <v/>
      </c>
      <c r="CN18" s="208" t="str">
        <f>'Marks Entry'!CO20</f>
        <v/>
      </c>
      <c r="CO18" s="208" t="str">
        <f>'Marks Entry'!CP20</f>
        <v/>
      </c>
      <c r="CP18" s="210" t="str">
        <f>'Marks Entry'!CQ20</f>
        <v/>
      </c>
      <c r="CQ18" s="207">
        <f>'Marks Entry'!CR20</f>
        <v>0</v>
      </c>
      <c r="CR18" s="208">
        <f>'Marks Entry'!CS20</f>
        <v>0</v>
      </c>
      <c r="CS18" s="208">
        <f>'Marks Entry'!CT20</f>
        <v>0</v>
      </c>
      <c r="CT18" s="208">
        <f>'Marks Entry'!CU20</f>
        <v>0</v>
      </c>
      <c r="CU18" s="208">
        <f>'Marks Entry'!CV20</f>
        <v>0</v>
      </c>
      <c r="CV18" s="209">
        <f>'Marks Entry'!CW20</f>
        <v>0</v>
      </c>
      <c r="CW18" s="208">
        <f>'Marks Entry'!CX20</f>
        <v>0</v>
      </c>
      <c r="CX18" s="209">
        <f>'Marks Entry'!CY20</f>
        <v>0</v>
      </c>
      <c r="CY18" s="208">
        <f>'Marks Entry'!CZ20</f>
        <v>0</v>
      </c>
      <c r="CZ18" s="209">
        <f>'Marks Entry'!DA20</f>
        <v>0</v>
      </c>
      <c r="DA18" s="208" t="str">
        <f>'Marks Entry'!DB20</f>
        <v/>
      </c>
      <c r="DB18" s="208" t="str">
        <f>'Marks Entry'!DC20</f>
        <v/>
      </c>
      <c r="DC18" s="208" t="str">
        <f>'Marks Entry'!DD20</f>
        <v/>
      </c>
      <c r="DD18" s="210" t="str">
        <f>'Marks Entry'!DE20</f>
        <v/>
      </c>
      <c r="DE18" s="211">
        <f>'Marks Entry'!DF20</f>
        <v>0</v>
      </c>
      <c r="DF18" s="212">
        <f>'Marks Entry'!DG20</f>
        <v>0</v>
      </c>
      <c r="DG18" s="212">
        <f>'Marks Entry'!DH20</f>
        <v>7</v>
      </c>
      <c r="DH18" s="209">
        <f>'Marks Entry'!DI20</f>
        <v>7</v>
      </c>
      <c r="DI18" s="212">
        <f>'Marks Entry'!DJ20</f>
        <v>0</v>
      </c>
      <c r="DJ18" s="213">
        <f>'Marks Entry'!DK20</f>
        <v>0</v>
      </c>
      <c r="DK18" s="214">
        <f>'Marks Entry'!DL20</f>
        <v>0</v>
      </c>
      <c r="DL18" s="213">
        <f>'Marks Entry'!DM20</f>
        <v>0</v>
      </c>
      <c r="DM18" s="212">
        <f>'Marks Entry'!DN20</f>
        <v>0</v>
      </c>
      <c r="DN18" s="214">
        <f>'Marks Entry'!DO20</f>
        <v>0</v>
      </c>
      <c r="DO18" s="215">
        <f>'Marks Entry'!DP20</f>
        <v>7</v>
      </c>
      <c r="DP18" s="208">
        <f>'Marks Entry'!DQ20</f>
        <v>3.5000000000000004</v>
      </c>
      <c r="DQ18" s="210" t="str">
        <f>'Marks Entry'!DR20</f>
        <v/>
      </c>
      <c r="DR18" s="211">
        <f>'Marks Entry'!DS20</f>
        <v>0</v>
      </c>
      <c r="DS18" s="212">
        <f>'Marks Entry'!DT20</f>
        <v>0</v>
      </c>
      <c r="DT18" s="216" t="str">
        <f>'Marks Entry'!DU20</f>
        <v/>
      </c>
      <c r="DU18" s="212">
        <f>'Marks Entry'!DV20</f>
        <v>0</v>
      </c>
      <c r="DV18" s="212">
        <f>'Marks Entry'!DW20</f>
        <v>0</v>
      </c>
      <c r="DW18" s="216" t="str">
        <f>'Marks Entry'!DX20</f>
        <v/>
      </c>
      <c r="DX18" s="212">
        <f>'Marks Entry'!DY20</f>
        <v>0</v>
      </c>
      <c r="DY18" s="212">
        <f>'Marks Entry'!DZ20</f>
        <v>0</v>
      </c>
      <c r="DZ18" s="216" t="str">
        <f>'Marks Entry'!EA20</f>
        <v/>
      </c>
      <c r="EA18" s="216">
        <f>'Marks Entry'!EB20</f>
        <v>0</v>
      </c>
      <c r="EB18" s="216">
        <f>'Marks Entry'!EC20</f>
        <v>0</v>
      </c>
      <c r="EC18" s="217">
        <f>'Marks Entry'!ED20</f>
        <v>0</v>
      </c>
      <c r="ED18" s="212">
        <f>'Marks Entry'!EE20</f>
        <v>0</v>
      </c>
      <c r="EE18" s="213">
        <f>'Marks Entry'!EF20</f>
        <v>0</v>
      </c>
      <c r="EF18" s="216" t="str">
        <f>'Marks Entry'!EG20</f>
        <v/>
      </c>
      <c r="EG18" s="213">
        <f>'Marks Entry'!EH20</f>
        <v>0</v>
      </c>
      <c r="EH18" s="212">
        <f>'Marks Entry'!EI20</f>
        <v>0</v>
      </c>
      <c r="EI18" s="214">
        <f>'Marks Entry'!EJ20</f>
        <v>0</v>
      </c>
      <c r="EJ18" s="214">
        <f>'Marks Entry'!EK20</f>
        <v>0</v>
      </c>
      <c r="EK18" s="214">
        <f>'Marks Entry'!EL20</f>
        <v>0</v>
      </c>
      <c r="EL18" s="218">
        <f>'Marks Entry'!EM20</f>
        <v>0</v>
      </c>
      <c r="EM18" s="208" t="str">
        <f>'Marks Entry'!EN20</f>
        <v/>
      </c>
      <c r="EN18" s="210" t="str">
        <f>'Marks Entry'!EO20</f>
        <v>A</v>
      </c>
      <c r="EO18" s="211">
        <f>'Marks Entry'!EP20</f>
        <v>0</v>
      </c>
      <c r="EP18" s="212">
        <f>'Marks Entry'!EQ20</f>
        <v>0</v>
      </c>
      <c r="EQ18" s="212">
        <f>'Marks Entry'!ER20</f>
        <v>0</v>
      </c>
      <c r="ER18" s="215">
        <f>'Marks Entry'!ES20</f>
        <v>0</v>
      </c>
      <c r="ES18" s="219">
        <f>'Marks Entry'!ET20</f>
        <v>0</v>
      </c>
      <c r="ET18" s="220" t="str">
        <f>'Marks Entry'!EU20</f>
        <v/>
      </c>
      <c r="EU18" s="211">
        <f>'Marks Entry'!EV20</f>
        <v>0</v>
      </c>
      <c r="EV18" s="212">
        <f>'Marks Entry'!EW20</f>
        <v>0</v>
      </c>
      <c r="EW18" s="212">
        <f>'Marks Entry'!EX20</f>
        <v>0</v>
      </c>
      <c r="EX18" s="215">
        <f>'Marks Entry'!EY20</f>
        <v>0</v>
      </c>
      <c r="EY18" s="219">
        <f>'Marks Entry'!EZ20</f>
        <v>0</v>
      </c>
      <c r="EZ18" s="220" t="str">
        <f>'Marks Entry'!FA20</f>
        <v/>
      </c>
      <c r="FA18" s="211">
        <f>'Marks Entry'!FB20</f>
        <v>0</v>
      </c>
      <c r="FB18" s="212">
        <f>'Marks Entry'!FC20</f>
        <v>0</v>
      </c>
      <c r="FC18" s="213">
        <f>'Marks Entry'!FD20</f>
        <v>0</v>
      </c>
      <c r="FD18" s="216">
        <f>'Marks Entry'!FE20</f>
        <v>0</v>
      </c>
      <c r="FE18" s="213">
        <f>'Marks Entry'!FF20</f>
        <v>0</v>
      </c>
      <c r="FF18" s="216">
        <f>'Marks Entry'!FG20</f>
        <v>0</v>
      </c>
      <c r="FG18" s="213">
        <f>'Marks Entry'!FH20</f>
        <v>0</v>
      </c>
      <c r="FH18" s="221">
        <f>'Marks Entry'!FI20</f>
        <v>0</v>
      </c>
      <c r="FI18" s="221" t="str">
        <f>'Marks Entry'!FJ20</f>
        <v/>
      </c>
      <c r="FJ18" s="221" t="str">
        <f>'Marks Entry'!FK20</f>
        <v/>
      </c>
      <c r="FK18" s="208" t="str">
        <f>'Marks Entry'!FL20</f>
        <v/>
      </c>
      <c r="FL18" s="210" t="str">
        <f>'Marks Entry'!FM20</f>
        <v/>
      </c>
      <c r="FM18" s="211">
        <f>'Marks Entry'!FN20</f>
        <v>0</v>
      </c>
      <c r="FN18" s="212">
        <f>'Marks Entry'!FO20</f>
        <v>0</v>
      </c>
      <c r="FO18" s="212">
        <f>'Marks Entry'!FP20</f>
        <v>0</v>
      </c>
      <c r="FP18" s="215">
        <f>'Marks Entry'!FQ20</f>
        <v>0</v>
      </c>
      <c r="FQ18" s="219">
        <f>'Marks Entry'!FR20</f>
        <v>0</v>
      </c>
      <c r="FR18" s="220" t="str">
        <f>'Marks Entry'!FS20</f>
        <v/>
      </c>
      <c r="FS18" s="207">
        <f>'Marks Entry'!FT20</f>
        <v>0</v>
      </c>
      <c r="FT18" s="208">
        <f>'Marks Entry'!FU20</f>
        <v>0</v>
      </c>
      <c r="FU18" s="222" t="str">
        <f>'Marks Entry'!FV20</f>
        <v/>
      </c>
      <c r="FV18" s="207" t="str">
        <f>'Marks Entry'!FW20</f>
        <v/>
      </c>
      <c r="FW18" s="208" t="str">
        <f>'Marks Entry'!FX20</f>
        <v/>
      </c>
      <c r="FX18" s="223" t="str">
        <f>'Marks Entry'!FY20</f>
        <v/>
      </c>
      <c r="FY18" s="208" t="str">
        <f>'Marks Entry'!FZ20</f>
        <v/>
      </c>
      <c r="FZ18" s="208" t="str">
        <f>'Marks Entry'!GA20</f>
        <v/>
      </c>
      <c r="GA18" s="208" t="str">
        <f>'Marks Entry'!GC20</f>
        <v/>
      </c>
      <c r="GB18" s="445" t="str">
        <f>'Marks Entry'!GD20</f>
        <v/>
      </c>
    </row>
    <row r="19" spans="1:184" s="31" customFormat="1" ht="17.25" customHeight="1">
      <c r="A19" s="1064"/>
      <c r="B19" s="188">
        <f t="shared" si="1"/>
        <v>0</v>
      </c>
      <c r="C19" s="189">
        <f>'Marks Entry'!D21</f>
        <v>0</v>
      </c>
      <c r="D19" s="189">
        <f>'Marks Entry'!E21</f>
        <v>0</v>
      </c>
      <c r="E19" s="189">
        <f>'Marks Entry'!F21</f>
        <v>0</v>
      </c>
      <c r="F19" s="189">
        <f>'Marks Entry'!$G21</f>
        <v>0</v>
      </c>
      <c r="G19" s="189">
        <f>'Marks Entry'!$H21</f>
        <v>0</v>
      </c>
      <c r="H19" s="189">
        <f>'Marks Entry'!I21</f>
        <v>0</v>
      </c>
      <c r="I19" s="189">
        <f>'Marks Entry'!J21</f>
        <v>0</v>
      </c>
      <c r="J19" s="366">
        <f>'Marks Entry'!K21</f>
        <v>0</v>
      </c>
      <c r="K19" s="207">
        <f>'Marks Entry'!L21</f>
        <v>0</v>
      </c>
      <c r="L19" s="208">
        <f>'Marks Entry'!M21</f>
        <v>0</v>
      </c>
      <c r="M19" s="208">
        <f>'Marks Entry'!N21</f>
        <v>0</v>
      </c>
      <c r="N19" s="208">
        <f>'Marks Entry'!O21</f>
        <v>0</v>
      </c>
      <c r="O19" s="208">
        <f>'Marks Entry'!P21</f>
        <v>0</v>
      </c>
      <c r="P19" s="209">
        <f>'Marks Entry'!Q21</f>
        <v>0</v>
      </c>
      <c r="Q19" s="208">
        <f>'Marks Entry'!R21</f>
        <v>0</v>
      </c>
      <c r="R19" s="209">
        <f>'Marks Entry'!S21</f>
        <v>0</v>
      </c>
      <c r="S19" s="208">
        <f>'Marks Entry'!T21</f>
        <v>0</v>
      </c>
      <c r="T19" s="209">
        <f>'Marks Entry'!U21</f>
        <v>0</v>
      </c>
      <c r="U19" s="208" t="str">
        <f>'Marks Entry'!V21</f>
        <v/>
      </c>
      <c r="V19" s="208" t="str">
        <f>'Marks Entry'!W21</f>
        <v/>
      </c>
      <c r="W19" s="208" t="str">
        <f>'Marks Entry'!X21</f>
        <v/>
      </c>
      <c r="X19" s="210" t="str">
        <f>'Marks Entry'!Y21</f>
        <v/>
      </c>
      <c r="Y19" s="207">
        <f>'Marks Entry'!Z21</f>
        <v>0</v>
      </c>
      <c r="Z19" s="208">
        <f>'Marks Entry'!AA21</f>
        <v>0</v>
      </c>
      <c r="AA19" s="208">
        <f>'Marks Entry'!AB21</f>
        <v>0</v>
      </c>
      <c r="AB19" s="208">
        <f>'Marks Entry'!AC21</f>
        <v>0</v>
      </c>
      <c r="AC19" s="208">
        <f>'Marks Entry'!AD21</f>
        <v>0</v>
      </c>
      <c r="AD19" s="209">
        <f>'Marks Entry'!AE21</f>
        <v>0</v>
      </c>
      <c r="AE19" s="208">
        <f>'Marks Entry'!AF21</f>
        <v>0</v>
      </c>
      <c r="AF19" s="209">
        <f>'Marks Entry'!AG21</f>
        <v>0</v>
      </c>
      <c r="AG19" s="208">
        <f>'Marks Entry'!AH21</f>
        <v>0</v>
      </c>
      <c r="AH19" s="209">
        <f>'Marks Entry'!AI21</f>
        <v>0</v>
      </c>
      <c r="AI19" s="208" t="str">
        <f>'Marks Entry'!AJ21</f>
        <v/>
      </c>
      <c r="AJ19" s="208" t="str">
        <f>'Marks Entry'!AK21</f>
        <v/>
      </c>
      <c r="AK19" s="208" t="str">
        <f>'Marks Entry'!AL21</f>
        <v/>
      </c>
      <c r="AL19" s="210" t="str">
        <f>'Marks Entry'!AM21</f>
        <v/>
      </c>
      <c r="AM19" s="207">
        <f>'Marks Entry'!AN21</f>
        <v>0</v>
      </c>
      <c r="AN19" s="208">
        <f>'Marks Entry'!AO21</f>
        <v>0</v>
      </c>
      <c r="AO19" s="208">
        <f>'Marks Entry'!AP21</f>
        <v>0</v>
      </c>
      <c r="AP19" s="208">
        <f>'Marks Entry'!AQ21</f>
        <v>0</v>
      </c>
      <c r="AQ19" s="208">
        <f>'Marks Entry'!AR21</f>
        <v>0</v>
      </c>
      <c r="AR19" s="209">
        <f>'Marks Entry'!AS21</f>
        <v>0</v>
      </c>
      <c r="AS19" s="208">
        <f>'Marks Entry'!AT21</f>
        <v>0</v>
      </c>
      <c r="AT19" s="209">
        <f>'Marks Entry'!AU21</f>
        <v>0</v>
      </c>
      <c r="AU19" s="208">
        <f>'Marks Entry'!AV21</f>
        <v>0</v>
      </c>
      <c r="AV19" s="209">
        <f>'Marks Entry'!AW21</f>
        <v>0</v>
      </c>
      <c r="AW19" s="208" t="str">
        <f>'Marks Entry'!AX21</f>
        <v/>
      </c>
      <c r="AX19" s="208" t="str">
        <f>'Marks Entry'!AY21</f>
        <v/>
      </c>
      <c r="AY19" s="208" t="str">
        <f>'Marks Entry'!AZ21</f>
        <v/>
      </c>
      <c r="AZ19" s="210" t="str">
        <f>'Marks Entry'!BA21</f>
        <v/>
      </c>
      <c r="BA19" s="207">
        <f>'Marks Entry'!BB21</f>
        <v>0</v>
      </c>
      <c r="BB19" s="208">
        <f>'Marks Entry'!BC21</f>
        <v>0</v>
      </c>
      <c r="BC19" s="208">
        <f>'Marks Entry'!BD21</f>
        <v>0</v>
      </c>
      <c r="BD19" s="208">
        <f>'Marks Entry'!BE21</f>
        <v>0</v>
      </c>
      <c r="BE19" s="208">
        <f>'Marks Entry'!BF21</f>
        <v>0</v>
      </c>
      <c r="BF19" s="209">
        <f>'Marks Entry'!BG21</f>
        <v>0</v>
      </c>
      <c r="BG19" s="208">
        <f>'Marks Entry'!BH21</f>
        <v>0</v>
      </c>
      <c r="BH19" s="209">
        <f>'Marks Entry'!BI21</f>
        <v>0</v>
      </c>
      <c r="BI19" s="208">
        <f>'Marks Entry'!BJ21</f>
        <v>0</v>
      </c>
      <c r="BJ19" s="209">
        <f>'Marks Entry'!BK21</f>
        <v>0</v>
      </c>
      <c r="BK19" s="208" t="str">
        <f>'Marks Entry'!BL21</f>
        <v/>
      </c>
      <c r="BL19" s="208" t="str">
        <f>'Marks Entry'!BM21</f>
        <v/>
      </c>
      <c r="BM19" s="208" t="str">
        <f>'Marks Entry'!BN21</f>
        <v/>
      </c>
      <c r="BN19" s="210" t="str">
        <f>'Marks Entry'!BO21</f>
        <v/>
      </c>
      <c r="BO19" s="207">
        <f>'Marks Entry'!BP21</f>
        <v>0</v>
      </c>
      <c r="BP19" s="208">
        <f>'Marks Entry'!BQ21</f>
        <v>0</v>
      </c>
      <c r="BQ19" s="208">
        <f>'Marks Entry'!BR21</f>
        <v>0</v>
      </c>
      <c r="BR19" s="208">
        <f>'Marks Entry'!BS21</f>
        <v>0</v>
      </c>
      <c r="BS19" s="208">
        <f>'Marks Entry'!BT21</f>
        <v>0</v>
      </c>
      <c r="BT19" s="209">
        <f>'Marks Entry'!BU21</f>
        <v>0</v>
      </c>
      <c r="BU19" s="208">
        <f>'Marks Entry'!BV21</f>
        <v>0</v>
      </c>
      <c r="BV19" s="209">
        <f>'Marks Entry'!BW21</f>
        <v>0</v>
      </c>
      <c r="BW19" s="208">
        <f>'Marks Entry'!BX21</f>
        <v>0</v>
      </c>
      <c r="BX19" s="209">
        <f>'Marks Entry'!BY21</f>
        <v>0</v>
      </c>
      <c r="BY19" s="208">
        <f>'Marks Entry'!BZ21</f>
        <v>0</v>
      </c>
      <c r="BZ19" s="208" t="str">
        <f>'Marks Entry'!CA21</f>
        <v/>
      </c>
      <c r="CA19" s="208" t="str">
        <f>'Marks Entry'!CB21</f>
        <v/>
      </c>
      <c r="CB19" s="210" t="str">
        <f>'Marks Entry'!CC21</f>
        <v/>
      </c>
      <c r="CC19" s="207">
        <f>'Marks Entry'!CD21</f>
        <v>0</v>
      </c>
      <c r="CD19" s="208">
        <f>'Marks Entry'!CE21</f>
        <v>0</v>
      </c>
      <c r="CE19" s="208">
        <f>'Marks Entry'!CF21</f>
        <v>0</v>
      </c>
      <c r="CF19" s="208">
        <f>'Marks Entry'!CG21</f>
        <v>0</v>
      </c>
      <c r="CG19" s="208">
        <f>'Marks Entry'!CH21</f>
        <v>0</v>
      </c>
      <c r="CH19" s="209">
        <f>'Marks Entry'!CI21</f>
        <v>0</v>
      </c>
      <c r="CI19" s="208">
        <f>'Marks Entry'!CJ21</f>
        <v>0</v>
      </c>
      <c r="CJ19" s="209">
        <f>'Marks Entry'!CK21</f>
        <v>0</v>
      </c>
      <c r="CK19" s="208">
        <f>'Marks Entry'!CL21</f>
        <v>0</v>
      </c>
      <c r="CL19" s="209">
        <f>'Marks Entry'!CM21</f>
        <v>0</v>
      </c>
      <c r="CM19" s="208" t="str">
        <f>'Marks Entry'!CN21</f>
        <v/>
      </c>
      <c r="CN19" s="208" t="str">
        <f>'Marks Entry'!CO21</f>
        <v/>
      </c>
      <c r="CO19" s="208" t="str">
        <f>'Marks Entry'!CP21</f>
        <v/>
      </c>
      <c r="CP19" s="210" t="str">
        <f>'Marks Entry'!CQ21</f>
        <v/>
      </c>
      <c r="CQ19" s="207">
        <f>'Marks Entry'!CR21</f>
        <v>0</v>
      </c>
      <c r="CR19" s="208">
        <f>'Marks Entry'!CS21</f>
        <v>0</v>
      </c>
      <c r="CS19" s="208">
        <f>'Marks Entry'!CT21</f>
        <v>0</v>
      </c>
      <c r="CT19" s="208">
        <f>'Marks Entry'!CU21</f>
        <v>0</v>
      </c>
      <c r="CU19" s="208">
        <f>'Marks Entry'!CV21</f>
        <v>0</v>
      </c>
      <c r="CV19" s="209">
        <f>'Marks Entry'!CW21</f>
        <v>0</v>
      </c>
      <c r="CW19" s="208">
        <f>'Marks Entry'!CX21</f>
        <v>0</v>
      </c>
      <c r="CX19" s="209">
        <f>'Marks Entry'!CY21</f>
        <v>0</v>
      </c>
      <c r="CY19" s="208">
        <f>'Marks Entry'!CZ21</f>
        <v>0</v>
      </c>
      <c r="CZ19" s="209">
        <f>'Marks Entry'!DA21</f>
        <v>0</v>
      </c>
      <c r="DA19" s="208" t="str">
        <f>'Marks Entry'!DB21</f>
        <v/>
      </c>
      <c r="DB19" s="208" t="str">
        <f>'Marks Entry'!DC21</f>
        <v/>
      </c>
      <c r="DC19" s="208" t="str">
        <f>'Marks Entry'!DD21</f>
        <v/>
      </c>
      <c r="DD19" s="210" t="str">
        <f>'Marks Entry'!DE21</f>
        <v/>
      </c>
      <c r="DE19" s="211">
        <f>'Marks Entry'!DF21</f>
        <v>0</v>
      </c>
      <c r="DF19" s="212">
        <f>'Marks Entry'!DG21</f>
        <v>0</v>
      </c>
      <c r="DG19" s="212">
        <f>'Marks Entry'!DH21</f>
        <v>7</v>
      </c>
      <c r="DH19" s="209">
        <f>'Marks Entry'!DI21</f>
        <v>7</v>
      </c>
      <c r="DI19" s="212">
        <f>'Marks Entry'!DJ21</f>
        <v>0</v>
      </c>
      <c r="DJ19" s="213">
        <f>'Marks Entry'!DK21</f>
        <v>0</v>
      </c>
      <c r="DK19" s="214">
        <f>'Marks Entry'!DL21</f>
        <v>0</v>
      </c>
      <c r="DL19" s="213">
        <f>'Marks Entry'!DM21</f>
        <v>0</v>
      </c>
      <c r="DM19" s="212">
        <f>'Marks Entry'!DN21</f>
        <v>0</v>
      </c>
      <c r="DN19" s="214">
        <f>'Marks Entry'!DO21</f>
        <v>0</v>
      </c>
      <c r="DO19" s="215">
        <f>'Marks Entry'!DP21</f>
        <v>7</v>
      </c>
      <c r="DP19" s="208">
        <f>'Marks Entry'!DQ21</f>
        <v>3.5000000000000004</v>
      </c>
      <c r="DQ19" s="210" t="str">
        <f>'Marks Entry'!DR21</f>
        <v/>
      </c>
      <c r="DR19" s="211">
        <f>'Marks Entry'!DS21</f>
        <v>0</v>
      </c>
      <c r="DS19" s="212">
        <f>'Marks Entry'!DT21</f>
        <v>0</v>
      </c>
      <c r="DT19" s="216" t="str">
        <f>'Marks Entry'!DU21</f>
        <v/>
      </c>
      <c r="DU19" s="212">
        <f>'Marks Entry'!DV21</f>
        <v>0</v>
      </c>
      <c r="DV19" s="212">
        <f>'Marks Entry'!DW21</f>
        <v>0</v>
      </c>
      <c r="DW19" s="216" t="str">
        <f>'Marks Entry'!DX21</f>
        <v/>
      </c>
      <c r="DX19" s="212">
        <f>'Marks Entry'!DY21</f>
        <v>0</v>
      </c>
      <c r="DY19" s="212">
        <f>'Marks Entry'!DZ21</f>
        <v>0</v>
      </c>
      <c r="DZ19" s="216" t="str">
        <f>'Marks Entry'!EA21</f>
        <v/>
      </c>
      <c r="EA19" s="216">
        <f>'Marks Entry'!EB21</f>
        <v>0</v>
      </c>
      <c r="EB19" s="216">
        <f>'Marks Entry'!EC21</f>
        <v>0</v>
      </c>
      <c r="EC19" s="217">
        <f>'Marks Entry'!ED21</f>
        <v>0</v>
      </c>
      <c r="ED19" s="212">
        <f>'Marks Entry'!EE21</f>
        <v>0</v>
      </c>
      <c r="EE19" s="213">
        <f>'Marks Entry'!EF21</f>
        <v>0</v>
      </c>
      <c r="EF19" s="216" t="str">
        <f>'Marks Entry'!EG21</f>
        <v/>
      </c>
      <c r="EG19" s="213">
        <f>'Marks Entry'!EH21</f>
        <v>0</v>
      </c>
      <c r="EH19" s="212">
        <f>'Marks Entry'!EI21</f>
        <v>0</v>
      </c>
      <c r="EI19" s="214">
        <f>'Marks Entry'!EJ21</f>
        <v>0</v>
      </c>
      <c r="EJ19" s="214">
        <f>'Marks Entry'!EK21</f>
        <v>0</v>
      </c>
      <c r="EK19" s="214">
        <f>'Marks Entry'!EL21</f>
        <v>0</v>
      </c>
      <c r="EL19" s="218">
        <f>'Marks Entry'!EM21</f>
        <v>0</v>
      </c>
      <c r="EM19" s="208" t="str">
        <f>'Marks Entry'!EN21</f>
        <v/>
      </c>
      <c r="EN19" s="210" t="str">
        <f>'Marks Entry'!EO21</f>
        <v>A</v>
      </c>
      <c r="EO19" s="211">
        <f>'Marks Entry'!EP21</f>
        <v>0</v>
      </c>
      <c r="EP19" s="212">
        <f>'Marks Entry'!EQ21</f>
        <v>0</v>
      </c>
      <c r="EQ19" s="212">
        <f>'Marks Entry'!ER21</f>
        <v>0</v>
      </c>
      <c r="ER19" s="215">
        <f>'Marks Entry'!ES21</f>
        <v>0</v>
      </c>
      <c r="ES19" s="219">
        <f>'Marks Entry'!ET21</f>
        <v>0</v>
      </c>
      <c r="ET19" s="220" t="str">
        <f>'Marks Entry'!EU21</f>
        <v/>
      </c>
      <c r="EU19" s="211">
        <f>'Marks Entry'!EV21</f>
        <v>0</v>
      </c>
      <c r="EV19" s="212">
        <f>'Marks Entry'!EW21</f>
        <v>0</v>
      </c>
      <c r="EW19" s="212">
        <f>'Marks Entry'!EX21</f>
        <v>0</v>
      </c>
      <c r="EX19" s="215">
        <f>'Marks Entry'!EY21</f>
        <v>0</v>
      </c>
      <c r="EY19" s="219">
        <f>'Marks Entry'!EZ21</f>
        <v>0</v>
      </c>
      <c r="EZ19" s="220" t="str">
        <f>'Marks Entry'!FA21</f>
        <v/>
      </c>
      <c r="FA19" s="211">
        <f>'Marks Entry'!FB21</f>
        <v>0</v>
      </c>
      <c r="FB19" s="212">
        <f>'Marks Entry'!FC21</f>
        <v>0</v>
      </c>
      <c r="FC19" s="213">
        <f>'Marks Entry'!FD21</f>
        <v>0</v>
      </c>
      <c r="FD19" s="216">
        <f>'Marks Entry'!FE21</f>
        <v>0</v>
      </c>
      <c r="FE19" s="213">
        <f>'Marks Entry'!FF21</f>
        <v>0</v>
      </c>
      <c r="FF19" s="216">
        <f>'Marks Entry'!FG21</f>
        <v>0</v>
      </c>
      <c r="FG19" s="213">
        <f>'Marks Entry'!FH21</f>
        <v>0</v>
      </c>
      <c r="FH19" s="221">
        <f>'Marks Entry'!FI21</f>
        <v>0</v>
      </c>
      <c r="FI19" s="221" t="str">
        <f>'Marks Entry'!FJ21</f>
        <v/>
      </c>
      <c r="FJ19" s="221" t="str">
        <f>'Marks Entry'!FK21</f>
        <v/>
      </c>
      <c r="FK19" s="208" t="str">
        <f>'Marks Entry'!FL21</f>
        <v/>
      </c>
      <c r="FL19" s="210" t="str">
        <f>'Marks Entry'!FM21</f>
        <v/>
      </c>
      <c r="FM19" s="211">
        <f>'Marks Entry'!FN21</f>
        <v>0</v>
      </c>
      <c r="FN19" s="212">
        <f>'Marks Entry'!FO21</f>
        <v>0</v>
      </c>
      <c r="FO19" s="212">
        <f>'Marks Entry'!FP21</f>
        <v>0</v>
      </c>
      <c r="FP19" s="215">
        <f>'Marks Entry'!FQ21</f>
        <v>0</v>
      </c>
      <c r="FQ19" s="219">
        <f>'Marks Entry'!FR21</f>
        <v>0</v>
      </c>
      <c r="FR19" s="220" t="str">
        <f>'Marks Entry'!FS21</f>
        <v/>
      </c>
      <c r="FS19" s="207">
        <f>'Marks Entry'!FT21</f>
        <v>0</v>
      </c>
      <c r="FT19" s="208">
        <f>'Marks Entry'!FU21</f>
        <v>0</v>
      </c>
      <c r="FU19" s="222" t="str">
        <f>'Marks Entry'!FV21</f>
        <v/>
      </c>
      <c r="FV19" s="207" t="str">
        <f>'Marks Entry'!FW21</f>
        <v/>
      </c>
      <c r="FW19" s="208" t="str">
        <f>'Marks Entry'!FX21</f>
        <v/>
      </c>
      <c r="FX19" s="223" t="str">
        <f>'Marks Entry'!FY21</f>
        <v/>
      </c>
      <c r="FY19" s="224" t="str">
        <f>'Marks Entry'!FZ21</f>
        <v/>
      </c>
      <c r="FZ19" s="224" t="str">
        <f>'Marks Entry'!GA21</f>
        <v/>
      </c>
      <c r="GA19" s="208" t="str">
        <f>'Marks Entry'!GC21</f>
        <v/>
      </c>
      <c r="GB19" s="445" t="str">
        <f>'Marks Entry'!GD21</f>
        <v/>
      </c>
    </row>
    <row r="20" spans="1:184" s="31" customFormat="1" ht="17.25" customHeight="1">
      <c r="A20" s="1064"/>
      <c r="B20" s="188">
        <f t="shared" si="1"/>
        <v>0</v>
      </c>
      <c r="C20" s="189">
        <f>'Marks Entry'!D22</f>
        <v>0</v>
      </c>
      <c r="D20" s="189">
        <f>'Marks Entry'!E22</f>
        <v>0</v>
      </c>
      <c r="E20" s="189">
        <f>'Marks Entry'!F22</f>
        <v>0</v>
      </c>
      <c r="F20" s="189">
        <f>'Marks Entry'!$G22</f>
        <v>0</v>
      </c>
      <c r="G20" s="189">
        <f>'Marks Entry'!$H22</f>
        <v>0</v>
      </c>
      <c r="H20" s="189">
        <f>'Marks Entry'!I22</f>
        <v>0</v>
      </c>
      <c r="I20" s="189">
        <f>'Marks Entry'!J22</f>
        <v>0</v>
      </c>
      <c r="J20" s="366">
        <f>'Marks Entry'!K22</f>
        <v>0</v>
      </c>
      <c r="K20" s="207">
        <f>'Marks Entry'!L22</f>
        <v>0</v>
      </c>
      <c r="L20" s="208">
        <f>'Marks Entry'!M22</f>
        <v>0</v>
      </c>
      <c r="M20" s="208">
        <f>'Marks Entry'!N22</f>
        <v>0</v>
      </c>
      <c r="N20" s="208">
        <f>'Marks Entry'!O22</f>
        <v>0</v>
      </c>
      <c r="O20" s="208">
        <f>'Marks Entry'!P22</f>
        <v>0</v>
      </c>
      <c r="P20" s="209">
        <f>'Marks Entry'!Q22</f>
        <v>0</v>
      </c>
      <c r="Q20" s="208">
        <f>'Marks Entry'!R22</f>
        <v>0</v>
      </c>
      <c r="R20" s="209">
        <f>'Marks Entry'!S22</f>
        <v>0</v>
      </c>
      <c r="S20" s="208">
        <f>'Marks Entry'!T22</f>
        <v>0</v>
      </c>
      <c r="T20" s="209">
        <f>'Marks Entry'!U22</f>
        <v>0</v>
      </c>
      <c r="U20" s="208" t="str">
        <f>'Marks Entry'!V22</f>
        <v/>
      </c>
      <c r="V20" s="208" t="str">
        <f>'Marks Entry'!W22</f>
        <v/>
      </c>
      <c r="W20" s="208" t="str">
        <f>'Marks Entry'!X22</f>
        <v/>
      </c>
      <c r="X20" s="210" t="str">
        <f>'Marks Entry'!Y22</f>
        <v/>
      </c>
      <c r="Y20" s="207">
        <f>'Marks Entry'!Z22</f>
        <v>0</v>
      </c>
      <c r="Z20" s="208">
        <f>'Marks Entry'!AA22</f>
        <v>0</v>
      </c>
      <c r="AA20" s="208">
        <f>'Marks Entry'!AB22</f>
        <v>0</v>
      </c>
      <c r="AB20" s="208">
        <f>'Marks Entry'!AC22</f>
        <v>0</v>
      </c>
      <c r="AC20" s="208">
        <f>'Marks Entry'!AD22</f>
        <v>0</v>
      </c>
      <c r="AD20" s="209">
        <f>'Marks Entry'!AE22</f>
        <v>0</v>
      </c>
      <c r="AE20" s="208">
        <f>'Marks Entry'!AF22</f>
        <v>0</v>
      </c>
      <c r="AF20" s="209">
        <f>'Marks Entry'!AG22</f>
        <v>0</v>
      </c>
      <c r="AG20" s="208">
        <f>'Marks Entry'!AH22</f>
        <v>0</v>
      </c>
      <c r="AH20" s="209">
        <f>'Marks Entry'!AI22</f>
        <v>0</v>
      </c>
      <c r="AI20" s="208" t="str">
        <f>'Marks Entry'!AJ22</f>
        <v/>
      </c>
      <c r="AJ20" s="208" t="str">
        <f>'Marks Entry'!AK22</f>
        <v/>
      </c>
      <c r="AK20" s="208" t="str">
        <f>'Marks Entry'!AL22</f>
        <v/>
      </c>
      <c r="AL20" s="210" t="str">
        <f>'Marks Entry'!AM22</f>
        <v/>
      </c>
      <c r="AM20" s="207">
        <f>'Marks Entry'!AN22</f>
        <v>0</v>
      </c>
      <c r="AN20" s="208">
        <f>'Marks Entry'!AO22</f>
        <v>0</v>
      </c>
      <c r="AO20" s="208">
        <f>'Marks Entry'!AP22</f>
        <v>0</v>
      </c>
      <c r="AP20" s="208">
        <f>'Marks Entry'!AQ22</f>
        <v>0</v>
      </c>
      <c r="AQ20" s="208">
        <f>'Marks Entry'!AR22</f>
        <v>0</v>
      </c>
      <c r="AR20" s="209">
        <f>'Marks Entry'!AS22</f>
        <v>0</v>
      </c>
      <c r="AS20" s="208">
        <f>'Marks Entry'!AT22</f>
        <v>0</v>
      </c>
      <c r="AT20" s="209">
        <f>'Marks Entry'!AU22</f>
        <v>0</v>
      </c>
      <c r="AU20" s="208">
        <f>'Marks Entry'!AV22</f>
        <v>0</v>
      </c>
      <c r="AV20" s="209">
        <f>'Marks Entry'!AW22</f>
        <v>0</v>
      </c>
      <c r="AW20" s="208" t="str">
        <f>'Marks Entry'!AX22</f>
        <v/>
      </c>
      <c r="AX20" s="208" t="str">
        <f>'Marks Entry'!AY22</f>
        <v/>
      </c>
      <c r="AY20" s="208" t="str">
        <f>'Marks Entry'!AZ22</f>
        <v/>
      </c>
      <c r="AZ20" s="210" t="str">
        <f>'Marks Entry'!BA22</f>
        <v/>
      </c>
      <c r="BA20" s="207">
        <f>'Marks Entry'!BB22</f>
        <v>0</v>
      </c>
      <c r="BB20" s="208">
        <f>'Marks Entry'!BC22</f>
        <v>0</v>
      </c>
      <c r="BC20" s="208">
        <f>'Marks Entry'!BD22</f>
        <v>0</v>
      </c>
      <c r="BD20" s="208">
        <f>'Marks Entry'!BE22</f>
        <v>0</v>
      </c>
      <c r="BE20" s="208">
        <f>'Marks Entry'!BF22</f>
        <v>0</v>
      </c>
      <c r="BF20" s="209">
        <f>'Marks Entry'!BG22</f>
        <v>0</v>
      </c>
      <c r="BG20" s="208">
        <f>'Marks Entry'!BH22</f>
        <v>0</v>
      </c>
      <c r="BH20" s="209">
        <f>'Marks Entry'!BI22</f>
        <v>0</v>
      </c>
      <c r="BI20" s="208">
        <f>'Marks Entry'!BJ22</f>
        <v>0</v>
      </c>
      <c r="BJ20" s="209">
        <f>'Marks Entry'!BK22</f>
        <v>0</v>
      </c>
      <c r="BK20" s="208" t="str">
        <f>'Marks Entry'!BL22</f>
        <v/>
      </c>
      <c r="BL20" s="208" t="str">
        <f>'Marks Entry'!BM22</f>
        <v/>
      </c>
      <c r="BM20" s="208" t="str">
        <f>'Marks Entry'!BN22</f>
        <v/>
      </c>
      <c r="BN20" s="210" t="str">
        <f>'Marks Entry'!BO22</f>
        <v/>
      </c>
      <c r="BO20" s="207">
        <f>'Marks Entry'!BP22</f>
        <v>0</v>
      </c>
      <c r="BP20" s="208">
        <f>'Marks Entry'!BQ22</f>
        <v>0</v>
      </c>
      <c r="BQ20" s="208">
        <f>'Marks Entry'!BR22</f>
        <v>0</v>
      </c>
      <c r="BR20" s="208">
        <f>'Marks Entry'!BS22</f>
        <v>0</v>
      </c>
      <c r="BS20" s="208">
        <f>'Marks Entry'!BT22</f>
        <v>0</v>
      </c>
      <c r="BT20" s="209">
        <f>'Marks Entry'!BU22</f>
        <v>0</v>
      </c>
      <c r="BU20" s="208">
        <f>'Marks Entry'!BV22</f>
        <v>0</v>
      </c>
      <c r="BV20" s="209">
        <f>'Marks Entry'!BW22</f>
        <v>0</v>
      </c>
      <c r="BW20" s="208">
        <f>'Marks Entry'!BX22</f>
        <v>0</v>
      </c>
      <c r="BX20" s="209">
        <f>'Marks Entry'!BY22</f>
        <v>0</v>
      </c>
      <c r="BY20" s="208">
        <f>'Marks Entry'!BZ22</f>
        <v>0</v>
      </c>
      <c r="BZ20" s="208" t="str">
        <f>'Marks Entry'!CA22</f>
        <v/>
      </c>
      <c r="CA20" s="208" t="str">
        <f>'Marks Entry'!CB22</f>
        <v/>
      </c>
      <c r="CB20" s="210" t="str">
        <f>'Marks Entry'!CC22</f>
        <v/>
      </c>
      <c r="CC20" s="207">
        <f>'Marks Entry'!CD22</f>
        <v>0</v>
      </c>
      <c r="CD20" s="208">
        <f>'Marks Entry'!CE22</f>
        <v>0</v>
      </c>
      <c r="CE20" s="208">
        <f>'Marks Entry'!CF22</f>
        <v>0</v>
      </c>
      <c r="CF20" s="208">
        <f>'Marks Entry'!CG22</f>
        <v>0</v>
      </c>
      <c r="CG20" s="208">
        <f>'Marks Entry'!CH22</f>
        <v>0</v>
      </c>
      <c r="CH20" s="209">
        <f>'Marks Entry'!CI22</f>
        <v>0</v>
      </c>
      <c r="CI20" s="208">
        <f>'Marks Entry'!CJ22</f>
        <v>0</v>
      </c>
      <c r="CJ20" s="209">
        <f>'Marks Entry'!CK22</f>
        <v>0</v>
      </c>
      <c r="CK20" s="208">
        <f>'Marks Entry'!CL22</f>
        <v>0</v>
      </c>
      <c r="CL20" s="209">
        <f>'Marks Entry'!CM22</f>
        <v>0</v>
      </c>
      <c r="CM20" s="208" t="str">
        <f>'Marks Entry'!CN22</f>
        <v/>
      </c>
      <c r="CN20" s="208" t="str">
        <f>'Marks Entry'!CO22</f>
        <v/>
      </c>
      <c r="CO20" s="208" t="str">
        <f>'Marks Entry'!CP22</f>
        <v/>
      </c>
      <c r="CP20" s="210" t="str">
        <f>'Marks Entry'!CQ22</f>
        <v/>
      </c>
      <c r="CQ20" s="207">
        <f>'Marks Entry'!CR22</f>
        <v>0</v>
      </c>
      <c r="CR20" s="208">
        <f>'Marks Entry'!CS22</f>
        <v>0</v>
      </c>
      <c r="CS20" s="208">
        <f>'Marks Entry'!CT22</f>
        <v>0</v>
      </c>
      <c r="CT20" s="208">
        <f>'Marks Entry'!CU22</f>
        <v>0</v>
      </c>
      <c r="CU20" s="208">
        <f>'Marks Entry'!CV22</f>
        <v>0</v>
      </c>
      <c r="CV20" s="209">
        <f>'Marks Entry'!CW22</f>
        <v>0</v>
      </c>
      <c r="CW20" s="208">
        <f>'Marks Entry'!CX22</f>
        <v>0</v>
      </c>
      <c r="CX20" s="209">
        <f>'Marks Entry'!CY22</f>
        <v>0</v>
      </c>
      <c r="CY20" s="208">
        <f>'Marks Entry'!CZ22</f>
        <v>0</v>
      </c>
      <c r="CZ20" s="209">
        <f>'Marks Entry'!DA22</f>
        <v>0</v>
      </c>
      <c r="DA20" s="208" t="str">
        <f>'Marks Entry'!DB22</f>
        <v/>
      </c>
      <c r="DB20" s="208" t="str">
        <f>'Marks Entry'!DC22</f>
        <v/>
      </c>
      <c r="DC20" s="208" t="str">
        <f>'Marks Entry'!DD22</f>
        <v/>
      </c>
      <c r="DD20" s="210" t="str">
        <f>'Marks Entry'!DE22</f>
        <v/>
      </c>
      <c r="DE20" s="211">
        <f>'Marks Entry'!DF22</f>
        <v>0</v>
      </c>
      <c r="DF20" s="212">
        <f>'Marks Entry'!DG22</f>
        <v>0</v>
      </c>
      <c r="DG20" s="212">
        <f>'Marks Entry'!DH22</f>
        <v>5</v>
      </c>
      <c r="DH20" s="209">
        <f>'Marks Entry'!DI22</f>
        <v>5</v>
      </c>
      <c r="DI20" s="212">
        <f>'Marks Entry'!DJ22</f>
        <v>0</v>
      </c>
      <c r="DJ20" s="213">
        <f>'Marks Entry'!DK22</f>
        <v>0</v>
      </c>
      <c r="DK20" s="214">
        <f>'Marks Entry'!DL22</f>
        <v>0</v>
      </c>
      <c r="DL20" s="213">
        <f>'Marks Entry'!DM22</f>
        <v>0</v>
      </c>
      <c r="DM20" s="212">
        <f>'Marks Entry'!DN22</f>
        <v>0</v>
      </c>
      <c r="DN20" s="214">
        <f>'Marks Entry'!DO22</f>
        <v>0</v>
      </c>
      <c r="DO20" s="215">
        <f>'Marks Entry'!DP22</f>
        <v>5</v>
      </c>
      <c r="DP20" s="208">
        <f>'Marks Entry'!DQ22</f>
        <v>2.5</v>
      </c>
      <c r="DQ20" s="210" t="str">
        <f>'Marks Entry'!DR22</f>
        <v/>
      </c>
      <c r="DR20" s="211">
        <f>'Marks Entry'!DS22</f>
        <v>0</v>
      </c>
      <c r="DS20" s="212">
        <f>'Marks Entry'!DT22</f>
        <v>0</v>
      </c>
      <c r="DT20" s="216" t="str">
        <f>'Marks Entry'!DU22</f>
        <v/>
      </c>
      <c r="DU20" s="212">
        <f>'Marks Entry'!DV22</f>
        <v>0</v>
      </c>
      <c r="DV20" s="212">
        <f>'Marks Entry'!DW22</f>
        <v>0</v>
      </c>
      <c r="DW20" s="216" t="str">
        <f>'Marks Entry'!DX22</f>
        <v/>
      </c>
      <c r="DX20" s="212">
        <f>'Marks Entry'!DY22</f>
        <v>0</v>
      </c>
      <c r="DY20" s="212">
        <f>'Marks Entry'!DZ22</f>
        <v>0</v>
      </c>
      <c r="DZ20" s="216" t="str">
        <f>'Marks Entry'!EA22</f>
        <v/>
      </c>
      <c r="EA20" s="216">
        <f>'Marks Entry'!EB22</f>
        <v>0</v>
      </c>
      <c r="EB20" s="216">
        <f>'Marks Entry'!EC22</f>
        <v>0</v>
      </c>
      <c r="EC20" s="217">
        <f>'Marks Entry'!ED22</f>
        <v>0</v>
      </c>
      <c r="ED20" s="212">
        <f>'Marks Entry'!EE22</f>
        <v>0</v>
      </c>
      <c r="EE20" s="213">
        <f>'Marks Entry'!EF22</f>
        <v>0</v>
      </c>
      <c r="EF20" s="216" t="str">
        <f>'Marks Entry'!EG22</f>
        <v/>
      </c>
      <c r="EG20" s="213">
        <f>'Marks Entry'!EH22</f>
        <v>0</v>
      </c>
      <c r="EH20" s="212">
        <f>'Marks Entry'!EI22</f>
        <v>0</v>
      </c>
      <c r="EI20" s="214">
        <f>'Marks Entry'!EJ22</f>
        <v>0</v>
      </c>
      <c r="EJ20" s="214">
        <f>'Marks Entry'!EK22</f>
        <v>0</v>
      </c>
      <c r="EK20" s="214">
        <f>'Marks Entry'!EL22</f>
        <v>0</v>
      </c>
      <c r="EL20" s="218">
        <f>'Marks Entry'!EM22</f>
        <v>0</v>
      </c>
      <c r="EM20" s="208" t="str">
        <f>'Marks Entry'!EN22</f>
        <v/>
      </c>
      <c r="EN20" s="210" t="str">
        <f>'Marks Entry'!EO22</f>
        <v>A</v>
      </c>
      <c r="EO20" s="211">
        <f>'Marks Entry'!EP22</f>
        <v>0</v>
      </c>
      <c r="EP20" s="212">
        <f>'Marks Entry'!EQ22</f>
        <v>0</v>
      </c>
      <c r="EQ20" s="212">
        <f>'Marks Entry'!ER22</f>
        <v>0</v>
      </c>
      <c r="ER20" s="215">
        <f>'Marks Entry'!ES22</f>
        <v>0</v>
      </c>
      <c r="ES20" s="219">
        <f>'Marks Entry'!ET22</f>
        <v>0</v>
      </c>
      <c r="ET20" s="220" t="str">
        <f>'Marks Entry'!EU22</f>
        <v/>
      </c>
      <c r="EU20" s="211">
        <f>'Marks Entry'!EV22</f>
        <v>0</v>
      </c>
      <c r="EV20" s="212">
        <f>'Marks Entry'!EW22</f>
        <v>0</v>
      </c>
      <c r="EW20" s="212">
        <f>'Marks Entry'!EX22</f>
        <v>0</v>
      </c>
      <c r="EX20" s="215">
        <f>'Marks Entry'!EY22</f>
        <v>0</v>
      </c>
      <c r="EY20" s="219">
        <f>'Marks Entry'!EZ22</f>
        <v>0</v>
      </c>
      <c r="EZ20" s="220" t="str">
        <f>'Marks Entry'!FA22</f>
        <v/>
      </c>
      <c r="FA20" s="211">
        <f>'Marks Entry'!FB22</f>
        <v>0</v>
      </c>
      <c r="FB20" s="212">
        <f>'Marks Entry'!FC22</f>
        <v>0</v>
      </c>
      <c r="FC20" s="213">
        <f>'Marks Entry'!FD22</f>
        <v>0</v>
      </c>
      <c r="FD20" s="216">
        <f>'Marks Entry'!FE22</f>
        <v>0</v>
      </c>
      <c r="FE20" s="213">
        <f>'Marks Entry'!FF22</f>
        <v>0</v>
      </c>
      <c r="FF20" s="216">
        <f>'Marks Entry'!FG22</f>
        <v>0</v>
      </c>
      <c r="FG20" s="213">
        <f>'Marks Entry'!FH22</f>
        <v>0</v>
      </c>
      <c r="FH20" s="221">
        <f>'Marks Entry'!FI22</f>
        <v>0</v>
      </c>
      <c r="FI20" s="221" t="str">
        <f>'Marks Entry'!FJ22</f>
        <v/>
      </c>
      <c r="FJ20" s="221" t="str">
        <f>'Marks Entry'!FK22</f>
        <v/>
      </c>
      <c r="FK20" s="208" t="str">
        <f>'Marks Entry'!FL22</f>
        <v/>
      </c>
      <c r="FL20" s="210" t="str">
        <f>'Marks Entry'!FM22</f>
        <v/>
      </c>
      <c r="FM20" s="211">
        <f>'Marks Entry'!FN22</f>
        <v>0</v>
      </c>
      <c r="FN20" s="212">
        <f>'Marks Entry'!FO22</f>
        <v>0</v>
      </c>
      <c r="FO20" s="212">
        <f>'Marks Entry'!FP22</f>
        <v>0</v>
      </c>
      <c r="FP20" s="215">
        <f>'Marks Entry'!FQ22</f>
        <v>0</v>
      </c>
      <c r="FQ20" s="219">
        <f>'Marks Entry'!FR22</f>
        <v>0</v>
      </c>
      <c r="FR20" s="220" t="str">
        <f>'Marks Entry'!FS22</f>
        <v/>
      </c>
      <c r="FS20" s="207">
        <f>'Marks Entry'!FT22</f>
        <v>0</v>
      </c>
      <c r="FT20" s="208">
        <f>'Marks Entry'!FU22</f>
        <v>0</v>
      </c>
      <c r="FU20" s="222" t="str">
        <f>'Marks Entry'!FV22</f>
        <v/>
      </c>
      <c r="FV20" s="207" t="str">
        <f>'Marks Entry'!FW22</f>
        <v/>
      </c>
      <c r="FW20" s="208" t="str">
        <f>'Marks Entry'!FX22</f>
        <v/>
      </c>
      <c r="FX20" s="223" t="str">
        <f>'Marks Entry'!FY22</f>
        <v/>
      </c>
      <c r="FY20" s="224" t="str">
        <f>'Marks Entry'!FZ22</f>
        <v/>
      </c>
      <c r="FZ20" s="224" t="str">
        <f>'Marks Entry'!GA22</f>
        <v/>
      </c>
      <c r="GA20" s="208" t="str">
        <f>'Marks Entry'!GC22</f>
        <v/>
      </c>
      <c r="GB20" s="445" t="str">
        <f>'Marks Entry'!GD22</f>
        <v/>
      </c>
    </row>
    <row r="21" spans="1:184" s="31" customFormat="1" ht="17.25" customHeight="1">
      <c r="A21" s="1064"/>
      <c r="B21" s="188">
        <f t="shared" si="1"/>
        <v>0</v>
      </c>
      <c r="C21" s="189">
        <f>'Marks Entry'!D23</f>
        <v>0</v>
      </c>
      <c r="D21" s="189">
        <f>'Marks Entry'!E23</f>
        <v>0</v>
      </c>
      <c r="E21" s="189">
        <f>'Marks Entry'!F23</f>
        <v>0</v>
      </c>
      <c r="F21" s="189">
        <f>'Marks Entry'!$G23</f>
        <v>0</v>
      </c>
      <c r="G21" s="189">
        <f>'Marks Entry'!$H23</f>
        <v>0</v>
      </c>
      <c r="H21" s="189">
        <f>'Marks Entry'!I23</f>
        <v>0</v>
      </c>
      <c r="I21" s="189">
        <f>'Marks Entry'!J23</f>
        <v>0</v>
      </c>
      <c r="J21" s="366">
        <f>'Marks Entry'!K23</f>
        <v>0</v>
      </c>
      <c r="K21" s="207">
        <f>'Marks Entry'!L23</f>
        <v>0</v>
      </c>
      <c r="L21" s="208">
        <f>'Marks Entry'!M23</f>
        <v>0</v>
      </c>
      <c r="M21" s="208">
        <f>'Marks Entry'!N23</f>
        <v>0</v>
      </c>
      <c r="N21" s="208">
        <f>'Marks Entry'!O23</f>
        <v>0</v>
      </c>
      <c r="O21" s="208">
        <f>'Marks Entry'!P23</f>
        <v>0</v>
      </c>
      <c r="P21" s="209">
        <f>'Marks Entry'!Q23</f>
        <v>0</v>
      </c>
      <c r="Q21" s="208">
        <f>'Marks Entry'!R23</f>
        <v>0</v>
      </c>
      <c r="R21" s="209">
        <f>'Marks Entry'!S23</f>
        <v>0</v>
      </c>
      <c r="S21" s="208">
        <f>'Marks Entry'!T23</f>
        <v>0</v>
      </c>
      <c r="T21" s="209">
        <f>'Marks Entry'!U23</f>
        <v>0</v>
      </c>
      <c r="U21" s="208" t="str">
        <f>'Marks Entry'!V23</f>
        <v/>
      </c>
      <c r="V21" s="208" t="str">
        <f>'Marks Entry'!W23</f>
        <v/>
      </c>
      <c r="W21" s="208" t="str">
        <f>'Marks Entry'!X23</f>
        <v/>
      </c>
      <c r="X21" s="210" t="str">
        <f>'Marks Entry'!Y23</f>
        <v/>
      </c>
      <c r="Y21" s="207">
        <f>'Marks Entry'!Z23</f>
        <v>0</v>
      </c>
      <c r="Z21" s="208">
        <f>'Marks Entry'!AA23</f>
        <v>0</v>
      </c>
      <c r="AA21" s="208">
        <f>'Marks Entry'!AB23</f>
        <v>0</v>
      </c>
      <c r="AB21" s="208">
        <f>'Marks Entry'!AC23</f>
        <v>0</v>
      </c>
      <c r="AC21" s="208">
        <f>'Marks Entry'!AD23</f>
        <v>0</v>
      </c>
      <c r="AD21" s="209">
        <f>'Marks Entry'!AE23</f>
        <v>0</v>
      </c>
      <c r="AE21" s="208">
        <f>'Marks Entry'!AF23</f>
        <v>0</v>
      </c>
      <c r="AF21" s="209">
        <f>'Marks Entry'!AG23</f>
        <v>0</v>
      </c>
      <c r="AG21" s="208">
        <f>'Marks Entry'!AH23</f>
        <v>0</v>
      </c>
      <c r="AH21" s="209">
        <f>'Marks Entry'!AI23</f>
        <v>0</v>
      </c>
      <c r="AI21" s="208" t="str">
        <f>'Marks Entry'!AJ23</f>
        <v/>
      </c>
      <c r="AJ21" s="208" t="str">
        <f>'Marks Entry'!AK23</f>
        <v/>
      </c>
      <c r="AK21" s="208" t="str">
        <f>'Marks Entry'!AL23</f>
        <v/>
      </c>
      <c r="AL21" s="210" t="str">
        <f>'Marks Entry'!AM23</f>
        <v/>
      </c>
      <c r="AM21" s="207">
        <f>'Marks Entry'!AN23</f>
        <v>0</v>
      </c>
      <c r="AN21" s="208">
        <f>'Marks Entry'!AO23</f>
        <v>0</v>
      </c>
      <c r="AO21" s="208">
        <f>'Marks Entry'!AP23</f>
        <v>0</v>
      </c>
      <c r="AP21" s="208">
        <f>'Marks Entry'!AQ23</f>
        <v>0</v>
      </c>
      <c r="AQ21" s="208">
        <f>'Marks Entry'!AR23</f>
        <v>0</v>
      </c>
      <c r="AR21" s="209">
        <f>'Marks Entry'!AS23</f>
        <v>0</v>
      </c>
      <c r="AS21" s="208">
        <f>'Marks Entry'!AT23</f>
        <v>0</v>
      </c>
      <c r="AT21" s="209">
        <f>'Marks Entry'!AU23</f>
        <v>0</v>
      </c>
      <c r="AU21" s="208">
        <f>'Marks Entry'!AV23</f>
        <v>0</v>
      </c>
      <c r="AV21" s="209">
        <f>'Marks Entry'!AW23</f>
        <v>0</v>
      </c>
      <c r="AW21" s="208" t="str">
        <f>'Marks Entry'!AX23</f>
        <v/>
      </c>
      <c r="AX21" s="208" t="str">
        <f>'Marks Entry'!AY23</f>
        <v/>
      </c>
      <c r="AY21" s="208" t="str">
        <f>'Marks Entry'!AZ23</f>
        <v/>
      </c>
      <c r="AZ21" s="210" t="str">
        <f>'Marks Entry'!BA23</f>
        <v/>
      </c>
      <c r="BA21" s="207">
        <f>'Marks Entry'!BB23</f>
        <v>0</v>
      </c>
      <c r="BB21" s="208">
        <f>'Marks Entry'!BC23</f>
        <v>0</v>
      </c>
      <c r="BC21" s="208">
        <f>'Marks Entry'!BD23</f>
        <v>0</v>
      </c>
      <c r="BD21" s="208">
        <f>'Marks Entry'!BE23</f>
        <v>0</v>
      </c>
      <c r="BE21" s="208">
        <f>'Marks Entry'!BF23</f>
        <v>0</v>
      </c>
      <c r="BF21" s="209">
        <f>'Marks Entry'!BG23</f>
        <v>0</v>
      </c>
      <c r="BG21" s="208">
        <f>'Marks Entry'!BH23</f>
        <v>0</v>
      </c>
      <c r="BH21" s="209">
        <f>'Marks Entry'!BI23</f>
        <v>0</v>
      </c>
      <c r="BI21" s="208">
        <f>'Marks Entry'!BJ23</f>
        <v>0</v>
      </c>
      <c r="BJ21" s="209">
        <f>'Marks Entry'!BK23</f>
        <v>0</v>
      </c>
      <c r="BK21" s="208" t="str">
        <f>'Marks Entry'!BL23</f>
        <v/>
      </c>
      <c r="BL21" s="208" t="str">
        <f>'Marks Entry'!BM23</f>
        <v/>
      </c>
      <c r="BM21" s="208" t="str">
        <f>'Marks Entry'!BN23</f>
        <v/>
      </c>
      <c r="BN21" s="210" t="str">
        <f>'Marks Entry'!BO23</f>
        <v/>
      </c>
      <c r="BO21" s="207">
        <f>'Marks Entry'!BP23</f>
        <v>0</v>
      </c>
      <c r="BP21" s="208">
        <f>'Marks Entry'!BQ23</f>
        <v>0</v>
      </c>
      <c r="BQ21" s="208">
        <f>'Marks Entry'!BR23</f>
        <v>0</v>
      </c>
      <c r="BR21" s="208">
        <f>'Marks Entry'!BS23</f>
        <v>0</v>
      </c>
      <c r="BS21" s="208">
        <f>'Marks Entry'!BT23</f>
        <v>0</v>
      </c>
      <c r="BT21" s="209">
        <f>'Marks Entry'!BU23</f>
        <v>0</v>
      </c>
      <c r="BU21" s="208">
        <f>'Marks Entry'!BV23</f>
        <v>0</v>
      </c>
      <c r="BV21" s="209">
        <f>'Marks Entry'!BW23</f>
        <v>0</v>
      </c>
      <c r="BW21" s="208">
        <f>'Marks Entry'!BX23</f>
        <v>0</v>
      </c>
      <c r="BX21" s="209">
        <f>'Marks Entry'!BY23</f>
        <v>0</v>
      </c>
      <c r="BY21" s="208">
        <f>'Marks Entry'!BZ23</f>
        <v>0</v>
      </c>
      <c r="BZ21" s="208" t="str">
        <f>'Marks Entry'!CA23</f>
        <v/>
      </c>
      <c r="CA21" s="208" t="str">
        <f>'Marks Entry'!CB23</f>
        <v/>
      </c>
      <c r="CB21" s="210" t="str">
        <f>'Marks Entry'!CC23</f>
        <v/>
      </c>
      <c r="CC21" s="207">
        <f>'Marks Entry'!CD23</f>
        <v>0</v>
      </c>
      <c r="CD21" s="208">
        <f>'Marks Entry'!CE23</f>
        <v>0</v>
      </c>
      <c r="CE21" s="208">
        <f>'Marks Entry'!CF23</f>
        <v>0</v>
      </c>
      <c r="CF21" s="208">
        <f>'Marks Entry'!CG23</f>
        <v>0</v>
      </c>
      <c r="CG21" s="208">
        <f>'Marks Entry'!CH23</f>
        <v>0</v>
      </c>
      <c r="CH21" s="209">
        <f>'Marks Entry'!CI23</f>
        <v>0</v>
      </c>
      <c r="CI21" s="208">
        <f>'Marks Entry'!CJ23</f>
        <v>0</v>
      </c>
      <c r="CJ21" s="209">
        <f>'Marks Entry'!CK23</f>
        <v>0</v>
      </c>
      <c r="CK21" s="208">
        <f>'Marks Entry'!CL23</f>
        <v>0</v>
      </c>
      <c r="CL21" s="209">
        <f>'Marks Entry'!CM23</f>
        <v>0</v>
      </c>
      <c r="CM21" s="208" t="str">
        <f>'Marks Entry'!CN23</f>
        <v/>
      </c>
      <c r="CN21" s="208" t="str">
        <f>'Marks Entry'!CO23</f>
        <v/>
      </c>
      <c r="CO21" s="208" t="str">
        <f>'Marks Entry'!CP23</f>
        <v/>
      </c>
      <c r="CP21" s="210" t="str">
        <f>'Marks Entry'!CQ23</f>
        <v/>
      </c>
      <c r="CQ21" s="207">
        <f>'Marks Entry'!CR23</f>
        <v>0</v>
      </c>
      <c r="CR21" s="208">
        <f>'Marks Entry'!CS23</f>
        <v>0</v>
      </c>
      <c r="CS21" s="208">
        <f>'Marks Entry'!CT23</f>
        <v>0</v>
      </c>
      <c r="CT21" s="208">
        <f>'Marks Entry'!CU23</f>
        <v>0</v>
      </c>
      <c r="CU21" s="208">
        <f>'Marks Entry'!CV23</f>
        <v>0</v>
      </c>
      <c r="CV21" s="209">
        <f>'Marks Entry'!CW23</f>
        <v>0</v>
      </c>
      <c r="CW21" s="208">
        <f>'Marks Entry'!CX23</f>
        <v>0</v>
      </c>
      <c r="CX21" s="209">
        <f>'Marks Entry'!CY23</f>
        <v>0</v>
      </c>
      <c r="CY21" s="208">
        <f>'Marks Entry'!CZ23</f>
        <v>0</v>
      </c>
      <c r="CZ21" s="209">
        <f>'Marks Entry'!DA23</f>
        <v>0</v>
      </c>
      <c r="DA21" s="208" t="str">
        <f>'Marks Entry'!DB23</f>
        <v/>
      </c>
      <c r="DB21" s="208" t="str">
        <f>'Marks Entry'!DC23</f>
        <v/>
      </c>
      <c r="DC21" s="208" t="str">
        <f>'Marks Entry'!DD23</f>
        <v/>
      </c>
      <c r="DD21" s="210" t="str">
        <f>'Marks Entry'!DE23</f>
        <v/>
      </c>
      <c r="DE21" s="211">
        <f>'Marks Entry'!DF23</f>
        <v>0</v>
      </c>
      <c r="DF21" s="212">
        <f>'Marks Entry'!DG23</f>
        <v>0</v>
      </c>
      <c r="DG21" s="212">
        <f>'Marks Entry'!DH23</f>
        <v>5</v>
      </c>
      <c r="DH21" s="209">
        <f>'Marks Entry'!DI23</f>
        <v>5</v>
      </c>
      <c r="DI21" s="212">
        <f>'Marks Entry'!DJ23</f>
        <v>0</v>
      </c>
      <c r="DJ21" s="213">
        <f>'Marks Entry'!DK23</f>
        <v>0</v>
      </c>
      <c r="DK21" s="214">
        <f>'Marks Entry'!DL23</f>
        <v>0</v>
      </c>
      <c r="DL21" s="213">
        <f>'Marks Entry'!DM23</f>
        <v>0</v>
      </c>
      <c r="DM21" s="212">
        <f>'Marks Entry'!DN23</f>
        <v>0</v>
      </c>
      <c r="DN21" s="214">
        <f>'Marks Entry'!DO23</f>
        <v>0</v>
      </c>
      <c r="DO21" s="215">
        <f>'Marks Entry'!DP23</f>
        <v>5</v>
      </c>
      <c r="DP21" s="208">
        <f>'Marks Entry'!DQ23</f>
        <v>2.5</v>
      </c>
      <c r="DQ21" s="210" t="str">
        <f>'Marks Entry'!DR23</f>
        <v/>
      </c>
      <c r="DR21" s="211">
        <f>'Marks Entry'!DS23</f>
        <v>0</v>
      </c>
      <c r="DS21" s="212">
        <f>'Marks Entry'!DT23</f>
        <v>0</v>
      </c>
      <c r="DT21" s="216" t="str">
        <f>'Marks Entry'!DU23</f>
        <v/>
      </c>
      <c r="DU21" s="212">
        <f>'Marks Entry'!DV23</f>
        <v>0</v>
      </c>
      <c r="DV21" s="212">
        <f>'Marks Entry'!DW23</f>
        <v>0</v>
      </c>
      <c r="DW21" s="216" t="str">
        <f>'Marks Entry'!DX23</f>
        <v/>
      </c>
      <c r="DX21" s="212">
        <f>'Marks Entry'!DY23</f>
        <v>0</v>
      </c>
      <c r="DY21" s="212">
        <f>'Marks Entry'!DZ23</f>
        <v>0</v>
      </c>
      <c r="DZ21" s="216" t="str">
        <f>'Marks Entry'!EA23</f>
        <v/>
      </c>
      <c r="EA21" s="216">
        <f>'Marks Entry'!EB23</f>
        <v>0</v>
      </c>
      <c r="EB21" s="216">
        <f>'Marks Entry'!EC23</f>
        <v>0</v>
      </c>
      <c r="EC21" s="217">
        <f>'Marks Entry'!ED23</f>
        <v>0</v>
      </c>
      <c r="ED21" s="212">
        <f>'Marks Entry'!EE23</f>
        <v>0</v>
      </c>
      <c r="EE21" s="213">
        <f>'Marks Entry'!EF23</f>
        <v>0</v>
      </c>
      <c r="EF21" s="216" t="str">
        <f>'Marks Entry'!EG23</f>
        <v/>
      </c>
      <c r="EG21" s="213">
        <f>'Marks Entry'!EH23</f>
        <v>0</v>
      </c>
      <c r="EH21" s="212">
        <f>'Marks Entry'!EI23</f>
        <v>0</v>
      </c>
      <c r="EI21" s="214">
        <f>'Marks Entry'!EJ23</f>
        <v>0</v>
      </c>
      <c r="EJ21" s="214">
        <f>'Marks Entry'!EK23</f>
        <v>0</v>
      </c>
      <c r="EK21" s="214">
        <f>'Marks Entry'!EL23</f>
        <v>0</v>
      </c>
      <c r="EL21" s="218">
        <f>'Marks Entry'!EM23</f>
        <v>0</v>
      </c>
      <c r="EM21" s="208" t="str">
        <f>'Marks Entry'!EN23</f>
        <v/>
      </c>
      <c r="EN21" s="210" t="str">
        <f>'Marks Entry'!EO23</f>
        <v>A</v>
      </c>
      <c r="EO21" s="211">
        <f>'Marks Entry'!EP23</f>
        <v>0</v>
      </c>
      <c r="EP21" s="212">
        <f>'Marks Entry'!EQ23</f>
        <v>0</v>
      </c>
      <c r="EQ21" s="212">
        <f>'Marks Entry'!ER23</f>
        <v>0</v>
      </c>
      <c r="ER21" s="215">
        <f>'Marks Entry'!ES23</f>
        <v>0</v>
      </c>
      <c r="ES21" s="219">
        <f>'Marks Entry'!ET23</f>
        <v>0</v>
      </c>
      <c r="ET21" s="220" t="str">
        <f>'Marks Entry'!EU23</f>
        <v/>
      </c>
      <c r="EU21" s="211">
        <f>'Marks Entry'!EV23</f>
        <v>0</v>
      </c>
      <c r="EV21" s="212">
        <f>'Marks Entry'!EW23</f>
        <v>0</v>
      </c>
      <c r="EW21" s="212">
        <f>'Marks Entry'!EX23</f>
        <v>0</v>
      </c>
      <c r="EX21" s="215">
        <f>'Marks Entry'!EY23</f>
        <v>0</v>
      </c>
      <c r="EY21" s="219">
        <f>'Marks Entry'!EZ23</f>
        <v>0</v>
      </c>
      <c r="EZ21" s="220" t="str">
        <f>'Marks Entry'!FA23</f>
        <v/>
      </c>
      <c r="FA21" s="211">
        <f>'Marks Entry'!FB23</f>
        <v>0</v>
      </c>
      <c r="FB21" s="212">
        <f>'Marks Entry'!FC23</f>
        <v>0</v>
      </c>
      <c r="FC21" s="213">
        <f>'Marks Entry'!FD23</f>
        <v>0</v>
      </c>
      <c r="FD21" s="216">
        <f>'Marks Entry'!FE23</f>
        <v>0</v>
      </c>
      <c r="FE21" s="213">
        <f>'Marks Entry'!FF23</f>
        <v>0</v>
      </c>
      <c r="FF21" s="216">
        <f>'Marks Entry'!FG23</f>
        <v>0</v>
      </c>
      <c r="FG21" s="213">
        <f>'Marks Entry'!FH23</f>
        <v>0</v>
      </c>
      <c r="FH21" s="221">
        <f>'Marks Entry'!FI23</f>
        <v>0</v>
      </c>
      <c r="FI21" s="221" t="str">
        <f>'Marks Entry'!FJ23</f>
        <v/>
      </c>
      <c r="FJ21" s="221" t="str">
        <f>'Marks Entry'!FK23</f>
        <v/>
      </c>
      <c r="FK21" s="208" t="str">
        <f>'Marks Entry'!FL23</f>
        <v/>
      </c>
      <c r="FL21" s="210" t="str">
        <f>'Marks Entry'!FM23</f>
        <v/>
      </c>
      <c r="FM21" s="211">
        <f>'Marks Entry'!FN23</f>
        <v>0</v>
      </c>
      <c r="FN21" s="212">
        <f>'Marks Entry'!FO23</f>
        <v>0</v>
      </c>
      <c r="FO21" s="212">
        <f>'Marks Entry'!FP23</f>
        <v>0</v>
      </c>
      <c r="FP21" s="215">
        <f>'Marks Entry'!FQ23</f>
        <v>0</v>
      </c>
      <c r="FQ21" s="219">
        <f>'Marks Entry'!FR23</f>
        <v>0</v>
      </c>
      <c r="FR21" s="220" t="str">
        <f>'Marks Entry'!FS23</f>
        <v/>
      </c>
      <c r="FS21" s="207">
        <f>'Marks Entry'!FT23</f>
        <v>0</v>
      </c>
      <c r="FT21" s="208">
        <f>'Marks Entry'!FU23</f>
        <v>0</v>
      </c>
      <c r="FU21" s="222" t="str">
        <f>'Marks Entry'!FV23</f>
        <v/>
      </c>
      <c r="FV21" s="207" t="str">
        <f>'Marks Entry'!FW23</f>
        <v/>
      </c>
      <c r="FW21" s="208" t="str">
        <f>'Marks Entry'!FX23</f>
        <v/>
      </c>
      <c r="FX21" s="223" t="str">
        <f>'Marks Entry'!FY23</f>
        <v/>
      </c>
      <c r="FY21" s="208" t="str">
        <f>'Marks Entry'!FZ23</f>
        <v/>
      </c>
      <c r="FZ21" s="208" t="str">
        <f>'Marks Entry'!GA23</f>
        <v/>
      </c>
      <c r="GA21" s="208" t="str">
        <f>'Marks Entry'!GC23</f>
        <v/>
      </c>
      <c r="GB21" s="445" t="str">
        <f>'Marks Entry'!GD23</f>
        <v/>
      </c>
    </row>
    <row r="22" spans="1:184" s="31" customFormat="1" ht="17.25" customHeight="1">
      <c r="A22" s="1064"/>
      <c r="B22" s="188">
        <f t="shared" si="1"/>
        <v>0</v>
      </c>
      <c r="C22" s="189">
        <f>'Marks Entry'!D24</f>
        <v>0</v>
      </c>
      <c r="D22" s="189">
        <f>'Marks Entry'!E24</f>
        <v>0</v>
      </c>
      <c r="E22" s="189">
        <f>'Marks Entry'!F24</f>
        <v>0</v>
      </c>
      <c r="F22" s="189">
        <f>'Marks Entry'!$G24</f>
        <v>0</v>
      </c>
      <c r="G22" s="189">
        <f>'Marks Entry'!$H24</f>
        <v>0</v>
      </c>
      <c r="H22" s="189">
        <f>'Marks Entry'!I24</f>
        <v>0</v>
      </c>
      <c r="I22" s="189">
        <f>'Marks Entry'!J24</f>
        <v>0</v>
      </c>
      <c r="J22" s="366">
        <f>'Marks Entry'!K24</f>
        <v>0</v>
      </c>
      <c r="K22" s="207">
        <f>'Marks Entry'!L24</f>
        <v>0</v>
      </c>
      <c r="L22" s="208">
        <f>'Marks Entry'!M24</f>
        <v>0</v>
      </c>
      <c r="M22" s="208">
        <f>'Marks Entry'!N24</f>
        <v>0</v>
      </c>
      <c r="N22" s="208">
        <f>'Marks Entry'!O24</f>
        <v>0</v>
      </c>
      <c r="O22" s="208">
        <f>'Marks Entry'!P24</f>
        <v>0</v>
      </c>
      <c r="P22" s="209">
        <f>'Marks Entry'!Q24</f>
        <v>0</v>
      </c>
      <c r="Q22" s="208">
        <f>'Marks Entry'!R24</f>
        <v>0</v>
      </c>
      <c r="R22" s="209">
        <f>'Marks Entry'!S24</f>
        <v>0</v>
      </c>
      <c r="S22" s="208">
        <f>'Marks Entry'!T24</f>
        <v>0</v>
      </c>
      <c r="T22" s="209">
        <f>'Marks Entry'!U24</f>
        <v>0</v>
      </c>
      <c r="U22" s="208" t="str">
        <f>'Marks Entry'!V24</f>
        <v/>
      </c>
      <c r="V22" s="208" t="str">
        <f>'Marks Entry'!W24</f>
        <v/>
      </c>
      <c r="W22" s="208" t="str">
        <f>'Marks Entry'!X24</f>
        <v/>
      </c>
      <c r="X22" s="210" t="str">
        <f>'Marks Entry'!Y24</f>
        <v/>
      </c>
      <c r="Y22" s="207">
        <f>'Marks Entry'!Z24</f>
        <v>0</v>
      </c>
      <c r="Z22" s="208">
        <f>'Marks Entry'!AA24</f>
        <v>0</v>
      </c>
      <c r="AA22" s="208">
        <f>'Marks Entry'!AB24</f>
        <v>0</v>
      </c>
      <c r="AB22" s="208">
        <f>'Marks Entry'!AC24</f>
        <v>0</v>
      </c>
      <c r="AC22" s="208">
        <f>'Marks Entry'!AD24</f>
        <v>0</v>
      </c>
      <c r="AD22" s="209">
        <f>'Marks Entry'!AE24</f>
        <v>0</v>
      </c>
      <c r="AE22" s="208">
        <f>'Marks Entry'!AF24</f>
        <v>0</v>
      </c>
      <c r="AF22" s="209">
        <f>'Marks Entry'!AG24</f>
        <v>0</v>
      </c>
      <c r="AG22" s="208">
        <f>'Marks Entry'!AH24</f>
        <v>0</v>
      </c>
      <c r="AH22" s="209">
        <f>'Marks Entry'!AI24</f>
        <v>0</v>
      </c>
      <c r="AI22" s="208" t="str">
        <f>'Marks Entry'!AJ24</f>
        <v/>
      </c>
      <c r="AJ22" s="208" t="str">
        <f>'Marks Entry'!AK24</f>
        <v/>
      </c>
      <c r="AK22" s="208" t="str">
        <f>'Marks Entry'!AL24</f>
        <v/>
      </c>
      <c r="AL22" s="210" t="str">
        <f>'Marks Entry'!AM24</f>
        <v/>
      </c>
      <c r="AM22" s="207">
        <f>'Marks Entry'!AN24</f>
        <v>0</v>
      </c>
      <c r="AN22" s="208">
        <f>'Marks Entry'!AO24</f>
        <v>0</v>
      </c>
      <c r="AO22" s="208">
        <f>'Marks Entry'!AP24</f>
        <v>0</v>
      </c>
      <c r="AP22" s="208">
        <f>'Marks Entry'!AQ24</f>
        <v>0</v>
      </c>
      <c r="AQ22" s="208">
        <f>'Marks Entry'!AR24</f>
        <v>0</v>
      </c>
      <c r="AR22" s="209">
        <f>'Marks Entry'!AS24</f>
        <v>0</v>
      </c>
      <c r="AS22" s="208">
        <f>'Marks Entry'!AT24</f>
        <v>0</v>
      </c>
      <c r="AT22" s="209">
        <f>'Marks Entry'!AU24</f>
        <v>0</v>
      </c>
      <c r="AU22" s="208">
        <f>'Marks Entry'!AV24</f>
        <v>0</v>
      </c>
      <c r="AV22" s="209">
        <f>'Marks Entry'!AW24</f>
        <v>0</v>
      </c>
      <c r="AW22" s="208" t="str">
        <f>'Marks Entry'!AX24</f>
        <v/>
      </c>
      <c r="AX22" s="208" t="str">
        <f>'Marks Entry'!AY24</f>
        <v/>
      </c>
      <c r="AY22" s="208" t="str">
        <f>'Marks Entry'!AZ24</f>
        <v/>
      </c>
      <c r="AZ22" s="210" t="str">
        <f>'Marks Entry'!BA24</f>
        <v/>
      </c>
      <c r="BA22" s="207">
        <f>'Marks Entry'!BB24</f>
        <v>0</v>
      </c>
      <c r="BB22" s="208">
        <f>'Marks Entry'!BC24</f>
        <v>0</v>
      </c>
      <c r="BC22" s="208">
        <f>'Marks Entry'!BD24</f>
        <v>0</v>
      </c>
      <c r="BD22" s="208">
        <f>'Marks Entry'!BE24</f>
        <v>0</v>
      </c>
      <c r="BE22" s="208">
        <f>'Marks Entry'!BF24</f>
        <v>0</v>
      </c>
      <c r="BF22" s="209">
        <f>'Marks Entry'!BG24</f>
        <v>0</v>
      </c>
      <c r="BG22" s="208">
        <f>'Marks Entry'!BH24</f>
        <v>0</v>
      </c>
      <c r="BH22" s="209">
        <f>'Marks Entry'!BI24</f>
        <v>0</v>
      </c>
      <c r="BI22" s="208">
        <f>'Marks Entry'!BJ24</f>
        <v>0</v>
      </c>
      <c r="BJ22" s="209">
        <f>'Marks Entry'!BK24</f>
        <v>0</v>
      </c>
      <c r="BK22" s="208" t="str">
        <f>'Marks Entry'!BL24</f>
        <v/>
      </c>
      <c r="BL22" s="208" t="str">
        <f>'Marks Entry'!BM24</f>
        <v/>
      </c>
      <c r="BM22" s="208" t="str">
        <f>'Marks Entry'!BN24</f>
        <v/>
      </c>
      <c r="BN22" s="210" t="str">
        <f>'Marks Entry'!BO24</f>
        <v/>
      </c>
      <c r="BO22" s="207">
        <f>'Marks Entry'!BP24</f>
        <v>0</v>
      </c>
      <c r="BP22" s="208">
        <f>'Marks Entry'!BQ24</f>
        <v>0</v>
      </c>
      <c r="BQ22" s="208">
        <f>'Marks Entry'!BR24</f>
        <v>0</v>
      </c>
      <c r="BR22" s="208">
        <f>'Marks Entry'!BS24</f>
        <v>0</v>
      </c>
      <c r="BS22" s="208">
        <f>'Marks Entry'!BT24</f>
        <v>0</v>
      </c>
      <c r="BT22" s="209">
        <f>'Marks Entry'!BU24</f>
        <v>0</v>
      </c>
      <c r="BU22" s="208">
        <f>'Marks Entry'!BV24</f>
        <v>0</v>
      </c>
      <c r="BV22" s="209">
        <f>'Marks Entry'!BW24</f>
        <v>0</v>
      </c>
      <c r="BW22" s="208">
        <f>'Marks Entry'!BX24</f>
        <v>0</v>
      </c>
      <c r="BX22" s="209">
        <f>'Marks Entry'!BY24</f>
        <v>0</v>
      </c>
      <c r="BY22" s="208">
        <f>'Marks Entry'!BZ24</f>
        <v>0</v>
      </c>
      <c r="BZ22" s="208" t="str">
        <f>'Marks Entry'!CA24</f>
        <v/>
      </c>
      <c r="CA22" s="208" t="str">
        <f>'Marks Entry'!CB24</f>
        <v/>
      </c>
      <c r="CB22" s="210" t="str">
        <f>'Marks Entry'!CC24</f>
        <v/>
      </c>
      <c r="CC22" s="207">
        <f>'Marks Entry'!CD24</f>
        <v>0</v>
      </c>
      <c r="CD22" s="208">
        <f>'Marks Entry'!CE24</f>
        <v>0</v>
      </c>
      <c r="CE22" s="208">
        <f>'Marks Entry'!CF24</f>
        <v>0</v>
      </c>
      <c r="CF22" s="208">
        <f>'Marks Entry'!CG24</f>
        <v>0</v>
      </c>
      <c r="CG22" s="208">
        <f>'Marks Entry'!CH24</f>
        <v>0</v>
      </c>
      <c r="CH22" s="209">
        <f>'Marks Entry'!CI24</f>
        <v>0</v>
      </c>
      <c r="CI22" s="208">
        <f>'Marks Entry'!CJ24</f>
        <v>0</v>
      </c>
      <c r="CJ22" s="209">
        <f>'Marks Entry'!CK24</f>
        <v>0</v>
      </c>
      <c r="CK22" s="208">
        <f>'Marks Entry'!CL24</f>
        <v>0</v>
      </c>
      <c r="CL22" s="209">
        <f>'Marks Entry'!CM24</f>
        <v>0</v>
      </c>
      <c r="CM22" s="208" t="str">
        <f>'Marks Entry'!CN24</f>
        <v/>
      </c>
      <c r="CN22" s="208" t="str">
        <f>'Marks Entry'!CO24</f>
        <v/>
      </c>
      <c r="CO22" s="208" t="str">
        <f>'Marks Entry'!CP24</f>
        <v/>
      </c>
      <c r="CP22" s="210" t="str">
        <f>'Marks Entry'!CQ24</f>
        <v/>
      </c>
      <c r="CQ22" s="207">
        <f>'Marks Entry'!CR24</f>
        <v>0</v>
      </c>
      <c r="CR22" s="208">
        <f>'Marks Entry'!CS24</f>
        <v>0</v>
      </c>
      <c r="CS22" s="208">
        <f>'Marks Entry'!CT24</f>
        <v>0</v>
      </c>
      <c r="CT22" s="208">
        <f>'Marks Entry'!CU24</f>
        <v>0</v>
      </c>
      <c r="CU22" s="208">
        <f>'Marks Entry'!CV24</f>
        <v>0</v>
      </c>
      <c r="CV22" s="209">
        <f>'Marks Entry'!CW24</f>
        <v>0</v>
      </c>
      <c r="CW22" s="208">
        <f>'Marks Entry'!CX24</f>
        <v>0</v>
      </c>
      <c r="CX22" s="209">
        <f>'Marks Entry'!CY24</f>
        <v>0</v>
      </c>
      <c r="CY22" s="208">
        <f>'Marks Entry'!CZ24</f>
        <v>0</v>
      </c>
      <c r="CZ22" s="209">
        <f>'Marks Entry'!DA24</f>
        <v>0</v>
      </c>
      <c r="DA22" s="208" t="str">
        <f>'Marks Entry'!DB24</f>
        <v/>
      </c>
      <c r="DB22" s="208" t="str">
        <f>'Marks Entry'!DC24</f>
        <v/>
      </c>
      <c r="DC22" s="208" t="str">
        <f>'Marks Entry'!DD24</f>
        <v/>
      </c>
      <c r="DD22" s="210" t="str">
        <f>'Marks Entry'!DE24</f>
        <v/>
      </c>
      <c r="DE22" s="211">
        <f>'Marks Entry'!DF24</f>
        <v>0</v>
      </c>
      <c r="DF22" s="212">
        <f>'Marks Entry'!DG24</f>
        <v>0</v>
      </c>
      <c r="DG22" s="212">
        <f>'Marks Entry'!DH24</f>
        <v>9</v>
      </c>
      <c r="DH22" s="209">
        <f>'Marks Entry'!DI24</f>
        <v>9</v>
      </c>
      <c r="DI22" s="212">
        <f>'Marks Entry'!DJ24</f>
        <v>0</v>
      </c>
      <c r="DJ22" s="213">
        <f>'Marks Entry'!DK24</f>
        <v>0</v>
      </c>
      <c r="DK22" s="214">
        <f>'Marks Entry'!DL24</f>
        <v>0</v>
      </c>
      <c r="DL22" s="213">
        <f>'Marks Entry'!DM24</f>
        <v>0</v>
      </c>
      <c r="DM22" s="212">
        <f>'Marks Entry'!DN24</f>
        <v>0</v>
      </c>
      <c r="DN22" s="214">
        <f>'Marks Entry'!DO24</f>
        <v>0</v>
      </c>
      <c r="DO22" s="215">
        <f>'Marks Entry'!DP24</f>
        <v>9</v>
      </c>
      <c r="DP22" s="208">
        <f>'Marks Entry'!DQ24</f>
        <v>4.5</v>
      </c>
      <c r="DQ22" s="210" t="str">
        <f>'Marks Entry'!DR24</f>
        <v/>
      </c>
      <c r="DR22" s="211">
        <f>'Marks Entry'!DS24</f>
        <v>0</v>
      </c>
      <c r="DS22" s="212">
        <f>'Marks Entry'!DT24</f>
        <v>0</v>
      </c>
      <c r="DT22" s="216" t="str">
        <f>'Marks Entry'!DU24</f>
        <v/>
      </c>
      <c r="DU22" s="212">
        <f>'Marks Entry'!DV24</f>
        <v>0</v>
      </c>
      <c r="DV22" s="212">
        <f>'Marks Entry'!DW24</f>
        <v>0</v>
      </c>
      <c r="DW22" s="216" t="str">
        <f>'Marks Entry'!DX24</f>
        <v/>
      </c>
      <c r="DX22" s="212">
        <f>'Marks Entry'!DY24</f>
        <v>0</v>
      </c>
      <c r="DY22" s="212">
        <f>'Marks Entry'!DZ24</f>
        <v>0</v>
      </c>
      <c r="DZ22" s="216" t="str">
        <f>'Marks Entry'!EA24</f>
        <v/>
      </c>
      <c r="EA22" s="216">
        <f>'Marks Entry'!EB24</f>
        <v>0</v>
      </c>
      <c r="EB22" s="216">
        <f>'Marks Entry'!EC24</f>
        <v>0</v>
      </c>
      <c r="EC22" s="217">
        <f>'Marks Entry'!ED24</f>
        <v>0</v>
      </c>
      <c r="ED22" s="212">
        <f>'Marks Entry'!EE24</f>
        <v>0</v>
      </c>
      <c r="EE22" s="213">
        <f>'Marks Entry'!EF24</f>
        <v>0</v>
      </c>
      <c r="EF22" s="216" t="str">
        <f>'Marks Entry'!EG24</f>
        <v/>
      </c>
      <c r="EG22" s="213">
        <f>'Marks Entry'!EH24</f>
        <v>0</v>
      </c>
      <c r="EH22" s="212">
        <f>'Marks Entry'!EI24</f>
        <v>0</v>
      </c>
      <c r="EI22" s="214">
        <f>'Marks Entry'!EJ24</f>
        <v>0</v>
      </c>
      <c r="EJ22" s="214">
        <f>'Marks Entry'!EK24</f>
        <v>0</v>
      </c>
      <c r="EK22" s="214">
        <f>'Marks Entry'!EL24</f>
        <v>0</v>
      </c>
      <c r="EL22" s="218">
        <f>'Marks Entry'!EM24</f>
        <v>0</v>
      </c>
      <c r="EM22" s="208" t="str">
        <f>'Marks Entry'!EN24</f>
        <v/>
      </c>
      <c r="EN22" s="210" t="str">
        <f>'Marks Entry'!EO24</f>
        <v>A</v>
      </c>
      <c r="EO22" s="211">
        <f>'Marks Entry'!EP24</f>
        <v>0</v>
      </c>
      <c r="EP22" s="212">
        <f>'Marks Entry'!EQ24</f>
        <v>0</v>
      </c>
      <c r="EQ22" s="212">
        <f>'Marks Entry'!ER24</f>
        <v>0</v>
      </c>
      <c r="ER22" s="215">
        <f>'Marks Entry'!ES24</f>
        <v>0</v>
      </c>
      <c r="ES22" s="219">
        <f>'Marks Entry'!ET24</f>
        <v>0</v>
      </c>
      <c r="ET22" s="220" t="str">
        <f>'Marks Entry'!EU24</f>
        <v/>
      </c>
      <c r="EU22" s="211">
        <f>'Marks Entry'!EV24</f>
        <v>0</v>
      </c>
      <c r="EV22" s="212">
        <f>'Marks Entry'!EW24</f>
        <v>0</v>
      </c>
      <c r="EW22" s="212">
        <f>'Marks Entry'!EX24</f>
        <v>0</v>
      </c>
      <c r="EX22" s="215">
        <f>'Marks Entry'!EY24</f>
        <v>0</v>
      </c>
      <c r="EY22" s="219">
        <f>'Marks Entry'!EZ24</f>
        <v>0</v>
      </c>
      <c r="EZ22" s="220" t="str">
        <f>'Marks Entry'!FA24</f>
        <v/>
      </c>
      <c r="FA22" s="211">
        <f>'Marks Entry'!FB24</f>
        <v>0</v>
      </c>
      <c r="FB22" s="212">
        <f>'Marks Entry'!FC24</f>
        <v>0</v>
      </c>
      <c r="FC22" s="213">
        <f>'Marks Entry'!FD24</f>
        <v>0</v>
      </c>
      <c r="FD22" s="216">
        <f>'Marks Entry'!FE24</f>
        <v>0</v>
      </c>
      <c r="FE22" s="213">
        <f>'Marks Entry'!FF24</f>
        <v>0</v>
      </c>
      <c r="FF22" s="216">
        <f>'Marks Entry'!FG24</f>
        <v>0</v>
      </c>
      <c r="FG22" s="213">
        <f>'Marks Entry'!FH24</f>
        <v>0</v>
      </c>
      <c r="FH22" s="221">
        <f>'Marks Entry'!FI24</f>
        <v>0</v>
      </c>
      <c r="FI22" s="221" t="str">
        <f>'Marks Entry'!FJ24</f>
        <v/>
      </c>
      <c r="FJ22" s="221" t="str">
        <f>'Marks Entry'!FK24</f>
        <v/>
      </c>
      <c r="FK22" s="208" t="str">
        <f>'Marks Entry'!FL24</f>
        <v/>
      </c>
      <c r="FL22" s="210" t="str">
        <f>'Marks Entry'!FM24</f>
        <v/>
      </c>
      <c r="FM22" s="211">
        <f>'Marks Entry'!FN24</f>
        <v>0</v>
      </c>
      <c r="FN22" s="212">
        <f>'Marks Entry'!FO24</f>
        <v>0</v>
      </c>
      <c r="FO22" s="212">
        <f>'Marks Entry'!FP24</f>
        <v>0</v>
      </c>
      <c r="FP22" s="215">
        <f>'Marks Entry'!FQ24</f>
        <v>0</v>
      </c>
      <c r="FQ22" s="219">
        <f>'Marks Entry'!FR24</f>
        <v>0</v>
      </c>
      <c r="FR22" s="220" t="str">
        <f>'Marks Entry'!FS24</f>
        <v/>
      </c>
      <c r="FS22" s="207">
        <f>'Marks Entry'!FT24</f>
        <v>0</v>
      </c>
      <c r="FT22" s="208">
        <f>'Marks Entry'!FU24</f>
        <v>0</v>
      </c>
      <c r="FU22" s="222" t="str">
        <f>'Marks Entry'!FV24</f>
        <v/>
      </c>
      <c r="FV22" s="207" t="str">
        <f>'Marks Entry'!FW24</f>
        <v/>
      </c>
      <c r="FW22" s="208" t="str">
        <f>'Marks Entry'!FX24</f>
        <v/>
      </c>
      <c r="FX22" s="223" t="str">
        <f>'Marks Entry'!FY24</f>
        <v/>
      </c>
      <c r="FY22" s="224" t="str">
        <f>'Marks Entry'!FZ24</f>
        <v/>
      </c>
      <c r="FZ22" s="224" t="str">
        <f>'Marks Entry'!GA24</f>
        <v/>
      </c>
      <c r="GA22" s="208" t="str">
        <f>'Marks Entry'!GC24</f>
        <v/>
      </c>
      <c r="GB22" s="445" t="str">
        <f>'Marks Entry'!GD24</f>
        <v/>
      </c>
    </row>
    <row r="23" spans="1:184" s="31" customFormat="1" ht="17.25" customHeight="1">
      <c r="A23" s="1064"/>
      <c r="B23" s="188">
        <f t="shared" si="1"/>
        <v>0</v>
      </c>
      <c r="C23" s="189">
        <f>'Marks Entry'!D25</f>
        <v>0</v>
      </c>
      <c r="D23" s="189">
        <f>'Marks Entry'!E25</f>
        <v>0</v>
      </c>
      <c r="E23" s="189">
        <f>'Marks Entry'!F25</f>
        <v>0</v>
      </c>
      <c r="F23" s="189">
        <f>'Marks Entry'!$G25</f>
        <v>0</v>
      </c>
      <c r="G23" s="189">
        <f>'Marks Entry'!$H25</f>
        <v>0</v>
      </c>
      <c r="H23" s="189">
        <f>'Marks Entry'!I25</f>
        <v>0</v>
      </c>
      <c r="I23" s="189">
        <f>'Marks Entry'!J25</f>
        <v>0</v>
      </c>
      <c r="J23" s="366">
        <f>'Marks Entry'!K25</f>
        <v>0</v>
      </c>
      <c r="K23" s="207">
        <f>'Marks Entry'!L25</f>
        <v>0</v>
      </c>
      <c r="L23" s="208">
        <f>'Marks Entry'!M25</f>
        <v>0</v>
      </c>
      <c r="M23" s="208">
        <f>'Marks Entry'!N25</f>
        <v>0</v>
      </c>
      <c r="N23" s="208">
        <f>'Marks Entry'!O25</f>
        <v>0</v>
      </c>
      <c r="O23" s="208">
        <f>'Marks Entry'!P25</f>
        <v>0</v>
      </c>
      <c r="P23" s="209">
        <f>'Marks Entry'!Q25</f>
        <v>0</v>
      </c>
      <c r="Q23" s="208">
        <f>'Marks Entry'!R25</f>
        <v>0</v>
      </c>
      <c r="R23" s="209">
        <f>'Marks Entry'!S25</f>
        <v>0</v>
      </c>
      <c r="S23" s="208">
        <f>'Marks Entry'!T25</f>
        <v>0</v>
      </c>
      <c r="T23" s="209">
        <f>'Marks Entry'!U25</f>
        <v>0</v>
      </c>
      <c r="U23" s="208" t="str">
        <f>'Marks Entry'!V25</f>
        <v/>
      </c>
      <c r="V23" s="208" t="str">
        <f>'Marks Entry'!W25</f>
        <v/>
      </c>
      <c r="W23" s="208" t="str">
        <f>'Marks Entry'!X25</f>
        <v/>
      </c>
      <c r="X23" s="210" t="str">
        <f>'Marks Entry'!Y25</f>
        <v/>
      </c>
      <c r="Y23" s="207">
        <f>'Marks Entry'!Z25</f>
        <v>0</v>
      </c>
      <c r="Z23" s="208">
        <f>'Marks Entry'!AA25</f>
        <v>0</v>
      </c>
      <c r="AA23" s="208">
        <f>'Marks Entry'!AB25</f>
        <v>0</v>
      </c>
      <c r="AB23" s="208">
        <f>'Marks Entry'!AC25</f>
        <v>0</v>
      </c>
      <c r="AC23" s="208">
        <f>'Marks Entry'!AD25</f>
        <v>0</v>
      </c>
      <c r="AD23" s="209">
        <f>'Marks Entry'!AE25</f>
        <v>0</v>
      </c>
      <c r="AE23" s="208">
        <f>'Marks Entry'!AF25</f>
        <v>0</v>
      </c>
      <c r="AF23" s="209">
        <f>'Marks Entry'!AG25</f>
        <v>0</v>
      </c>
      <c r="AG23" s="208">
        <f>'Marks Entry'!AH25</f>
        <v>0</v>
      </c>
      <c r="AH23" s="209">
        <f>'Marks Entry'!AI25</f>
        <v>0</v>
      </c>
      <c r="AI23" s="208" t="str">
        <f>'Marks Entry'!AJ25</f>
        <v/>
      </c>
      <c r="AJ23" s="208" t="str">
        <f>'Marks Entry'!AK25</f>
        <v/>
      </c>
      <c r="AK23" s="208" t="str">
        <f>'Marks Entry'!AL25</f>
        <v/>
      </c>
      <c r="AL23" s="210" t="str">
        <f>'Marks Entry'!AM25</f>
        <v/>
      </c>
      <c r="AM23" s="207">
        <f>'Marks Entry'!AN25</f>
        <v>0</v>
      </c>
      <c r="AN23" s="208">
        <f>'Marks Entry'!AO25</f>
        <v>0</v>
      </c>
      <c r="AO23" s="208">
        <f>'Marks Entry'!AP25</f>
        <v>0</v>
      </c>
      <c r="AP23" s="208">
        <f>'Marks Entry'!AQ25</f>
        <v>0</v>
      </c>
      <c r="AQ23" s="208">
        <f>'Marks Entry'!AR25</f>
        <v>0</v>
      </c>
      <c r="AR23" s="209">
        <f>'Marks Entry'!AS25</f>
        <v>0</v>
      </c>
      <c r="AS23" s="208">
        <f>'Marks Entry'!AT25</f>
        <v>0</v>
      </c>
      <c r="AT23" s="209">
        <f>'Marks Entry'!AU25</f>
        <v>0</v>
      </c>
      <c r="AU23" s="208">
        <f>'Marks Entry'!AV25</f>
        <v>0</v>
      </c>
      <c r="AV23" s="209">
        <f>'Marks Entry'!AW25</f>
        <v>0</v>
      </c>
      <c r="AW23" s="208" t="str">
        <f>'Marks Entry'!AX25</f>
        <v/>
      </c>
      <c r="AX23" s="208" t="str">
        <f>'Marks Entry'!AY25</f>
        <v/>
      </c>
      <c r="AY23" s="208" t="str">
        <f>'Marks Entry'!AZ25</f>
        <v/>
      </c>
      <c r="AZ23" s="210" t="str">
        <f>'Marks Entry'!BA25</f>
        <v/>
      </c>
      <c r="BA23" s="207">
        <f>'Marks Entry'!BB25</f>
        <v>0</v>
      </c>
      <c r="BB23" s="208">
        <f>'Marks Entry'!BC25</f>
        <v>0</v>
      </c>
      <c r="BC23" s="208">
        <f>'Marks Entry'!BD25</f>
        <v>0</v>
      </c>
      <c r="BD23" s="208">
        <f>'Marks Entry'!BE25</f>
        <v>0</v>
      </c>
      <c r="BE23" s="208">
        <f>'Marks Entry'!BF25</f>
        <v>0</v>
      </c>
      <c r="BF23" s="209">
        <f>'Marks Entry'!BG25</f>
        <v>0</v>
      </c>
      <c r="BG23" s="208">
        <f>'Marks Entry'!BH25</f>
        <v>0</v>
      </c>
      <c r="BH23" s="209">
        <f>'Marks Entry'!BI25</f>
        <v>0</v>
      </c>
      <c r="BI23" s="208">
        <f>'Marks Entry'!BJ25</f>
        <v>0</v>
      </c>
      <c r="BJ23" s="209">
        <f>'Marks Entry'!BK25</f>
        <v>0</v>
      </c>
      <c r="BK23" s="208" t="str">
        <f>'Marks Entry'!BL25</f>
        <v/>
      </c>
      <c r="BL23" s="208" t="str">
        <f>'Marks Entry'!BM25</f>
        <v/>
      </c>
      <c r="BM23" s="208" t="str">
        <f>'Marks Entry'!BN25</f>
        <v/>
      </c>
      <c r="BN23" s="210" t="str">
        <f>'Marks Entry'!BO25</f>
        <v/>
      </c>
      <c r="BO23" s="207">
        <f>'Marks Entry'!BP25</f>
        <v>0</v>
      </c>
      <c r="BP23" s="208">
        <f>'Marks Entry'!BQ25</f>
        <v>0</v>
      </c>
      <c r="BQ23" s="208">
        <f>'Marks Entry'!BR25</f>
        <v>0</v>
      </c>
      <c r="BR23" s="208">
        <f>'Marks Entry'!BS25</f>
        <v>0</v>
      </c>
      <c r="BS23" s="208">
        <f>'Marks Entry'!BT25</f>
        <v>0</v>
      </c>
      <c r="BT23" s="209">
        <f>'Marks Entry'!BU25</f>
        <v>0</v>
      </c>
      <c r="BU23" s="208">
        <f>'Marks Entry'!BV25</f>
        <v>0</v>
      </c>
      <c r="BV23" s="209">
        <f>'Marks Entry'!BW25</f>
        <v>0</v>
      </c>
      <c r="BW23" s="208">
        <f>'Marks Entry'!BX25</f>
        <v>0</v>
      </c>
      <c r="BX23" s="209">
        <f>'Marks Entry'!BY25</f>
        <v>0</v>
      </c>
      <c r="BY23" s="208">
        <f>'Marks Entry'!BZ25</f>
        <v>0</v>
      </c>
      <c r="BZ23" s="208" t="str">
        <f>'Marks Entry'!CA25</f>
        <v/>
      </c>
      <c r="CA23" s="208" t="str">
        <f>'Marks Entry'!CB25</f>
        <v/>
      </c>
      <c r="CB23" s="210" t="str">
        <f>'Marks Entry'!CC25</f>
        <v/>
      </c>
      <c r="CC23" s="207">
        <f>'Marks Entry'!CD25</f>
        <v>0</v>
      </c>
      <c r="CD23" s="208">
        <f>'Marks Entry'!CE25</f>
        <v>0</v>
      </c>
      <c r="CE23" s="208">
        <f>'Marks Entry'!CF25</f>
        <v>0</v>
      </c>
      <c r="CF23" s="208">
        <f>'Marks Entry'!CG25</f>
        <v>0</v>
      </c>
      <c r="CG23" s="208">
        <f>'Marks Entry'!CH25</f>
        <v>0</v>
      </c>
      <c r="CH23" s="209">
        <f>'Marks Entry'!CI25</f>
        <v>0</v>
      </c>
      <c r="CI23" s="208">
        <f>'Marks Entry'!CJ25</f>
        <v>0</v>
      </c>
      <c r="CJ23" s="209">
        <f>'Marks Entry'!CK25</f>
        <v>0</v>
      </c>
      <c r="CK23" s="208">
        <f>'Marks Entry'!CL25</f>
        <v>0</v>
      </c>
      <c r="CL23" s="209">
        <f>'Marks Entry'!CM25</f>
        <v>0</v>
      </c>
      <c r="CM23" s="208" t="str">
        <f>'Marks Entry'!CN25</f>
        <v/>
      </c>
      <c r="CN23" s="208" t="str">
        <f>'Marks Entry'!CO25</f>
        <v/>
      </c>
      <c r="CO23" s="208" t="str">
        <f>'Marks Entry'!CP25</f>
        <v/>
      </c>
      <c r="CP23" s="210" t="str">
        <f>'Marks Entry'!CQ25</f>
        <v/>
      </c>
      <c r="CQ23" s="207">
        <f>'Marks Entry'!CR25</f>
        <v>0</v>
      </c>
      <c r="CR23" s="208">
        <f>'Marks Entry'!CS25</f>
        <v>0</v>
      </c>
      <c r="CS23" s="208">
        <f>'Marks Entry'!CT25</f>
        <v>0</v>
      </c>
      <c r="CT23" s="208">
        <f>'Marks Entry'!CU25</f>
        <v>0</v>
      </c>
      <c r="CU23" s="208">
        <f>'Marks Entry'!CV25</f>
        <v>0</v>
      </c>
      <c r="CV23" s="209">
        <f>'Marks Entry'!CW25</f>
        <v>0</v>
      </c>
      <c r="CW23" s="208">
        <f>'Marks Entry'!CX25</f>
        <v>0</v>
      </c>
      <c r="CX23" s="209">
        <f>'Marks Entry'!CY25</f>
        <v>0</v>
      </c>
      <c r="CY23" s="208">
        <f>'Marks Entry'!CZ25</f>
        <v>0</v>
      </c>
      <c r="CZ23" s="209">
        <f>'Marks Entry'!DA25</f>
        <v>0</v>
      </c>
      <c r="DA23" s="208" t="str">
        <f>'Marks Entry'!DB25</f>
        <v/>
      </c>
      <c r="DB23" s="208" t="str">
        <f>'Marks Entry'!DC25</f>
        <v/>
      </c>
      <c r="DC23" s="208" t="str">
        <f>'Marks Entry'!DD25</f>
        <v/>
      </c>
      <c r="DD23" s="210" t="str">
        <f>'Marks Entry'!DE25</f>
        <v/>
      </c>
      <c r="DE23" s="211">
        <f>'Marks Entry'!DF25</f>
        <v>0</v>
      </c>
      <c r="DF23" s="212">
        <f>'Marks Entry'!DG25</f>
        <v>0</v>
      </c>
      <c r="DG23" s="212">
        <f>'Marks Entry'!DH25</f>
        <v>9</v>
      </c>
      <c r="DH23" s="209">
        <f>'Marks Entry'!DI25</f>
        <v>9</v>
      </c>
      <c r="DI23" s="212">
        <f>'Marks Entry'!DJ25</f>
        <v>0</v>
      </c>
      <c r="DJ23" s="213">
        <f>'Marks Entry'!DK25</f>
        <v>0</v>
      </c>
      <c r="DK23" s="214">
        <f>'Marks Entry'!DL25</f>
        <v>0</v>
      </c>
      <c r="DL23" s="213">
        <f>'Marks Entry'!DM25</f>
        <v>0</v>
      </c>
      <c r="DM23" s="212">
        <f>'Marks Entry'!DN25</f>
        <v>0</v>
      </c>
      <c r="DN23" s="214">
        <f>'Marks Entry'!DO25</f>
        <v>0</v>
      </c>
      <c r="DO23" s="215">
        <f>'Marks Entry'!DP25</f>
        <v>9</v>
      </c>
      <c r="DP23" s="208">
        <f>'Marks Entry'!DQ25</f>
        <v>4.5</v>
      </c>
      <c r="DQ23" s="210" t="str">
        <f>'Marks Entry'!DR25</f>
        <v/>
      </c>
      <c r="DR23" s="211">
        <f>'Marks Entry'!DS25</f>
        <v>0</v>
      </c>
      <c r="DS23" s="212">
        <f>'Marks Entry'!DT25</f>
        <v>0</v>
      </c>
      <c r="DT23" s="216" t="str">
        <f>'Marks Entry'!DU25</f>
        <v/>
      </c>
      <c r="DU23" s="212">
        <f>'Marks Entry'!DV25</f>
        <v>0</v>
      </c>
      <c r="DV23" s="212">
        <f>'Marks Entry'!DW25</f>
        <v>0</v>
      </c>
      <c r="DW23" s="216" t="str">
        <f>'Marks Entry'!DX25</f>
        <v/>
      </c>
      <c r="DX23" s="212">
        <f>'Marks Entry'!DY25</f>
        <v>0</v>
      </c>
      <c r="DY23" s="212">
        <f>'Marks Entry'!DZ25</f>
        <v>0</v>
      </c>
      <c r="DZ23" s="216" t="str">
        <f>'Marks Entry'!EA25</f>
        <v/>
      </c>
      <c r="EA23" s="216">
        <f>'Marks Entry'!EB25</f>
        <v>0</v>
      </c>
      <c r="EB23" s="216">
        <f>'Marks Entry'!EC25</f>
        <v>0</v>
      </c>
      <c r="EC23" s="217">
        <f>'Marks Entry'!ED25</f>
        <v>0</v>
      </c>
      <c r="ED23" s="212">
        <f>'Marks Entry'!EE25</f>
        <v>0</v>
      </c>
      <c r="EE23" s="213">
        <f>'Marks Entry'!EF25</f>
        <v>0</v>
      </c>
      <c r="EF23" s="216" t="str">
        <f>'Marks Entry'!EG25</f>
        <v/>
      </c>
      <c r="EG23" s="213">
        <f>'Marks Entry'!EH25</f>
        <v>0</v>
      </c>
      <c r="EH23" s="212">
        <f>'Marks Entry'!EI25</f>
        <v>0</v>
      </c>
      <c r="EI23" s="214">
        <f>'Marks Entry'!EJ25</f>
        <v>0</v>
      </c>
      <c r="EJ23" s="214">
        <f>'Marks Entry'!EK25</f>
        <v>0</v>
      </c>
      <c r="EK23" s="214">
        <f>'Marks Entry'!EL25</f>
        <v>0</v>
      </c>
      <c r="EL23" s="218">
        <f>'Marks Entry'!EM25</f>
        <v>0</v>
      </c>
      <c r="EM23" s="208" t="str">
        <f>'Marks Entry'!EN25</f>
        <v/>
      </c>
      <c r="EN23" s="210" t="str">
        <f>'Marks Entry'!EO25</f>
        <v>A</v>
      </c>
      <c r="EO23" s="211">
        <f>'Marks Entry'!EP25</f>
        <v>0</v>
      </c>
      <c r="EP23" s="212">
        <f>'Marks Entry'!EQ25</f>
        <v>0</v>
      </c>
      <c r="EQ23" s="212">
        <f>'Marks Entry'!ER25</f>
        <v>0</v>
      </c>
      <c r="ER23" s="215">
        <f>'Marks Entry'!ES25</f>
        <v>0</v>
      </c>
      <c r="ES23" s="219">
        <f>'Marks Entry'!ET25</f>
        <v>0</v>
      </c>
      <c r="ET23" s="220" t="str">
        <f>'Marks Entry'!EU25</f>
        <v/>
      </c>
      <c r="EU23" s="211">
        <f>'Marks Entry'!EV25</f>
        <v>0</v>
      </c>
      <c r="EV23" s="212">
        <f>'Marks Entry'!EW25</f>
        <v>0</v>
      </c>
      <c r="EW23" s="212">
        <f>'Marks Entry'!EX25</f>
        <v>0</v>
      </c>
      <c r="EX23" s="215">
        <f>'Marks Entry'!EY25</f>
        <v>0</v>
      </c>
      <c r="EY23" s="219">
        <f>'Marks Entry'!EZ25</f>
        <v>0</v>
      </c>
      <c r="EZ23" s="220" t="str">
        <f>'Marks Entry'!FA25</f>
        <v/>
      </c>
      <c r="FA23" s="211">
        <f>'Marks Entry'!FB25</f>
        <v>0</v>
      </c>
      <c r="FB23" s="212">
        <f>'Marks Entry'!FC25</f>
        <v>0</v>
      </c>
      <c r="FC23" s="213">
        <f>'Marks Entry'!FD25</f>
        <v>0</v>
      </c>
      <c r="FD23" s="216">
        <f>'Marks Entry'!FE25</f>
        <v>0</v>
      </c>
      <c r="FE23" s="213">
        <f>'Marks Entry'!FF25</f>
        <v>0</v>
      </c>
      <c r="FF23" s="216">
        <f>'Marks Entry'!FG25</f>
        <v>0</v>
      </c>
      <c r="FG23" s="213">
        <f>'Marks Entry'!FH25</f>
        <v>0</v>
      </c>
      <c r="FH23" s="221">
        <f>'Marks Entry'!FI25</f>
        <v>0</v>
      </c>
      <c r="FI23" s="221" t="str">
        <f>'Marks Entry'!FJ25</f>
        <v/>
      </c>
      <c r="FJ23" s="221" t="str">
        <f>'Marks Entry'!FK25</f>
        <v/>
      </c>
      <c r="FK23" s="208" t="str">
        <f>'Marks Entry'!FL25</f>
        <v/>
      </c>
      <c r="FL23" s="210" t="str">
        <f>'Marks Entry'!FM25</f>
        <v/>
      </c>
      <c r="FM23" s="211">
        <f>'Marks Entry'!FN25</f>
        <v>0</v>
      </c>
      <c r="FN23" s="212">
        <f>'Marks Entry'!FO25</f>
        <v>0</v>
      </c>
      <c r="FO23" s="212">
        <f>'Marks Entry'!FP25</f>
        <v>0</v>
      </c>
      <c r="FP23" s="215">
        <f>'Marks Entry'!FQ25</f>
        <v>0</v>
      </c>
      <c r="FQ23" s="219">
        <f>'Marks Entry'!FR25</f>
        <v>0</v>
      </c>
      <c r="FR23" s="220" t="str">
        <f>'Marks Entry'!FS25</f>
        <v/>
      </c>
      <c r="FS23" s="207">
        <f>'Marks Entry'!FT25</f>
        <v>0</v>
      </c>
      <c r="FT23" s="208">
        <f>'Marks Entry'!FU25</f>
        <v>0</v>
      </c>
      <c r="FU23" s="222" t="str">
        <f>'Marks Entry'!FV25</f>
        <v/>
      </c>
      <c r="FV23" s="207" t="str">
        <f>'Marks Entry'!FW25</f>
        <v/>
      </c>
      <c r="FW23" s="208" t="str">
        <f>'Marks Entry'!FX25</f>
        <v/>
      </c>
      <c r="FX23" s="223" t="str">
        <f>'Marks Entry'!FY25</f>
        <v/>
      </c>
      <c r="FY23" s="224" t="str">
        <f>'Marks Entry'!FZ25</f>
        <v/>
      </c>
      <c r="FZ23" s="224" t="str">
        <f>'Marks Entry'!GA25</f>
        <v/>
      </c>
      <c r="GA23" s="208" t="str">
        <f>'Marks Entry'!GC25</f>
        <v/>
      </c>
      <c r="GB23" s="445" t="str">
        <f>'Marks Entry'!GD25</f>
        <v/>
      </c>
    </row>
    <row r="24" spans="1:184" s="31" customFormat="1" ht="17.25" customHeight="1">
      <c r="A24" s="1064"/>
      <c r="B24" s="188">
        <f t="shared" si="1"/>
        <v>0</v>
      </c>
      <c r="C24" s="189">
        <f>'Marks Entry'!D26</f>
        <v>0</v>
      </c>
      <c r="D24" s="189">
        <f>'Marks Entry'!E26</f>
        <v>0</v>
      </c>
      <c r="E24" s="189">
        <f>'Marks Entry'!F26</f>
        <v>0</v>
      </c>
      <c r="F24" s="189">
        <f>'Marks Entry'!$G26</f>
        <v>0</v>
      </c>
      <c r="G24" s="189">
        <f>'Marks Entry'!$H26</f>
        <v>0</v>
      </c>
      <c r="H24" s="189">
        <f>'Marks Entry'!I26</f>
        <v>0</v>
      </c>
      <c r="I24" s="189">
        <f>'Marks Entry'!J26</f>
        <v>0</v>
      </c>
      <c r="J24" s="366">
        <f>'Marks Entry'!K26</f>
        <v>0</v>
      </c>
      <c r="K24" s="207">
        <f>'Marks Entry'!L26</f>
        <v>0</v>
      </c>
      <c r="L24" s="208">
        <f>'Marks Entry'!M26</f>
        <v>0</v>
      </c>
      <c r="M24" s="208">
        <f>'Marks Entry'!N26</f>
        <v>0</v>
      </c>
      <c r="N24" s="208">
        <f>'Marks Entry'!O26</f>
        <v>0</v>
      </c>
      <c r="O24" s="208">
        <f>'Marks Entry'!P26</f>
        <v>0</v>
      </c>
      <c r="P24" s="209">
        <f>'Marks Entry'!Q26</f>
        <v>0</v>
      </c>
      <c r="Q24" s="208">
        <f>'Marks Entry'!R26</f>
        <v>0</v>
      </c>
      <c r="R24" s="209">
        <f>'Marks Entry'!S26</f>
        <v>0</v>
      </c>
      <c r="S24" s="208">
        <f>'Marks Entry'!T26</f>
        <v>0</v>
      </c>
      <c r="T24" s="209">
        <f>'Marks Entry'!U26</f>
        <v>0</v>
      </c>
      <c r="U24" s="208" t="str">
        <f>'Marks Entry'!V26</f>
        <v/>
      </c>
      <c r="V24" s="208" t="str">
        <f>'Marks Entry'!W26</f>
        <v/>
      </c>
      <c r="W24" s="208" t="str">
        <f>'Marks Entry'!X26</f>
        <v/>
      </c>
      <c r="X24" s="210" t="str">
        <f>'Marks Entry'!Y26</f>
        <v/>
      </c>
      <c r="Y24" s="207">
        <f>'Marks Entry'!Z26</f>
        <v>0</v>
      </c>
      <c r="Z24" s="208">
        <f>'Marks Entry'!AA26</f>
        <v>0</v>
      </c>
      <c r="AA24" s="208">
        <f>'Marks Entry'!AB26</f>
        <v>0</v>
      </c>
      <c r="AB24" s="208">
        <f>'Marks Entry'!AC26</f>
        <v>0</v>
      </c>
      <c r="AC24" s="208">
        <f>'Marks Entry'!AD26</f>
        <v>0</v>
      </c>
      <c r="AD24" s="209">
        <f>'Marks Entry'!AE26</f>
        <v>0</v>
      </c>
      <c r="AE24" s="208">
        <f>'Marks Entry'!AF26</f>
        <v>0</v>
      </c>
      <c r="AF24" s="209">
        <f>'Marks Entry'!AG26</f>
        <v>0</v>
      </c>
      <c r="AG24" s="208">
        <f>'Marks Entry'!AH26</f>
        <v>0</v>
      </c>
      <c r="AH24" s="209">
        <f>'Marks Entry'!AI26</f>
        <v>0</v>
      </c>
      <c r="AI24" s="208" t="str">
        <f>'Marks Entry'!AJ26</f>
        <v/>
      </c>
      <c r="AJ24" s="208" t="str">
        <f>'Marks Entry'!AK26</f>
        <v/>
      </c>
      <c r="AK24" s="208" t="str">
        <f>'Marks Entry'!AL26</f>
        <v/>
      </c>
      <c r="AL24" s="210" t="str">
        <f>'Marks Entry'!AM26</f>
        <v/>
      </c>
      <c r="AM24" s="207">
        <f>'Marks Entry'!AN26</f>
        <v>0</v>
      </c>
      <c r="AN24" s="208">
        <f>'Marks Entry'!AO26</f>
        <v>0</v>
      </c>
      <c r="AO24" s="208">
        <f>'Marks Entry'!AP26</f>
        <v>0</v>
      </c>
      <c r="AP24" s="208">
        <f>'Marks Entry'!AQ26</f>
        <v>0</v>
      </c>
      <c r="AQ24" s="208">
        <f>'Marks Entry'!AR26</f>
        <v>0</v>
      </c>
      <c r="AR24" s="209">
        <f>'Marks Entry'!AS26</f>
        <v>0</v>
      </c>
      <c r="AS24" s="208">
        <f>'Marks Entry'!AT26</f>
        <v>0</v>
      </c>
      <c r="AT24" s="209">
        <f>'Marks Entry'!AU26</f>
        <v>0</v>
      </c>
      <c r="AU24" s="208">
        <f>'Marks Entry'!AV26</f>
        <v>0</v>
      </c>
      <c r="AV24" s="209">
        <f>'Marks Entry'!AW26</f>
        <v>0</v>
      </c>
      <c r="AW24" s="208" t="str">
        <f>'Marks Entry'!AX26</f>
        <v/>
      </c>
      <c r="AX24" s="208" t="str">
        <f>'Marks Entry'!AY26</f>
        <v/>
      </c>
      <c r="AY24" s="208" t="str">
        <f>'Marks Entry'!AZ26</f>
        <v/>
      </c>
      <c r="AZ24" s="210" t="str">
        <f>'Marks Entry'!BA26</f>
        <v/>
      </c>
      <c r="BA24" s="207">
        <f>'Marks Entry'!BB26</f>
        <v>0</v>
      </c>
      <c r="BB24" s="208">
        <f>'Marks Entry'!BC26</f>
        <v>0</v>
      </c>
      <c r="BC24" s="208">
        <f>'Marks Entry'!BD26</f>
        <v>0</v>
      </c>
      <c r="BD24" s="208">
        <f>'Marks Entry'!BE26</f>
        <v>0</v>
      </c>
      <c r="BE24" s="208">
        <f>'Marks Entry'!BF26</f>
        <v>0</v>
      </c>
      <c r="BF24" s="209">
        <f>'Marks Entry'!BG26</f>
        <v>0</v>
      </c>
      <c r="BG24" s="208">
        <f>'Marks Entry'!BH26</f>
        <v>0</v>
      </c>
      <c r="BH24" s="209">
        <f>'Marks Entry'!BI26</f>
        <v>0</v>
      </c>
      <c r="BI24" s="208">
        <f>'Marks Entry'!BJ26</f>
        <v>0</v>
      </c>
      <c r="BJ24" s="209">
        <f>'Marks Entry'!BK26</f>
        <v>0</v>
      </c>
      <c r="BK24" s="208" t="str">
        <f>'Marks Entry'!BL26</f>
        <v/>
      </c>
      <c r="BL24" s="208" t="str">
        <f>'Marks Entry'!BM26</f>
        <v/>
      </c>
      <c r="BM24" s="208" t="str">
        <f>'Marks Entry'!BN26</f>
        <v/>
      </c>
      <c r="BN24" s="210" t="str">
        <f>'Marks Entry'!BO26</f>
        <v/>
      </c>
      <c r="BO24" s="207">
        <f>'Marks Entry'!BP26</f>
        <v>0</v>
      </c>
      <c r="BP24" s="208">
        <f>'Marks Entry'!BQ26</f>
        <v>0</v>
      </c>
      <c r="BQ24" s="208">
        <f>'Marks Entry'!BR26</f>
        <v>0</v>
      </c>
      <c r="BR24" s="208">
        <f>'Marks Entry'!BS26</f>
        <v>0</v>
      </c>
      <c r="BS24" s="208">
        <f>'Marks Entry'!BT26</f>
        <v>0</v>
      </c>
      <c r="BT24" s="209">
        <f>'Marks Entry'!BU26</f>
        <v>0</v>
      </c>
      <c r="BU24" s="208">
        <f>'Marks Entry'!BV26</f>
        <v>0</v>
      </c>
      <c r="BV24" s="209">
        <f>'Marks Entry'!BW26</f>
        <v>0</v>
      </c>
      <c r="BW24" s="208">
        <f>'Marks Entry'!BX26</f>
        <v>0</v>
      </c>
      <c r="BX24" s="209">
        <f>'Marks Entry'!BY26</f>
        <v>0</v>
      </c>
      <c r="BY24" s="208">
        <f>'Marks Entry'!BZ26</f>
        <v>0</v>
      </c>
      <c r="BZ24" s="208" t="str">
        <f>'Marks Entry'!CA26</f>
        <v/>
      </c>
      <c r="CA24" s="208" t="str">
        <f>'Marks Entry'!CB26</f>
        <v/>
      </c>
      <c r="CB24" s="210" t="str">
        <f>'Marks Entry'!CC26</f>
        <v/>
      </c>
      <c r="CC24" s="207">
        <f>'Marks Entry'!CD26</f>
        <v>0</v>
      </c>
      <c r="CD24" s="208">
        <f>'Marks Entry'!CE26</f>
        <v>0</v>
      </c>
      <c r="CE24" s="208">
        <f>'Marks Entry'!CF26</f>
        <v>0</v>
      </c>
      <c r="CF24" s="208">
        <f>'Marks Entry'!CG26</f>
        <v>0</v>
      </c>
      <c r="CG24" s="208">
        <f>'Marks Entry'!CH26</f>
        <v>0</v>
      </c>
      <c r="CH24" s="209">
        <f>'Marks Entry'!CI26</f>
        <v>0</v>
      </c>
      <c r="CI24" s="208">
        <f>'Marks Entry'!CJ26</f>
        <v>0</v>
      </c>
      <c r="CJ24" s="209">
        <f>'Marks Entry'!CK26</f>
        <v>0</v>
      </c>
      <c r="CK24" s="208">
        <f>'Marks Entry'!CL26</f>
        <v>0</v>
      </c>
      <c r="CL24" s="209">
        <f>'Marks Entry'!CM26</f>
        <v>0</v>
      </c>
      <c r="CM24" s="208" t="str">
        <f>'Marks Entry'!CN26</f>
        <v/>
      </c>
      <c r="CN24" s="208" t="str">
        <f>'Marks Entry'!CO26</f>
        <v/>
      </c>
      <c r="CO24" s="208" t="str">
        <f>'Marks Entry'!CP26</f>
        <v/>
      </c>
      <c r="CP24" s="210" t="str">
        <f>'Marks Entry'!CQ26</f>
        <v/>
      </c>
      <c r="CQ24" s="207">
        <f>'Marks Entry'!CR26</f>
        <v>0</v>
      </c>
      <c r="CR24" s="208">
        <f>'Marks Entry'!CS26</f>
        <v>0</v>
      </c>
      <c r="CS24" s="208">
        <f>'Marks Entry'!CT26</f>
        <v>0</v>
      </c>
      <c r="CT24" s="208">
        <f>'Marks Entry'!CU26</f>
        <v>0</v>
      </c>
      <c r="CU24" s="208">
        <f>'Marks Entry'!CV26</f>
        <v>0</v>
      </c>
      <c r="CV24" s="209">
        <f>'Marks Entry'!CW26</f>
        <v>0</v>
      </c>
      <c r="CW24" s="208">
        <f>'Marks Entry'!CX26</f>
        <v>0</v>
      </c>
      <c r="CX24" s="209">
        <f>'Marks Entry'!CY26</f>
        <v>0</v>
      </c>
      <c r="CY24" s="208">
        <f>'Marks Entry'!CZ26</f>
        <v>0</v>
      </c>
      <c r="CZ24" s="209">
        <f>'Marks Entry'!DA26</f>
        <v>0</v>
      </c>
      <c r="DA24" s="208" t="str">
        <f>'Marks Entry'!DB26</f>
        <v/>
      </c>
      <c r="DB24" s="208" t="str">
        <f>'Marks Entry'!DC26</f>
        <v/>
      </c>
      <c r="DC24" s="208" t="str">
        <f>'Marks Entry'!DD26</f>
        <v/>
      </c>
      <c r="DD24" s="210" t="str">
        <f>'Marks Entry'!DE26</f>
        <v/>
      </c>
      <c r="DE24" s="211">
        <f>'Marks Entry'!DF26</f>
        <v>0</v>
      </c>
      <c r="DF24" s="212">
        <f>'Marks Entry'!DG26</f>
        <v>0</v>
      </c>
      <c r="DG24" s="212">
        <f>'Marks Entry'!DH26</f>
        <v>7</v>
      </c>
      <c r="DH24" s="209">
        <f>'Marks Entry'!DI26</f>
        <v>7</v>
      </c>
      <c r="DI24" s="212">
        <f>'Marks Entry'!DJ26</f>
        <v>0</v>
      </c>
      <c r="DJ24" s="213">
        <f>'Marks Entry'!DK26</f>
        <v>0</v>
      </c>
      <c r="DK24" s="214">
        <f>'Marks Entry'!DL26</f>
        <v>0</v>
      </c>
      <c r="DL24" s="213">
        <f>'Marks Entry'!DM26</f>
        <v>0</v>
      </c>
      <c r="DM24" s="212">
        <f>'Marks Entry'!DN26</f>
        <v>0</v>
      </c>
      <c r="DN24" s="214">
        <f>'Marks Entry'!DO26</f>
        <v>0</v>
      </c>
      <c r="DO24" s="215">
        <f>'Marks Entry'!DP26</f>
        <v>7</v>
      </c>
      <c r="DP24" s="208">
        <f>'Marks Entry'!DQ26</f>
        <v>3.5000000000000004</v>
      </c>
      <c r="DQ24" s="210" t="str">
        <f>'Marks Entry'!DR26</f>
        <v/>
      </c>
      <c r="DR24" s="211">
        <f>'Marks Entry'!DS26</f>
        <v>0</v>
      </c>
      <c r="DS24" s="212">
        <f>'Marks Entry'!DT26</f>
        <v>0</v>
      </c>
      <c r="DT24" s="216" t="str">
        <f>'Marks Entry'!DU26</f>
        <v/>
      </c>
      <c r="DU24" s="212">
        <f>'Marks Entry'!DV26</f>
        <v>0</v>
      </c>
      <c r="DV24" s="212">
        <f>'Marks Entry'!DW26</f>
        <v>0</v>
      </c>
      <c r="DW24" s="216" t="str">
        <f>'Marks Entry'!DX26</f>
        <v/>
      </c>
      <c r="DX24" s="212">
        <f>'Marks Entry'!DY26</f>
        <v>0</v>
      </c>
      <c r="DY24" s="212">
        <f>'Marks Entry'!DZ26</f>
        <v>0</v>
      </c>
      <c r="DZ24" s="216" t="str">
        <f>'Marks Entry'!EA26</f>
        <v/>
      </c>
      <c r="EA24" s="216">
        <f>'Marks Entry'!EB26</f>
        <v>0</v>
      </c>
      <c r="EB24" s="216">
        <f>'Marks Entry'!EC26</f>
        <v>0</v>
      </c>
      <c r="EC24" s="217">
        <f>'Marks Entry'!ED26</f>
        <v>0</v>
      </c>
      <c r="ED24" s="212">
        <f>'Marks Entry'!EE26</f>
        <v>0</v>
      </c>
      <c r="EE24" s="213">
        <f>'Marks Entry'!EF26</f>
        <v>0</v>
      </c>
      <c r="EF24" s="216" t="str">
        <f>'Marks Entry'!EG26</f>
        <v/>
      </c>
      <c r="EG24" s="213">
        <f>'Marks Entry'!EH26</f>
        <v>0</v>
      </c>
      <c r="EH24" s="212">
        <f>'Marks Entry'!EI26</f>
        <v>0</v>
      </c>
      <c r="EI24" s="214">
        <f>'Marks Entry'!EJ26</f>
        <v>0</v>
      </c>
      <c r="EJ24" s="214">
        <f>'Marks Entry'!EK26</f>
        <v>0</v>
      </c>
      <c r="EK24" s="214">
        <f>'Marks Entry'!EL26</f>
        <v>0</v>
      </c>
      <c r="EL24" s="218">
        <f>'Marks Entry'!EM26</f>
        <v>0</v>
      </c>
      <c r="EM24" s="208" t="str">
        <f>'Marks Entry'!EN26</f>
        <v/>
      </c>
      <c r="EN24" s="210" t="str">
        <f>'Marks Entry'!EO26</f>
        <v>A</v>
      </c>
      <c r="EO24" s="211">
        <f>'Marks Entry'!EP26</f>
        <v>0</v>
      </c>
      <c r="EP24" s="212">
        <f>'Marks Entry'!EQ26</f>
        <v>0</v>
      </c>
      <c r="EQ24" s="212">
        <f>'Marks Entry'!ER26</f>
        <v>0</v>
      </c>
      <c r="ER24" s="215">
        <f>'Marks Entry'!ES26</f>
        <v>0</v>
      </c>
      <c r="ES24" s="219">
        <f>'Marks Entry'!ET26</f>
        <v>0</v>
      </c>
      <c r="ET24" s="220" t="str">
        <f>'Marks Entry'!EU26</f>
        <v/>
      </c>
      <c r="EU24" s="211">
        <f>'Marks Entry'!EV26</f>
        <v>0</v>
      </c>
      <c r="EV24" s="212">
        <f>'Marks Entry'!EW26</f>
        <v>0</v>
      </c>
      <c r="EW24" s="212">
        <f>'Marks Entry'!EX26</f>
        <v>0</v>
      </c>
      <c r="EX24" s="215">
        <f>'Marks Entry'!EY26</f>
        <v>0</v>
      </c>
      <c r="EY24" s="219">
        <f>'Marks Entry'!EZ26</f>
        <v>0</v>
      </c>
      <c r="EZ24" s="220" t="str">
        <f>'Marks Entry'!FA26</f>
        <v/>
      </c>
      <c r="FA24" s="211">
        <f>'Marks Entry'!FB26</f>
        <v>0</v>
      </c>
      <c r="FB24" s="212">
        <f>'Marks Entry'!FC26</f>
        <v>0</v>
      </c>
      <c r="FC24" s="213">
        <f>'Marks Entry'!FD26</f>
        <v>0</v>
      </c>
      <c r="FD24" s="216">
        <f>'Marks Entry'!FE26</f>
        <v>0</v>
      </c>
      <c r="FE24" s="213">
        <f>'Marks Entry'!FF26</f>
        <v>0</v>
      </c>
      <c r="FF24" s="216">
        <f>'Marks Entry'!FG26</f>
        <v>0</v>
      </c>
      <c r="FG24" s="213">
        <f>'Marks Entry'!FH26</f>
        <v>0</v>
      </c>
      <c r="FH24" s="221">
        <f>'Marks Entry'!FI26</f>
        <v>0</v>
      </c>
      <c r="FI24" s="221" t="str">
        <f>'Marks Entry'!FJ26</f>
        <v/>
      </c>
      <c r="FJ24" s="221" t="str">
        <f>'Marks Entry'!FK26</f>
        <v/>
      </c>
      <c r="FK24" s="208" t="str">
        <f>'Marks Entry'!FL26</f>
        <v/>
      </c>
      <c r="FL24" s="210" t="str">
        <f>'Marks Entry'!FM26</f>
        <v/>
      </c>
      <c r="FM24" s="211">
        <f>'Marks Entry'!FN26</f>
        <v>0</v>
      </c>
      <c r="FN24" s="212">
        <f>'Marks Entry'!FO26</f>
        <v>0</v>
      </c>
      <c r="FO24" s="212">
        <f>'Marks Entry'!FP26</f>
        <v>0</v>
      </c>
      <c r="FP24" s="215">
        <f>'Marks Entry'!FQ26</f>
        <v>0</v>
      </c>
      <c r="FQ24" s="219">
        <f>'Marks Entry'!FR26</f>
        <v>0</v>
      </c>
      <c r="FR24" s="220" t="str">
        <f>'Marks Entry'!FS26</f>
        <v/>
      </c>
      <c r="FS24" s="207">
        <f>'Marks Entry'!FT26</f>
        <v>0</v>
      </c>
      <c r="FT24" s="208">
        <f>'Marks Entry'!FU26</f>
        <v>0</v>
      </c>
      <c r="FU24" s="222" t="str">
        <f>'Marks Entry'!FV26</f>
        <v/>
      </c>
      <c r="FV24" s="207" t="str">
        <f>'Marks Entry'!FW26</f>
        <v/>
      </c>
      <c r="FW24" s="208" t="str">
        <f>'Marks Entry'!FX26</f>
        <v/>
      </c>
      <c r="FX24" s="223" t="str">
        <f>'Marks Entry'!FY26</f>
        <v/>
      </c>
      <c r="FY24" s="208" t="str">
        <f>'Marks Entry'!FZ26</f>
        <v/>
      </c>
      <c r="FZ24" s="208" t="str">
        <f>'Marks Entry'!GA26</f>
        <v/>
      </c>
      <c r="GA24" s="208" t="str">
        <f>'Marks Entry'!GC26</f>
        <v/>
      </c>
      <c r="GB24" s="445" t="str">
        <f>'Marks Entry'!GD26</f>
        <v/>
      </c>
    </row>
    <row r="25" spans="1:184" s="31" customFormat="1" ht="17.25" customHeight="1">
      <c r="A25" s="1064"/>
      <c r="B25" s="188">
        <f t="shared" si="1"/>
        <v>0</v>
      </c>
      <c r="C25" s="189">
        <f>'Marks Entry'!D27</f>
        <v>0</v>
      </c>
      <c r="D25" s="189">
        <f>'Marks Entry'!E27</f>
        <v>0</v>
      </c>
      <c r="E25" s="189">
        <f>'Marks Entry'!F27</f>
        <v>0</v>
      </c>
      <c r="F25" s="189">
        <f>'Marks Entry'!$G27</f>
        <v>0</v>
      </c>
      <c r="G25" s="189">
        <f>'Marks Entry'!$H27</f>
        <v>0</v>
      </c>
      <c r="H25" s="189">
        <f>'Marks Entry'!I27</f>
        <v>0</v>
      </c>
      <c r="I25" s="189">
        <f>'Marks Entry'!J27</f>
        <v>0</v>
      </c>
      <c r="J25" s="366">
        <f>'Marks Entry'!K27</f>
        <v>0</v>
      </c>
      <c r="K25" s="207">
        <f>'Marks Entry'!L27</f>
        <v>0</v>
      </c>
      <c r="L25" s="208">
        <f>'Marks Entry'!M27</f>
        <v>0</v>
      </c>
      <c r="M25" s="208">
        <f>'Marks Entry'!N27</f>
        <v>0</v>
      </c>
      <c r="N25" s="208">
        <f>'Marks Entry'!O27</f>
        <v>0</v>
      </c>
      <c r="O25" s="208">
        <f>'Marks Entry'!P27</f>
        <v>0</v>
      </c>
      <c r="P25" s="209">
        <f>'Marks Entry'!Q27</f>
        <v>0</v>
      </c>
      <c r="Q25" s="208">
        <f>'Marks Entry'!R27</f>
        <v>0</v>
      </c>
      <c r="R25" s="209">
        <f>'Marks Entry'!S27</f>
        <v>0</v>
      </c>
      <c r="S25" s="208">
        <f>'Marks Entry'!T27</f>
        <v>0</v>
      </c>
      <c r="T25" s="209">
        <f>'Marks Entry'!U27</f>
        <v>0</v>
      </c>
      <c r="U25" s="208" t="str">
        <f>'Marks Entry'!V27</f>
        <v/>
      </c>
      <c r="V25" s="208" t="str">
        <f>'Marks Entry'!W27</f>
        <v/>
      </c>
      <c r="W25" s="208" t="str">
        <f>'Marks Entry'!X27</f>
        <v/>
      </c>
      <c r="X25" s="210" t="str">
        <f>'Marks Entry'!Y27</f>
        <v/>
      </c>
      <c r="Y25" s="207">
        <f>'Marks Entry'!Z27</f>
        <v>0</v>
      </c>
      <c r="Z25" s="208">
        <f>'Marks Entry'!AA27</f>
        <v>0</v>
      </c>
      <c r="AA25" s="208">
        <f>'Marks Entry'!AB27</f>
        <v>0</v>
      </c>
      <c r="AB25" s="208">
        <f>'Marks Entry'!AC27</f>
        <v>0</v>
      </c>
      <c r="AC25" s="208">
        <f>'Marks Entry'!AD27</f>
        <v>0</v>
      </c>
      <c r="AD25" s="209">
        <f>'Marks Entry'!AE27</f>
        <v>0</v>
      </c>
      <c r="AE25" s="208">
        <f>'Marks Entry'!AF27</f>
        <v>0</v>
      </c>
      <c r="AF25" s="209">
        <f>'Marks Entry'!AG27</f>
        <v>0</v>
      </c>
      <c r="AG25" s="208">
        <f>'Marks Entry'!AH27</f>
        <v>0</v>
      </c>
      <c r="AH25" s="209">
        <f>'Marks Entry'!AI27</f>
        <v>0</v>
      </c>
      <c r="AI25" s="208" t="str">
        <f>'Marks Entry'!AJ27</f>
        <v/>
      </c>
      <c r="AJ25" s="208" t="str">
        <f>'Marks Entry'!AK27</f>
        <v/>
      </c>
      <c r="AK25" s="208" t="str">
        <f>'Marks Entry'!AL27</f>
        <v/>
      </c>
      <c r="AL25" s="210" t="str">
        <f>'Marks Entry'!AM27</f>
        <v/>
      </c>
      <c r="AM25" s="207">
        <f>'Marks Entry'!AN27</f>
        <v>0</v>
      </c>
      <c r="AN25" s="208">
        <f>'Marks Entry'!AO27</f>
        <v>0</v>
      </c>
      <c r="AO25" s="208">
        <f>'Marks Entry'!AP27</f>
        <v>0</v>
      </c>
      <c r="AP25" s="208">
        <f>'Marks Entry'!AQ27</f>
        <v>0</v>
      </c>
      <c r="AQ25" s="208">
        <f>'Marks Entry'!AR27</f>
        <v>0</v>
      </c>
      <c r="AR25" s="209">
        <f>'Marks Entry'!AS27</f>
        <v>0</v>
      </c>
      <c r="AS25" s="208">
        <f>'Marks Entry'!AT27</f>
        <v>0</v>
      </c>
      <c r="AT25" s="209">
        <f>'Marks Entry'!AU27</f>
        <v>0</v>
      </c>
      <c r="AU25" s="208">
        <f>'Marks Entry'!AV27</f>
        <v>0</v>
      </c>
      <c r="AV25" s="209">
        <f>'Marks Entry'!AW27</f>
        <v>0</v>
      </c>
      <c r="AW25" s="208" t="str">
        <f>'Marks Entry'!AX27</f>
        <v/>
      </c>
      <c r="AX25" s="208" t="str">
        <f>'Marks Entry'!AY27</f>
        <v/>
      </c>
      <c r="AY25" s="208" t="str">
        <f>'Marks Entry'!AZ27</f>
        <v/>
      </c>
      <c r="AZ25" s="210" t="str">
        <f>'Marks Entry'!BA27</f>
        <v/>
      </c>
      <c r="BA25" s="207">
        <f>'Marks Entry'!BB27</f>
        <v>0</v>
      </c>
      <c r="BB25" s="208">
        <f>'Marks Entry'!BC27</f>
        <v>0</v>
      </c>
      <c r="BC25" s="208">
        <f>'Marks Entry'!BD27</f>
        <v>0</v>
      </c>
      <c r="BD25" s="208">
        <f>'Marks Entry'!BE27</f>
        <v>0</v>
      </c>
      <c r="BE25" s="208">
        <f>'Marks Entry'!BF27</f>
        <v>0</v>
      </c>
      <c r="BF25" s="209">
        <f>'Marks Entry'!BG27</f>
        <v>0</v>
      </c>
      <c r="BG25" s="208">
        <f>'Marks Entry'!BH27</f>
        <v>0</v>
      </c>
      <c r="BH25" s="209">
        <f>'Marks Entry'!BI27</f>
        <v>0</v>
      </c>
      <c r="BI25" s="208">
        <f>'Marks Entry'!BJ27</f>
        <v>0</v>
      </c>
      <c r="BJ25" s="209">
        <f>'Marks Entry'!BK27</f>
        <v>0</v>
      </c>
      <c r="BK25" s="208" t="str">
        <f>'Marks Entry'!BL27</f>
        <v/>
      </c>
      <c r="BL25" s="208" t="str">
        <f>'Marks Entry'!BM27</f>
        <v/>
      </c>
      <c r="BM25" s="208" t="str">
        <f>'Marks Entry'!BN27</f>
        <v/>
      </c>
      <c r="BN25" s="210" t="str">
        <f>'Marks Entry'!BO27</f>
        <v/>
      </c>
      <c r="BO25" s="207">
        <f>'Marks Entry'!BP27</f>
        <v>0</v>
      </c>
      <c r="BP25" s="208">
        <f>'Marks Entry'!BQ27</f>
        <v>0</v>
      </c>
      <c r="BQ25" s="208">
        <f>'Marks Entry'!BR27</f>
        <v>0</v>
      </c>
      <c r="BR25" s="208">
        <f>'Marks Entry'!BS27</f>
        <v>0</v>
      </c>
      <c r="BS25" s="208">
        <f>'Marks Entry'!BT27</f>
        <v>0</v>
      </c>
      <c r="BT25" s="209">
        <f>'Marks Entry'!BU27</f>
        <v>0</v>
      </c>
      <c r="BU25" s="208">
        <f>'Marks Entry'!BV27</f>
        <v>0</v>
      </c>
      <c r="BV25" s="209">
        <f>'Marks Entry'!BW27</f>
        <v>0</v>
      </c>
      <c r="BW25" s="208">
        <f>'Marks Entry'!BX27</f>
        <v>0</v>
      </c>
      <c r="BX25" s="209">
        <f>'Marks Entry'!BY27</f>
        <v>0</v>
      </c>
      <c r="BY25" s="208">
        <f>'Marks Entry'!BZ27</f>
        <v>0</v>
      </c>
      <c r="BZ25" s="208" t="str">
        <f>'Marks Entry'!CA27</f>
        <v/>
      </c>
      <c r="CA25" s="208" t="str">
        <f>'Marks Entry'!CB27</f>
        <v/>
      </c>
      <c r="CB25" s="210" t="str">
        <f>'Marks Entry'!CC27</f>
        <v/>
      </c>
      <c r="CC25" s="207">
        <f>'Marks Entry'!CD27</f>
        <v>0</v>
      </c>
      <c r="CD25" s="208">
        <f>'Marks Entry'!CE27</f>
        <v>0</v>
      </c>
      <c r="CE25" s="208">
        <f>'Marks Entry'!CF27</f>
        <v>0</v>
      </c>
      <c r="CF25" s="208">
        <f>'Marks Entry'!CG27</f>
        <v>0</v>
      </c>
      <c r="CG25" s="208">
        <f>'Marks Entry'!CH27</f>
        <v>0</v>
      </c>
      <c r="CH25" s="209">
        <f>'Marks Entry'!CI27</f>
        <v>0</v>
      </c>
      <c r="CI25" s="208">
        <f>'Marks Entry'!CJ27</f>
        <v>0</v>
      </c>
      <c r="CJ25" s="209">
        <f>'Marks Entry'!CK27</f>
        <v>0</v>
      </c>
      <c r="CK25" s="208">
        <f>'Marks Entry'!CL27</f>
        <v>0</v>
      </c>
      <c r="CL25" s="209">
        <f>'Marks Entry'!CM27</f>
        <v>0</v>
      </c>
      <c r="CM25" s="208" t="str">
        <f>'Marks Entry'!CN27</f>
        <v/>
      </c>
      <c r="CN25" s="208" t="str">
        <f>'Marks Entry'!CO27</f>
        <v/>
      </c>
      <c r="CO25" s="208" t="str">
        <f>'Marks Entry'!CP27</f>
        <v/>
      </c>
      <c r="CP25" s="210" t="str">
        <f>'Marks Entry'!CQ27</f>
        <v/>
      </c>
      <c r="CQ25" s="207">
        <f>'Marks Entry'!CR27</f>
        <v>0</v>
      </c>
      <c r="CR25" s="208">
        <f>'Marks Entry'!CS27</f>
        <v>0</v>
      </c>
      <c r="CS25" s="208">
        <f>'Marks Entry'!CT27</f>
        <v>0</v>
      </c>
      <c r="CT25" s="208">
        <f>'Marks Entry'!CU27</f>
        <v>0</v>
      </c>
      <c r="CU25" s="208">
        <f>'Marks Entry'!CV27</f>
        <v>0</v>
      </c>
      <c r="CV25" s="209">
        <f>'Marks Entry'!CW27</f>
        <v>0</v>
      </c>
      <c r="CW25" s="208">
        <f>'Marks Entry'!CX27</f>
        <v>0</v>
      </c>
      <c r="CX25" s="209">
        <f>'Marks Entry'!CY27</f>
        <v>0</v>
      </c>
      <c r="CY25" s="208">
        <f>'Marks Entry'!CZ27</f>
        <v>6</v>
      </c>
      <c r="CZ25" s="209">
        <f>'Marks Entry'!DA27</f>
        <v>6</v>
      </c>
      <c r="DA25" s="208" t="str">
        <f>'Marks Entry'!DB27</f>
        <v/>
      </c>
      <c r="DB25" s="208" t="str">
        <f>'Marks Entry'!DC27</f>
        <v/>
      </c>
      <c r="DC25" s="208" t="str">
        <f>'Marks Entry'!DD27</f>
        <v/>
      </c>
      <c r="DD25" s="210" t="str">
        <f>'Marks Entry'!DE27</f>
        <v/>
      </c>
      <c r="DE25" s="211">
        <f>'Marks Entry'!DF27</f>
        <v>0</v>
      </c>
      <c r="DF25" s="212">
        <f>'Marks Entry'!DG27</f>
        <v>0</v>
      </c>
      <c r="DG25" s="212">
        <f>'Marks Entry'!DH27</f>
        <v>5</v>
      </c>
      <c r="DH25" s="209">
        <f>'Marks Entry'!DI27</f>
        <v>5</v>
      </c>
      <c r="DI25" s="212">
        <f>'Marks Entry'!DJ27</f>
        <v>0</v>
      </c>
      <c r="DJ25" s="213">
        <f>'Marks Entry'!DK27</f>
        <v>0</v>
      </c>
      <c r="DK25" s="214">
        <f>'Marks Entry'!DL27</f>
        <v>0</v>
      </c>
      <c r="DL25" s="213">
        <f>'Marks Entry'!DM27</f>
        <v>0</v>
      </c>
      <c r="DM25" s="212">
        <f>'Marks Entry'!DN27</f>
        <v>0</v>
      </c>
      <c r="DN25" s="214">
        <f>'Marks Entry'!DO27</f>
        <v>0</v>
      </c>
      <c r="DO25" s="215">
        <f>'Marks Entry'!DP27</f>
        <v>5</v>
      </c>
      <c r="DP25" s="208">
        <f>'Marks Entry'!DQ27</f>
        <v>2.5</v>
      </c>
      <c r="DQ25" s="210" t="str">
        <f>'Marks Entry'!DR27</f>
        <v/>
      </c>
      <c r="DR25" s="211">
        <f>'Marks Entry'!DS27</f>
        <v>0</v>
      </c>
      <c r="DS25" s="212">
        <f>'Marks Entry'!DT27</f>
        <v>0</v>
      </c>
      <c r="DT25" s="216" t="str">
        <f>'Marks Entry'!DU27</f>
        <v/>
      </c>
      <c r="DU25" s="212">
        <f>'Marks Entry'!DV27</f>
        <v>0</v>
      </c>
      <c r="DV25" s="212">
        <f>'Marks Entry'!DW27</f>
        <v>0</v>
      </c>
      <c r="DW25" s="216" t="str">
        <f>'Marks Entry'!DX27</f>
        <v/>
      </c>
      <c r="DX25" s="212">
        <f>'Marks Entry'!DY27</f>
        <v>0</v>
      </c>
      <c r="DY25" s="212">
        <f>'Marks Entry'!DZ27</f>
        <v>0</v>
      </c>
      <c r="DZ25" s="216" t="str">
        <f>'Marks Entry'!EA27</f>
        <v/>
      </c>
      <c r="EA25" s="216">
        <f>'Marks Entry'!EB27</f>
        <v>0</v>
      </c>
      <c r="EB25" s="216">
        <f>'Marks Entry'!EC27</f>
        <v>0</v>
      </c>
      <c r="EC25" s="217">
        <f>'Marks Entry'!ED27</f>
        <v>0</v>
      </c>
      <c r="ED25" s="212">
        <f>'Marks Entry'!EE27</f>
        <v>0</v>
      </c>
      <c r="EE25" s="213">
        <f>'Marks Entry'!EF27</f>
        <v>0</v>
      </c>
      <c r="EF25" s="216" t="str">
        <f>'Marks Entry'!EG27</f>
        <v/>
      </c>
      <c r="EG25" s="213">
        <f>'Marks Entry'!EH27</f>
        <v>0</v>
      </c>
      <c r="EH25" s="212">
        <f>'Marks Entry'!EI27</f>
        <v>0</v>
      </c>
      <c r="EI25" s="214">
        <f>'Marks Entry'!EJ27</f>
        <v>0</v>
      </c>
      <c r="EJ25" s="214">
        <f>'Marks Entry'!EK27</f>
        <v>0</v>
      </c>
      <c r="EK25" s="214">
        <f>'Marks Entry'!EL27</f>
        <v>0</v>
      </c>
      <c r="EL25" s="218">
        <f>'Marks Entry'!EM27</f>
        <v>0</v>
      </c>
      <c r="EM25" s="208" t="str">
        <f>'Marks Entry'!EN27</f>
        <v/>
      </c>
      <c r="EN25" s="210" t="str">
        <f>'Marks Entry'!EO27</f>
        <v>A</v>
      </c>
      <c r="EO25" s="211">
        <f>'Marks Entry'!EP27</f>
        <v>0</v>
      </c>
      <c r="EP25" s="212">
        <f>'Marks Entry'!EQ27</f>
        <v>0</v>
      </c>
      <c r="EQ25" s="212">
        <f>'Marks Entry'!ER27</f>
        <v>0</v>
      </c>
      <c r="ER25" s="215">
        <f>'Marks Entry'!ES27</f>
        <v>0</v>
      </c>
      <c r="ES25" s="219">
        <f>'Marks Entry'!ET27</f>
        <v>0</v>
      </c>
      <c r="ET25" s="220" t="str">
        <f>'Marks Entry'!EU27</f>
        <v/>
      </c>
      <c r="EU25" s="211">
        <f>'Marks Entry'!EV27</f>
        <v>0</v>
      </c>
      <c r="EV25" s="212">
        <f>'Marks Entry'!EW27</f>
        <v>0</v>
      </c>
      <c r="EW25" s="212">
        <f>'Marks Entry'!EX27</f>
        <v>0</v>
      </c>
      <c r="EX25" s="215">
        <f>'Marks Entry'!EY27</f>
        <v>0</v>
      </c>
      <c r="EY25" s="219">
        <f>'Marks Entry'!EZ27</f>
        <v>0</v>
      </c>
      <c r="EZ25" s="220" t="str">
        <f>'Marks Entry'!FA27</f>
        <v/>
      </c>
      <c r="FA25" s="211">
        <f>'Marks Entry'!FB27</f>
        <v>0</v>
      </c>
      <c r="FB25" s="212">
        <f>'Marks Entry'!FC27</f>
        <v>0</v>
      </c>
      <c r="FC25" s="213">
        <f>'Marks Entry'!FD27</f>
        <v>0</v>
      </c>
      <c r="FD25" s="216">
        <f>'Marks Entry'!FE27</f>
        <v>0</v>
      </c>
      <c r="FE25" s="213">
        <f>'Marks Entry'!FF27</f>
        <v>0</v>
      </c>
      <c r="FF25" s="216">
        <f>'Marks Entry'!FG27</f>
        <v>0</v>
      </c>
      <c r="FG25" s="213">
        <f>'Marks Entry'!FH27</f>
        <v>0</v>
      </c>
      <c r="FH25" s="221">
        <f>'Marks Entry'!FI27</f>
        <v>0</v>
      </c>
      <c r="FI25" s="221" t="str">
        <f>'Marks Entry'!FJ27</f>
        <v/>
      </c>
      <c r="FJ25" s="221" t="str">
        <f>'Marks Entry'!FK27</f>
        <v/>
      </c>
      <c r="FK25" s="208" t="str">
        <f>'Marks Entry'!FL27</f>
        <v/>
      </c>
      <c r="FL25" s="210" t="str">
        <f>'Marks Entry'!FM27</f>
        <v/>
      </c>
      <c r="FM25" s="211">
        <f>'Marks Entry'!FN27</f>
        <v>0</v>
      </c>
      <c r="FN25" s="212">
        <f>'Marks Entry'!FO27</f>
        <v>0</v>
      </c>
      <c r="FO25" s="212">
        <f>'Marks Entry'!FP27</f>
        <v>0</v>
      </c>
      <c r="FP25" s="215">
        <f>'Marks Entry'!FQ27</f>
        <v>0</v>
      </c>
      <c r="FQ25" s="219">
        <f>'Marks Entry'!FR27</f>
        <v>0</v>
      </c>
      <c r="FR25" s="220" t="str">
        <f>'Marks Entry'!FS27</f>
        <v/>
      </c>
      <c r="FS25" s="207">
        <f>'Marks Entry'!FT27</f>
        <v>0</v>
      </c>
      <c r="FT25" s="208">
        <f>'Marks Entry'!FU27</f>
        <v>0</v>
      </c>
      <c r="FU25" s="222" t="str">
        <f>'Marks Entry'!FV27</f>
        <v/>
      </c>
      <c r="FV25" s="207" t="str">
        <f>'Marks Entry'!FW27</f>
        <v/>
      </c>
      <c r="FW25" s="208" t="str">
        <f>'Marks Entry'!FX27</f>
        <v/>
      </c>
      <c r="FX25" s="223" t="str">
        <f>'Marks Entry'!FY27</f>
        <v/>
      </c>
      <c r="FY25" s="224" t="str">
        <f>'Marks Entry'!FZ27</f>
        <v/>
      </c>
      <c r="FZ25" s="224" t="str">
        <f>'Marks Entry'!GA27</f>
        <v/>
      </c>
      <c r="GA25" s="208" t="str">
        <f>'Marks Entry'!GC27</f>
        <v/>
      </c>
      <c r="GB25" s="445" t="str">
        <f>'Marks Entry'!GD27</f>
        <v/>
      </c>
    </row>
    <row r="26" spans="1:184" s="31" customFormat="1" ht="17.25" customHeight="1">
      <c r="A26" s="1064"/>
      <c r="B26" s="188">
        <f t="shared" si="1"/>
        <v>0</v>
      </c>
      <c r="C26" s="189">
        <f>'Marks Entry'!D28</f>
        <v>0</v>
      </c>
      <c r="D26" s="189">
        <f>'Marks Entry'!E28</f>
        <v>0</v>
      </c>
      <c r="E26" s="189">
        <f>'Marks Entry'!F28</f>
        <v>0</v>
      </c>
      <c r="F26" s="189">
        <f>'Marks Entry'!$G28</f>
        <v>0</v>
      </c>
      <c r="G26" s="189">
        <f>'Marks Entry'!$H28</f>
        <v>0</v>
      </c>
      <c r="H26" s="189">
        <f>'Marks Entry'!I28</f>
        <v>0</v>
      </c>
      <c r="I26" s="189">
        <f>'Marks Entry'!J28</f>
        <v>0</v>
      </c>
      <c r="J26" s="366">
        <f>'Marks Entry'!K28</f>
        <v>0</v>
      </c>
      <c r="K26" s="207">
        <f>'Marks Entry'!L28</f>
        <v>0</v>
      </c>
      <c r="L26" s="208">
        <f>'Marks Entry'!M28</f>
        <v>0</v>
      </c>
      <c r="M26" s="208">
        <f>'Marks Entry'!N28</f>
        <v>0</v>
      </c>
      <c r="N26" s="208">
        <f>'Marks Entry'!O28</f>
        <v>0</v>
      </c>
      <c r="O26" s="208">
        <f>'Marks Entry'!P28</f>
        <v>0</v>
      </c>
      <c r="P26" s="209">
        <f>'Marks Entry'!Q28</f>
        <v>0</v>
      </c>
      <c r="Q26" s="208">
        <f>'Marks Entry'!R28</f>
        <v>0</v>
      </c>
      <c r="R26" s="209">
        <f>'Marks Entry'!S28</f>
        <v>0</v>
      </c>
      <c r="S26" s="208">
        <f>'Marks Entry'!T28</f>
        <v>0</v>
      </c>
      <c r="T26" s="209">
        <f>'Marks Entry'!U28</f>
        <v>0</v>
      </c>
      <c r="U26" s="208" t="str">
        <f>'Marks Entry'!V28</f>
        <v/>
      </c>
      <c r="V26" s="208" t="str">
        <f>'Marks Entry'!W28</f>
        <v/>
      </c>
      <c r="W26" s="208" t="str">
        <f>'Marks Entry'!X28</f>
        <v/>
      </c>
      <c r="X26" s="210" t="str">
        <f>'Marks Entry'!Y28</f>
        <v/>
      </c>
      <c r="Y26" s="207">
        <f>'Marks Entry'!Z28</f>
        <v>0</v>
      </c>
      <c r="Z26" s="208">
        <f>'Marks Entry'!AA28</f>
        <v>0</v>
      </c>
      <c r="AA26" s="208">
        <f>'Marks Entry'!AB28</f>
        <v>0</v>
      </c>
      <c r="AB26" s="208">
        <f>'Marks Entry'!AC28</f>
        <v>0</v>
      </c>
      <c r="AC26" s="208">
        <f>'Marks Entry'!AD28</f>
        <v>0</v>
      </c>
      <c r="AD26" s="209">
        <f>'Marks Entry'!AE28</f>
        <v>0</v>
      </c>
      <c r="AE26" s="208">
        <f>'Marks Entry'!AF28</f>
        <v>0</v>
      </c>
      <c r="AF26" s="209">
        <f>'Marks Entry'!AG28</f>
        <v>0</v>
      </c>
      <c r="AG26" s="208">
        <f>'Marks Entry'!AH28</f>
        <v>0</v>
      </c>
      <c r="AH26" s="209">
        <f>'Marks Entry'!AI28</f>
        <v>0</v>
      </c>
      <c r="AI26" s="208" t="str">
        <f>'Marks Entry'!AJ28</f>
        <v/>
      </c>
      <c r="AJ26" s="208" t="str">
        <f>'Marks Entry'!AK28</f>
        <v/>
      </c>
      <c r="AK26" s="208" t="str">
        <f>'Marks Entry'!AL28</f>
        <v/>
      </c>
      <c r="AL26" s="210" t="str">
        <f>'Marks Entry'!AM28</f>
        <v/>
      </c>
      <c r="AM26" s="207">
        <f>'Marks Entry'!AN28</f>
        <v>0</v>
      </c>
      <c r="AN26" s="208">
        <f>'Marks Entry'!AO28</f>
        <v>0</v>
      </c>
      <c r="AO26" s="208">
        <f>'Marks Entry'!AP28</f>
        <v>0</v>
      </c>
      <c r="AP26" s="208">
        <f>'Marks Entry'!AQ28</f>
        <v>0</v>
      </c>
      <c r="AQ26" s="208">
        <f>'Marks Entry'!AR28</f>
        <v>0</v>
      </c>
      <c r="AR26" s="209">
        <f>'Marks Entry'!AS28</f>
        <v>0</v>
      </c>
      <c r="AS26" s="208">
        <f>'Marks Entry'!AT28</f>
        <v>0</v>
      </c>
      <c r="AT26" s="209">
        <f>'Marks Entry'!AU28</f>
        <v>0</v>
      </c>
      <c r="AU26" s="208">
        <f>'Marks Entry'!AV28</f>
        <v>0</v>
      </c>
      <c r="AV26" s="209">
        <f>'Marks Entry'!AW28</f>
        <v>0</v>
      </c>
      <c r="AW26" s="208" t="str">
        <f>'Marks Entry'!AX28</f>
        <v/>
      </c>
      <c r="AX26" s="208" t="str">
        <f>'Marks Entry'!AY28</f>
        <v/>
      </c>
      <c r="AY26" s="208" t="str">
        <f>'Marks Entry'!AZ28</f>
        <v/>
      </c>
      <c r="AZ26" s="210" t="str">
        <f>'Marks Entry'!BA28</f>
        <v/>
      </c>
      <c r="BA26" s="207">
        <f>'Marks Entry'!BB28</f>
        <v>0</v>
      </c>
      <c r="BB26" s="208">
        <f>'Marks Entry'!BC28</f>
        <v>0</v>
      </c>
      <c r="BC26" s="208">
        <f>'Marks Entry'!BD28</f>
        <v>0</v>
      </c>
      <c r="BD26" s="208">
        <f>'Marks Entry'!BE28</f>
        <v>0</v>
      </c>
      <c r="BE26" s="208">
        <f>'Marks Entry'!BF28</f>
        <v>0</v>
      </c>
      <c r="BF26" s="209">
        <f>'Marks Entry'!BG28</f>
        <v>0</v>
      </c>
      <c r="BG26" s="208">
        <f>'Marks Entry'!BH28</f>
        <v>0</v>
      </c>
      <c r="BH26" s="209">
        <f>'Marks Entry'!BI28</f>
        <v>0</v>
      </c>
      <c r="BI26" s="208">
        <f>'Marks Entry'!BJ28</f>
        <v>0</v>
      </c>
      <c r="BJ26" s="209">
        <f>'Marks Entry'!BK28</f>
        <v>0</v>
      </c>
      <c r="BK26" s="208" t="str">
        <f>'Marks Entry'!BL28</f>
        <v/>
      </c>
      <c r="BL26" s="208" t="str">
        <f>'Marks Entry'!BM28</f>
        <v/>
      </c>
      <c r="BM26" s="208" t="str">
        <f>'Marks Entry'!BN28</f>
        <v/>
      </c>
      <c r="BN26" s="210" t="str">
        <f>'Marks Entry'!BO28</f>
        <v/>
      </c>
      <c r="BO26" s="207">
        <f>'Marks Entry'!BP28</f>
        <v>0</v>
      </c>
      <c r="BP26" s="208">
        <f>'Marks Entry'!BQ28</f>
        <v>0</v>
      </c>
      <c r="BQ26" s="208">
        <f>'Marks Entry'!BR28</f>
        <v>0</v>
      </c>
      <c r="BR26" s="208">
        <f>'Marks Entry'!BS28</f>
        <v>0</v>
      </c>
      <c r="BS26" s="208">
        <f>'Marks Entry'!BT28</f>
        <v>0</v>
      </c>
      <c r="BT26" s="209">
        <f>'Marks Entry'!BU28</f>
        <v>0</v>
      </c>
      <c r="BU26" s="208">
        <f>'Marks Entry'!BV28</f>
        <v>0</v>
      </c>
      <c r="BV26" s="209">
        <f>'Marks Entry'!BW28</f>
        <v>0</v>
      </c>
      <c r="BW26" s="208">
        <f>'Marks Entry'!BX28</f>
        <v>0</v>
      </c>
      <c r="BX26" s="209">
        <f>'Marks Entry'!BY28</f>
        <v>0</v>
      </c>
      <c r="BY26" s="208">
        <f>'Marks Entry'!BZ28</f>
        <v>0</v>
      </c>
      <c r="BZ26" s="208" t="str">
        <f>'Marks Entry'!CA28</f>
        <v/>
      </c>
      <c r="CA26" s="208" t="str">
        <f>'Marks Entry'!CB28</f>
        <v/>
      </c>
      <c r="CB26" s="210" t="str">
        <f>'Marks Entry'!CC28</f>
        <v/>
      </c>
      <c r="CC26" s="207">
        <f>'Marks Entry'!CD28</f>
        <v>0</v>
      </c>
      <c r="CD26" s="208">
        <f>'Marks Entry'!CE28</f>
        <v>0</v>
      </c>
      <c r="CE26" s="208">
        <f>'Marks Entry'!CF28</f>
        <v>0</v>
      </c>
      <c r="CF26" s="208">
        <f>'Marks Entry'!CG28</f>
        <v>0</v>
      </c>
      <c r="CG26" s="208">
        <f>'Marks Entry'!CH28</f>
        <v>0</v>
      </c>
      <c r="CH26" s="209">
        <f>'Marks Entry'!CI28</f>
        <v>0</v>
      </c>
      <c r="CI26" s="208">
        <f>'Marks Entry'!CJ28</f>
        <v>0</v>
      </c>
      <c r="CJ26" s="209">
        <f>'Marks Entry'!CK28</f>
        <v>0</v>
      </c>
      <c r="CK26" s="208">
        <f>'Marks Entry'!CL28</f>
        <v>0</v>
      </c>
      <c r="CL26" s="209">
        <f>'Marks Entry'!CM28</f>
        <v>0</v>
      </c>
      <c r="CM26" s="208" t="str">
        <f>'Marks Entry'!CN28</f>
        <v/>
      </c>
      <c r="CN26" s="208" t="str">
        <f>'Marks Entry'!CO28</f>
        <v/>
      </c>
      <c r="CO26" s="208" t="str">
        <f>'Marks Entry'!CP28</f>
        <v/>
      </c>
      <c r="CP26" s="210" t="str">
        <f>'Marks Entry'!CQ28</f>
        <v/>
      </c>
      <c r="CQ26" s="207">
        <f>'Marks Entry'!CR28</f>
        <v>0</v>
      </c>
      <c r="CR26" s="208">
        <f>'Marks Entry'!CS28</f>
        <v>0</v>
      </c>
      <c r="CS26" s="208">
        <f>'Marks Entry'!CT28</f>
        <v>0</v>
      </c>
      <c r="CT26" s="208">
        <f>'Marks Entry'!CU28</f>
        <v>0</v>
      </c>
      <c r="CU26" s="208">
        <f>'Marks Entry'!CV28</f>
        <v>0</v>
      </c>
      <c r="CV26" s="209">
        <f>'Marks Entry'!CW28</f>
        <v>0</v>
      </c>
      <c r="CW26" s="208">
        <f>'Marks Entry'!CX28</f>
        <v>0</v>
      </c>
      <c r="CX26" s="209">
        <f>'Marks Entry'!CY28</f>
        <v>0</v>
      </c>
      <c r="CY26" s="208">
        <f>'Marks Entry'!CZ28</f>
        <v>0</v>
      </c>
      <c r="CZ26" s="209">
        <f>'Marks Entry'!DA28</f>
        <v>0</v>
      </c>
      <c r="DA26" s="208" t="str">
        <f>'Marks Entry'!DB28</f>
        <v/>
      </c>
      <c r="DB26" s="208" t="str">
        <f>'Marks Entry'!DC28</f>
        <v/>
      </c>
      <c r="DC26" s="208" t="str">
        <f>'Marks Entry'!DD28</f>
        <v/>
      </c>
      <c r="DD26" s="210" t="str">
        <f>'Marks Entry'!DE28</f>
        <v/>
      </c>
      <c r="DE26" s="211">
        <f>'Marks Entry'!DF28</f>
        <v>0</v>
      </c>
      <c r="DF26" s="212">
        <f>'Marks Entry'!DG28</f>
        <v>0</v>
      </c>
      <c r="DG26" s="212">
        <f>'Marks Entry'!DH28</f>
        <v>5</v>
      </c>
      <c r="DH26" s="209">
        <f>'Marks Entry'!DI28</f>
        <v>5</v>
      </c>
      <c r="DI26" s="212">
        <f>'Marks Entry'!DJ28</f>
        <v>0</v>
      </c>
      <c r="DJ26" s="213">
        <f>'Marks Entry'!DK28</f>
        <v>0</v>
      </c>
      <c r="DK26" s="214">
        <f>'Marks Entry'!DL28</f>
        <v>0</v>
      </c>
      <c r="DL26" s="213">
        <f>'Marks Entry'!DM28</f>
        <v>0</v>
      </c>
      <c r="DM26" s="212">
        <f>'Marks Entry'!DN28</f>
        <v>0</v>
      </c>
      <c r="DN26" s="214">
        <f>'Marks Entry'!DO28</f>
        <v>0</v>
      </c>
      <c r="DO26" s="215">
        <f>'Marks Entry'!DP28</f>
        <v>5</v>
      </c>
      <c r="DP26" s="208">
        <f>'Marks Entry'!DQ28</f>
        <v>2.5</v>
      </c>
      <c r="DQ26" s="210" t="str">
        <f>'Marks Entry'!DR28</f>
        <v/>
      </c>
      <c r="DR26" s="211">
        <f>'Marks Entry'!DS28</f>
        <v>0</v>
      </c>
      <c r="DS26" s="212">
        <f>'Marks Entry'!DT28</f>
        <v>0</v>
      </c>
      <c r="DT26" s="216" t="str">
        <f>'Marks Entry'!DU28</f>
        <v/>
      </c>
      <c r="DU26" s="212">
        <f>'Marks Entry'!DV28</f>
        <v>0</v>
      </c>
      <c r="DV26" s="212">
        <f>'Marks Entry'!DW28</f>
        <v>0</v>
      </c>
      <c r="DW26" s="216" t="str">
        <f>'Marks Entry'!DX28</f>
        <v/>
      </c>
      <c r="DX26" s="212">
        <f>'Marks Entry'!DY28</f>
        <v>0</v>
      </c>
      <c r="DY26" s="212">
        <f>'Marks Entry'!DZ28</f>
        <v>0</v>
      </c>
      <c r="DZ26" s="216" t="str">
        <f>'Marks Entry'!EA28</f>
        <v/>
      </c>
      <c r="EA26" s="216">
        <f>'Marks Entry'!EB28</f>
        <v>0</v>
      </c>
      <c r="EB26" s="216">
        <f>'Marks Entry'!EC28</f>
        <v>0</v>
      </c>
      <c r="EC26" s="217">
        <f>'Marks Entry'!ED28</f>
        <v>0</v>
      </c>
      <c r="ED26" s="212">
        <f>'Marks Entry'!EE28</f>
        <v>0</v>
      </c>
      <c r="EE26" s="213">
        <f>'Marks Entry'!EF28</f>
        <v>0</v>
      </c>
      <c r="EF26" s="216" t="str">
        <f>'Marks Entry'!EG28</f>
        <v/>
      </c>
      <c r="EG26" s="213">
        <f>'Marks Entry'!EH28</f>
        <v>0</v>
      </c>
      <c r="EH26" s="212">
        <f>'Marks Entry'!EI28</f>
        <v>0</v>
      </c>
      <c r="EI26" s="214">
        <f>'Marks Entry'!EJ28</f>
        <v>0</v>
      </c>
      <c r="EJ26" s="214">
        <f>'Marks Entry'!EK28</f>
        <v>0</v>
      </c>
      <c r="EK26" s="214">
        <f>'Marks Entry'!EL28</f>
        <v>0</v>
      </c>
      <c r="EL26" s="218">
        <f>'Marks Entry'!EM28</f>
        <v>0</v>
      </c>
      <c r="EM26" s="208" t="str">
        <f>'Marks Entry'!EN28</f>
        <v/>
      </c>
      <c r="EN26" s="210" t="str">
        <f>'Marks Entry'!EO28</f>
        <v>A</v>
      </c>
      <c r="EO26" s="211">
        <f>'Marks Entry'!EP28</f>
        <v>0</v>
      </c>
      <c r="EP26" s="212">
        <f>'Marks Entry'!EQ28</f>
        <v>0</v>
      </c>
      <c r="EQ26" s="212">
        <f>'Marks Entry'!ER28</f>
        <v>0</v>
      </c>
      <c r="ER26" s="215">
        <f>'Marks Entry'!ES28</f>
        <v>0</v>
      </c>
      <c r="ES26" s="219">
        <f>'Marks Entry'!ET28</f>
        <v>0</v>
      </c>
      <c r="ET26" s="220" t="str">
        <f>'Marks Entry'!EU28</f>
        <v/>
      </c>
      <c r="EU26" s="211">
        <f>'Marks Entry'!EV28</f>
        <v>0</v>
      </c>
      <c r="EV26" s="212">
        <f>'Marks Entry'!EW28</f>
        <v>0</v>
      </c>
      <c r="EW26" s="212">
        <f>'Marks Entry'!EX28</f>
        <v>0</v>
      </c>
      <c r="EX26" s="215">
        <f>'Marks Entry'!EY28</f>
        <v>0</v>
      </c>
      <c r="EY26" s="219">
        <f>'Marks Entry'!EZ28</f>
        <v>0</v>
      </c>
      <c r="EZ26" s="220" t="str">
        <f>'Marks Entry'!FA28</f>
        <v/>
      </c>
      <c r="FA26" s="211">
        <f>'Marks Entry'!FB28</f>
        <v>0</v>
      </c>
      <c r="FB26" s="212">
        <f>'Marks Entry'!FC28</f>
        <v>0</v>
      </c>
      <c r="FC26" s="213">
        <f>'Marks Entry'!FD28</f>
        <v>0</v>
      </c>
      <c r="FD26" s="216">
        <f>'Marks Entry'!FE28</f>
        <v>0</v>
      </c>
      <c r="FE26" s="213">
        <f>'Marks Entry'!FF28</f>
        <v>0</v>
      </c>
      <c r="FF26" s="216">
        <f>'Marks Entry'!FG28</f>
        <v>0</v>
      </c>
      <c r="FG26" s="213">
        <f>'Marks Entry'!FH28</f>
        <v>0</v>
      </c>
      <c r="FH26" s="221">
        <f>'Marks Entry'!FI28</f>
        <v>0</v>
      </c>
      <c r="FI26" s="221" t="str">
        <f>'Marks Entry'!FJ28</f>
        <v/>
      </c>
      <c r="FJ26" s="221" t="str">
        <f>'Marks Entry'!FK28</f>
        <v/>
      </c>
      <c r="FK26" s="208" t="str">
        <f>'Marks Entry'!FL28</f>
        <v/>
      </c>
      <c r="FL26" s="210" t="str">
        <f>'Marks Entry'!FM28</f>
        <v/>
      </c>
      <c r="FM26" s="211">
        <f>'Marks Entry'!FN28</f>
        <v>0</v>
      </c>
      <c r="FN26" s="212">
        <f>'Marks Entry'!FO28</f>
        <v>0</v>
      </c>
      <c r="FO26" s="212">
        <f>'Marks Entry'!FP28</f>
        <v>0</v>
      </c>
      <c r="FP26" s="215">
        <f>'Marks Entry'!FQ28</f>
        <v>0</v>
      </c>
      <c r="FQ26" s="219">
        <f>'Marks Entry'!FR28</f>
        <v>0</v>
      </c>
      <c r="FR26" s="220" t="str">
        <f>'Marks Entry'!FS28</f>
        <v/>
      </c>
      <c r="FS26" s="207">
        <f>'Marks Entry'!FT28</f>
        <v>0</v>
      </c>
      <c r="FT26" s="208">
        <f>'Marks Entry'!FU28</f>
        <v>0</v>
      </c>
      <c r="FU26" s="222" t="str">
        <f>'Marks Entry'!FV28</f>
        <v/>
      </c>
      <c r="FV26" s="207" t="str">
        <f>'Marks Entry'!FW28</f>
        <v/>
      </c>
      <c r="FW26" s="208" t="str">
        <f>'Marks Entry'!FX28</f>
        <v/>
      </c>
      <c r="FX26" s="223" t="str">
        <f>'Marks Entry'!FY28</f>
        <v/>
      </c>
      <c r="FY26" s="224" t="str">
        <f>'Marks Entry'!FZ28</f>
        <v/>
      </c>
      <c r="FZ26" s="224" t="str">
        <f>'Marks Entry'!GA28</f>
        <v/>
      </c>
      <c r="GA26" s="208" t="str">
        <f>'Marks Entry'!GC28</f>
        <v/>
      </c>
      <c r="GB26" s="445" t="str">
        <f>'Marks Entry'!GD28</f>
        <v/>
      </c>
    </row>
    <row r="27" spans="1:184" s="31" customFormat="1" ht="17.25" customHeight="1">
      <c r="A27" s="1064"/>
      <c r="B27" s="188">
        <f t="shared" si="1"/>
        <v>0</v>
      </c>
      <c r="C27" s="189">
        <f>'Marks Entry'!D29</f>
        <v>0</v>
      </c>
      <c r="D27" s="189">
        <f>'Marks Entry'!E29</f>
        <v>0</v>
      </c>
      <c r="E27" s="189">
        <f>'Marks Entry'!F29</f>
        <v>0</v>
      </c>
      <c r="F27" s="189">
        <f>'Marks Entry'!$G29</f>
        <v>0</v>
      </c>
      <c r="G27" s="189">
        <f>'Marks Entry'!$H29</f>
        <v>0</v>
      </c>
      <c r="H27" s="189">
        <f>'Marks Entry'!I29</f>
        <v>0</v>
      </c>
      <c r="I27" s="189">
        <f>'Marks Entry'!J29</f>
        <v>0</v>
      </c>
      <c r="J27" s="366">
        <f>'Marks Entry'!K29</f>
        <v>0</v>
      </c>
      <c r="K27" s="207">
        <f>'Marks Entry'!L29</f>
        <v>0</v>
      </c>
      <c r="L27" s="208">
        <f>'Marks Entry'!M29</f>
        <v>0</v>
      </c>
      <c r="M27" s="208">
        <f>'Marks Entry'!N29</f>
        <v>0</v>
      </c>
      <c r="N27" s="208">
        <f>'Marks Entry'!O29</f>
        <v>0</v>
      </c>
      <c r="O27" s="208">
        <f>'Marks Entry'!P29</f>
        <v>0</v>
      </c>
      <c r="P27" s="209">
        <f>'Marks Entry'!Q29</f>
        <v>0</v>
      </c>
      <c r="Q27" s="208">
        <f>'Marks Entry'!R29</f>
        <v>0</v>
      </c>
      <c r="R27" s="209">
        <f>'Marks Entry'!S29</f>
        <v>0</v>
      </c>
      <c r="S27" s="208">
        <f>'Marks Entry'!T29</f>
        <v>0</v>
      </c>
      <c r="T27" s="209">
        <f>'Marks Entry'!U29</f>
        <v>0</v>
      </c>
      <c r="U27" s="208" t="str">
        <f>'Marks Entry'!V29</f>
        <v/>
      </c>
      <c r="V27" s="208" t="str">
        <f>'Marks Entry'!W29</f>
        <v/>
      </c>
      <c r="W27" s="208" t="str">
        <f>'Marks Entry'!X29</f>
        <v/>
      </c>
      <c r="X27" s="210" t="str">
        <f>'Marks Entry'!Y29</f>
        <v/>
      </c>
      <c r="Y27" s="207">
        <f>'Marks Entry'!Z29</f>
        <v>0</v>
      </c>
      <c r="Z27" s="208">
        <f>'Marks Entry'!AA29</f>
        <v>0</v>
      </c>
      <c r="AA27" s="208">
        <f>'Marks Entry'!AB29</f>
        <v>0</v>
      </c>
      <c r="AB27" s="208">
        <f>'Marks Entry'!AC29</f>
        <v>0</v>
      </c>
      <c r="AC27" s="208">
        <f>'Marks Entry'!AD29</f>
        <v>0</v>
      </c>
      <c r="AD27" s="209">
        <f>'Marks Entry'!AE29</f>
        <v>0</v>
      </c>
      <c r="AE27" s="208">
        <f>'Marks Entry'!AF29</f>
        <v>0</v>
      </c>
      <c r="AF27" s="209">
        <f>'Marks Entry'!AG29</f>
        <v>0</v>
      </c>
      <c r="AG27" s="208">
        <f>'Marks Entry'!AH29</f>
        <v>0</v>
      </c>
      <c r="AH27" s="209">
        <f>'Marks Entry'!AI29</f>
        <v>0</v>
      </c>
      <c r="AI27" s="208" t="str">
        <f>'Marks Entry'!AJ29</f>
        <v/>
      </c>
      <c r="AJ27" s="208" t="str">
        <f>'Marks Entry'!AK29</f>
        <v/>
      </c>
      <c r="AK27" s="208" t="str">
        <f>'Marks Entry'!AL29</f>
        <v/>
      </c>
      <c r="AL27" s="210" t="str">
        <f>'Marks Entry'!AM29</f>
        <v/>
      </c>
      <c r="AM27" s="207">
        <f>'Marks Entry'!AN29</f>
        <v>0</v>
      </c>
      <c r="AN27" s="208">
        <f>'Marks Entry'!AO29</f>
        <v>0</v>
      </c>
      <c r="AO27" s="208">
        <f>'Marks Entry'!AP29</f>
        <v>0</v>
      </c>
      <c r="AP27" s="208">
        <f>'Marks Entry'!AQ29</f>
        <v>0</v>
      </c>
      <c r="AQ27" s="208">
        <f>'Marks Entry'!AR29</f>
        <v>0</v>
      </c>
      <c r="AR27" s="209">
        <f>'Marks Entry'!AS29</f>
        <v>0</v>
      </c>
      <c r="AS27" s="208">
        <f>'Marks Entry'!AT29</f>
        <v>0</v>
      </c>
      <c r="AT27" s="209">
        <f>'Marks Entry'!AU29</f>
        <v>0</v>
      </c>
      <c r="AU27" s="208">
        <f>'Marks Entry'!AV29</f>
        <v>0</v>
      </c>
      <c r="AV27" s="209">
        <f>'Marks Entry'!AW29</f>
        <v>0</v>
      </c>
      <c r="AW27" s="208" t="str">
        <f>'Marks Entry'!AX29</f>
        <v/>
      </c>
      <c r="AX27" s="208" t="str">
        <f>'Marks Entry'!AY29</f>
        <v/>
      </c>
      <c r="AY27" s="208" t="str">
        <f>'Marks Entry'!AZ29</f>
        <v/>
      </c>
      <c r="AZ27" s="210" t="str">
        <f>'Marks Entry'!BA29</f>
        <v/>
      </c>
      <c r="BA27" s="207">
        <f>'Marks Entry'!BB29</f>
        <v>0</v>
      </c>
      <c r="BB27" s="208">
        <f>'Marks Entry'!BC29</f>
        <v>0</v>
      </c>
      <c r="BC27" s="208">
        <f>'Marks Entry'!BD29</f>
        <v>0</v>
      </c>
      <c r="BD27" s="208">
        <f>'Marks Entry'!BE29</f>
        <v>0</v>
      </c>
      <c r="BE27" s="208">
        <f>'Marks Entry'!BF29</f>
        <v>0</v>
      </c>
      <c r="BF27" s="209">
        <f>'Marks Entry'!BG29</f>
        <v>0</v>
      </c>
      <c r="BG27" s="208">
        <f>'Marks Entry'!BH29</f>
        <v>0</v>
      </c>
      <c r="BH27" s="209">
        <f>'Marks Entry'!BI29</f>
        <v>0</v>
      </c>
      <c r="BI27" s="208">
        <f>'Marks Entry'!BJ29</f>
        <v>0</v>
      </c>
      <c r="BJ27" s="209">
        <f>'Marks Entry'!BK29</f>
        <v>0</v>
      </c>
      <c r="BK27" s="208" t="str">
        <f>'Marks Entry'!BL29</f>
        <v/>
      </c>
      <c r="BL27" s="208" t="str">
        <f>'Marks Entry'!BM29</f>
        <v/>
      </c>
      <c r="BM27" s="208" t="str">
        <f>'Marks Entry'!BN29</f>
        <v/>
      </c>
      <c r="BN27" s="210" t="str">
        <f>'Marks Entry'!BO29</f>
        <v/>
      </c>
      <c r="BO27" s="207">
        <f>'Marks Entry'!BP29</f>
        <v>0</v>
      </c>
      <c r="BP27" s="208">
        <f>'Marks Entry'!BQ29</f>
        <v>0</v>
      </c>
      <c r="BQ27" s="208">
        <f>'Marks Entry'!BR29</f>
        <v>0</v>
      </c>
      <c r="BR27" s="208">
        <f>'Marks Entry'!BS29</f>
        <v>0</v>
      </c>
      <c r="BS27" s="208">
        <f>'Marks Entry'!BT29</f>
        <v>0</v>
      </c>
      <c r="BT27" s="209">
        <f>'Marks Entry'!BU29</f>
        <v>0</v>
      </c>
      <c r="BU27" s="208">
        <f>'Marks Entry'!BV29</f>
        <v>0</v>
      </c>
      <c r="BV27" s="209">
        <f>'Marks Entry'!BW29</f>
        <v>0</v>
      </c>
      <c r="BW27" s="208">
        <f>'Marks Entry'!BX29</f>
        <v>0</v>
      </c>
      <c r="BX27" s="209">
        <f>'Marks Entry'!BY29</f>
        <v>0</v>
      </c>
      <c r="BY27" s="208">
        <f>'Marks Entry'!BZ29</f>
        <v>0</v>
      </c>
      <c r="BZ27" s="208" t="str">
        <f>'Marks Entry'!CA29</f>
        <v/>
      </c>
      <c r="CA27" s="208" t="str">
        <f>'Marks Entry'!CB29</f>
        <v/>
      </c>
      <c r="CB27" s="210" t="str">
        <f>'Marks Entry'!CC29</f>
        <v/>
      </c>
      <c r="CC27" s="207">
        <f>'Marks Entry'!CD29</f>
        <v>0</v>
      </c>
      <c r="CD27" s="208">
        <f>'Marks Entry'!CE29</f>
        <v>0</v>
      </c>
      <c r="CE27" s="208">
        <f>'Marks Entry'!CF29</f>
        <v>0</v>
      </c>
      <c r="CF27" s="208">
        <f>'Marks Entry'!CG29</f>
        <v>0</v>
      </c>
      <c r="CG27" s="208">
        <f>'Marks Entry'!CH29</f>
        <v>0</v>
      </c>
      <c r="CH27" s="209">
        <f>'Marks Entry'!CI29</f>
        <v>0</v>
      </c>
      <c r="CI27" s="208">
        <f>'Marks Entry'!CJ29</f>
        <v>0</v>
      </c>
      <c r="CJ27" s="209">
        <f>'Marks Entry'!CK29</f>
        <v>0</v>
      </c>
      <c r="CK27" s="208">
        <f>'Marks Entry'!CL29</f>
        <v>0</v>
      </c>
      <c r="CL27" s="209">
        <f>'Marks Entry'!CM29</f>
        <v>0</v>
      </c>
      <c r="CM27" s="208" t="str">
        <f>'Marks Entry'!CN29</f>
        <v/>
      </c>
      <c r="CN27" s="208" t="str">
        <f>'Marks Entry'!CO29</f>
        <v/>
      </c>
      <c r="CO27" s="208" t="str">
        <f>'Marks Entry'!CP29</f>
        <v/>
      </c>
      <c r="CP27" s="210" t="str">
        <f>'Marks Entry'!CQ29</f>
        <v/>
      </c>
      <c r="CQ27" s="207">
        <f>'Marks Entry'!CR29</f>
        <v>0</v>
      </c>
      <c r="CR27" s="208">
        <f>'Marks Entry'!CS29</f>
        <v>0</v>
      </c>
      <c r="CS27" s="208">
        <f>'Marks Entry'!CT29</f>
        <v>0</v>
      </c>
      <c r="CT27" s="208">
        <f>'Marks Entry'!CU29</f>
        <v>0</v>
      </c>
      <c r="CU27" s="208">
        <f>'Marks Entry'!CV29</f>
        <v>0</v>
      </c>
      <c r="CV27" s="209">
        <f>'Marks Entry'!CW29</f>
        <v>0</v>
      </c>
      <c r="CW27" s="208">
        <f>'Marks Entry'!CX29</f>
        <v>0</v>
      </c>
      <c r="CX27" s="209">
        <f>'Marks Entry'!CY29</f>
        <v>0</v>
      </c>
      <c r="CY27" s="208">
        <f>'Marks Entry'!CZ29</f>
        <v>0</v>
      </c>
      <c r="CZ27" s="209">
        <f>'Marks Entry'!DA29</f>
        <v>0</v>
      </c>
      <c r="DA27" s="208" t="str">
        <f>'Marks Entry'!DB29</f>
        <v/>
      </c>
      <c r="DB27" s="208" t="str">
        <f>'Marks Entry'!DC29</f>
        <v/>
      </c>
      <c r="DC27" s="208" t="str">
        <f>'Marks Entry'!DD29</f>
        <v/>
      </c>
      <c r="DD27" s="210" t="str">
        <f>'Marks Entry'!DE29</f>
        <v/>
      </c>
      <c r="DE27" s="211">
        <f>'Marks Entry'!DF29</f>
        <v>0</v>
      </c>
      <c r="DF27" s="212">
        <f>'Marks Entry'!DG29</f>
        <v>0</v>
      </c>
      <c r="DG27" s="212">
        <f>'Marks Entry'!DH29</f>
        <v>8</v>
      </c>
      <c r="DH27" s="209">
        <f>'Marks Entry'!DI29</f>
        <v>8</v>
      </c>
      <c r="DI27" s="212">
        <f>'Marks Entry'!DJ29</f>
        <v>0</v>
      </c>
      <c r="DJ27" s="213">
        <f>'Marks Entry'!DK29</f>
        <v>0</v>
      </c>
      <c r="DK27" s="214">
        <f>'Marks Entry'!DL29</f>
        <v>0</v>
      </c>
      <c r="DL27" s="213">
        <f>'Marks Entry'!DM29</f>
        <v>0</v>
      </c>
      <c r="DM27" s="212">
        <f>'Marks Entry'!DN29</f>
        <v>0</v>
      </c>
      <c r="DN27" s="214">
        <f>'Marks Entry'!DO29</f>
        <v>0</v>
      </c>
      <c r="DO27" s="215">
        <f>'Marks Entry'!DP29</f>
        <v>8</v>
      </c>
      <c r="DP27" s="208">
        <f>'Marks Entry'!DQ29</f>
        <v>4</v>
      </c>
      <c r="DQ27" s="210" t="str">
        <f>'Marks Entry'!DR29</f>
        <v/>
      </c>
      <c r="DR27" s="211">
        <f>'Marks Entry'!DS29</f>
        <v>0</v>
      </c>
      <c r="DS27" s="212">
        <f>'Marks Entry'!DT29</f>
        <v>0</v>
      </c>
      <c r="DT27" s="216" t="str">
        <f>'Marks Entry'!DU29</f>
        <v/>
      </c>
      <c r="DU27" s="212">
        <f>'Marks Entry'!DV29</f>
        <v>0</v>
      </c>
      <c r="DV27" s="212">
        <f>'Marks Entry'!DW29</f>
        <v>0</v>
      </c>
      <c r="DW27" s="216" t="str">
        <f>'Marks Entry'!DX29</f>
        <v/>
      </c>
      <c r="DX27" s="212">
        <f>'Marks Entry'!DY29</f>
        <v>0</v>
      </c>
      <c r="DY27" s="212">
        <f>'Marks Entry'!DZ29</f>
        <v>0</v>
      </c>
      <c r="DZ27" s="216" t="str">
        <f>'Marks Entry'!EA29</f>
        <v/>
      </c>
      <c r="EA27" s="216">
        <f>'Marks Entry'!EB29</f>
        <v>0</v>
      </c>
      <c r="EB27" s="216">
        <f>'Marks Entry'!EC29</f>
        <v>0</v>
      </c>
      <c r="EC27" s="217">
        <f>'Marks Entry'!ED29</f>
        <v>0</v>
      </c>
      <c r="ED27" s="212">
        <f>'Marks Entry'!EE29</f>
        <v>0</v>
      </c>
      <c r="EE27" s="213">
        <f>'Marks Entry'!EF29</f>
        <v>0</v>
      </c>
      <c r="EF27" s="216" t="str">
        <f>'Marks Entry'!EG29</f>
        <v/>
      </c>
      <c r="EG27" s="213">
        <f>'Marks Entry'!EH29</f>
        <v>0</v>
      </c>
      <c r="EH27" s="212">
        <f>'Marks Entry'!EI29</f>
        <v>0</v>
      </c>
      <c r="EI27" s="214">
        <f>'Marks Entry'!EJ29</f>
        <v>0</v>
      </c>
      <c r="EJ27" s="214">
        <f>'Marks Entry'!EK29</f>
        <v>0</v>
      </c>
      <c r="EK27" s="214">
        <f>'Marks Entry'!EL29</f>
        <v>0</v>
      </c>
      <c r="EL27" s="218">
        <f>'Marks Entry'!EM29</f>
        <v>0</v>
      </c>
      <c r="EM27" s="208" t="str">
        <f>'Marks Entry'!EN29</f>
        <v/>
      </c>
      <c r="EN27" s="210" t="str">
        <f>'Marks Entry'!EO29</f>
        <v>A</v>
      </c>
      <c r="EO27" s="211">
        <f>'Marks Entry'!EP29</f>
        <v>0</v>
      </c>
      <c r="EP27" s="212">
        <f>'Marks Entry'!EQ29</f>
        <v>0</v>
      </c>
      <c r="EQ27" s="212">
        <f>'Marks Entry'!ER29</f>
        <v>0</v>
      </c>
      <c r="ER27" s="215">
        <f>'Marks Entry'!ES29</f>
        <v>0</v>
      </c>
      <c r="ES27" s="219">
        <f>'Marks Entry'!ET29</f>
        <v>0</v>
      </c>
      <c r="ET27" s="220" t="str">
        <f>'Marks Entry'!EU29</f>
        <v/>
      </c>
      <c r="EU27" s="211">
        <f>'Marks Entry'!EV29</f>
        <v>0</v>
      </c>
      <c r="EV27" s="212">
        <f>'Marks Entry'!EW29</f>
        <v>0</v>
      </c>
      <c r="EW27" s="212">
        <f>'Marks Entry'!EX29</f>
        <v>0</v>
      </c>
      <c r="EX27" s="215">
        <f>'Marks Entry'!EY29</f>
        <v>0</v>
      </c>
      <c r="EY27" s="219">
        <f>'Marks Entry'!EZ29</f>
        <v>0</v>
      </c>
      <c r="EZ27" s="220" t="str">
        <f>'Marks Entry'!FA29</f>
        <v/>
      </c>
      <c r="FA27" s="211">
        <f>'Marks Entry'!FB29</f>
        <v>0</v>
      </c>
      <c r="FB27" s="212">
        <f>'Marks Entry'!FC29</f>
        <v>0</v>
      </c>
      <c r="FC27" s="213">
        <f>'Marks Entry'!FD29</f>
        <v>0</v>
      </c>
      <c r="FD27" s="216">
        <f>'Marks Entry'!FE29</f>
        <v>0</v>
      </c>
      <c r="FE27" s="213">
        <f>'Marks Entry'!FF29</f>
        <v>0</v>
      </c>
      <c r="FF27" s="216">
        <f>'Marks Entry'!FG29</f>
        <v>0</v>
      </c>
      <c r="FG27" s="213">
        <f>'Marks Entry'!FH29</f>
        <v>0</v>
      </c>
      <c r="FH27" s="221">
        <f>'Marks Entry'!FI29</f>
        <v>0</v>
      </c>
      <c r="FI27" s="221" t="str">
        <f>'Marks Entry'!FJ29</f>
        <v/>
      </c>
      <c r="FJ27" s="221" t="str">
        <f>'Marks Entry'!FK29</f>
        <v/>
      </c>
      <c r="FK27" s="208" t="str">
        <f>'Marks Entry'!FL29</f>
        <v/>
      </c>
      <c r="FL27" s="210" t="str">
        <f>'Marks Entry'!FM29</f>
        <v/>
      </c>
      <c r="FM27" s="211">
        <f>'Marks Entry'!FN29</f>
        <v>0</v>
      </c>
      <c r="FN27" s="212">
        <f>'Marks Entry'!FO29</f>
        <v>0</v>
      </c>
      <c r="FO27" s="212">
        <f>'Marks Entry'!FP29</f>
        <v>0</v>
      </c>
      <c r="FP27" s="215">
        <f>'Marks Entry'!FQ29</f>
        <v>0</v>
      </c>
      <c r="FQ27" s="219">
        <f>'Marks Entry'!FR29</f>
        <v>0</v>
      </c>
      <c r="FR27" s="220" t="str">
        <f>'Marks Entry'!FS29</f>
        <v/>
      </c>
      <c r="FS27" s="207">
        <f>'Marks Entry'!FT29</f>
        <v>0</v>
      </c>
      <c r="FT27" s="208">
        <f>'Marks Entry'!FU29</f>
        <v>0</v>
      </c>
      <c r="FU27" s="222" t="str">
        <f>'Marks Entry'!FV29</f>
        <v/>
      </c>
      <c r="FV27" s="207" t="str">
        <f>'Marks Entry'!FW29</f>
        <v/>
      </c>
      <c r="FW27" s="208" t="str">
        <f>'Marks Entry'!FX29</f>
        <v/>
      </c>
      <c r="FX27" s="223" t="str">
        <f>'Marks Entry'!FY29</f>
        <v/>
      </c>
      <c r="FY27" s="208" t="str">
        <f>'Marks Entry'!FZ29</f>
        <v/>
      </c>
      <c r="FZ27" s="208" t="str">
        <f>'Marks Entry'!GA29</f>
        <v/>
      </c>
      <c r="GA27" s="208" t="str">
        <f>'Marks Entry'!GC29</f>
        <v/>
      </c>
      <c r="GB27" s="445" t="str">
        <f>'Marks Entry'!GD29</f>
        <v/>
      </c>
    </row>
    <row r="28" spans="1:184" s="31" customFormat="1" ht="17.25" customHeight="1">
      <c r="A28" s="1064"/>
      <c r="B28" s="188">
        <f t="shared" si="1"/>
        <v>0</v>
      </c>
      <c r="C28" s="189">
        <f>'Marks Entry'!D30</f>
        <v>0</v>
      </c>
      <c r="D28" s="189">
        <f>'Marks Entry'!E30</f>
        <v>0</v>
      </c>
      <c r="E28" s="189">
        <f>'Marks Entry'!F30</f>
        <v>0</v>
      </c>
      <c r="F28" s="189">
        <f>'Marks Entry'!$G30</f>
        <v>0</v>
      </c>
      <c r="G28" s="189">
        <f>'Marks Entry'!$H30</f>
        <v>0</v>
      </c>
      <c r="H28" s="189">
        <f>'Marks Entry'!I30</f>
        <v>0</v>
      </c>
      <c r="I28" s="189">
        <f>'Marks Entry'!J30</f>
        <v>0</v>
      </c>
      <c r="J28" s="366">
        <f>'Marks Entry'!K30</f>
        <v>0</v>
      </c>
      <c r="K28" s="207">
        <f>'Marks Entry'!L30</f>
        <v>0</v>
      </c>
      <c r="L28" s="208">
        <f>'Marks Entry'!M30</f>
        <v>0</v>
      </c>
      <c r="M28" s="208">
        <f>'Marks Entry'!N30</f>
        <v>0</v>
      </c>
      <c r="N28" s="208">
        <f>'Marks Entry'!O30</f>
        <v>0</v>
      </c>
      <c r="O28" s="208">
        <f>'Marks Entry'!P30</f>
        <v>0</v>
      </c>
      <c r="P28" s="209">
        <f>'Marks Entry'!Q30</f>
        <v>0</v>
      </c>
      <c r="Q28" s="208">
        <f>'Marks Entry'!R30</f>
        <v>0</v>
      </c>
      <c r="R28" s="209">
        <f>'Marks Entry'!S30</f>
        <v>0</v>
      </c>
      <c r="S28" s="208">
        <f>'Marks Entry'!T30</f>
        <v>0</v>
      </c>
      <c r="T28" s="209">
        <f>'Marks Entry'!U30</f>
        <v>0</v>
      </c>
      <c r="U28" s="208" t="str">
        <f>'Marks Entry'!V30</f>
        <v/>
      </c>
      <c r="V28" s="208" t="str">
        <f>'Marks Entry'!W30</f>
        <v/>
      </c>
      <c r="W28" s="208" t="str">
        <f>'Marks Entry'!X30</f>
        <v/>
      </c>
      <c r="X28" s="210" t="str">
        <f>'Marks Entry'!Y30</f>
        <v/>
      </c>
      <c r="Y28" s="207">
        <f>'Marks Entry'!Z30</f>
        <v>0</v>
      </c>
      <c r="Z28" s="208">
        <f>'Marks Entry'!AA30</f>
        <v>0</v>
      </c>
      <c r="AA28" s="208">
        <f>'Marks Entry'!AB30</f>
        <v>0</v>
      </c>
      <c r="AB28" s="208">
        <f>'Marks Entry'!AC30</f>
        <v>0</v>
      </c>
      <c r="AC28" s="208">
        <f>'Marks Entry'!AD30</f>
        <v>0</v>
      </c>
      <c r="AD28" s="209">
        <f>'Marks Entry'!AE30</f>
        <v>0</v>
      </c>
      <c r="AE28" s="208">
        <f>'Marks Entry'!AF30</f>
        <v>0</v>
      </c>
      <c r="AF28" s="209">
        <f>'Marks Entry'!AG30</f>
        <v>0</v>
      </c>
      <c r="AG28" s="208">
        <f>'Marks Entry'!AH30</f>
        <v>0</v>
      </c>
      <c r="AH28" s="209">
        <f>'Marks Entry'!AI30</f>
        <v>0</v>
      </c>
      <c r="AI28" s="208" t="str">
        <f>'Marks Entry'!AJ30</f>
        <v/>
      </c>
      <c r="AJ28" s="208" t="str">
        <f>'Marks Entry'!AK30</f>
        <v/>
      </c>
      <c r="AK28" s="208" t="str">
        <f>'Marks Entry'!AL30</f>
        <v/>
      </c>
      <c r="AL28" s="210" t="str">
        <f>'Marks Entry'!AM30</f>
        <v/>
      </c>
      <c r="AM28" s="207">
        <f>'Marks Entry'!AN30</f>
        <v>0</v>
      </c>
      <c r="AN28" s="208">
        <f>'Marks Entry'!AO30</f>
        <v>0</v>
      </c>
      <c r="AO28" s="208">
        <f>'Marks Entry'!AP30</f>
        <v>0</v>
      </c>
      <c r="AP28" s="208">
        <f>'Marks Entry'!AQ30</f>
        <v>0</v>
      </c>
      <c r="AQ28" s="208">
        <f>'Marks Entry'!AR30</f>
        <v>0</v>
      </c>
      <c r="AR28" s="209">
        <f>'Marks Entry'!AS30</f>
        <v>0</v>
      </c>
      <c r="AS28" s="208">
        <f>'Marks Entry'!AT30</f>
        <v>0</v>
      </c>
      <c r="AT28" s="209">
        <f>'Marks Entry'!AU30</f>
        <v>0</v>
      </c>
      <c r="AU28" s="208">
        <f>'Marks Entry'!AV30</f>
        <v>0</v>
      </c>
      <c r="AV28" s="209">
        <f>'Marks Entry'!AW30</f>
        <v>0</v>
      </c>
      <c r="AW28" s="208" t="str">
        <f>'Marks Entry'!AX30</f>
        <v/>
      </c>
      <c r="AX28" s="208" t="str">
        <f>'Marks Entry'!AY30</f>
        <v/>
      </c>
      <c r="AY28" s="208" t="str">
        <f>'Marks Entry'!AZ30</f>
        <v/>
      </c>
      <c r="AZ28" s="210" t="str">
        <f>'Marks Entry'!BA30</f>
        <v/>
      </c>
      <c r="BA28" s="207">
        <f>'Marks Entry'!BB30</f>
        <v>0</v>
      </c>
      <c r="BB28" s="208">
        <f>'Marks Entry'!BC30</f>
        <v>0</v>
      </c>
      <c r="BC28" s="208">
        <f>'Marks Entry'!BD30</f>
        <v>0</v>
      </c>
      <c r="BD28" s="208">
        <f>'Marks Entry'!BE30</f>
        <v>0</v>
      </c>
      <c r="BE28" s="208">
        <f>'Marks Entry'!BF30</f>
        <v>0</v>
      </c>
      <c r="BF28" s="209">
        <f>'Marks Entry'!BG30</f>
        <v>0</v>
      </c>
      <c r="BG28" s="208">
        <f>'Marks Entry'!BH30</f>
        <v>0</v>
      </c>
      <c r="BH28" s="209">
        <f>'Marks Entry'!BI30</f>
        <v>0</v>
      </c>
      <c r="BI28" s="208">
        <f>'Marks Entry'!BJ30</f>
        <v>0</v>
      </c>
      <c r="BJ28" s="209">
        <f>'Marks Entry'!BK30</f>
        <v>0</v>
      </c>
      <c r="BK28" s="208" t="str">
        <f>'Marks Entry'!BL30</f>
        <v/>
      </c>
      <c r="BL28" s="208" t="str">
        <f>'Marks Entry'!BM30</f>
        <v/>
      </c>
      <c r="BM28" s="208" t="str">
        <f>'Marks Entry'!BN30</f>
        <v/>
      </c>
      <c r="BN28" s="210" t="str">
        <f>'Marks Entry'!BO30</f>
        <v/>
      </c>
      <c r="BO28" s="207">
        <f>'Marks Entry'!BP30</f>
        <v>0</v>
      </c>
      <c r="BP28" s="208">
        <f>'Marks Entry'!BQ30</f>
        <v>0</v>
      </c>
      <c r="BQ28" s="208">
        <f>'Marks Entry'!BR30</f>
        <v>0</v>
      </c>
      <c r="BR28" s="208">
        <f>'Marks Entry'!BS30</f>
        <v>0</v>
      </c>
      <c r="BS28" s="208">
        <f>'Marks Entry'!BT30</f>
        <v>0</v>
      </c>
      <c r="BT28" s="209">
        <f>'Marks Entry'!BU30</f>
        <v>0</v>
      </c>
      <c r="BU28" s="208">
        <f>'Marks Entry'!BV30</f>
        <v>0</v>
      </c>
      <c r="BV28" s="209">
        <f>'Marks Entry'!BW30</f>
        <v>0</v>
      </c>
      <c r="BW28" s="208">
        <f>'Marks Entry'!BX30</f>
        <v>0</v>
      </c>
      <c r="BX28" s="209">
        <f>'Marks Entry'!BY30</f>
        <v>0</v>
      </c>
      <c r="BY28" s="208">
        <f>'Marks Entry'!BZ30</f>
        <v>0</v>
      </c>
      <c r="BZ28" s="208" t="str">
        <f>'Marks Entry'!CA30</f>
        <v/>
      </c>
      <c r="CA28" s="208" t="str">
        <f>'Marks Entry'!CB30</f>
        <v/>
      </c>
      <c r="CB28" s="210" t="str">
        <f>'Marks Entry'!CC30</f>
        <v/>
      </c>
      <c r="CC28" s="207">
        <f>'Marks Entry'!CD30</f>
        <v>0</v>
      </c>
      <c r="CD28" s="208">
        <f>'Marks Entry'!CE30</f>
        <v>0</v>
      </c>
      <c r="CE28" s="208">
        <f>'Marks Entry'!CF30</f>
        <v>0</v>
      </c>
      <c r="CF28" s="208">
        <f>'Marks Entry'!CG30</f>
        <v>0</v>
      </c>
      <c r="CG28" s="208">
        <f>'Marks Entry'!CH30</f>
        <v>0</v>
      </c>
      <c r="CH28" s="209">
        <f>'Marks Entry'!CI30</f>
        <v>0</v>
      </c>
      <c r="CI28" s="208">
        <f>'Marks Entry'!CJ30</f>
        <v>0</v>
      </c>
      <c r="CJ28" s="209">
        <f>'Marks Entry'!CK30</f>
        <v>0</v>
      </c>
      <c r="CK28" s="208">
        <f>'Marks Entry'!CL30</f>
        <v>0</v>
      </c>
      <c r="CL28" s="209">
        <f>'Marks Entry'!CM30</f>
        <v>0</v>
      </c>
      <c r="CM28" s="208" t="str">
        <f>'Marks Entry'!CN30</f>
        <v/>
      </c>
      <c r="CN28" s="208" t="str">
        <f>'Marks Entry'!CO30</f>
        <v/>
      </c>
      <c r="CO28" s="208" t="str">
        <f>'Marks Entry'!CP30</f>
        <v/>
      </c>
      <c r="CP28" s="210" t="str">
        <f>'Marks Entry'!CQ30</f>
        <v/>
      </c>
      <c r="CQ28" s="207">
        <f>'Marks Entry'!CR30</f>
        <v>0</v>
      </c>
      <c r="CR28" s="208">
        <f>'Marks Entry'!CS30</f>
        <v>0</v>
      </c>
      <c r="CS28" s="208">
        <f>'Marks Entry'!CT30</f>
        <v>0</v>
      </c>
      <c r="CT28" s="208">
        <f>'Marks Entry'!CU30</f>
        <v>0</v>
      </c>
      <c r="CU28" s="208">
        <f>'Marks Entry'!CV30</f>
        <v>0</v>
      </c>
      <c r="CV28" s="209">
        <f>'Marks Entry'!CW30</f>
        <v>0</v>
      </c>
      <c r="CW28" s="208">
        <f>'Marks Entry'!CX30</f>
        <v>0</v>
      </c>
      <c r="CX28" s="209">
        <f>'Marks Entry'!CY30</f>
        <v>0</v>
      </c>
      <c r="CY28" s="208">
        <f>'Marks Entry'!CZ30</f>
        <v>0</v>
      </c>
      <c r="CZ28" s="209">
        <f>'Marks Entry'!DA30</f>
        <v>0</v>
      </c>
      <c r="DA28" s="208" t="str">
        <f>'Marks Entry'!DB30</f>
        <v/>
      </c>
      <c r="DB28" s="208" t="str">
        <f>'Marks Entry'!DC30</f>
        <v/>
      </c>
      <c r="DC28" s="208" t="str">
        <f>'Marks Entry'!DD30</f>
        <v/>
      </c>
      <c r="DD28" s="210" t="str">
        <f>'Marks Entry'!DE30</f>
        <v/>
      </c>
      <c r="DE28" s="211">
        <f>'Marks Entry'!DF30</f>
        <v>0</v>
      </c>
      <c r="DF28" s="212">
        <f>'Marks Entry'!DG30</f>
        <v>0</v>
      </c>
      <c r="DG28" s="212">
        <f>'Marks Entry'!DH30</f>
        <v>7</v>
      </c>
      <c r="DH28" s="209">
        <f>'Marks Entry'!DI30</f>
        <v>7</v>
      </c>
      <c r="DI28" s="212">
        <f>'Marks Entry'!DJ30</f>
        <v>0</v>
      </c>
      <c r="DJ28" s="213">
        <f>'Marks Entry'!DK30</f>
        <v>0</v>
      </c>
      <c r="DK28" s="214">
        <f>'Marks Entry'!DL30</f>
        <v>0</v>
      </c>
      <c r="DL28" s="213">
        <f>'Marks Entry'!DM30</f>
        <v>0</v>
      </c>
      <c r="DM28" s="212">
        <f>'Marks Entry'!DN30</f>
        <v>0</v>
      </c>
      <c r="DN28" s="214">
        <f>'Marks Entry'!DO30</f>
        <v>0</v>
      </c>
      <c r="DO28" s="215">
        <f>'Marks Entry'!DP30</f>
        <v>7</v>
      </c>
      <c r="DP28" s="208">
        <f>'Marks Entry'!DQ30</f>
        <v>3.5000000000000004</v>
      </c>
      <c r="DQ28" s="210" t="str">
        <f>'Marks Entry'!DR30</f>
        <v/>
      </c>
      <c r="DR28" s="211">
        <f>'Marks Entry'!DS30</f>
        <v>0</v>
      </c>
      <c r="DS28" s="212">
        <f>'Marks Entry'!DT30</f>
        <v>0</v>
      </c>
      <c r="DT28" s="216" t="str">
        <f>'Marks Entry'!DU30</f>
        <v/>
      </c>
      <c r="DU28" s="212">
        <f>'Marks Entry'!DV30</f>
        <v>0</v>
      </c>
      <c r="DV28" s="212">
        <f>'Marks Entry'!DW30</f>
        <v>0</v>
      </c>
      <c r="DW28" s="216" t="str">
        <f>'Marks Entry'!DX30</f>
        <v/>
      </c>
      <c r="DX28" s="212">
        <f>'Marks Entry'!DY30</f>
        <v>0</v>
      </c>
      <c r="DY28" s="212">
        <f>'Marks Entry'!DZ30</f>
        <v>0</v>
      </c>
      <c r="DZ28" s="216" t="str">
        <f>'Marks Entry'!EA30</f>
        <v/>
      </c>
      <c r="EA28" s="216">
        <f>'Marks Entry'!EB30</f>
        <v>0</v>
      </c>
      <c r="EB28" s="216">
        <f>'Marks Entry'!EC30</f>
        <v>0</v>
      </c>
      <c r="EC28" s="217">
        <f>'Marks Entry'!ED30</f>
        <v>0</v>
      </c>
      <c r="ED28" s="212">
        <f>'Marks Entry'!EE30</f>
        <v>0</v>
      </c>
      <c r="EE28" s="213">
        <f>'Marks Entry'!EF30</f>
        <v>0</v>
      </c>
      <c r="EF28" s="216" t="str">
        <f>'Marks Entry'!EG30</f>
        <v/>
      </c>
      <c r="EG28" s="213">
        <f>'Marks Entry'!EH30</f>
        <v>0</v>
      </c>
      <c r="EH28" s="212">
        <f>'Marks Entry'!EI30</f>
        <v>0</v>
      </c>
      <c r="EI28" s="214">
        <f>'Marks Entry'!EJ30</f>
        <v>0</v>
      </c>
      <c r="EJ28" s="214">
        <f>'Marks Entry'!EK30</f>
        <v>0</v>
      </c>
      <c r="EK28" s="214">
        <f>'Marks Entry'!EL30</f>
        <v>0</v>
      </c>
      <c r="EL28" s="218">
        <f>'Marks Entry'!EM30</f>
        <v>0</v>
      </c>
      <c r="EM28" s="208" t="str">
        <f>'Marks Entry'!EN30</f>
        <v/>
      </c>
      <c r="EN28" s="210" t="str">
        <f>'Marks Entry'!EO30</f>
        <v>A</v>
      </c>
      <c r="EO28" s="211">
        <f>'Marks Entry'!EP30</f>
        <v>0</v>
      </c>
      <c r="EP28" s="212">
        <f>'Marks Entry'!EQ30</f>
        <v>0</v>
      </c>
      <c r="EQ28" s="212">
        <f>'Marks Entry'!ER30</f>
        <v>0</v>
      </c>
      <c r="ER28" s="215">
        <f>'Marks Entry'!ES30</f>
        <v>0</v>
      </c>
      <c r="ES28" s="219">
        <f>'Marks Entry'!ET30</f>
        <v>0</v>
      </c>
      <c r="ET28" s="220" t="str">
        <f>'Marks Entry'!EU30</f>
        <v/>
      </c>
      <c r="EU28" s="211">
        <f>'Marks Entry'!EV30</f>
        <v>0</v>
      </c>
      <c r="EV28" s="212">
        <f>'Marks Entry'!EW30</f>
        <v>0</v>
      </c>
      <c r="EW28" s="212">
        <f>'Marks Entry'!EX30</f>
        <v>0</v>
      </c>
      <c r="EX28" s="215">
        <f>'Marks Entry'!EY30</f>
        <v>0</v>
      </c>
      <c r="EY28" s="219">
        <f>'Marks Entry'!EZ30</f>
        <v>0</v>
      </c>
      <c r="EZ28" s="220" t="str">
        <f>'Marks Entry'!FA30</f>
        <v/>
      </c>
      <c r="FA28" s="211">
        <f>'Marks Entry'!FB30</f>
        <v>0</v>
      </c>
      <c r="FB28" s="212">
        <f>'Marks Entry'!FC30</f>
        <v>0</v>
      </c>
      <c r="FC28" s="213">
        <f>'Marks Entry'!FD30</f>
        <v>0</v>
      </c>
      <c r="FD28" s="216">
        <f>'Marks Entry'!FE30</f>
        <v>0</v>
      </c>
      <c r="FE28" s="213">
        <f>'Marks Entry'!FF30</f>
        <v>0</v>
      </c>
      <c r="FF28" s="216">
        <f>'Marks Entry'!FG30</f>
        <v>0</v>
      </c>
      <c r="FG28" s="213">
        <f>'Marks Entry'!FH30</f>
        <v>0</v>
      </c>
      <c r="FH28" s="221">
        <f>'Marks Entry'!FI30</f>
        <v>0</v>
      </c>
      <c r="FI28" s="221" t="str">
        <f>'Marks Entry'!FJ30</f>
        <v/>
      </c>
      <c r="FJ28" s="221" t="str">
        <f>'Marks Entry'!FK30</f>
        <v/>
      </c>
      <c r="FK28" s="208" t="str">
        <f>'Marks Entry'!FL30</f>
        <v/>
      </c>
      <c r="FL28" s="210" t="str">
        <f>'Marks Entry'!FM30</f>
        <v/>
      </c>
      <c r="FM28" s="211">
        <f>'Marks Entry'!FN30</f>
        <v>0</v>
      </c>
      <c r="FN28" s="212">
        <f>'Marks Entry'!FO30</f>
        <v>0</v>
      </c>
      <c r="FO28" s="212">
        <f>'Marks Entry'!FP30</f>
        <v>0</v>
      </c>
      <c r="FP28" s="215">
        <f>'Marks Entry'!FQ30</f>
        <v>0</v>
      </c>
      <c r="FQ28" s="219">
        <f>'Marks Entry'!FR30</f>
        <v>0</v>
      </c>
      <c r="FR28" s="220" t="str">
        <f>'Marks Entry'!FS30</f>
        <v/>
      </c>
      <c r="FS28" s="207">
        <f>'Marks Entry'!FT30</f>
        <v>0</v>
      </c>
      <c r="FT28" s="208">
        <f>'Marks Entry'!FU30</f>
        <v>0</v>
      </c>
      <c r="FU28" s="222" t="str">
        <f>'Marks Entry'!FV30</f>
        <v/>
      </c>
      <c r="FV28" s="207" t="str">
        <f>'Marks Entry'!FW30</f>
        <v/>
      </c>
      <c r="FW28" s="208" t="str">
        <f>'Marks Entry'!FX30</f>
        <v/>
      </c>
      <c r="FX28" s="223" t="str">
        <f>'Marks Entry'!FY30</f>
        <v/>
      </c>
      <c r="FY28" s="208" t="str">
        <f>'Marks Entry'!FZ30</f>
        <v/>
      </c>
      <c r="FZ28" s="208" t="str">
        <f>'Marks Entry'!GA30</f>
        <v/>
      </c>
      <c r="GA28" s="208" t="str">
        <f>'Marks Entry'!GC30</f>
        <v/>
      </c>
      <c r="GB28" s="445" t="str">
        <f>'Marks Entry'!GD30</f>
        <v/>
      </c>
    </row>
    <row r="29" spans="1:184" s="31" customFormat="1" ht="17.25" customHeight="1">
      <c r="A29" s="1064"/>
      <c r="B29" s="188">
        <f t="shared" si="1"/>
        <v>0</v>
      </c>
      <c r="C29" s="189">
        <f>'Marks Entry'!D31</f>
        <v>0</v>
      </c>
      <c r="D29" s="189">
        <f>'Marks Entry'!E31</f>
        <v>0</v>
      </c>
      <c r="E29" s="189">
        <f>'Marks Entry'!F31</f>
        <v>0</v>
      </c>
      <c r="F29" s="189">
        <f>'Marks Entry'!$G31</f>
        <v>0</v>
      </c>
      <c r="G29" s="189">
        <f>'Marks Entry'!$H31</f>
        <v>0</v>
      </c>
      <c r="H29" s="189">
        <f>'Marks Entry'!I31</f>
        <v>0</v>
      </c>
      <c r="I29" s="189">
        <f>'Marks Entry'!J31</f>
        <v>0</v>
      </c>
      <c r="J29" s="366">
        <f>'Marks Entry'!K31</f>
        <v>0</v>
      </c>
      <c r="K29" s="207">
        <f>'Marks Entry'!L31</f>
        <v>0</v>
      </c>
      <c r="L29" s="208">
        <f>'Marks Entry'!M31</f>
        <v>0</v>
      </c>
      <c r="M29" s="208">
        <f>'Marks Entry'!N31</f>
        <v>0</v>
      </c>
      <c r="N29" s="208">
        <f>'Marks Entry'!O31</f>
        <v>0</v>
      </c>
      <c r="O29" s="208">
        <f>'Marks Entry'!P31</f>
        <v>0</v>
      </c>
      <c r="P29" s="209">
        <f>'Marks Entry'!Q31</f>
        <v>0</v>
      </c>
      <c r="Q29" s="208">
        <f>'Marks Entry'!R31</f>
        <v>0</v>
      </c>
      <c r="R29" s="209">
        <f>'Marks Entry'!S31</f>
        <v>0</v>
      </c>
      <c r="S29" s="208">
        <f>'Marks Entry'!T31</f>
        <v>0</v>
      </c>
      <c r="T29" s="209">
        <f>'Marks Entry'!U31</f>
        <v>0</v>
      </c>
      <c r="U29" s="208" t="str">
        <f>'Marks Entry'!V31</f>
        <v/>
      </c>
      <c r="V29" s="208" t="str">
        <f>'Marks Entry'!W31</f>
        <v/>
      </c>
      <c r="W29" s="208" t="str">
        <f>'Marks Entry'!X31</f>
        <v/>
      </c>
      <c r="X29" s="210" t="str">
        <f>'Marks Entry'!Y31</f>
        <v/>
      </c>
      <c r="Y29" s="207">
        <f>'Marks Entry'!Z31</f>
        <v>0</v>
      </c>
      <c r="Z29" s="208">
        <f>'Marks Entry'!AA31</f>
        <v>0</v>
      </c>
      <c r="AA29" s="208">
        <f>'Marks Entry'!AB31</f>
        <v>0</v>
      </c>
      <c r="AB29" s="208">
        <f>'Marks Entry'!AC31</f>
        <v>0</v>
      </c>
      <c r="AC29" s="208">
        <f>'Marks Entry'!AD31</f>
        <v>0</v>
      </c>
      <c r="AD29" s="209">
        <f>'Marks Entry'!AE31</f>
        <v>0</v>
      </c>
      <c r="AE29" s="208">
        <f>'Marks Entry'!AF31</f>
        <v>0</v>
      </c>
      <c r="AF29" s="209">
        <f>'Marks Entry'!AG31</f>
        <v>0</v>
      </c>
      <c r="AG29" s="208">
        <f>'Marks Entry'!AH31</f>
        <v>0</v>
      </c>
      <c r="AH29" s="209">
        <f>'Marks Entry'!AI31</f>
        <v>0</v>
      </c>
      <c r="AI29" s="208" t="str">
        <f>'Marks Entry'!AJ31</f>
        <v/>
      </c>
      <c r="AJ29" s="208" t="str">
        <f>'Marks Entry'!AK31</f>
        <v/>
      </c>
      <c r="AK29" s="208" t="str">
        <f>'Marks Entry'!AL31</f>
        <v/>
      </c>
      <c r="AL29" s="210" t="str">
        <f>'Marks Entry'!AM31</f>
        <v/>
      </c>
      <c r="AM29" s="207">
        <f>'Marks Entry'!AN31</f>
        <v>0</v>
      </c>
      <c r="AN29" s="208">
        <f>'Marks Entry'!AO31</f>
        <v>0</v>
      </c>
      <c r="AO29" s="208">
        <f>'Marks Entry'!AP31</f>
        <v>0</v>
      </c>
      <c r="AP29" s="208">
        <f>'Marks Entry'!AQ31</f>
        <v>0</v>
      </c>
      <c r="AQ29" s="208">
        <f>'Marks Entry'!AR31</f>
        <v>0</v>
      </c>
      <c r="AR29" s="209">
        <f>'Marks Entry'!AS31</f>
        <v>0</v>
      </c>
      <c r="AS29" s="208">
        <f>'Marks Entry'!AT31</f>
        <v>0</v>
      </c>
      <c r="AT29" s="209">
        <f>'Marks Entry'!AU31</f>
        <v>0</v>
      </c>
      <c r="AU29" s="208">
        <f>'Marks Entry'!AV31</f>
        <v>0</v>
      </c>
      <c r="AV29" s="209">
        <f>'Marks Entry'!AW31</f>
        <v>0</v>
      </c>
      <c r="AW29" s="208" t="str">
        <f>'Marks Entry'!AX31</f>
        <v/>
      </c>
      <c r="AX29" s="208" t="str">
        <f>'Marks Entry'!AY31</f>
        <v/>
      </c>
      <c r="AY29" s="208" t="str">
        <f>'Marks Entry'!AZ31</f>
        <v/>
      </c>
      <c r="AZ29" s="210" t="str">
        <f>'Marks Entry'!BA31</f>
        <v/>
      </c>
      <c r="BA29" s="207">
        <f>'Marks Entry'!BB31</f>
        <v>0</v>
      </c>
      <c r="BB29" s="208">
        <f>'Marks Entry'!BC31</f>
        <v>0</v>
      </c>
      <c r="BC29" s="208">
        <f>'Marks Entry'!BD31</f>
        <v>0</v>
      </c>
      <c r="BD29" s="208">
        <f>'Marks Entry'!BE31</f>
        <v>0</v>
      </c>
      <c r="BE29" s="208">
        <f>'Marks Entry'!BF31</f>
        <v>0</v>
      </c>
      <c r="BF29" s="209">
        <f>'Marks Entry'!BG31</f>
        <v>0</v>
      </c>
      <c r="BG29" s="208">
        <f>'Marks Entry'!BH31</f>
        <v>0</v>
      </c>
      <c r="BH29" s="209">
        <f>'Marks Entry'!BI31</f>
        <v>0</v>
      </c>
      <c r="BI29" s="208">
        <f>'Marks Entry'!BJ31</f>
        <v>0</v>
      </c>
      <c r="BJ29" s="209">
        <f>'Marks Entry'!BK31</f>
        <v>0</v>
      </c>
      <c r="BK29" s="208" t="str">
        <f>'Marks Entry'!BL31</f>
        <v/>
      </c>
      <c r="BL29" s="208" t="str">
        <f>'Marks Entry'!BM31</f>
        <v/>
      </c>
      <c r="BM29" s="208" t="str">
        <f>'Marks Entry'!BN31</f>
        <v/>
      </c>
      <c r="BN29" s="210" t="str">
        <f>'Marks Entry'!BO31</f>
        <v/>
      </c>
      <c r="BO29" s="207">
        <f>'Marks Entry'!BP31</f>
        <v>0</v>
      </c>
      <c r="BP29" s="208">
        <f>'Marks Entry'!BQ31</f>
        <v>0</v>
      </c>
      <c r="BQ29" s="208">
        <f>'Marks Entry'!BR31</f>
        <v>0</v>
      </c>
      <c r="BR29" s="208">
        <f>'Marks Entry'!BS31</f>
        <v>0</v>
      </c>
      <c r="BS29" s="208">
        <f>'Marks Entry'!BT31</f>
        <v>0</v>
      </c>
      <c r="BT29" s="209">
        <f>'Marks Entry'!BU31</f>
        <v>0</v>
      </c>
      <c r="BU29" s="208">
        <f>'Marks Entry'!BV31</f>
        <v>0</v>
      </c>
      <c r="BV29" s="209">
        <f>'Marks Entry'!BW31</f>
        <v>0</v>
      </c>
      <c r="BW29" s="208">
        <f>'Marks Entry'!BX31</f>
        <v>0</v>
      </c>
      <c r="BX29" s="209">
        <f>'Marks Entry'!BY31</f>
        <v>0</v>
      </c>
      <c r="BY29" s="208">
        <f>'Marks Entry'!BZ31</f>
        <v>0</v>
      </c>
      <c r="BZ29" s="208" t="str">
        <f>'Marks Entry'!CA31</f>
        <v/>
      </c>
      <c r="CA29" s="208" t="str">
        <f>'Marks Entry'!CB31</f>
        <v/>
      </c>
      <c r="CB29" s="210" t="str">
        <f>'Marks Entry'!CC31</f>
        <v/>
      </c>
      <c r="CC29" s="207">
        <f>'Marks Entry'!CD31</f>
        <v>0</v>
      </c>
      <c r="CD29" s="208">
        <f>'Marks Entry'!CE31</f>
        <v>0</v>
      </c>
      <c r="CE29" s="208">
        <f>'Marks Entry'!CF31</f>
        <v>0</v>
      </c>
      <c r="CF29" s="208">
        <f>'Marks Entry'!CG31</f>
        <v>0</v>
      </c>
      <c r="CG29" s="208">
        <f>'Marks Entry'!CH31</f>
        <v>0</v>
      </c>
      <c r="CH29" s="209">
        <f>'Marks Entry'!CI31</f>
        <v>0</v>
      </c>
      <c r="CI29" s="208">
        <f>'Marks Entry'!CJ31</f>
        <v>0</v>
      </c>
      <c r="CJ29" s="209">
        <f>'Marks Entry'!CK31</f>
        <v>0</v>
      </c>
      <c r="CK29" s="208">
        <f>'Marks Entry'!CL31</f>
        <v>0</v>
      </c>
      <c r="CL29" s="209">
        <f>'Marks Entry'!CM31</f>
        <v>0</v>
      </c>
      <c r="CM29" s="208" t="str">
        <f>'Marks Entry'!CN31</f>
        <v/>
      </c>
      <c r="CN29" s="208" t="str">
        <f>'Marks Entry'!CO31</f>
        <v/>
      </c>
      <c r="CO29" s="208" t="str">
        <f>'Marks Entry'!CP31</f>
        <v/>
      </c>
      <c r="CP29" s="210" t="str">
        <f>'Marks Entry'!CQ31</f>
        <v/>
      </c>
      <c r="CQ29" s="207">
        <f>'Marks Entry'!CR31</f>
        <v>0</v>
      </c>
      <c r="CR29" s="208">
        <f>'Marks Entry'!CS31</f>
        <v>0</v>
      </c>
      <c r="CS29" s="208">
        <f>'Marks Entry'!CT31</f>
        <v>0</v>
      </c>
      <c r="CT29" s="208">
        <f>'Marks Entry'!CU31</f>
        <v>0</v>
      </c>
      <c r="CU29" s="208">
        <f>'Marks Entry'!CV31</f>
        <v>0</v>
      </c>
      <c r="CV29" s="209">
        <f>'Marks Entry'!CW31</f>
        <v>0</v>
      </c>
      <c r="CW29" s="208">
        <f>'Marks Entry'!CX31</f>
        <v>0</v>
      </c>
      <c r="CX29" s="209">
        <f>'Marks Entry'!CY31</f>
        <v>0</v>
      </c>
      <c r="CY29" s="208">
        <f>'Marks Entry'!CZ31</f>
        <v>0</v>
      </c>
      <c r="CZ29" s="209">
        <f>'Marks Entry'!DA31</f>
        <v>0</v>
      </c>
      <c r="DA29" s="208" t="str">
        <f>'Marks Entry'!DB31</f>
        <v/>
      </c>
      <c r="DB29" s="208" t="str">
        <f>'Marks Entry'!DC31</f>
        <v/>
      </c>
      <c r="DC29" s="208" t="str">
        <f>'Marks Entry'!DD31</f>
        <v/>
      </c>
      <c r="DD29" s="210" t="str">
        <f>'Marks Entry'!DE31</f>
        <v/>
      </c>
      <c r="DE29" s="211">
        <f>'Marks Entry'!DF31</f>
        <v>0</v>
      </c>
      <c r="DF29" s="212">
        <f>'Marks Entry'!DG31</f>
        <v>0</v>
      </c>
      <c r="DG29" s="212">
        <f>'Marks Entry'!DH31</f>
        <v>5</v>
      </c>
      <c r="DH29" s="209">
        <f>'Marks Entry'!DI31</f>
        <v>5</v>
      </c>
      <c r="DI29" s="212">
        <f>'Marks Entry'!DJ31</f>
        <v>0</v>
      </c>
      <c r="DJ29" s="213">
        <f>'Marks Entry'!DK31</f>
        <v>0</v>
      </c>
      <c r="DK29" s="214">
        <f>'Marks Entry'!DL31</f>
        <v>0</v>
      </c>
      <c r="DL29" s="213">
        <f>'Marks Entry'!DM31</f>
        <v>0</v>
      </c>
      <c r="DM29" s="212">
        <f>'Marks Entry'!DN31</f>
        <v>0</v>
      </c>
      <c r="DN29" s="214">
        <f>'Marks Entry'!DO31</f>
        <v>0</v>
      </c>
      <c r="DO29" s="215">
        <f>'Marks Entry'!DP31</f>
        <v>5</v>
      </c>
      <c r="DP29" s="208">
        <f>'Marks Entry'!DQ31</f>
        <v>2.5</v>
      </c>
      <c r="DQ29" s="210" t="str">
        <f>'Marks Entry'!DR31</f>
        <v/>
      </c>
      <c r="DR29" s="211">
        <f>'Marks Entry'!DS31</f>
        <v>0</v>
      </c>
      <c r="DS29" s="212">
        <f>'Marks Entry'!DT31</f>
        <v>0</v>
      </c>
      <c r="DT29" s="216" t="str">
        <f>'Marks Entry'!DU31</f>
        <v/>
      </c>
      <c r="DU29" s="212">
        <f>'Marks Entry'!DV31</f>
        <v>0</v>
      </c>
      <c r="DV29" s="212">
        <f>'Marks Entry'!DW31</f>
        <v>0</v>
      </c>
      <c r="DW29" s="216" t="str">
        <f>'Marks Entry'!DX31</f>
        <v/>
      </c>
      <c r="DX29" s="212">
        <f>'Marks Entry'!DY31</f>
        <v>0</v>
      </c>
      <c r="DY29" s="212">
        <f>'Marks Entry'!DZ31</f>
        <v>0</v>
      </c>
      <c r="DZ29" s="216" t="str">
        <f>'Marks Entry'!EA31</f>
        <v/>
      </c>
      <c r="EA29" s="216">
        <f>'Marks Entry'!EB31</f>
        <v>0</v>
      </c>
      <c r="EB29" s="216">
        <f>'Marks Entry'!EC31</f>
        <v>0</v>
      </c>
      <c r="EC29" s="217">
        <f>'Marks Entry'!ED31</f>
        <v>0</v>
      </c>
      <c r="ED29" s="212">
        <f>'Marks Entry'!EE31</f>
        <v>0</v>
      </c>
      <c r="EE29" s="213">
        <f>'Marks Entry'!EF31</f>
        <v>0</v>
      </c>
      <c r="EF29" s="216" t="str">
        <f>'Marks Entry'!EG31</f>
        <v/>
      </c>
      <c r="EG29" s="213">
        <f>'Marks Entry'!EH31</f>
        <v>0</v>
      </c>
      <c r="EH29" s="212">
        <f>'Marks Entry'!EI31</f>
        <v>0</v>
      </c>
      <c r="EI29" s="214">
        <f>'Marks Entry'!EJ31</f>
        <v>0</v>
      </c>
      <c r="EJ29" s="214">
        <f>'Marks Entry'!EK31</f>
        <v>0</v>
      </c>
      <c r="EK29" s="214">
        <f>'Marks Entry'!EL31</f>
        <v>0</v>
      </c>
      <c r="EL29" s="218">
        <f>'Marks Entry'!EM31</f>
        <v>0</v>
      </c>
      <c r="EM29" s="208" t="str">
        <f>'Marks Entry'!EN31</f>
        <v/>
      </c>
      <c r="EN29" s="210" t="str">
        <f>'Marks Entry'!EO31</f>
        <v>A</v>
      </c>
      <c r="EO29" s="211">
        <f>'Marks Entry'!EP31</f>
        <v>0</v>
      </c>
      <c r="EP29" s="212">
        <f>'Marks Entry'!EQ31</f>
        <v>0</v>
      </c>
      <c r="EQ29" s="212">
        <f>'Marks Entry'!ER31</f>
        <v>0</v>
      </c>
      <c r="ER29" s="215">
        <f>'Marks Entry'!ES31</f>
        <v>0</v>
      </c>
      <c r="ES29" s="219">
        <f>'Marks Entry'!ET31</f>
        <v>0</v>
      </c>
      <c r="ET29" s="220" t="str">
        <f>'Marks Entry'!EU31</f>
        <v/>
      </c>
      <c r="EU29" s="211">
        <f>'Marks Entry'!EV31</f>
        <v>0</v>
      </c>
      <c r="EV29" s="212">
        <f>'Marks Entry'!EW31</f>
        <v>0</v>
      </c>
      <c r="EW29" s="212">
        <f>'Marks Entry'!EX31</f>
        <v>0</v>
      </c>
      <c r="EX29" s="215">
        <f>'Marks Entry'!EY31</f>
        <v>0</v>
      </c>
      <c r="EY29" s="219">
        <f>'Marks Entry'!EZ31</f>
        <v>0</v>
      </c>
      <c r="EZ29" s="220" t="str">
        <f>'Marks Entry'!FA31</f>
        <v/>
      </c>
      <c r="FA29" s="211">
        <f>'Marks Entry'!FB31</f>
        <v>0</v>
      </c>
      <c r="FB29" s="212">
        <f>'Marks Entry'!FC31</f>
        <v>0</v>
      </c>
      <c r="FC29" s="213">
        <f>'Marks Entry'!FD31</f>
        <v>0</v>
      </c>
      <c r="FD29" s="216">
        <f>'Marks Entry'!FE31</f>
        <v>0</v>
      </c>
      <c r="FE29" s="213">
        <f>'Marks Entry'!FF31</f>
        <v>0</v>
      </c>
      <c r="FF29" s="216">
        <f>'Marks Entry'!FG31</f>
        <v>0</v>
      </c>
      <c r="FG29" s="213">
        <f>'Marks Entry'!FH31</f>
        <v>0</v>
      </c>
      <c r="FH29" s="221">
        <f>'Marks Entry'!FI31</f>
        <v>0</v>
      </c>
      <c r="FI29" s="221" t="str">
        <f>'Marks Entry'!FJ31</f>
        <v/>
      </c>
      <c r="FJ29" s="221" t="str">
        <f>'Marks Entry'!FK31</f>
        <v/>
      </c>
      <c r="FK29" s="208" t="str">
        <f>'Marks Entry'!FL31</f>
        <v/>
      </c>
      <c r="FL29" s="210" t="str">
        <f>'Marks Entry'!FM31</f>
        <v/>
      </c>
      <c r="FM29" s="211">
        <f>'Marks Entry'!FN31</f>
        <v>0</v>
      </c>
      <c r="FN29" s="212">
        <f>'Marks Entry'!FO31</f>
        <v>0</v>
      </c>
      <c r="FO29" s="212">
        <f>'Marks Entry'!FP31</f>
        <v>0</v>
      </c>
      <c r="FP29" s="215">
        <f>'Marks Entry'!FQ31</f>
        <v>0</v>
      </c>
      <c r="FQ29" s="219">
        <f>'Marks Entry'!FR31</f>
        <v>0</v>
      </c>
      <c r="FR29" s="220" t="str">
        <f>'Marks Entry'!FS31</f>
        <v/>
      </c>
      <c r="FS29" s="207">
        <f>'Marks Entry'!FT31</f>
        <v>0</v>
      </c>
      <c r="FT29" s="208">
        <f>'Marks Entry'!FU31</f>
        <v>0</v>
      </c>
      <c r="FU29" s="222" t="str">
        <f>'Marks Entry'!FV31</f>
        <v/>
      </c>
      <c r="FV29" s="207" t="str">
        <f>'Marks Entry'!FW31</f>
        <v/>
      </c>
      <c r="FW29" s="208" t="str">
        <f>'Marks Entry'!FX31</f>
        <v/>
      </c>
      <c r="FX29" s="223" t="str">
        <f>'Marks Entry'!FY31</f>
        <v/>
      </c>
      <c r="FY29" s="224" t="str">
        <f>'Marks Entry'!FZ31</f>
        <v/>
      </c>
      <c r="FZ29" s="224" t="str">
        <f>'Marks Entry'!GA31</f>
        <v/>
      </c>
      <c r="GA29" s="208" t="str">
        <f>'Marks Entry'!GC31</f>
        <v/>
      </c>
      <c r="GB29" s="445" t="str">
        <f>'Marks Entry'!GD31</f>
        <v/>
      </c>
    </row>
    <row r="30" spans="1:184" s="31" customFormat="1" ht="17.25" customHeight="1">
      <c r="A30" s="1064"/>
      <c r="B30" s="188">
        <f t="shared" si="1"/>
        <v>0</v>
      </c>
      <c r="C30" s="189">
        <f>'Marks Entry'!D32</f>
        <v>0</v>
      </c>
      <c r="D30" s="189">
        <f>'Marks Entry'!E32</f>
        <v>0</v>
      </c>
      <c r="E30" s="189">
        <f>'Marks Entry'!F32</f>
        <v>0</v>
      </c>
      <c r="F30" s="189">
        <f>'Marks Entry'!$G32</f>
        <v>0</v>
      </c>
      <c r="G30" s="189">
        <f>'Marks Entry'!$H32</f>
        <v>0</v>
      </c>
      <c r="H30" s="189">
        <f>'Marks Entry'!I32</f>
        <v>0</v>
      </c>
      <c r="I30" s="189">
        <f>'Marks Entry'!J32</f>
        <v>0</v>
      </c>
      <c r="J30" s="366">
        <f>'Marks Entry'!K32</f>
        <v>0</v>
      </c>
      <c r="K30" s="207">
        <f>'Marks Entry'!L32</f>
        <v>0</v>
      </c>
      <c r="L30" s="208">
        <f>'Marks Entry'!M32</f>
        <v>0</v>
      </c>
      <c r="M30" s="208">
        <f>'Marks Entry'!N32</f>
        <v>0</v>
      </c>
      <c r="N30" s="208">
        <f>'Marks Entry'!O32</f>
        <v>0</v>
      </c>
      <c r="O30" s="208">
        <f>'Marks Entry'!P32</f>
        <v>0</v>
      </c>
      <c r="P30" s="209">
        <f>'Marks Entry'!Q32</f>
        <v>0</v>
      </c>
      <c r="Q30" s="208">
        <f>'Marks Entry'!R32</f>
        <v>0</v>
      </c>
      <c r="R30" s="209">
        <f>'Marks Entry'!S32</f>
        <v>0</v>
      </c>
      <c r="S30" s="208">
        <f>'Marks Entry'!T32</f>
        <v>0</v>
      </c>
      <c r="T30" s="209">
        <f>'Marks Entry'!U32</f>
        <v>0</v>
      </c>
      <c r="U30" s="208" t="str">
        <f>'Marks Entry'!V32</f>
        <v/>
      </c>
      <c r="V30" s="208" t="str">
        <f>'Marks Entry'!W32</f>
        <v/>
      </c>
      <c r="W30" s="208" t="str">
        <f>'Marks Entry'!X32</f>
        <v/>
      </c>
      <c r="X30" s="210" t="str">
        <f>'Marks Entry'!Y32</f>
        <v/>
      </c>
      <c r="Y30" s="207">
        <f>'Marks Entry'!Z32</f>
        <v>0</v>
      </c>
      <c r="Z30" s="208">
        <f>'Marks Entry'!AA32</f>
        <v>0</v>
      </c>
      <c r="AA30" s="208">
        <f>'Marks Entry'!AB32</f>
        <v>0</v>
      </c>
      <c r="AB30" s="208">
        <f>'Marks Entry'!AC32</f>
        <v>0</v>
      </c>
      <c r="AC30" s="208">
        <f>'Marks Entry'!AD32</f>
        <v>0</v>
      </c>
      <c r="AD30" s="209">
        <f>'Marks Entry'!AE32</f>
        <v>0</v>
      </c>
      <c r="AE30" s="208">
        <f>'Marks Entry'!AF32</f>
        <v>0</v>
      </c>
      <c r="AF30" s="209">
        <f>'Marks Entry'!AG32</f>
        <v>0</v>
      </c>
      <c r="AG30" s="208">
        <f>'Marks Entry'!AH32</f>
        <v>0</v>
      </c>
      <c r="AH30" s="209">
        <f>'Marks Entry'!AI32</f>
        <v>0</v>
      </c>
      <c r="AI30" s="208" t="str">
        <f>'Marks Entry'!AJ32</f>
        <v/>
      </c>
      <c r="AJ30" s="208" t="str">
        <f>'Marks Entry'!AK32</f>
        <v/>
      </c>
      <c r="AK30" s="208" t="str">
        <f>'Marks Entry'!AL32</f>
        <v/>
      </c>
      <c r="AL30" s="210" t="str">
        <f>'Marks Entry'!AM32</f>
        <v/>
      </c>
      <c r="AM30" s="207">
        <f>'Marks Entry'!AN32</f>
        <v>0</v>
      </c>
      <c r="AN30" s="208">
        <f>'Marks Entry'!AO32</f>
        <v>0</v>
      </c>
      <c r="AO30" s="208">
        <f>'Marks Entry'!AP32</f>
        <v>0</v>
      </c>
      <c r="AP30" s="208">
        <f>'Marks Entry'!AQ32</f>
        <v>0</v>
      </c>
      <c r="AQ30" s="208">
        <f>'Marks Entry'!AR32</f>
        <v>0</v>
      </c>
      <c r="AR30" s="209">
        <f>'Marks Entry'!AS32</f>
        <v>0</v>
      </c>
      <c r="AS30" s="208">
        <f>'Marks Entry'!AT32</f>
        <v>0</v>
      </c>
      <c r="AT30" s="209">
        <f>'Marks Entry'!AU32</f>
        <v>0</v>
      </c>
      <c r="AU30" s="208">
        <f>'Marks Entry'!AV32</f>
        <v>0</v>
      </c>
      <c r="AV30" s="209">
        <f>'Marks Entry'!AW32</f>
        <v>0</v>
      </c>
      <c r="AW30" s="208" t="str">
        <f>'Marks Entry'!AX32</f>
        <v/>
      </c>
      <c r="AX30" s="208" t="str">
        <f>'Marks Entry'!AY32</f>
        <v/>
      </c>
      <c r="AY30" s="208" t="str">
        <f>'Marks Entry'!AZ32</f>
        <v/>
      </c>
      <c r="AZ30" s="210" t="str">
        <f>'Marks Entry'!BA32</f>
        <v/>
      </c>
      <c r="BA30" s="207">
        <f>'Marks Entry'!BB32</f>
        <v>0</v>
      </c>
      <c r="BB30" s="208">
        <f>'Marks Entry'!BC32</f>
        <v>0</v>
      </c>
      <c r="BC30" s="208">
        <f>'Marks Entry'!BD32</f>
        <v>0</v>
      </c>
      <c r="BD30" s="208">
        <f>'Marks Entry'!BE32</f>
        <v>0</v>
      </c>
      <c r="BE30" s="208">
        <f>'Marks Entry'!BF32</f>
        <v>0</v>
      </c>
      <c r="BF30" s="209">
        <f>'Marks Entry'!BG32</f>
        <v>0</v>
      </c>
      <c r="BG30" s="208">
        <f>'Marks Entry'!BH32</f>
        <v>0</v>
      </c>
      <c r="BH30" s="209">
        <f>'Marks Entry'!BI32</f>
        <v>0</v>
      </c>
      <c r="BI30" s="208">
        <f>'Marks Entry'!BJ32</f>
        <v>0</v>
      </c>
      <c r="BJ30" s="209">
        <f>'Marks Entry'!BK32</f>
        <v>0</v>
      </c>
      <c r="BK30" s="208" t="str">
        <f>'Marks Entry'!BL32</f>
        <v/>
      </c>
      <c r="BL30" s="208" t="str">
        <f>'Marks Entry'!BM32</f>
        <v/>
      </c>
      <c r="BM30" s="208" t="str">
        <f>'Marks Entry'!BN32</f>
        <v/>
      </c>
      <c r="BN30" s="210" t="str">
        <f>'Marks Entry'!BO32</f>
        <v/>
      </c>
      <c r="BO30" s="207">
        <f>'Marks Entry'!BP32</f>
        <v>0</v>
      </c>
      <c r="BP30" s="208">
        <f>'Marks Entry'!BQ32</f>
        <v>0</v>
      </c>
      <c r="BQ30" s="208">
        <f>'Marks Entry'!BR32</f>
        <v>0</v>
      </c>
      <c r="BR30" s="208">
        <f>'Marks Entry'!BS32</f>
        <v>0</v>
      </c>
      <c r="BS30" s="208">
        <f>'Marks Entry'!BT32</f>
        <v>0</v>
      </c>
      <c r="BT30" s="209">
        <f>'Marks Entry'!BU32</f>
        <v>0</v>
      </c>
      <c r="BU30" s="208">
        <f>'Marks Entry'!BV32</f>
        <v>0</v>
      </c>
      <c r="BV30" s="209">
        <f>'Marks Entry'!BW32</f>
        <v>0</v>
      </c>
      <c r="BW30" s="208">
        <f>'Marks Entry'!BX32</f>
        <v>0</v>
      </c>
      <c r="BX30" s="209">
        <f>'Marks Entry'!BY32</f>
        <v>0</v>
      </c>
      <c r="BY30" s="208">
        <f>'Marks Entry'!BZ32</f>
        <v>0</v>
      </c>
      <c r="BZ30" s="208" t="str">
        <f>'Marks Entry'!CA32</f>
        <v/>
      </c>
      <c r="CA30" s="208" t="str">
        <f>'Marks Entry'!CB32</f>
        <v/>
      </c>
      <c r="CB30" s="210" t="str">
        <f>'Marks Entry'!CC32</f>
        <v/>
      </c>
      <c r="CC30" s="207">
        <f>'Marks Entry'!CD32</f>
        <v>0</v>
      </c>
      <c r="CD30" s="208">
        <f>'Marks Entry'!CE32</f>
        <v>0</v>
      </c>
      <c r="CE30" s="208">
        <f>'Marks Entry'!CF32</f>
        <v>0</v>
      </c>
      <c r="CF30" s="208">
        <f>'Marks Entry'!CG32</f>
        <v>0</v>
      </c>
      <c r="CG30" s="208">
        <f>'Marks Entry'!CH32</f>
        <v>0</v>
      </c>
      <c r="CH30" s="209">
        <f>'Marks Entry'!CI32</f>
        <v>0</v>
      </c>
      <c r="CI30" s="208">
        <f>'Marks Entry'!CJ32</f>
        <v>0</v>
      </c>
      <c r="CJ30" s="209">
        <f>'Marks Entry'!CK32</f>
        <v>0</v>
      </c>
      <c r="CK30" s="208">
        <f>'Marks Entry'!CL32</f>
        <v>0</v>
      </c>
      <c r="CL30" s="209">
        <f>'Marks Entry'!CM32</f>
        <v>0</v>
      </c>
      <c r="CM30" s="208" t="str">
        <f>'Marks Entry'!CN32</f>
        <v/>
      </c>
      <c r="CN30" s="208" t="str">
        <f>'Marks Entry'!CO32</f>
        <v/>
      </c>
      <c r="CO30" s="208" t="str">
        <f>'Marks Entry'!CP32</f>
        <v/>
      </c>
      <c r="CP30" s="210" t="str">
        <f>'Marks Entry'!CQ32</f>
        <v/>
      </c>
      <c r="CQ30" s="207">
        <f>'Marks Entry'!CR32</f>
        <v>0</v>
      </c>
      <c r="CR30" s="208">
        <f>'Marks Entry'!CS32</f>
        <v>0</v>
      </c>
      <c r="CS30" s="208">
        <f>'Marks Entry'!CT32</f>
        <v>0</v>
      </c>
      <c r="CT30" s="208">
        <f>'Marks Entry'!CU32</f>
        <v>0</v>
      </c>
      <c r="CU30" s="208">
        <f>'Marks Entry'!CV32</f>
        <v>0</v>
      </c>
      <c r="CV30" s="209">
        <f>'Marks Entry'!CW32</f>
        <v>0</v>
      </c>
      <c r="CW30" s="208">
        <f>'Marks Entry'!CX32</f>
        <v>0</v>
      </c>
      <c r="CX30" s="209">
        <f>'Marks Entry'!CY32</f>
        <v>0</v>
      </c>
      <c r="CY30" s="208">
        <f>'Marks Entry'!CZ32</f>
        <v>0</v>
      </c>
      <c r="CZ30" s="209">
        <f>'Marks Entry'!DA32</f>
        <v>0</v>
      </c>
      <c r="DA30" s="208" t="str">
        <f>'Marks Entry'!DB32</f>
        <v/>
      </c>
      <c r="DB30" s="208" t="str">
        <f>'Marks Entry'!DC32</f>
        <v/>
      </c>
      <c r="DC30" s="208" t="str">
        <f>'Marks Entry'!DD32</f>
        <v/>
      </c>
      <c r="DD30" s="210" t="str">
        <f>'Marks Entry'!DE32</f>
        <v/>
      </c>
      <c r="DE30" s="211">
        <f>'Marks Entry'!DF32</f>
        <v>0</v>
      </c>
      <c r="DF30" s="212">
        <f>'Marks Entry'!DG32</f>
        <v>0</v>
      </c>
      <c r="DG30" s="212">
        <f>'Marks Entry'!DH32</f>
        <v>5</v>
      </c>
      <c r="DH30" s="209">
        <f>'Marks Entry'!DI32</f>
        <v>5</v>
      </c>
      <c r="DI30" s="212">
        <f>'Marks Entry'!DJ32</f>
        <v>0</v>
      </c>
      <c r="DJ30" s="213">
        <f>'Marks Entry'!DK32</f>
        <v>0</v>
      </c>
      <c r="DK30" s="214">
        <f>'Marks Entry'!DL32</f>
        <v>0</v>
      </c>
      <c r="DL30" s="213">
        <f>'Marks Entry'!DM32</f>
        <v>0</v>
      </c>
      <c r="DM30" s="212">
        <f>'Marks Entry'!DN32</f>
        <v>0</v>
      </c>
      <c r="DN30" s="214">
        <f>'Marks Entry'!DO32</f>
        <v>0</v>
      </c>
      <c r="DO30" s="215">
        <f>'Marks Entry'!DP32</f>
        <v>5</v>
      </c>
      <c r="DP30" s="208">
        <f>'Marks Entry'!DQ32</f>
        <v>2.5</v>
      </c>
      <c r="DQ30" s="210" t="str">
        <f>'Marks Entry'!DR32</f>
        <v/>
      </c>
      <c r="DR30" s="211">
        <f>'Marks Entry'!DS32</f>
        <v>0</v>
      </c>
      <c r="DS30" s="212">
        <f>'Marks Entry'!DT32</f>
        <v>0</v>
      </c>
      <c r="DT30" s="216" t="str">
        <f>'Marks Entry'!DU32</f>
        <v/>
      </c>
      <c r="DU30" s="212">
        <f>'Marks Entry'!DV32</f>
        <v>0</v>
      </c>
      <c r="DV30" s="212">
        <f>'Marks Entry'!DW32</f>
        <v>0</v>
      </c>
      <c r="DW30" s="216" t="str">
        <f>'Marks Entry'!DX32</f>
        <v/>
      </c>
      <c r="DX30" s="212">
        <f>'Marks Entry'!DY32</f>
        <v>0</v>
      </c>
      <c r="DY30" s="212">
        <f>'Marks Entry'!DZ32</f>
        <v>0</v>
      </c>
      <c r="DZ30" s="216" t="str">
        <f>'Marks Entry'!EA32</f>
        <v/>
      </c>
      <c r="EA30" s="216">
        <f>'Marks Entry'!EB32</f>
        <v>0</v>
      </c>
      <c r="EB30" s="216">
        <f>'Marks Entry'!EC32</f>
        <v>0</v>
      </c>
      <c r="EC30" s="217">
        <f>'Marks Entry'!ED32</f>
        <v>0</v>
      </c>
      <c r="ED30" s="212">
        <f>'Marks Entry'!EE32</f>
        <v>0</v>
      </c>
      <c r="EE30" s="213">
        <f>'Marks Entry'!EF32</f>
        <v>0</v>
      </c>
      <c r="EF30" s="216" t="str">
        <f>'Marks Entry'!EG32</f>
        <v/>
      </c>
      <c r="EG30" s="213">
        <f>'Marks Entry'!EH32</f>
        <v>0</v>
      </c>
      <c r="EH30" s="212">
        <f>'Marks Entry'!EI32</f>
        <v>0</v>
      </c>
      <c r="EI30" s="214">
        <f>'Marks Entry'!EJ32</f>
        <v>0</v>
      </c>
      <c r="EJ30" s="214">
        <f>'Marks Entry'!EK32</f>
        <v>0</v>
      </c>
      <c r="EK30" s="214">
        <f>'Marks Entry'!EL32</f>
        <v>0</v>
      </c>
      <c r="EL30" s="218">
        <f>'Marks Entry'!EM32</f>
        <v>0</v>
      </c>
      <c r="EM30" s="208" t="str">
        <f>'Marks Entry'!EN32</f>
        <v/>
      </c>
      <c r="EN30" s="210" t="str">
        <f>'Marks Entry'!EO32</f>
        <v>A</v>
      </c>
      <c r="EO30" s="211">
        <f>'Marks Entry'!EP32</f>
        <v>0</v>
      </c>
      <c r="EP30" s="212">
        <f>'Marks Entry'!EQ32</f>
        <v>0</v>
      </c>
      <c r="EQ30" s="212">
        <f>'Marks Entry'!ER32</f>
        <v>0</v>
      </c>
      <c r="ER30" s="215">
        <f>'Marks Entry'!ES32</f>
        <v>0</v>
      </c>
      <c r="ES30" s="219">
        <f>'Marks Entry'!ET32</f>
        <v>0</v>
      </c>
      <c r="ET30" s="220" t="str">
        <f>'Marks Entry'!EU32</f>
        <v/>
      </c>
      <c r="EU30" s="211">
        <f>'Marks Entry'!EV32</f>
        <v>0</v>
      </c>
      <c r="EV30" s="212">
        <f>'Marks Entry'!EW32</f>
        <v>0</v>
      </c>
      <c r="EW30" s="212">
        <f>'Marks Entry'!EX32</f>
        <v>0</v>
      </c>
      <c r="EX30" s="215">
        <f>'Marks Entry'!EY32</f>
        <v>0</v>
      </c>
      <c r="EY30" s="219">
        <f>'Marks Entry'!EZ32</f>
        <v>0</v>
      </c>
      <c r="EZ30" s="220" t="str">
        <f>'Marks Entry'!FA32</f>
        <v/>
      </c>
      <c r="FA30" s="211">
        <f>'Marks Entry'!FB32</f>
        <v>0</v>
      </c>
      <c r="FB30" s="212">
        <f>'Marks Entry'!FC32</f>
        <v>0</v>
      </c>
      <c r="FC30" s="213">
        <f>'Marks Entry'!FD32</f>
        <v>0</v>
      </c>
      <c r="FD30" s="216">
        <f>'Marks Entry'!FE32</f>
        <v>0</v>
      </c>
      <c r="FE30" s="213">
        <f>'Marks Entry'!FF32</f>
        <v>0</v>
      </c>
      <c r="FF30" s="216">
        <f>'Marks Entry'!FG32</f>
        <v>0</v>
      </c>
      <c r="FG30" s="213">
        <f>'Marks Entry'!FH32</f>
        <v>0</v>
      </c>
      <c r="FH30" s="221">
        <f>'Marks Entry'!FI32</f>
        <v>0</v>
      </c>
      <c r="FI30" s="221" t="str">
        <f>'Marks Entry'!FJ32</f>
        <v/>
      </c>
      <c r="FJ30" s="221" t="str">
        <f>'Marks Entry'!FK32</f>
        <v/>
      </c>
      <c r="FK30" s="208" t="str">
        <f>'Marks Entry'!FL32</f>
        <v/>
      </c>
      <c r="FL30" s="210" t="str">
        <f>'Marks Entry'!FM32</f>
        <v/>
      </c>
      <c r="FM30" s="211">
        <f>'Marks Entry'!FN32</f>
        <v>0</v>
      </c>
      <c r="FN30" s="212">
        <f>'Marks Entry'!FO32</f>
        <v>0</v>
      </c>
      <c r="FO30" s="212">
        <f>'Marks Entry'!FP32</f>
        <v>0</v>
      </c>
      <c r="FP30" s="215">
        <f>'Marks Entry'!FQ32</f>
        <v>0</v>
      </c>
      <c r="FQ30" s="219">
        <f>'Marks Entry'!FR32</f>
        <v>0</v>
      </c>
      <c r="FR30" s="220" t="str">
        <f>'Marks Entry'!FS32</f>
        <v/>
      </c>
      <c r="FS30" s="207">
        <f>'Marks Entry'!FT32</f>
        <v>0</v>
      </c>
      <c r="FT30" s="208">
        <f>'Marks Entry'!FU32</f>
        <v>0</v>
      </c>
      <c r="FU30" s="222" t="str">
        <f>'Marks Entry'!FV32</f>
        <v/>
      </c>
      <c r="FV30" s="207" t="str">
        <f>'Marks Entry'!FW32</f>
        <v/>
      </c>
      <c r="FW30" s="208" t="str">
        <f>'Marks Entry'!FX32</f>
        <v/>
      </c>
      <c r="FX30" s="223" t="str">
        <f>'Marks Entry'!FY32</f>
        <v/>
      </c>
      <c r="FY30" s="224" t="str">
        <f>'Marks Entry'!FZ32</f>
        <v/>
      </c>
      <c r="FZ30" s="224" t="str">
        <f>'Marks Entry'!GA32</f>
        <v/>
      </c>
      <c r="GA30" s="208" t="str">
        <f>'Marks Entry'!GC32</f>
        <v/>
      </c>
      <c r="GB30" s="445" t="str">
        <f>'Marks Entry'!GD32</f>
        <v/>
      </c>
    </row>
    <row r="31" spans="1:184" s="31" customFormat="1" ht="17.25" customHeight="1">
      <c r="A31" s="1064"/>
      <c r="B31" s="188">
        <f t="shared" si="1"/>
        <v>0</v>
      </c>
      <c r="C31" s="189">
        <f>'Marks Entry'!D33</f>
        <v>0</v>
      </c>
      <c r="D31" s="189">
        <f>'Marks Entry'!E33</f>
        <v>0</v>
      </c>
      <c r="E31" s="189">
        <f>'Marks Entry'!F33</f>
        <v>0</v>
      </c>
      <c r="F31" s="189">
        <f>'Marks Entry'!$G33</f>
        <v>0</v>
      </c>
      <c r="G31" s="189">
        <f>'Marks Entry'!$H33</f>
        <v>0</v>
      </c>
      <c r="H31" s="189">
        <f>'Marks Entry'!I33</f>
        <v>0</v>
      </c>
      <c r="I31" s="189">
        <f>'Marks Entry'!J33</f>
        <v>0</v>
      </c>
      <c r="J31" s="366">
        <f>'Marks Entry'!K33</f>
        <v>0</v>
      </c>
      <c r="K31" s="207">
        <f>'Marks Entry'!L33</f>
        <v>0</v>
      </c>
      <c r="L31" s="208">
        <f>'Marks Entry'!M33</f>
        <v>0</v>
      </c>
      <c r="M31" s="208">
        <f>'Marks Entry'!N33</f>
        <v>0</v>
      </c>
      <c r="N31" s="208">
        <f>'Marks Entry'!O33</f>
        <v>0</v>
      </c>
      <c r="O31" s="208">
        <f>'Marks Entry'!P33</f>
        <v>0</v>
      </c>
      <c r="P31" s="209">
        <f>'Marks Entry'!Q33</f>
        <v>0</v>
      </c>
      <c r="Q31" s="208">
        <f>'Marks Entry'!R33</f>
        <v>0</v>
      </c>
      <c r="R31" s="209">
        <f>'Marks Entry'!S33</f>
        <v>0</v>
      </c>
      <c r="S31" s="208">
        <f>'Marks Entry'!T33</f>
        <v>0</v>
      </c>
      <c r="T31" s="209">
        <f>'Marks Entry'!U33</f>
        <v>0</v>
      </c>
      <c r="U31" s="208" t="str">
        <f>'Marks Entry'!V33</f>
        <v/>
      </c>
      <c r="V31" s="208" t="str">
        <f>'Marks Entry'!W33</f>
        <v/>
      </c>
      <c r="W31" s="208" t="str">
        <f>'Marks Entry'!X33</f>
        <v/>
      </c>
      <c r="X31" s="210" t="str">
        <f>'Marks Entry'!Y33</f>
        <v/>
      </c>
      <c r="Y31" s="207">
        <f>'Marks Entry'!Z33</f>
        <v>0</v>
      </c>
      <c r="Z31" s="208">
        <f>'Marks Entry'!AA33</f>
        <v>0</v>
      </c>
      <c r="AA31" s="208">
        <f>'Marks Entry'!AB33</f>
        <v>0</v>
      </c>
      <c r="AB31" s="208">
        <f>'Marks Entry'!AC33</f>
        <v>0</v>
      </c>
      <c r="AC31" s="208">
        <f>'Marks Entry'!AD33</f>
        <v>0</v>
      </c>
      <c r="AD31" s="209">
        <f>'Marks Entry'!AE33</f>
        <v>0</v>
      </c>
      <c r="AE31" s="208">
        <f>'Marks Entry'!AF33</f>
        <v>0</v>
      </c>
      <c r="AF31" s="209">
        <f>'Marks Entry'!AG33</f>
        <v>0</v>
      </c>
      <c r="AG31" s="208">
        <f>'Marks Entry'!AH33</f>
        <v>0</v>
      </c>
      <c r="AH31" s="209">
        <f>'Marks Entry'!AI33</f>
        <v>0</v>
      </c>
      <c r="AI31" s="208" t="str">
        <f>'Marks Entry'!AJ33</f>
        <v/>
      </c>
      <c r="AJ31" s="208" t="str">
        <f>'Marks Entry'!AK33</f>
        <v/>
      </c>
      <c r="AK31" s="208" t="str">
        <f>'Marks Entry'!AL33</f>
        <v/>
      </c>
      <c r="AL31" s="210" t="str">
        <f>'Marks Entry'!AM33</f>
        <v/>
      </c>
      <c r="AM31" s="207">
        <f>'Marks Entry'!AN33</f>
        <v>0</v>
      </c>
      <c r="AN31" s="208">
        <f>'Marks Entry'!AO33</f>
        <v>0</v>
      </c>
      <c r="AO31" s="208">
        <f>'Marks Entry'!AP33</f>
        <v>0</v>
      </c>
      <c r="AP31" s="208">
        <f>'Marks Entry'!AQ33</f>
        <v>0</v>
      </c>
      <c r="AQ31" s="208">
        <f>'Marks Entry'!AR33</f>
        <v>0</v>
      </c>
      <c r="AR31" s="209">
        <f>'Marks Entry'!AS33</f>
        <v>0</v>
      </c>
      <c r="AS31" s="208">
        <f>'Marks Entry'!AT33</f>
        <v>0</v>
      </c>
      <c r="AT31" s="209">
        <f>'Marks Entry'!AU33</f>
        <v>0</v>
      </c>
      <c r="AU31" s="208">
        <f>'Marks Entry'!AV33</f>
        <v>0</v>
      </c>
      <c r="AV31" s="209">
        <f>'Marks Entry'!AW33</f>
        <v>0</v>
      </c>
      <c r="AW31" s="208" t="str">
        <f>'Marks Entry'!AX33</f>
        <v/>
      </c>
      <c r="AX31" s="208" t="str">
        <f>'Marks Entry'!AY33</f>
        <v/>
      </c>
      <c r="AY31" s="208" t="str">
        <f>'Marks Entry'!AZ33</f>
        <v/>
      </c>
      <c r="AZ31" s="210" t="str">
        <f>'Marks Entry'!BA33</f>
        <v/>
      </c>
      <c r="BA31" s="207">
        <f>'Marks Entry'!BB33</f>
        <v>0</v>
      </c>
      <c r="BB31" s="208">
        <f>'Marks Entry'!BC33</f>
        <v>0</v>
      </c>
      <c r="BC31" s="208">
        <f>'Marks Entry'!BD33</f>
        <v>0</v>
      </c>
      <c r="BD31" s="208">
        <f>'Marks Entry'!BE33</f>
        <v>0</v>
      </c>
      <c r="BE31" s="208">
        <f>'Marks Entry'!BF33</f>
        <v>0</v>
      </c>
      <c r="BF31" s="209">
        <f>'Marks Entry'!BG33</f>
        <v>0</v>
      </c>
      <c r="BG31" s="208">
        <f>'Marks Entry'!BH33</f>
        <v>0</v>
      </c>
      <c r="BH31" s="209">
        <f>'Marks Entry'!BI33</f>
        <v>0</v>
      </c>
      <c r="BI31" s="208">
        <f>'Marks Entry'!BJ33</f>
        <v>0</v>
      </c>
      <c r="BJ31" s="209">
        <f>'Marks Entry'!BK33</f>
        <v>0</v>
      </c>
      <c r="BK31" s="208" t="str">
        <f>'Marks Entry'!BL33</f>
        <v/>
      </c>
      <c r="BL31" s="208" t="str">
        <f>'Marks Entry'!BM33</f>
        <v/>
      </c>
      <c r="BM31" s="208" t="str">
        <f>'Marks Entry'!BN33</f>
        <v/>
      </c>
      <c r="BN31" s="210" t="str">
        <f>'Marks Entry'!BO33</f>
        <v/>
      </c>
      <c r="BO31" s="207">
        <f>'Marks Entry'!BP33</f>
        <v>0</v>
      </c>
      <c r="BP31" s="208">
        <f>'Marks Entry'!BQ33</f>
        <v>0</v>
      </c>
      <c r="BQ31" s="208">
        <f>'Marks Entry'!BR33</f>
        <v>0</v>
      </c>
      <c r="BR31" s="208">
        <f>'Marks Entry'!BS33</f>
        <v>0</v>
      </c>
      <c r="BS31" s="208">
        <f>'Marks Entry'!BT33</f>
        <v>0</v>
      </c>
      <c r="BT31" s="209">
        <f>'Marks Entry'!BU33</f>
        <v>0</v>
      </c>
      <c r="BU31" s="208">
        <f>'Marks Entry'!BV33</f>
        <v>0</v>
      </c>
      <c r="BV31" s="209">
        <f>'Marks Entry'!BW33</f>
        <v>0</v>
      </c>
      <c r="BW31" s="208">
        <f>'Marks Entry'!BX33</f>
        <v>0</v>
      </c>
      <c r="BX31" s="209">
        <f>'Marks Entry'!BY33</f>
        <v>0</v>
      </c>
      <c r="BY31" s="208">
        <f>'Marks Entry'!BZ33</f>
        <v>0</v>
      </c>
      <c r="BZ31" s="208" t="str">
        <f>'Marks Entry'!CA33</f>
        <v/>
      </c>
      <c r="CA31" s="208" t="str">
        <f>'Marks Entry'!CB33</f>
        <v/>
      </c>
      <c r="CB31" s="210" t="str">
        <f>'Marks Entry'!CC33</f>
        <v/>
      </c>
      <c r="CC31" s="207">
        <f>'Marks Entry'!CD33</f>
        <v>0</v>
      </c>
      <c r="CD31" s="208">
        <f>'Marks Entry'!CE33</f>
        <v>0</v>
      </c>
      <c r="CE31" s="208">
        <f>'Marks Entry'!CF33</f>
        <v>0</v>
      </c>
      <c r="CF31" s="208">
        <f>'Marks Entry'!CG33</f>
        <v>0</v>
      </c>
      <c r="CG31" s="208">
        <f>'Marks Entry'!CH33</f>
        <v>0</v>
      </c>
      <c r="CH31" s="209">
        <f>'Marks Entry'!CI33</f>
        <v>0</v>
      </c>
      <c r="CI31" s="208">
        <f>'Marks Entry'!CJ33</f>
        <v>0</v>
      </c>
      <c r="CJ31" s="209">
        <f>'Marks Entry'!CK33</f>
        <v>0</v>
      </c>
      <c r="CK31" s="208">
        <f>'Marks Entry'!CL33</f>
        <v>0</v>
      </c>
      <c r="CL31" s="209">
        <f>'Marks Entry'!CM33</f>
        <v>0</v>
      </c>
      <c r="CM31" s="208" t="str">
        <f>'Marks Entry'!CN33</f>
        <v/>
      </c>
      <c r="CN31" s="208" t="str">
        <f>'Marks Entry'!CO33</f>
        <v/>
      </c>
      <c r="CO31" s="208" t="str">
        <f>'Marks Entry'!CP33</f>
        <v/>
      </c>
      <c r="CP31" s="210" t="str">
        <f>'Marks Entry'!CQ33</f>
        <v/>
      </c>
      <c r="CQ31" s="207">
        <f>'Marks Entry'!CR33</f>
        <v>0</v>
      </c>
      <c r="CR31" s="208">
        <f>'Marks Entry'!CS33</f>
        <v>0</v>
      </c>
      <c r="CS31" s="208">
        <f>'Marks Entry'!CT33</f>
        <v>0</v>
      </c>
      <c r="CT31" s="208">
        <f>'Marks Entry'!CU33</f>
        <v>0</v>
      </c>
      <c r="CU31" s="208">
        <f>'Marks Entry'!CV33</f>
        <v>0</v>
      </c>
      <c r="CV31" s="209">
        <f>'Marks Entry'!CW33</f>
        <v>0</v>
      </c>
      <c r="CW31" s="208">
        <f>'Marks Entry'!CX33</f>
        <v>0</v>
      </c>
      <c r="CX31" s="209">
        <f>'Marks Entry'!CY33</f>
        <v>0</v>
      </c>
      <c r="CY31" s="208">
        <f>'Marks Entry'!CZ33</f>
        <v>0</v>
      </c>
      <c r="CZ31" s="209">
        <f>'Marks Entry'!DA33</f>
        <v>0</v>
      </c>
      <c r="DA31" s="208" t="str">
        <f>'Marks Entry'!DB33</f>
        <v/>
      </c>
      <c r="DB31" s="208" t="str">
        <f>'Marks Entry'!DC33</f>
        <v/>
      </c>
      <c r="DC31" s="208" t="str">
        <f>'Marks Entry'!DD33</f>
        <v/>
      </c>
      <c r="DD31" s="210" t="str">
        <f>'Marks Entry'!DE33</f>
        <v/>
      </c>
      <c r="DE31" s="211">
        <f>'Marks Entry'!DF33</f>
        <v>0</v>
      </c>
      <c r="DF31" s="212">
        <f>'Marks Entry'!DG33</f>
        <v>0</v>
      </c>
      <c r="DG31" s="212">
        <f>'Marks Entry'!DH33</f>
        <v>10</v>
      </c>
      <c r="DH31" s="209">
        <f>'Marks Entry'!DI33</f>
        <v>10</v>
      </c>
      <c r="DI31" s="212">
        <f>'Marks Entry'!DJ33</f>
        <v>0</v>
      </c>
      <c r="DJ31" s="213">
        <f>'Marks Entry'!DK33</f>
        <v>0</v>
      </c>
      <c r="DK31" s="214">
        <f>'Marks Entry'!DL33</f>
        <v>0</v>
      </c>
      <c r="DL31" s="213">
        <f>'Marks Entry'!DM33</f>
        <v>0</v>
      </c>
      <c r="DM31" s="212">
        <f>'Marks Entry'!DN33</f>
        <v>0</v>
      </c>
      <c r="DN31" s="214">
        <f>'Marks Entry'!DO33</f>
        <v>0</v>
      </c>
      <c r="DO31" s="215">
        <f>'Marks Entry'!DP33</f>
        <v>10</v>
      </c>
      <c r="DP31" s="208">
        <f>'Marks Entry'!DQ33</f>
        <v>5</v>
      </c>
      <c r="DQ31" s="210" t="str">
        <f>'Marks Entry'!DR33</f>
        <v/>
      </c>
      <c r="DR31" s="211">
        <f>'Marks Entry'!DS33</f>
        <v>0</v>
      </c>
      <c r="DS31" s="212">
        <f>'Marks Entry'!DT33</f>
        <v>0</v>
      </c>
      <c r="DT31" s="216" t="str">
        <f>'Marks Entry'!DU33</f>
        <v/>
      </c>
      <c r="DU31" s="212">
        <f>'Marks Entry'!DV33</f>
        <v>0</v>
      </c>
      <c r="DV31" s="212">
        <f>'Marks Entry'!DW33</f>
        <v>0</v>
      </c>
      <c r="DW31" s="216" t="str">
        <f>'Marks Entry'!DX33</f>
        <v/>
      </c>
      <c r="DX31" s="212">
        <f>'Marks Entry'!DY33</f>
        <v>0</v>
      </c>
      <c r="DY31" s="212">
        <f>'Marks Entry'!DZ33</f>
        <v>0</v>
      </c>
      <c r="DZ31" s="216" t="str">
        <f>'Marks Entry'!EA33</f>
        <v/>
      </c>
      <c r="EA31" s="216">
        <f>'Marks Entry'!EB33</f>
        <v>0</v>
      </c>
      <c r="EB31" s="216">
        <f>'Marks Entry'!EC33</f>
        <v>0</v>
      </c>
      <c r="EC31" s="217">
        <f>'Marks Entry'!ED33</f>
        <v>0</v>
      </c>
      <c r="ED31" s="212">
        <f>'Marks Entry'!EE33</f>
        <v>0</v>
      </c>
      <c r="EE31" s="213">
        <f>'Marks Entry'!EF33</f>
        <v>0</v>
      </c>
      <c r="EF31" s="216" t="str">
        <f>'Marks Entry'!EG33</f>
        <v/>
      </c>
      <c r="EG31" s="213">
        <f>'Marks Entry'!EH33</f>
        <v>0</v>
      </c>
      <c r="EH31" s="212">
        <f>'Marks Entry'!EI33</f>
        <v>0</v>
      </c>
      <c r="EI31" s="214">
        <f>'Marks Entry'!EJ33</f>
        <v>0</v>
      </c>
      <c r="EJ31" s="214">
        <f>'Marks Entry'!EK33</f>
        <v>0</v>
      </c>
      <c r="EK31" s="214">
        <f>'Marks Entry'!EL33</f>
        <v>0</v>
      </c>
      <c r="EL31" s="218">
        <f>'Marks Entry'!EM33</f>
        <v>0</v>
      </c>
      <c r="EM31" s="208" t="str">
        <f>'Marks Entry'!EN33</f>
        <v/>
      </c>
      <c r="EN31" s="210" t="str">
        <f>'Marks Entry'!EO33</f>
        <v>A</v>
      </c>
      <c r="EO31" s="211">
        <f>'Marks Entry'!EP33</f>
        <v>0</v>
      </c>
      <c r="EP31" s="212">
        <f>'Marks Entry'!EQ33</f>
        <v>0</v>
      </c>
      <c r="EQ31" s="212">
        <f>'Marks Entry'!ER33</f>
        <v>0</v>
      </c>
      <c r="ER31" s="215">
        <f>'Marks Entry'!ES33</f>
        <v>0</v>
      </c>
      <c r="ES31" s="219">
        <f>'Marks Entry'!ET33</f>
        <v>0</v>
      </c>
      <c r="ET31" s="220" t="str">
        <f>'Marks Entry'!EU33</f>
        <v/>
      </c>
      <c r="EU31" s="211">
        <f>'Marks Entry'!EV33</f>
        <v>0</v>
      </c>
      <c r="EV31" s="212">
        <f>'Marks Entry'!EW33</f>
        <v>0</v>
      </c>
      <c r="EW31" s="212">
        <f>'Marks Entry'!EX33</f>
        <v>0</v>
      </c>
      <c r="EX31" s="215">
        <f>'Marks Entry'!EY33</f>
        <v>0</v>
      </c>
      <c r="EY31" s="219">
        <f>'Marks Entry'!EZ33</f>
        <v>0</v>
      </c>
      <c r="EZ31" s="220" t="str">
        <f>'Marks Entry'!FA33</f>
        <v/>
      </c>
      <c r="FA31" s="211">
        <f>'Marks Entry'!FB33</f>
        <v>0</v>
      </c>
      <c r="FB31" s="212">
        <f>'Marks Entry'!FC33</f>
        <v>0</v>
      </c>
      <c r="FC31" s="213">
        <f>'Marks Entry'!FD33</f>
        <v>0</v>
      </c>
      <c r="FD31" s="216">
        <f>'Marks Entry'!FE33</f>
        <v>0</v>
      </c>
      <c r="FE31" s="213">
        <f>'Marks Entry'!FF33</f>
        <v>0</v>
      </c>
      <c r="FF31" s="216">
        <f>'Marks Entry'!FG33</f>
        <v>0</v>
      </c>
      <c r="FG31" s="213">
        <f>'Marks Entry'!FH33</f>
        <v>0</v>
      </c>
      <c r="FH31" s="221">
        <f>'Marks Entry'!FI33</f>
        <v>0</v>
      </c>
      <c r="FI31" s="221" t="str">
        <f>'Marks Entry'!FJ33</f>
        <v/>
      </c>
      <c r="FJ31" s="221" t="str">
        <f>'Marks Entry'!FK33</f>
        <v/>
      </c>
      <c r="FK31" s="208" t="str">
        <f>'Marks Entry'!FL33</f>
        <v/>
      </c>
      <c r="FL31" s="210" t="str">
        <f>'Marks Entry'!FM33</f>
        <v/>
      </c>
      <c r="FM31" s="211">
        <f>'Marks Entry'!FN33</f>
        <v>0</v>
      </c>
      <c r="FN31" s="212">
        <f>'Marks Entry'!FO33</f>
        <v>0</v>
      </c>
      <c r="FO31" s="212">
        <f>'Marks Entry'!FP33</f>
        <v>0</v>
      </c>
      <c r="FP31" s="215">
        <f>'Marks Entry'!FQ33</f>
        <v>0</v>
      </c>
      <c r="FQ31" s="219">
        <f>'Marks Entry'!FR33</f>
        <v>0</v>
      </c>
      <c r="FR31" s="220" t="str">
        <f>'Marks Entry'!FS33</f>
        <v/>
      </c>
      <c r="FS31" s="207">
        <f>'Marks Entry'!FT33</f>
        <v>0</v>
      </c>
      <c r="FT31" s="208">
        <f>'Marks Entry'!FU33</f>
        <v>0</v>
      </c>
      <c r="FU31" s="222" t="str">
        <f>'Marks Entry'!FV33</f>
        <v/>
      </c>
      <c r="FV31" s="207" t="str">
        <f>'Marks Entry'!FW33</f>
        <v/>
      </c>
      <c r="FW31" s="208" t="str">
        <f>'Marks Entry'!FX33</f>
        <v/>
      </c>
      <c r="FX31" s="223" t="str">
        <f>'Marks Entry'!FY33</f>
        <v/>
      </c>
      <c r="FY31" s="208" t="str">
        <f>'Marks Entry'!FZ33</f>
        <v/>
      </c>
      <c r="FZ31" s="208" t="str">
        <f>'Marks Entry'!GA33</f>
        <v/>
      </c>
      <c r="GA31" s="208" t="str">
        <f>'Marks Entry'!GC33</f>
        <v/>
      </c>
      <c r="GB31" s="445" t="str">
        <f>'Marks Entry'!GD33</f>
        <v/>
      </c>
    </row>
    <row r="32" spans="1:184" s="31" customFormat="1" ht="17.25" customHeight="1">
      <c r="A32" s="1064"/>
      <c r="B32" s="188">
        <f t="shared" si="1"/>
        <v>0</v>
      </c>
      <c r="C32" s="189">
        <f>'Marks Entry'!D34</f>
        <v>0</v>
      </c>
      <c r="D32" s="189">
        <f>'Marks Entry'!E34</f>
        <v>0</v>
      </c>
      <c r="E32" s="189">
        <f>'Marks Entry'!F34</f>
        <v>0</v>
      </c>
      <c r="F32" s="189">
        <f>'Marks Entry'!$G34</f>
        <v>0</v>
      </c>
      <c r="G32" s="189">
        <f>'Marks Entry'!$H34</f>
        <v>0</v>
      </c>
      <c r="H32" s="189">
        <f>'Marks Entry'!I34</f>
        <v>0</v>
      </c>
      <c r="I32" s="189">
        <f>'Marks Entry'!J34</f>
        <v>0</v>
      </c>
      <c r="J32" s="366">
        <f>'Marks Entry'!K34</f>
        <v>0</v>
      </c>
      <c r="K32" s="207">
        <f>'Marks Entry'!L34</f>
        <v>0</v>
      </c>
      <c r="L32" s="208">
        <f>'Marks Entry'!M34</f>
        <v>0</v>
      </c>
      <c r="M32" s="208">
        <f>'Marks Entry'!N34</f>
        <v>0</v>
      </c>
      <c r="N32" s="208">
        <f>'Marks Entry'!O34</f>
        <v>0</v>
      </c>
      <c r="O32" s="208">
        <f>'Marks Entry'!P34</f>
        <v>0</v>
      </c>
      <c r="P32" s="209">
        <f>'Marks Entry'!Q34</f>
        <v>0</v>
      </c>
      <c r="Q32" s="208">
        <f>'Marks Entry'!R34</f>
        <v>0</v>
      </c>
      <c r="R32" s="209">
        <f>'Marks Entry'!S34</f>
        <v>0</v>
      </c>
      <c r="S32" s="208">
        <f>'Marks Entry'!T34</f>
        <v>0</v>
      </c>
      <c r="T32" s="209">
        <f>'Marks Entry'!U34</f>
        <v>0</v>
      </c>
      <c r="U32" s="208" t="str">
        <f>'Marks Entry'!V34</f>
        <v/>
      </c>
      <c r="V32" s="208" t="str">
        <f>'Marks Entry'!W34</f>
        <v/>
      </c>
      <c r="W32" s="208" t="str">
        <f>'Marks Entry'!X34</f>
        <v/>
      </c>
      <c r="X32" s="210" t="str">
        <f>'Marks Entry'!Y34</f>
        <v/>
      </c>
      <c r="Y32" s="207">
        <f>'Marks Entry'!Z34</f>
        <v>0</v>
      </c>
      <c r="Z32" s="208">
        <f>'Marks Entry'!AA34</f>
        <v>0</v>
      </c>
      <c r="AA32" s="208">
        <f>'Marks Entry'!AB34</f>
        <v>0</v>
      </c>
      <c r="AB32" s="208">
        <f>'Marks Entry'!AC34</f>
        <v>0</v>
      </c>
      <c r="AC32" s="208">
        <f>'Marks Entry'!AD34</f>
        <v>0</v>
      </c>
      <c r="AD32" s="209">
        <f>'Marks Entry'!AE34</f>
        <v>0</v>
      </c>
      <c r="AE32" s="208">
        <f>'Marks Entry'!AF34</f>
        <v>0</v>
      </c>
      <c r="AF32" s="209">
        <f>'Marks Entry'!AG34</f>
        <v>0</v>
      </c>
      <c r="AG32" s="208">
        <f>'Marks Entry'!AH34</f>
        <v>0</v>
      </c>
      <c r="AH32" s="209">
        <f>'Marks Entry'!AI34</f>
        <v>0</v>
      </c>
      <c r="AI32" s="208" t="str">
        <f>'Marks Entry'!AJ34</f>
        <v/>
      </c>
      <c r="AJ32" s="208" t="str">
        <f>'Marks Entry'!AK34</f>
        <v/>
      </c>
      <c r="AK32" s="208" t="str">
        <f>'Marks Entry'!AL34</f>
        <v/>
      </c>
      <c r="AL32" s="210" t="str">
        <f>'Marks Entry'!AM34</f>
        <v/>
      </c>
      <c r="AM32" s="207">
        <f>'Marks Entry'!AN34</f>
        <v>0</v>
      </c>
      <c r="AN32" s="208">
        <f>'Marks Entry'!AO34</f>
        <v>0</v>
      </c>
      <c r="AO32" s="208">
        <f>'Marks Entry'!AP34</f>
        <v>0</v>
      </c>
      <c r="AP32" s="208">
        <f>'Marks Entry'!AQ34</f>
        <v>0</v>
      </c>
      <c r="AQ32" s="208">
        <f>'Marks Entry'!AR34</f>
        <v>0</v>
      </c>
      <c r="AR32" s="209">
        <f>'Marks Entry'!AS34</f>
        <v>0</v>
      </c>
      <c r="AS32" s="208">
        <f>'Marks Entry'!AT34</f>
        <v>0</v>
      </c>
      <c r="AT32" s="209">
        <f>'Marks Entry'!AU34</f>
        <v>0</v>
      </c>
      <c r="AU32" s="208">
        <f>'Marks Entry'!AV34</f>
        <v>0</v>
      </c>
      <c r="AV32" s="209">
        <f>'Marks Entry'!AW34</f>
        <v>0</v>
      </c>
      <c r="AW32" s="208" t="str">
        <f>'Marks Entry'!AX34</f>
        <v/>
      </c>
      <c r="AX32" s="208" t="str">
        <f>'Marks Entry'!AY34</f>
        <v/>
      </c>
      <c r="AY32" s="208" t="str">
        <f>'Marks Entry'!AZ34</f>
        <v/>
      </c>
      <c r="AZ32" s="210" t="str">
        <f>'Marks Entry'!BA34</f>
        <v/>
      </c>
      <c r="BA32" s="207">
        <f>'Marks Entry'!BB34</f>
        <v>0</v>
      </c>
      <c r="BB32" s="208">
        <f>'Marks Entry'!BC34</f>
        <v>0</v>
      </c>
      <c r="BC32" s="208">
        <f>'Marks Entry'!BD34</f>
        <v>0</v>
      </c>
      <c r="BD32" s="208">
        <f>'Marks Entry'!BE34</f>
        <v>0</v>
      </c>
      <c r="BE32" s="208">
        <f>'Marks Entry'!BF34</f>
        <v>0</v>
      </c>
      <c r="BF32" s="209">
        <f>'Marks Entry'!BG34</f>
        <v>0</v>
      </c>
      <c r="BG32" s="208">
        <f>'Marks Entry'!BH34</f>
        <v>0</v>
      </c>
      <c r="BH32" s="209">
        <f>'Marks Entry'!BI34</f>
        <v>0</v>
      </c>
      <c r="BI32" s="208">
        <f>'Marks Entry'!BJ34</f>
        <v>0</v>
      </c>
      <c r="BJ32" s="209">
        <f>'Marks Entry'!BK34</f>
        <v>0</v>
      </c>
      <c r="BK32" s="208" t="str">
        <f>'Marks Entry'!BL34</f>
        <v/>
      </c>
      <c r="BL32" s="208" t="str">
        <f>'Marks Entry'!BM34</f>
        <v/>
      </c>
      <c r="BM32" s="208" t="str">
        <f>'Marks Entry'!BN34</f>
        <v/>
      </c>
      <c r="BN32" s="210" t="str">
        <f>'Marks Entry'!BO34</f>
        <v/>
      </c>
      <c r="BO32" s="207">
        <f>'Marks Entry'!BP34</f>
        <v>0</v>
      </c>
      <c r="BP32" s="208">
        <f>'Marks Entry'!BQ34</f>
        <v>0</v>
      </c>
      <c r="BQ32" s="208">
        <f>'Marks Entry'!BR34</f>
        <v>0</v>
      </c>
      <c r="BR32" s="208">
        <f>'Marks Entry'!BS34</f>
        <v>0</v>
      </c>
      <c r="BS32" s="208">
        <f>'Marks Entry'!BT34</f>
        <v>0</v>
      </c>
      <c r="BT32" s="209">
        <f>'Marks Entry'!BU34</f>
        <v>0</v>
      </c>
      <c r="BU32" s="208">
        <f>'Marks Entry'!BV34</f>
        <v>0</v>
      </c>
      <c r="BV32" s="209">
        <f>'Marks Entry'!BW34</f>
        <v>0</v>
      </c>
      <c r="BW32" s="208">
        <f>'Marks Entry'!BX34</f>
        <v>0</v>
      </c>
      <c r="BX32" s="209">
        <f>'Marks Entry'!BY34</f>
        <v>0</v>
      </c>
      <c r="BY32" s="208">
        <f>'Marks Entry'!BZ34</f>
        <v>0</v>
      </c>
      <c r="BZ32" s="208" t="str">
        <f>'Marks Entry'!CA34</f>
        <v/>
      </c>
      <c r="CA32" s="208" t="str">
        <f>'Marks Entry'!CB34</f>
        <v/>
      </c>
      <c r="CB32" s="210" t="str">
        <f>'Marks Entry'!CC34</f>
        <v/>
      </c>
      <c r="CC32" s="207">
        <f>'Marks Entry'!CD34</f>
        <v>0</v>
      </c>
      <c r="CD32" s="208">
        <f>'Marks Entry'!CE34</f>
        <v>0</v>
      </c>
      <c r="CE32" s="208">
        <f>'Marks Entry'!CF34</f>
        <v>0</v>
      </c>
      <c r="CF32" s="208">
        <f>'Marks Entry'!CG34</f>
        <v>0</v>
      </c>
      <c r="CG32" s="208">
        <f>'Marks Entry'!CH34</f>
        <v>0</v>
      </c>
      <c r="CH32" s="209">
        <f>'Marks Entry'!CI34</f>
        <v>0</v>
      </c>
      <c r="CI32" s="208">
        <f>'Marks Entry'!CJ34</f>
        <v>0</v>
      </c>
      <c r="CJ32" s="209">
        <f>'Marks Entry'!CK34</f>
        <v>0</v>
      </c>
      <c r="CK32" s="208">
        <f>'Marks Entry'!CL34</f>
        <v>0</v>
      </c>
      <c r="CL32" s="209">
        <f>'Marks Entry'!CM34</f>
        <v>0</v>
      </c>
      <c r="CM32" s="208" t="str">
        <f>'Marks Entry'!CN34</f>
        <v/>
      </c>
      <c r="CN32" s="208" t="str">
        <f>'Marks Entry'!CO34</f>
        <v/>
      </c>
      <c r="CO32" s="208" t="str">
        <f>'Marks Entry'!CP34</f>
        <v/>
      </c>
      <c r="CP32" s="210" t="str">
        <f>'Marks Entry'!CQ34</f>
        <v/>
      </c>
      <c r="CQ32" s="207">
        <f>'Marks Entry'!CR34</f>
        <v>0</v>
      </c>
      <c r="CR32" s="208">
        <f>'Marks Entry'!CS34</f>
        <v>0</v>
      </c>
      <c r="CS32" s="208">
        <f>'Marks Entry'!CT34</f>
        <v>0</v>
      </c>
      <c r="CT32" s="208">
        <f>'Marks Entry'!CU34</f>
        <v>0</v>
      </c>
      <c r="CU32" s="208">
        <f>'Marks Entry'!CV34</f>
        <v>0</v>
      </c>
      <c r="CV32" s="209">
        <f>'Marks Entry'!CW34</f>
        <v>0</v>
      </c>
      <c r="CW32" s="208">
        <f>'Marks Entry'!CX34</f>
        <v>0</v>
      </c>
      <c r="CX32" s="209">
        <f>'Marks Entry'!CY34</f>
        <v>0</v>
      </c>
      <c r="CY32" s="208">
        <f>'Marks Entry'!CZ34</f>
        <v>0</v>
      </c>
      <c r="CZ32" s="209">
        <f>'Marks Entry'!DA34</f>
        <v>0</v>
      </c>
      <c r="DA32" s="208" t="str">
        <f>'Marks Entry'!DB34</f>
        <v/>
      </c>
      <c r="DB32" s="208" t="str">
        <f>'Marks Entry'!DC34</f>
        <v/>
      </c>
      <c r="DC32" s="208" t="str">
        <f>'Marks Entry'!DD34</f>
        <v/>
      </c>
      <c r="DD32" s="210" t="str">
        <f>'Marks Entry'!DE34</f>
        <v/>
      </c>
      <c r="DE32" s="211">
        <f>'Marks Entry'!DF34</f>
        <v>0</v>
      </c>
      <c r="DF32" s="212">
        <f>'Marks Entry'!DG34</f>
        <v>0</v>
      </c>
      <c r="DG32" s="212">
        <f>'Marks Entry'!DH34</f>
        <v>9</v>
      </c>
      <c r="DH32" s="209">
        <f>'Marks Entry'!DI34</f>
        <v>9</v>
      </c>
      <c r="DI32" s="212">
        <f>'Marks Entry'!DJ34</f>
        <v>0</v>
      </c>
      <c r="DJ32" s="213">
        <f>'Marks Entry'!DK34</f>
        <v>0</v>
      </c>
      <c r="DK32" s="214">
        <f>'Marks Entry'!DL34</f>
        <v>0</v>
      </c>
      <c r="DL32" s="213">
        <f>'Marks Entry'!DM34</f>
        <v>0</v>
      </c>
      <c r="DM32" s="212">
        <f>'Marks Entry'!DN34</f>
        <v>0</v>
      </c>
      <c r="DN32" s="214">
        <f>'Marks Entry'!DO34</f>
        <v>0</v>
      </c>
      <c r="DO32" s="215">
        <f>'Marks Entry'!DP34</f>
        <v>9</v>
      </c>
      <c r="DP32" s="208">
        <f>'Marks Entry'!DQ34</f>
        <v>4.5</v>
      </c>
      <c r="DQ32" s="210" t="str">
        <f>'Marks Entry'!DR34</f>
        <v/>
      </c>
      <c r="DR32" s="211">
        <f>'Marks Entry'!DS34</f>
        <v>0</v>
      </c>
      <c r="DS32" s="212">
        <f>'Marks Entry'!DT34</f>
        <v>0</v>
      </c>
      <c r="DT32" s="216" t="str">
        <f>'Marks Entry'!DU34</f>
        <v/>
      </c>
      <c r="DU32" s="212">
        <f>'Marks Entry'!DV34</f>
        <v>0</v>
      </c>
      <c r="DV32" s="212">
        <f>'Marks Entry'!DW34</f>
        <v>0</v>
      </c>
      <c r="DW32" s="216" t="str">
        <f>'Marks Entry'!DX34</f>
        <v/>
      </c>
      <c r="DX32" s="212">
        <f>'Marks Entry'!DY34</f>
        <v>0</v>
      </c>
      <c r="DY32" s="212">
        <f>'Marks Entry'!DZ34</f>
        <v>0</v>
      </c>
      <c r="DZ32" s="216" t="str">
        <f>'Marks Entry'!EA34</f>
        <v/>
      </c>
      <c r="EA32" s="216">
        <f>'Marks Entry'!EB34</f>
        <v>0</v>
      </c>
      <c r="EB32" s="216">
        <f>'Marks Entry'!EC34</f>
        <v>0</v>
      </c>
      <c r="EC32" s="217">
        <f>'Marks Entry'!ED34</f>
        <v>0</v>
      </c>
      <c r="ED32" s="212">
        <f>'Marks Entry'!EE34</f>
        <v>0</v>
      </c>
      <c r="EE32" s="213">
        <f>'Marks Entry'!EF34</f>
        <v>0</v>
      </c>
      <c r="EF32" s="216" t="str">
        <f>'Marks Entry'!EG34</f>
        <v/>
      </c>
      <c r="EG32" s="213">
        <f>'Marks Entry'!EH34</f>
        <v>0</v>
      </c>
      <c r="EH32" s="212">
        <f>'Marks Entry'!EI34</f>
        <v>0</v>
      </c>
      <c r="EI32" s="214">
        <f>'Marks Entry'!EJ34</f>
        <v>0</v>
      </c>
      <c r="EJ32" s="214">
        <f>'Marks Entry'!EK34</f>
        <v>0</v>
      </c>
      <c r="EK32" s="214">
        <f>'Marks Entry'!EL34</f>
        <v>0</v>
      </c>
      <c r="EL32" s="218">
        <f>'Marks Entry'!EM34</f>
        <v>0</v>
      </c>
      <c r="EM32" s="208" t="str">
        <f>'Marks Entry'!EN34</f>
        <v/>
      </c>
      <c r="EN32" s="210" t="str">
        <f>'Marks Entry'!EO34</f>
        <v>A</v>
      </c>
      <c r="EO32" s="211">
        <f>'Marks Entry'!EP34</f>
        <v>0</v>
      </c>
      <c r="EP32" s="212">
        <f>'Marks Entry'!EQ34</f>
        <v>0</v>
      </c>
      <c r="EQ32" s="212">
        <f>'Marks Entry'!ER34</f>
        <v>0</v>
      </c>
      <c r="ER32" s="215">
        <f>'Marks Entry'!ES34</f>
        <v>0</v>
      </c>
      <c r="ES32" s="219">
        <f>'Marks Entry'!ET34</f>
        <v>0</v>
      </c>
      <c r="ET32" s="220" t="str">
        <f>'Marks Entry'!EU34</f>
        <v/>
      </c>
      <c r="EU32" s="211">
        <f>'Marks Entry'!EV34</f>
        <v>0</v>
      </c>
      <c r="EV32" s="212">
        <f>'Marks Entry'!EW34</f>
        <v>0</v>
      </c>
      <c r="EW32" s="212">
        <f>'Marks Entry'!EX34</f>
        <v>0</v>
      </c>
      <c r="EX32" s="215">
        <f>'Marks Entry'!EY34</f>
        <v>0</v>
      </c>
      <c r="EY32" s="219">
        <f>'Marks Entry'!EZ34</f>
        <v>0</v>
      </c>
      <c r="EZ32" s="220" t="str">
        <f>'Marks Entry'!FA34</f>
        <v/>
      </c>
      <c r="FA32" s="211">
        <f>'Marks Entry'!FB34</f>
        <v>0</v>
      </c>
      <c r="FB32" s="212">
        <f>'Marks Entry'!FC34</f>
        <v>0</v>
      </c>
      <c r="FC32" s="213">
        <f>'Marks Entry'!FD34</f>
        <v>0</v>
      </c>
      <c r="FD32" s="216">
        <f>'Marks Entry'!FE34</f>
        <v>0</v>
      </c>
      <c r="FE32" s="213">
        <f>'Marks Entry'!FF34</f>
        <v>0</v>
      </c>
      <c r="FF32" s="216">
        <f>'Marks Entry'!FG34</f>
        <v>0</v>
      </c>
      <c r="FG32" s="213">
        <f>'Marks Entry'!FH34</f>
        <v>0</v>
      </c>
      <c r="FH32" s="221">
        <f>'Marks Entry'!FI34</f>
        <v>0</v>
      </c>
      <c r="FI32" s="221" t="str">
        <f>'Marks Entry'!FJ34</f>
        <v/>
      </c>
      <c r="FJ32" s="221" t="str">
        <f>'Marks Entry'!FK34</f>
        <v/>
      </c>
      <c r="FK32" s="208" t="str">
        <f>'Marks Entry'!FL34</f>
        <v/>
      </c>
      <c r="FL32" s="210" t="str">
        <f>'Marks Entry'!FM34</f>
        <v/>
      </c>
      <c r="FM32" s="211">
        <f>'Marks Entry'!FN34</f>
        <v>0</v>
      </c>
      <c r="FN32" s="212">
        <f>'Marks Entry'!FO34</f>
        <v>0</v>
      </c>
      <c r="FO32" s="212">
        <f>'Marks Entry'!FP34</f>
        <v>0</v>
      </c>
      <c r="FP32" s="215">
        <f>'Marks Entry'!FQ34</f>
        <v>0</v>
      </c>
      <c r="FQ32" s="219">
        <f>'Marks Entry'!FR34</f>
        <v>0</v>
      </c>
      <c r="FR32" s="220" t="str">
        <f>'Marks Entry'!FS34</f>
        <v/>
      </c>
      <c r="FS32" s="207">
        <f>'Marks Entry'!FT34</f>
        <v>0</v>
      </c>
      <c r="FT32" s="208">
        <f>'Marks Entry'!FU34</f>
        <v>0</v>
      </c>
      <c r="FU32" s="222" t="str">
        <f>'Marks Entry'!FV34</f>
        <v/>
      </c>
      <c r="FV32" s="207" t="str">
        <f>'Marks Entry'!FW34</f>
        <v/>
      </c>
      <c r="FW32" s="208" t="str">
        <f>'Marks Entry'!FX34</f>
        <v/>
      </c>
      <c r="FX32" s="223" t="str">
        <f>'Marks Entry'!FY34</f>
        <v/>
      </c>
      <c r="FY32" s="224" t="str">
        <f>'Marks Entry'!FZ34</f>
        <v/>
      </c>
      <c r="FZ32" s="224" t="str">
        <f>'Marks Entry'!GA34</f>
        <v/>
      </c>
      <c r="GA32" s="208" t="str">
        <f>'Marks Entry'!GC34</f>
        <v/>
      </c>
      <c r="GB32" s="445" t="str">
        <f>'Marks Entry'!GD34</f>
        <v/>
      </c>
    </row>
    <row r="33" spans="1:184" s="31" customFormat="1" ht="17.25" customHeight="1">
      <c r="A33" s="1064"/>
      <c r="B33" s="188">
        <f t="shared" si="1"/>
        <v>0</v>
      </c>
      <c r="C33" s="189">
        <f>'Marks Entry'!D35</f>
        <v>0</v>
      </c>
      <c r="D33" s="189">
        <f>'Marks Entry'!E35</f>
        <v>0</v>
      </c>
      <c r="E33" s="189">
        <f>'Marks Entry'!F35</f>
        <v>0</v>
      </c>
      <c r="F33" s="189">
        <f>'Marks Entry'!$G35</f>
        <v>0</v>
      </c>
      <c r="G33" s="189">
        <f>'Marks Entry'!$H35</f>
        <v>0</v>
      </c>
      <c r="H33" s="189">
        <f>'Marks Entry'!I35</f>
        <v>0</v>
      </c>
      <c r="I33" s="189">
        <f>'Marks Entry'!J35</f>
        <v>0</v>
      </c>
      <c r="J33" s="366">
        <f>'Marks Entry'!K35</f>
        <v>0</v>
      </c>
      <c r="K33" s="207">
        <f>'Marks Entry'!L35</f>
        <v>0</v>
      </c>
      <c r="L33" s="208">
        <f>'Marks Entry'!M35</f>
        <v>0</v>
      </c>
      <c r="M33" s="208">
        <f>'Marks Entry'!N35</f>
        <v>0</v>
      </c>
      <c r="N33" s="208">
        <f>'Marks Entry'!O35</f>
        <v>0</v>
      </c>
      <c r="O33" s="208">
        <f>'Marks Entry'!P35</f>
        <v>0</v>
      </c>
      <c r="P33" s="209">
        <f>'Marks Entry'!Q35</f>
        <v>0</v>
      </c>
      <c r="Q33" s="208">
        <f>'Marks Entry'!R35</f>
        <v>0</v>
      </c>
      <c r="R33" s="209">
        <f>'Marks Entry'!S35</f>
        <v>0</v>
      </c>
      <c r="S33" s="208">
        <f>'Marks Entry'!T35</f>
        <v>0</v>
      </c>
      <c r="T33" s="209">
        <f>'Marks Entry'!U35</f>
        <v>0</v>
      </c>
      <c r="U33" s="208" t="str">
        <f>'Marks Entry'!V35</f>
        <v/>
      </c>
      <c r="V33" s="208" t="str">
        <f>'Marks Entry'!W35</f>
        <v/>
      </c>
      <c r="W33" s="208" t="str">
        <f>'Marks Entry'!X35</f>
        <v/>
      </c>
      <c r="X33" s="210" t="str">
        <f>'Marks Entry'!Y35</f>
        <v/>
      </c>
      <c r="Y33" s="207">
        <f>'Marks Entry'!Z35</f>
        <v>0</v>
      </c>
      <c r="Z33" s="208">
        <f>'Marks Entry'!AA35</f>
        <v>0</v>
      </c>
      <c r="AA33" s="208">
        <f>'Marks Entry'!AB35</f>
        <v>0</v>
      </c>
      <c r="AB33" s="208">
        <f>'Marks Entry'!AC35</f>
        <v>0</v>
      </c>
      <c r="AC33" s="208">
        <f>'Marks Entry'!AD35</f>
        <v>0</v>
      </c>
      <c r="AD33" s="209">
        <f>'Marks Entry'!AE35</f>
        <v>0</v>
      </c>
      <c r="AE33" s="208">
        <f>'Marks Entry'!AF35</f>
        <v>0</v>
      </c>
      <c r="AF33" s="209">
        <f>'Marks Entry'!AG35</f>
        <v>0</v>
      </c>
      <c r="AG33" s="208">
        <f>'Marks Entry'!AH35</f>
        <v>0</v>
      </c>
      <c r="AH33" s="209">
        <f>'Marks Entry'!AI35</f>
        <v>0</v>
      </c>
      <c r="AI33" s="208" t="str">
        <f>'Marks Entry'!AJ35</f>
        <v/>
      </c>
      <c r="AJ33" s="208" t="str">
        <f>'Marks Entry'!AK35</f>
        <v/>
      </c>
      <c r="AK33" s="208" t="str">
        <f>'Marks Entry'!AL35</f>
        <v/>
      </c>
      <c r="AL33" s="210" t="str">
        <f>'Marks Entry'!AM35</f>
        <v/>
      </c>
      <c r="AM33" s="207">
        <f>'Marks Entry'!AN35</f>
        <v>0</v>
      </c>
      <c r="AN33" s="208">
        <f>'Marks Entry'!AO35</f>
        <v>0</v>
      </c>
      <c r="AO33" s="208">
        <f>'Marks Entry'!AP35</f>
        <v>0</v>
      </c>
      <c r="AP33" s="208">
        <f>'Marks Entry'!AQ35</f>
        <v>0</v>
      </c>
      <c r="AQ33" s="208">
        <f>'Marks Entry'!AR35</f>
        <v>0</v>
      </c>
      <c r="AR33" s="209">
        <f>'Marks Entry'!AS35</f>
        <v>0</v>
      </c>
      <c r="AS33" s="208">
        <f>'Marks Entry'!AT35</f>
        <v>0</v>
      </c>
      <c r="AT33" s="209">
        <f>'Marks Entry'!AU35</f>
        <v>0</v>
      </c>
      <c r="AU33" s="208">
        <f>'Marks Entry'!AV35</f>
        <v>0</v>
      </c>
      <c r="AV33" s="209">
        <f>'Marks Entry'!AW35</f>
        <v>0</v>
      </c>
      <c r="AW33" s="208" t="str">
        <f>'Marks Entry'!AX35</f>
        <v/>
      </c>
      <c r="AX33" s="208" t="str">
        <f>'Marks Entry'!AY35</f>
        <v/>
      </c>
      <c r="AY33" s="208" t="str">
        <f>'Marks Entry'!AZ35</f>
        <v/>
      </c>
      <c r="AZ33" s="210" t="str">
        <f>'Marks Entry'!BA35</f>
        <v/>
      </c>
      <c r="BA33" s="207">
        <f>'Marks Entry'!BB35</f>
        <v>0</v>
      </c>
      <c r="BB33" s="208">
        <f>'Marks Entry'!BC35</f>
        <v>0</v>
      </c>
      <c r="BC33" s="208">
        <f>'Marks Entry'!BD35</f>
        <v>0</v>
      </c>
      <c r="BD33" s="208">
        <f>'Marks Entry'!BE35</f>
        <v>0</v>
      </c>
      <c r="BE33" s="208">
        <f>'Marks Entry'!BF35</f>
        <v>0</v>
      </c>
      <c r="BF33" s="209">
        <f>'Marks Entry'!BG35</f>
        <v>0</v>
      </c>
      <c r="BG33" s="208">
        <f>'Marks Entry'!BH35</f>
        <v>0</v>
      </c>
      <c r="BH33" s="209">
        <f>'Marks Entry'!BI35</f>
        <v>0</v>
      </c>
      <c r="BI33" s="208">
        <f>'Marks Entry'!BJ35</f>
        <v>0</v>
      </c>
      <c r="BJ33" s="209">
        <f>'Marks Entry'!BK35</f>
        <v>0</v>
      </c>
      <c r="BK33" s="208" t="str">
        <f>'Marks Entry'!BL35</f>
        <v/>
      </c>
      <c r="BL33" s="208" t="str">
        <f>'Marks Entry'!BM35</f>
        <v/>
      </c>
      <c r="BM33" s="208" t="str">
        <f>'Marks Entry'!BN35</f>
        <v/>
      </c>
      <c r="BN33" s="210" t="str">
        <f>'Marks Entry'!BO35</f>
        <v/>
      </c>
      <c r="BO33" s="207">
        <f>'Marks Entry'!BP35</f>
        <v>0</v>
      </c>
      <c r="BP33" s="208">
        <f>'Marks Entry'!BQ35</f>
        <v>0</v>
      </c>
      <c r="BQ33" s="208">
        <f>'Marks Entry'!BR35</f>
        <v>0</v>
      </c>
      <c r="BR33" s="208">
        <f>'Marks Entry'!BS35</f>
        <v>0</v>
      </c>
      <c r="BS33" s="208">
        <f>'Marks Entry'!BT35</f>
        <v>0</v>
      </c>
      <c r="BT33" s="209">
        <f>'Marks Entry'!BU35</f>
        <v>0</v>
      </c>
      <c r="BU33" s="208">
        <f>'Marks Entry'!BV35</f>
        <v>0</v>
      </c>
      <c r="BV33" s="209">
        <f>'Marks Entry'!BW35</f>
        <v>0</v>
      </c>
      <c r="BW33" s="208">
        <f>'Marks Entry'!BX35</f>
        <v>0</v>
      </c>
      <c r="BX33" s="209">
        <f>'Marks Entry'!BY35</f>
        <v>0</v>
      </c>
      <c r="BY33" s="208">
        <f>'Marks Entry'!BZ35</f>
        <v>0</v>
      </c>
      <c r="BZ33" s="208" t="str">
        <f>'Marks Entry'!CA35</f>
        <v/>
      </c>
      <c r="CA33" s="208" t="str">
        <f>'Marks Entry'!CB35</f>
        <v/>
      </c>
      <c r="CB33" s="210" t="str">
        <f>'Marks Entry'!CC35</f>
        <v/>
      </c>
      <c r="CC33" s="207">
        <f>'Marks Entry'!CD35</f>
        <v>0</v>
      </c>
      <c r="CD33" s="208">
        <f>'Marks Entry'!CE35</f>
        <v>0</v>
      </c>
      <c r="CE33" s="208">
        <f>'Marks Entry'!CF35</f>
        <v>0</v>
      </c>
      <c r="CF33" s="208">
        <f>'Marks Entry'!CG35</f>
        <v>0</v>
      </c>
      <c r="CG33" s="208">
        <f>'Marks Entry'!CH35</f>
        <v>0</v>
      </c>
      <c r="CH33" s="209">
        <f>'Marks Entry'!CI35</f>
        <v>0</v>
      </c>
      <c r="CI33" s="208">
        <f>'Marks Entry'!CJ35</f>
        <v>0</v>
      </c>
      <c r="CJ33" s="209">
        <f>'Marks Entry'!CK35</f>
        <v>0</v>
      </c>
      <c r="CK33" s="208">
        <f>'Marks Entry'!CL35</f>
        <v>0</v>
      </c>
      <c r="CL33" s="209">
        <f>'Marks Entry'!CM35</f>
        <v>0</v>
      </c>
      <c r="CM33" s="208" t="str">
        <f>'Marks Entry'!CN35</f>
        <v/>
      </c>
      <c r="CN33" s="208" t="str">
        <f>'Marks Entry'!CO35</f>
        <v/>
      </c>
      <c r="CO33" s="208" t="str">
        <f>'Marks Entry'!CP35</f>
        <v/>
      </c>
      <c r="CP33" s="210" t="str">
        <f>'Marks Entry'!CQ35</f>
        <v/>
      </c>
      <c r="CQ33" s="207">
        <f>'Marks Entry'!CR35</f>
        <v>0</v>
      </c>
      <c r="CR33" s="208">
        <f>'Marks Entry'!CS35</f>
        <v>0</v>
      </c>
      <c r="CS33" s="208">
        <f>'Marks Entry'!CT35</f>
        <v>0</v>
      </c>
      <c r="CT33" s="208">
        <f>'Marks Entry'!CU35</f>
        <v>0</v>
      </c>
      <c r="CU33" s="208">
        <f>'Marks Entry'!CV35</f>
        <v>0</v>
      </c>
      <c r="CV33" s="209">
        <f>'Marks Entry'!CW35</f>
        <v>0</v>
      </c>
      <c r="CW33" s="208">
        <f>'Marks Entry'!CX35</f>
        <v>0</v>
      </c>
      <c r="CX33" s="209">
        <f>'Marks Entry'!CY35</f>
        <v>0</v>
      </c>
      <c r="CY33" s="208">
        <f>'Marks Entry'!CZ35</f>
        <v>0</v>
      </c>
      <c r="CZ33" s="209">
        <f>'Marks Entry'!DA35</f>
        <v>0</v>
      </c>
      <c r="DA33" s="208" t="str">
        <f>'Marks Entry'!DB35</f>
        <v/>
      </c>
      <c r="DB33" s="208" t="str">
        <f>'Marks Entry'!DC35</f>
        <v/>
      </c>
      <c r="DC33" s="208" t="str">
        <f>'Marks Entry'!DD35</f>
        <v/>
      </c>
      <c r="DD33" s="210" t="str">
        <f>'Marks Entry'!DE35</f>
        <v/>
      </c>
      <c r="DE33" s="211">
        <f>'Marks Entry'!DF35</f>
        <v>0</v>
      </c>
      <c r="DF33" s="212">
        <f>'Marks Entry'!DG35</f>
        <v>0</v>
      </c>
      <c r="DG33" s="212">
        <f>'Marks Entry'!DH35</f>
        <v>5</v>
      </c>
      <c r="DH33" s="209">
        <f>'Marks Entry'!DI35</f>
        <v>5</v>
      </c>
      <c r="DI33" s="212">
        <f>'Marks Entry'!DJ35</f>
        <v>0</v>
      </c>
      <c r="DJ33" s="213">
        <f>'Marks Entry'!DK35</f>
        <v>0</v>
      </c>
      <c r="DK33" s="214">
        <f>'Marks Entry'!DL35</f>
        <v>0</v>
      </c>
      <c r="DL33" s="213">
        <f>'Marks Entry'!DM35</f>
        <v>0</v>
      </c>
      <c r="DM33" s="212">
        <f>'Marks Entry'!DN35</f>
        <v>0</v>
      </c>
      <c r="DN33" s="214">
        <f>'Marks Entry'!DO35</f>
        <v>0</v>
      </c>
      <c r="DO33" s="215">
        <f>'Marks Entry'!DP35</f>
        <v>5</v>
      </c>
      <c r="DP33" s="208">
        <f>'Marks Entry'!DQ35</f>
        <v>2.5</v>
      </c>
      <c r="DQ33" s="210" t="str">
        <f>'Marks Entry'!DR35</f>
        <v/>
      </c>
      <c r="DR33" s="211">
        <f>'Marks Entry'!DS35</f>
        <v>0</v>
      </c>
      <c r="DS33" s="212">
        <f>'Marks Entry'!DT35</f>
        <v>0</v>
      </c>
      <c r="DT33" s="216" t="str">
        <f>'Marks Entry'!DU35</f>
        <v/>
      </c>
      <c r="DU33" s="212">
        <f>'Marks Entry'!DV35</f>
        <v>0</v>
      </c>
      <c r="DV33" s="212">
        <f>'Marks Entry'!DW35</f>
        <v>0</v>
      </c>
      <c r="DW33" s="216" t="str">
        <f>'Marks Entry'!DX35</f>
        <v/>
      </c>
      <c r="DX33" s="212">
        <f>'Marks Entry'!DY35</f>
        <v>0</v>
      </c>
      <c r="DY33" s="212">
        <f>'Marks Entry'!DZ35</f>
        <v>0</v>
      </c>
      <c r="DZ33" s="216" t="str">
        <f>'Marks Entry'!EA35</f>
        <v/>
      </c>
      <c r="EA33" s="216">
        <f>'Marks Entry'!EB35</f>
        <v>0</v>
      </c>
      <c r="EB33" s="216">
        <f>'Marks Entry'!EC35</f>
        <v>0</v>
      </c>
      <c r="EC33" s="217">
        <f>'Marks Entry'!ED35</f>
        <v>0</v>
      </c>
      <c r="ED33" s="212">
        <f>'Marks Entry'!EE35</f>
        <v>0</v>
      </c>
      <c r="EE33" s="213">
        <f>'Marks Entry'!EF35</f>
        <v>0</v>
      </c>
      <c r="EF33" s="216" t="str">
        <f>'Marks Entry'!EG35</f>
        <v/>
      </c>
      <c r="EG33" s="213">
        <f>'Marks Entry'!EH35</f>
        <v>0</v>
      </c>
      <c r="EH33" s="212">
        <f>'Marks Entry'!EI35</f>
        <v>0</v>
      </c>
      <c r="EI33" s="214">
        <f>'Marks Entry'!EJ35</f>
        <v>0</v>
      </c>
      <c r="EJ33" s="214">
        <f>'Marks Entry'!EK35</f>
        <v>0</v>
      </c>
      <c r="EK33" s="214">
        <f>'Marks Entry'!EL35</f>
        <v>0</v>
      </c>
      <c r="EL33" s="218">
        <f>'Marks Entry'!EM35</f>
        <v>0</v>
      </c>
      <c r="EM33" s="208" t="str">
        <f>'Marks Entry'!EN35</f>
        <v/>
      </c>
      <c r="EN33" s="210" t="str">
        <f>'Marks Entry'!EO35</f>
        <v>A</v>
      </c>
      <c r="EO33" s="211">
        <f>'Marks Entry'!EP35</f>
        <v>0</v>
      </c>
      <c r="EP33" s="212">
        <f>'Marks Entry'!EQ35</f>
        <v>0</v>
      </c>
      <c r="EQ33" s="212">
        <f>'Marks Entry'!ER35</f>
        <v>0</v>
      </c>
      <c r="ER33" s="215">
        <f>'Marks Entry'!ES35</f>
        <v>0</v>
      </c>
      <c r="ES33" s="219">
        <f>'Marks Entry'!ET35</f>
        <v>0</v>
      </c>
      <c r="ET33" s="220" t="str">
        <f>'Marks Entry'!EU35</f>
        <v/>
      </c>
      <c r="EU33" s="211">
        <f>'Marks Entry'!EV35</f>
        <v>0</v>
      </c>
      <c r="EV33" s="212">
        <f>'Marks Entry'!EW35</f>
        <v>0</v>
      </c>
      <c r="EW33" s="212">
        <f>'Marks Entry'!EX35</f>
        <v>0</v>
      </c>
      <c r="EX33" s="215">
        <f>'Marks Entry'!EY35</f>
        <v>0</v>
      </c>
      <c r="EY33" s="219">
        <f>'Marks Entry'!EZ35</f>
        <v>0</v>
      </c>
      <c r="EZ33" s="220" t="str">
        <f>'Marks Entry'!FA35</f>
        <v/>
      </c>
      <c r="FA33" s="211">
        <f>'Marks Entry'!FB35</f>
        <v>0</v>
      </c>
      <c r="FB33" s="212">
        <f>'Marks Entry'!FC35</f>
        <v>0</v>
      </c>
      <c r="FC33" s="213">
        <f>'Marks Entry'!FD35</f>
        <v>0</v>
      </c>
      <c r="FD33" s="216">
        <f>'Marks Entry'!FE35</f>
        <v>0</v>
      </c>
      <c r="FE33" s="213">
        <f>'Marks Entry'!FF35</f>
        <v>0</v>
      </c>
      <c r="FF33" s="216">
        <f>'Marks Entry'!FG35</f>
        <v>0</v>
      </c>
      <c r="FG33" s="213">
        <f>'Marks Entry'!FH35</f>
        <v>0</v>
      </c>
      <c r="FH33" s="221">
        <f>'Marks Entry'!FI35</f>
        <v>0</v>
      </c>
      <c r="FI33" s="221" t="str">
        <f>'Marks Entry'!FJ35</f>
        <v/>
      </c>
      <c r="FJ33" s="221" t="str">
        <f>'Marks Entry'!FK35</f>
        <v/>
      </c>
      <c r="FK33" s="208" t="str">
        <f>'Marks Entry'!FL35</f>
        <v/>
      </c>
      <c r="FL33" s="210" t="str">
        <f>'Marks Entry'!FM35</f>
        <v/>
      </c>
      <c r="FM33" s="211">
        <f>'Marks Entry'!FN35</f>
        <v>0</v>
      </c>
      <c r="FN33" s="212">
        <f>'Marks Entry'!FO35</f>
        <v>0</v>
      </c>
      <c r="FO33" s="212">
        <f>'Marks Entry'!FP35</f>
        <v>0</v>
      </c>
      <c r="FP33" s="215">
        <f>'Marks Entry'!FQ35</f>
        <v>0</v>
      </c>
      <c r="FQ33" s="219">
        <f>'Marks Entry'!FR35</f>
        <v>0</v>
      </c>
      <c r="FR33" s="220" t="str">
        <f>'Marks Entry'!FS35</f>
        <v/>
      </c>
      <c r="FS33" s="207">
        <f>'Marks Entry'!FT35</f>
        <v>0</v>
      </c>
      <c r="FT33" s="208">
        <f>'Marks Entry'!FU35</f>
        <v>0</v>
      </c>
      <c r="FU33" s="222" t="str">
        <f>'Marks Entry'!FV35</f>
        <v/>
      </c>
      <c r="FV33" s="207" t="str">
        <f>'Marks Entry'!FW35</f>
        <v/>
      </c>
      <c r="FW33" s="208" t="str">
        <f>'Marks Entry'!FX35</f>
        <v/>
      </c>
      <c r="FX33" s="223" t="str">
        <f>'Marks Entry'!FY35</f>
        <v/>
      </c>
      <c r="FY33" s="224" t="str">
        <f>'Marks Entry'!FZ35</f>
        <v/>
      </c>
      <c r="FZ33" s="224" t="str">
        <f>'Marks Entry'!GA35</f>
        <v/>
      </c>
      <c r="GA33" s="208" t="str">
        <f>'Marks Entry'!GC35</f>
        <v/>
      </c>
      <c r="GB33" s="445" t="str">
        <f>'Marks Entry'!GD35</f>
        <v/>
      </c>
    </row>
    <row r="34" spans="1:184" s="31" customFormat="1" ht="17.25" customHeight="1">
      <c r="A34" s="1064"/>
      <c r="B34" s="188">
        <f t="shared" si="1"/>
        <v>0</v>
      </c>
      <c r="C34" s="189">
        <f>'Marks Entry'!D36</f>
        <v>0</v>
      </c>
      <c r="D34" s="189">
        <f>'Marks Entry'!E36</f>
        <v>0</v>
      </c>
      <c r="E34" s="189">
        <f>'Marks Entry'!F36</f>
        <v>0</v>
      </c>
      <c r="F34" s="189">
        <f>'Marks Entry'!$G36</f>
        <v>0</v>
      </c>
      <c r="G34" s="189">
        <f>'Marks Entry'!$H36</f>
        <v>0</v>
      </c>
      <c r="H34" s="189">
        <f>'Marks Entry'!I36</f>
        <v>0</v>
      </c>
      <c r="I34" s="189">
        <f>'Marks Entry'!J36</f>
        <v>0</v>
      </c>
      <c r="J34" s="366">
        <f>'Marks Entry'!K36</f>
        <v>0</v>
      </c>
      <c r="K34" s="207">
        <f>'Marks Entry'!L36</f>
        <v>0</v>
      </c>
      <c r="L34" s="208">
        <f>'Marks Entry'!M36</f>
        <v>0</v>
      </c>
      <c r="M34" s="208">
        <f>'Marks Entry'!N36</f>
        <v>0</v>
      </c>
      <c r="N34" s="208">
        <f>'Marks Entry'!O36</f>
        <v>0</v>
      </c>
      <c r="O34" s="208">
        <f>'Marks Entry'!P36</f>
        <v>0</v>
      </c>
      <c r="P34" s="209">
        <f>'Marks Entry'!Q36</f>
        <v>0</v>
      </c>
      <c r="Q34" s="208">
        <f>'Marks Entry'!R36</f>
        <v>0</v>
      </c>
      <c r="R34" s="209">
        <f>'Marks Entry'!S36</f>
        <v>0</v>
      </c>
      <c r="S34" s="208">
        <f>'Marks Entry'!T36</f>
        <v>0</v>
      </c>
      <c r="T34" s="209">
        <f>'Marks Entry'!U36</f>
        <v>0</v>
      </c>
      <c r="U34" s="208" t="str">
        <f>'Marks Entry'!V36</f>
        <v/>
      </c>
      <c r="V34" s="208" t="str">
        <f>'Marks Entry'!W36</f>
        <v/>
      </c>
      <c r="W34" s="208" t="str">
        <f>'Marks Entry'!X36</f>
        <v/>
      </c>
      <c r="X34" s="210" t="str">
        <f>'Marks Entry'!Y36</f>
        <v/>
      </c>
      <c r="Y34" s="207">
        <f>'Marks Entry'!Z36</f>
        <v>0</v>
      </c>
      <c r="Z34" s="208">
        <f>'Marks Entry'!AA36</f>
        <v>0</v>
      </c>
      <c r="AA34" s="208">
        <f>'Marks Entry'!AB36</f>
        <v>0</v>
      </c>
      <c r="AB34" s="208">
        <f>'Marks Entry'!AC36</f>
        <v>0</v>
      </c>
      <c r="AC34" s="208">
        <f>'Marks Entry'!AD36</f>
        <v>0</v>
      </c>
      <c r="AD34" s="209">
        <f>'Marks Entry'!AE36</f>
        <v>0</v>
      </c>
      <c r="AE34" s="208">
        <f>'Marks Entry'!AF36</f>
        <v>0</v>
      </c>
      <c r="AF34" s="209">
        <f>'Marks Entry'!AG36</f>
        <v>0</v>
      </c>
      <c r="AG34" s="208">
        <f>'Marks Entry'!AH36</f>
        <v>0</v>
      </c>
      <c r="AH34" s="209">
        <f>'Marks Entry'!AI36</f>
        <v>0</v>
      </c>
      <c r="AI34" s="208" t="str">
        <f>'Marks Entry'!AJ36</f>
        <v/>
      </c>
      <c r="AJ34" s="208" t="str">
        <f>'Marks Entry'!AK36</f>
        <v/>
      </c>
      <c r="AK34" s="208" t="str">
        <f>'Marks Entry'!AL36</f>
        <v/>
      </c>
      <c r="AL34" s="210" t="str">
        <f>'Marks Entry'!AM36</f>
        <v/>
      </c>
      <c r="AM34" s="207">
        <f>'Marks Entry'!AN36</f>
        <v>0</v>
      </c>
      <c r="AN34" s="208">
        <f>'Marks Entry'!AO36</f>
        <v>0</v>
      </c>
      <c r="AO34" s="208">
        <f>'Marks Entry'!AP36</f>
        <v>0</v>
      </c>
      <c r="AP34" s="208">
        <f>'Marks Entry'!AQ36</f>
        <v>0</v>
      </c>
      <c r="AQ34" s="208">
        <f>'Marks Entry'!AR36</f>
        <v>0</v>
      </c>
      <c r="AR34" s="209">
        <f>'Marks Entry'!AS36</f>
        <v>0</v>
      </c>
      <c r="AS34" s="208">
        <f>'Marks Entry'!AT36</f>
        <v>0</v>
      </c>
      <c r="AT34" s="209">
        <f>'Marks Entry'!AU36</f>
        <v>0</v>
      </c>
      <c r="AU34" s="208">
        <f>'Marks Entry'!AV36</f>
        <v>0</v>
      </c>
      <c r="AV34" s="209">
        <f>'Marks Entry'!AW36</f>
        <v>0</v>
      </c>
      <c r="AW34" s="208" t="str">
        <f>'Marks Entry'!AX36</f>
        <v/>
      </c>
      <c r="AX34" s="208" t="str">
        <f>'Marks Entry'!AY36</f>
        <v/>
      </c>
      <c r="AY34" s="208" t="str">
        <f>'Marks Entry'!AZ36</f>
        <v/>
      </c>
      <c r="AZ34" s="210" t="str">
        <f>'Marks Entry'!BA36</f>
        <v/>
      </c>
      <c r="BA34" s="207">
        <f>'Marks Entry'!BB36</f>
        <v>0</v>
      </c>
      <c r="BB34" s="208">
        <f>'Marks Entry'!BC36</f>
        <v>0</v>
      </c>
      <c r="BC34" s="208">
        <f>'Marks Entry'!BD36</f>
        <v>0</v>
      </c>
      <c r="BD34" s="208">
        <f>'Marks Entry'!BE36</f>
        <v>0</v>
      </c>
      <c r="BE34" s="208">
        <f>'Marks Entry'!BF36</f>
        <v>0</v>
      </c>
      <c r="BF34" s="209">
        <f>'Marks Entry'!BG36</f>
        <v>0</v>
      </c>
      <c r="BG34" s="208">
        <f>'Marks Entry'!BH36</f>
        <v>0</v>
      </c>
      <c r="BH34" s="209">
        <f>'Marks Entry'!BI36</f>
        <v>0</v>
      </c>
      <c r="BI34" s="208">
        <f>'Marks Entry'!BJ36</f>
        <v>0</v>
      </c>
      <c r="BJ34" s="209">
        <f>'Marks Entry'!BK36</f>
        <v>0</v>
      </c>
      <c r="BK34" s="208" t="str">
        <f>'Marks Entry'!BL36</f>
        <v/>
      </c>
      <c r="BL34" s="208" t="str">
        <f>'Marks Entry'!BM36</f>
        <v/>
      </c>
      <c r="BM34" s="208" t="str">
        <f>'Marks Entry'!BN36</f>
        <v/>
      </c>
      <c r="BN34" s="210" t="str">
        <f>'Marks Entry'!BO36</f>
        <v/>
      </c>
      <c r="BO34" s="207">
        <f>'Marks Entry'!BP36</f>
        <v>0</v>
      </c>
      <c r="BP34" s="208">
        <f>'Marks Entry'!BQ36</f>
        <v>0</v>
      </c>
      <c r="BQ34" s="208">
        <f>'Marks Entry'!BR36</f>
        <v>0</v>
      </c>
      <c r="BR34" s="208">
        <f>'Marks Entry'!BS36</f>
        <v>0</v>
      </c>
      <c r="BS34" s="208">
        <f>'Marks Entry'!BT36</f>
        <v>0</v>
      </c>
      <c r="BT34" s="209">
        <f>'Marks Entry'!BU36</f>
        <v>0</v>
      </c>
      <c r="BU34" s="208">
        <f>'Marks Entry'!BV36</f>
        <v>0</v>
      </c>
      <c r="BV34" s="209">
        <f>'Marks Entry'!BW36</f>
        <v>0</v>
      </c>
      <c r="BW34" s="208">
        <f>'Marks Entry'!BX36</f>
        <v>0</v>
      </c>
      <c r="BX34" s="209">
        <f>'Marks Entry'!BY36</f>
        <v>0</v>
      </c>
      <c r="BY34" s="208">
        <f>'Marks Entry'!BZ36</f>
        <v>0</v>
      </c>
      <c r="BZ34" s="208" t="str">
        <f>'Marks Entry'!CA36</f>
        <v/>
      </c>
      <c r="CA34" s="208" t="str">
        <f>'Marks Entry'!CB36</f>
        <v/>
      </c>
      <c r="CB34" s="210" t="str">
        <f>'Marks Entry'!CC36</f>
        <v/>
      </c>
      <c r="CC34" s="207">
        <f>'Marks Entry'!CD36</f>
        <v>0</v>
      </c>
      <c r="CD34" s="208">
        <f>'Marks Entry'!CE36</f>
        <v>0</v>
      </c>
      <c r="CE34" s="208">
        <f>'Marks Entry'!CF36</f>
        <v>0</v>
      </c>
      <c r="CF34" s="208">
        <f>'Marks Entry'!CG36</f>
        <v>0</v>
      </c>
      <c r="CG34" s="208">
        <f>'Marks Entry'!CH36</f>
        <v>0</v>
      </c>
      <c r="CH34" s="209">
        <f>'Marks Entry'!CI36</f>
        <v>0</v>
      </c>
      <c r="CI34" s="208">
        <f>'Marks Entry'!CJ36</f>
        <v>0</v>
      </c>
      <c r="CJ34" s="209">
        <f>'Marks Entry'!CK36</f>
        <v>0</v>
      </c>
      <c r="CK34" s="208">
        <f>'Marks Entry'!CL36</f>
        <v>0</v>
      </c>
      <c r="CL34" s="209">
        <f>'Marks Entry'!CM36</f>
        <v>0</v>
      </c>
      <c r="CM34" s="208" t="str">
        <f>'Marks Entry'!CN36</f>
        <v/>
      </c>
      <c r="CN34" s="208" t="str">
        <f>'Marks Entry'!CO36</f>
        <v/>
      </c>
      <c r="CO34" s="208" t="str">
        <f>'Marks Entry'!CP36</f>
        <v/>
      </c>
      <c r="CP34" s="210" t="str">
        <f>'Marks Entry'!CQ36</f>
        <v/>
      </c>
      <c r="CQ34" s="207">
        <f>'Marks Entry'!CR36</f>
        <v>0</v>
      </c>
      <c r="CR34" s="208">
        <f>'Marks Entry'!CS36</f>
        <v>0</v>
      </c>
      <c r="CS34" s="208">
        <f>'Marks Entry'!CT36</f>
        <v>0</v>
      </c>
      <c r="CT34" s="208">
        <f>'Marks Entry'!CU36</f>
        <v>0</v>
      </c>
      <c r="CU34" s="208">
        <f>'Marks Entry'!CV36</f>
        <v>0</v>
      </c>
      <c r="CV34" s="209">
        <f>'Marks Entry'!CW36</f>
        <v>0</v>
      </c>
      <c r="CW34" s="208">
        <f>'Marks Entry'!CX36</f>
        <v>0</v>
      </c>
      <c r="CX34" s="209">
        <f>'Marks Entry'!CY36</f>
        <v>0</v>
      </c>
      <c r="CY34" s="208">
        <f>'Marks Entry'!CZ36</f>
        <v>0</v>
      </c>
      <c r="CZ34" s="209">
        <f>'Marks Entry'!DA36</f>
        <v>0</v>
      </c>
      <c r="DA34" s="208" t="str">
        <f>'Marks Entry'!DB36</f>
        <v/>
      </c>
      <c r="DB34" s="208" t="str">
        <f>'Marks Entry'!DC36</f>
        <v/>
      </c>
      <c r="DC34" s="208" t="str">
        <f>'Marks Entry'!DD36</f>
        <v/>
      </c>
      <c r="DD34" s="210" t="str">
        <f>'Marks Entry'!DE36</f>
        <v/>
      </c>
      <c r="DE34" s="211">
        <f>'Marks Entry'!DF36</f>
        <v>0</v>
      </c>
      <c r="DF34" s="212">
        <f>'Marks Entry'!DG36</f>
        <v>0</v>
      </c>
      <c r="DG34" s="212">
        <f>'Marks Entry'!DH36</f>
        <v>0</v>
      </c>
      <c r="DH34" s="209">
        <f>'Marks Entry'!DI36</f>
        <v>0</v>
      </c>
      <c r="DI34" s="212">
        <f>'Marks Entry'!DJ36</f>
        <v>0</v>
      </c>
      <c r="DJ34" s="213">
        <f>'Marks Entry'!DK36</f>
        <v>0</v>
      </c>
      <c r="DK34" s="214">
        <f>'Marks Entry'!DL36</f>
        <v>0</v>
      </c>
      <c r="DL34" s="213">
        <f>'Marks Entry'!DM36</f>
        <v>0</v>
      </c>
      <c r="DM34" s="212">
        <f>'Marks Entry'!DN36</f>
        <v>0</v>
      </c>
      <c r="DN34" s="214">
        <f>'Marks Entry'!DO36</f>
        <v>0</v>
      </c>
      <c r="DO34" s="215">
        <f>'Marks Entry'!DP36</f>
        <v>0</v>
      </c>
      <c r="DP34" s="208">
        <f>'Marks Entry'!DQ36</f>
        <v>0</v>
      </c>
      <c r="DQ34" s="210" t="str">
        <f>'Marks Entry'!DR36</f>
        <v/>
      </c>
      <c r="DR34" s="211">
        <f>'Marks Entry'!DS36</f>
        <v>0</v>
      </c>
      <c r="DS34" s="212">
        <f>'Marks Entry'!DT36</f>
        <v>0</v>
      </c>
      <c r="DT34" s="216" t="str">
        <f>'Marks Entry'!DU36</f>
        <v/>
      </c>
      <c r="DU34" s="212">
        <f>'Marks Entry'!DV36</f>
        <v>0</v>
      </c>
      <c r="DV34" s="212">
        <f>'Marks Entry'!DW36</f>
        <v>0</v>
      </c>
      <c r="DW34" s="216" t="str">
        <f>'Marks Entry'!DX36</f>
        <v/>
      </c>
      <c r="DX34" s="212">
        <f>'Marks Entry'!DY36</f>
        <v>0</v>
      </c>
      <c r="DY34" s="212">
        <f>'Marks Entry'!DZ36</f>
        <v>0</v>
      </c>
      <c r="DZ34" s="216" t="str">
        <f>'Marks Entry'!EA36</f>
        <v/>
      </c>
      <c r="EA34" s="216">
        <f>'Marks Entry'!EB36</f>
        <v>0</v>
      </c>
      <c r="EB34" s="216">
        <f>'Marks Entry'!EC36</f>
        <v>0</v>
      </c>
      <c r="EC34" s="217">
        <f>'Marks Entry'!ED36</f>
        <v>0</v>
      </c>
      <c r="ED34" s="212">
        <f>'Marks Entry'!EE36</f>
        <v>0</v>
      </c>
      <c r="EE34" s="213">
        <f>'Marks Entry'!EF36</f>
        <v>0</v>
      </c>
      <c r="EF34" s="216" t="str">
        <f>'Marks Entry'!EG36</f>
        <v/>
      </c>
      <c r="EG34" s="213">
        <f>'Marks Entry'!EH36</f>
        <v>0</v>
      </c>
      <c r="EH34" s="212">
        <f>'Marks Entry'!EI36</f>
        <v>0</v>
      </c>
      <c r="EI34" s="214">
        <f>'Marks Entry'!EJ36</f>
        <v>0</v>
      </c>
      <c r="EJ34" s="214">
        <f>'Marks Entry'!EK36</f>
        <v>0</v>
      </c>
      <c r="EK34" s="214">
        <f>'Marks Entry'!EL36</f>
        <v>0</v>
      </c>
      <c r="EL34" s="218">
        <f>'Marks Entry'!EM36</f>
        <v>0</v>
      </c>
      <c r="EM34" s="208" t="str">
        <f>'Marks Entry'!EN36</f>
        <v/>
      </c>
      <c r="EN34" s="210" t="str">
        <f>'Marks Entry'!EO36</f>
        <v>A</v>
      </c>
      <c r="EO34" s="211">
        <f>'Marks Entry'!EP36</f>
        <v>0</v>
      </c>
      <c r="EP34" s="212">
        <f>'Marks Entry'!EQ36</f>
        <v>0</v>
      </c>
      <c r="EQ34" s="212">
        <f>'Marks Entry'!ER36</f>
        <v>0</v>
      </c>
      <c r="ER34" s="215">
        <f>'Marks Entry'!ES36</f>
        <v>0</v>
      </c>
      <c r="ES34" s="219">
        <f>'Marks Entry'!ET36</f>
        <v>0</v>
      </c>
      <c r="ET34" s="220" t="str">
        <f>'Marks Entry'!EU36</f>
        <v/>
      </c>
      <c r="EU34" s="211">
        <f>'Marks Entry'!EV36</f>
        <v>0</v>
      </c>
      <c r="EV34" s="212">
        <f>'Marks Entry'!EW36</f>
        <v>0</v>
      </c>
      <c r="EW34" s="212">
        <f>'Marks Entry'!EX36</f>
        <v>0</v>
      </c>
      <c r="EX34" s="215">
        <f>'Marks Entry'!EY36</f>
        <v>0</v>
      </c>
      <c r="EY34" s="219">
        <f>'Marks Entry'!EZ36</f>
        <v>0</v>
      </c>
      <c r="EZ34" s="220" t="str">
        <f>'Marks Entry'!FA36</f>
        <v/>
      </c>
      <c r="FA34" s="211">
        <f>'Marks Entry'!FB36</f>
        <v>0</v>
      </c>
      <c r="FB34" s="212">
        <f>'Marks Entry'!FC36</f>
        <v>0</v>
      </c>
      <c r="FC34" s="213">
        <f>'Marks Entry'!FD36</f>
        <v>0</v>
      </c>
      <c r="FD34" s="216">
        <f>'Marks Entry'!FE36</f>
        <v>0</v>
      </c>
      <c r="FE34" s="213">
        <f>'Marks Entry'!FF36</f>
        <v>0</v>
      </c>
      <c r="FF34" s="216">
        <f>'Marks Entry'!FG36</f>
        <v>0</v>
      </c>
      <c r="FG34" s="213">
        <f>'Marks Entry'!FH36</f>
        <v>0</v>
      </c>
      <c r="FH34" s="221">
        <f>'Marks Entry'!FI36</f>
        <v>0</v>
      </c>
      <c r="FI34" s="221" t="str">
        <f>'Marks Entry'!FJ36</f>
        <v/>
      </c>
      <c r="FJ34" s="221" t="str">
        <f>'Marks Entry'!FK36</f>
        <v/>
      </c>
      <c r="FK34" s="208" t="str">
        <f>'Marks Entry'!FL36</f>
        <v/>
      </c>
      <c r="FL34" s="210" t="str">
        <f>'Marks Entry'!FM36</f>
        <v/>
      </c>
      <c r="FM34" s="211">
        <f>'Marks Entry'!FN36</f>
        <v>0</v>
      </c>
      <c r="FN34" s="212">
        <f>'Marks Entry'!FO36</f>
        <v>0</v>
      </c>
      <c r="FO34" s="212">
        <f>'Marks Entry'!FP36</f>
        <v>0</v>
      </c>
      <c r="FP34" s="215">
        <f>'Marks Entry'!FQ36</f>
        <v>0</v>
      </c>
      <c r="FQ34" s="219">
        <f>'Marks Entry'!FR36</f>
        <v>0</v>
      </c>
      <c r="FR34" s="220" t="str">
        <f>'Marks Entry'!FS36</f>
        <v/>
      </c>
      <c r="FS34" s="207">
        <f>'Marks Entry'!FT36</f>
        <v>0</v>
      </c>
      <c r="FT34" s="208">
        <f>'Marks Entry'!FU36</f>
        <v>0</v>
      </c>
      <c r="FU34" s="222" t="str">
        <f>'Marks Entry'!FV36</f>
        <v/>
      </c>
      <c r="FV34" s="207" t="str">
        <f>'Marks Entry'!FW36</f>
        <v/>
      </c>
      <c r="FW34" s="208" t="str">
        <f>'Marks Entry'!FX36</f>
        <v/>
      </c>
      <c r="FX34" s="223" t="str">
        <f>'Marks Entry'!FY36</f>
        <v/>
      </c>
      <c r="FY34" s="208" t="str">
        <f>'Marks Entry'!FZ36</f>
        <v/>
      </c>
      <c r="FZ34" s="208" t="str">
        <f>'Marks Entry'!GA36</f>
        <v/>
      </c>
      <c r="GA34" s="208" t="str">
        <f>'Marks Entry'!GC36</f>
        <v/>
      </c>
      <c r="GB34" s="445" t="str">
        <f>'Marks Entry'!GD36</f>
        <v/>
      </c>
    </row>
    <row r="35" spans="1:184" s="31" customFormat="1" ht="17.25" customHeight="1">
      <c r="A35" s="1064"/>
      <c r="B35" s="188">
        <f t="shared" si="1"/>
        <v>0</v>
      </c>
      <c r="C35" s="189">
        <f>'Marks Entry'!D37</f>
        <v>0</v>
      </c>
      <c r="D35" s="189">
        <f>'Marks Entry'!E37</f>
        <v>0</v>
      </c>
      <c r="E35" s="189">
        <f>'Marks Entry'!F37</f>
        <v>0</v>
      </c>
      <c r="F35" s="189">
        <f>'Marks Entry'!$G37</f>
        <v>0</v>
      </c>
      <c r="G35" s="189">
        <f>'Marks Entry'!$H37</f>
        <v>0</v>
      </c>
      <c r="H35" s="189">
        <f>'Marks Entry'!I37</f>
        <v>0</v>
      </c>
      <c r="I35" s="189">
        <f>'Marks Entry'!J37</f>
        <v>0</v>
      </c>
      <c r="J35" s="366">
        <f>'Marks Entry'!K37</f>
        <v>0</v>
      </c>
      <c r="K35" s="207">
        <f>'Marks Entry'!L37</f>
        <v>0</v>
      </c>
      <c r="L35" s="208">
        <f>'Marks Entry'!M37</f>
        <v>0</v>
      </c>
      <c r="M35" s="208">
        <f>'Marks Entry'!N37</f>
        <v>0</v>
      </c>
      <c r="N35" s="208">
        <f>'Marks Entry'!O37</f>
        <v>0</v>
      </c>
      <c r="O35" s="208">
        <f>'Marks Entry'!P37</f>
        <v>0</v>
      </c>
      <c r="P35" s="209">
        <f>'Marks Entry'!Q37</f>
        <v>0</v>
      </c>
      <c r="Q35" s="208">
        <f>'Marks Entry'!R37</f>
        <v>0</v>
      </c>
      <c r="R35" s="209">
        <f>'Marks Entry'!S37</f>
        <v>0</v>
      </c>
      <c r="S35" s="208">
        <f>'Marks Entry'!T37</f>
        <v>0</v>
      </c>
      <c r="T35" s="209">
        <f>'Marks Entry'!U37</f>
        <v>0</v>
      </c>
      <c r="U35" s="208">
        <f>'Marks Entry'!V37</f>
        <v>0</v>
      </c>
      <c r="V35" s="208" t="str">
        <f>'Marks Entry'!W37</f>
        <v/>
      </c>
      <c r="W35" s="208" t="str">
        <f>'Marks Entry'!X37</f>
        <v/>
      </c>
      <c r="X35" s="210" t="str">
        <f>'Marks Entry'!Y37</f>
        <v/>
      </c>
      <c r="Y35" s="207">
        <f>'Marks Entry'!Z37</f>
        <v>0</v>
      </c>
      <c r="Z35" s="208">
        <f>'Marks Entry'!AA37</f>
        <v>0</v>
      </c>
      <c r="AA35" s="208">
        <f>'Marks Entry'!AB37</f>
        <v>0</v>
      </c>
      <c r="AB35" s="208">
        <f>'Marks Entry'!AC37</f>
        <v>0</v>
      </c>
      <c r="AC35" s="208">
        <f>'Marks Entry'!AD37</f>
        <v>0</v>
      </c>
      <c r="AD35" s="209">
        <f>'Marks Entry'!AE37</f>
        <v>0</v>
      </c>
      <c r="AE35" s="208">
        <f>'Marks Entry'!AF37</f>
        <v>0</v>
      </c>
      <c r="AF35" s="209">
        <f>'Marks Entry'!AG37</f>
        <v>0</v>
      </c>
      <c r="AG35" s="208">
        <f>'Marks Entry'!AH37</f>
        <v>0</v>
      </c>
      <c r="AH35" s="209">
        <f>'Marks Entry'!AI37</f>
        <v>0</v>
      </c>
      <c r="AI35" s="208" t="str">
        <f>'Marks Entry'!AJ37</f>
        <v/>
      </c>
      <c r="AJ35" s="208" t="str">
        <f>'Marks Entry'!AK37</f>
        <v/>
      </c>
      <c r="AK35" s="208" t="str">
        <f>'Marks Entry'!AL37</f>
        <v/>
      </c>
      <c r="AL35" s="210" t="str">
        <f>'Marks Entry'!AM37</f>
        <v/>
      </c>
      <c r="AM35" s="207">
        <f>'Marks Entry'!AN37</f>
        <v>0</v>
      </c>
      <c r="AN35" s="208">
        <f>'Marks Entry'!AO37</f>
        <v>0</v>
      </c>
      <c r="AO35" s="208">
        <f>'Marks Entry'!AP37</f>
        <v>0</v>
      </c>
      <c r="AP35" s="208">
        <f>'Marks Entry'!AQ37</f>
        <v>0</v>
      </c>
      <c r="AQ35" s="208">
        <f>'Marks Entry'!AR37</f>
        <v>0</v>
      </c>
      <c r="AR35" s="209">
        <f>'Marks Entry'!AS37</f>
        <v>0</v>
      </c>
      <c r="AS35" s="208">
        <f>'Marks Entry'!AT37</f>
        <v>0</v>
      </c>
      <c r="AT35" s="209">
        <f>'Marks Entry'!AU37</f>
        <v>0</v>
      </c>
      <c r="AU35" s="208">
        <f>'Marks Entry'!AV37</f>
        <v>0</v>
      </c>
      <c r="AV35" s="209">
        <f>'Marks Entry'!AW37</f>
        <v>0</v>
      </c>
      <c r="AW35" s="208" t="str">
        <f>'Marks Entry'!AX37</f>
        <v/>
      </c>
      <c r="AX35" s="208" t="str">
        <f>'Marks Entry'!AY37</f>
        <v/>
      </c>
      <c r="AY35" s="208" t="str">
        <f>'Marks Entry'!AZ37</f>
        <v/>
      </c>
      <c r="AZ35" s="210" t="str">
        <f>'Marks Entry'!BA37</f>
        <v/>
      </c>
      <c r="BA35" s="207">
        <f>'Marks Entry'!BB37</f>
        <v>0</v>
      </c>
      <c r="BB35" s="208">
        <f>'Marks Entry'!BC37</f>
        <v>0</v>
      </c>
      <c r="BC35" s="208">
        <f>'Marks Entry'!BD37</f>
        <v>0</v>
      </c>
      <c r="BD35" s="208">
        <f>'Marks Entry'!BE37</f>
        <v>0</v>
      </c>
      <c r="BE35" s="208">
        <f>'Marks Entry'!BF37</f>
        <v>0</v>
      </c>
      <c r="BF35" s="209">
        <f>'Marks Entry'!BG37</f>
        <v>0</v>
      </c>
      <c r="BG35" s="208">
        <f>'Marks Entry'!BH37</f>
        <v>0</v>
      </c>
      <c r="BH35" s="209">
        <f>'Marks Entry'!BI37</f>
        <v>0</v>
      </c>
      <c r="BI35" s="208">
        <f>'Marks Entry'!BJ37</f>
        <v>0</v>
      </c>
      <c r="BJ35" s="209">
        <f>'Marks Entry'!BK37</f>
        <v>0</v>
      </c>
      <c r="BK35" s="208" t="str">
        <f>'Marks Entry'!BL37</f>
        <v/>
      </c>
      <c r="BL35" s="208" t="str">
        <f>'Marks Entry'!BM37</f>
        <v/>
      </c>
      <c r="BM35" s="208" t="str">
        <f>'Marks Entry'!BN37</f>
        <v/>
      </c>
      <c r="BN35" s="210" t="str">
        <f>'Marks Entry'!BO37</f>
        <v/>
      </c>
      <c r="BO35" s="207">
        <f>'Marks Entry'!BP37</f>
        <v>0</v>
      </c>
      <c r="BP35" s="208">
        <f>'Marks Entry'!BQ37</f>
        <v>0</v>
      </c>
      <c r="BQ35" s="208">
        <f>'Marks Entry'!BR37</f>
        <v>0</v>
      </c>
      <c r="BR35" s="208">
        <f>'Marks Entry'!BS37</f>
        <v>0</v>
      </c>
      <c r="BS35" s="208">
        <f>'Marks Entry'!BT37</f>
        <v>0</v>
      </c>
      <c r="BT35" s="209">
        <f>'Marks Entry'!BU37</f>
        <v>0</v>
      </c>
      <c r="BU35" s="208">
        <f>'Marks Entry'!BV37</f>
        <v>0</v>
      </c>
      <c r="BV35" s="209">
        <f>'Marks Entry'!BW37</f>
        <v>0</v>
      </c>
      <c r="BW35" s="208">
        <f>'Marks Entry'!BX37</f>
        <v>0</v>
      </c>
      <c r="BX35" s="209">
        <f>'Marks Entry'!BY37</f>
        <v>0</v>
      </c>
      <c r="BY35" s="208">
        <f>'Marks Entry'!BZ37</f>
        <v>0</v>
      </c>
      <c r="BZ35" s="208" t="str">
        <f>'Marks Entry'!CA37</f>
        <v/>
      </c>
      <c r="CA35" s="208" t="str">
        <f>'Marks Entry'!CB37</f>
        <v/>
      </c>
      <c r="CB35" s="210" t="str">
        <f>'Marks Entry'!CC37</f>
        <v/>
      </c>
      <c r="CC35" s="207">
        <f>'Marks Entry'!CD37</f>
        <v>0</v>
      </c>
      <c r="CD35" s="208">
        <f>'Marks Entry'!CE37</f>
        <v>0</v>
      </c>
      <c r="CE35" s="208">
        <f>'Marks Entry'!CF37</f>
        <v>0</v>
      </c>
      <c r="CF35" s="208">
        <f>'Marks Entry'!CG37</f>
        <v>0</v>
      </c>
      <c r="CG35" s="208">
        <f>'Marks Entry'!CH37</f>
        <v>0</v>
      </c>
      <c r="CH35" s="209">
        <f>'Marks Entry'!CI37</f>
        <v>0</v>
      </c>
      <c r="CI35" s="208">
        <f>'Marks Entry'!CJ37</f>
        <v>0</v>
      </c>
      <c r="CJ35" s="209">
        <f>'Marks Entry'!CK37</f>
        <v>0</v>
      </c>
      <c r="CK35" s="208">
        <f>'Marks Entry'!CL37</f>
        <v>0</v>
      </c>
      <c r="CL35" s="209">
        <f>'Marks Entry'!CM37</f>
        <v>0</v>
      </c>
      <c r="CM35" s="208" t="str">
        <f>'Marks Entry'!CN37</f>
        <v/>
      </c>
      <c r="CN35" s="208" t="str">
        <f>'Marks Entry'!CO37</f>
        <v/>
      </c>
      <c r="CO35" s="208" t="str">
        <f>'Marks Entry'!CP37</f>
        <v/>
      </c>
      <c r="CP35" s="210" t="str">
        <f>'Marks Entry'!CQ37</f>
        <v/>
      </c>
      <c r="CQ35" s="207">
        <f>'Marks Entry'!CR37</f>
        <v>0</v>
      </c>
      <c r="CR35" s="208">
        <f>'Marks Entry'!CS37</f>
        <v>0</v>
      </c>
      <c r="CS35" s="208">
        <f>'Marks Entry'!CT37</f>
        <v>0</v>
      </c>
      <c r="CT35" s="208">
        <f>'Marks Entry'!CU37</f>
        <v>0</v>
      </c>
      <c r="CU35" s="208">
        <f>'Marks Entry'!CV37</f>
        <v>0</v>
      </c>
      <c r="CV35" s="209">
        <f>'Marks Entry'!CW37</f>
        <v>0</v>
      </c>
      <c r="CW35" s="208">
        <f>'Marks Entry'!CX37</f>
        <v>0</v>
      </c>
      <c r="CX35" s="209">
        <f>'Marks Entry'!CY37</f>
        <v>0</v>
      </c>
      <c r="CY35" s="208">
        <f>'Marks Entry'!CZ37</f>
        <v>0</v>
      </c>
      <c r="CZ35" s="209">
        <f>'Marks Entry'!DA37</f>
        <v>0</v>
      </c>
      <c r="DA35" s="208" t="str">
        <f>'Marks Entry'!DB37</f>
        <v/>
      </c>
      <c r="DB35" s="208" t="str">
        <f>'Marks Entry'!DC37</f>
        <v/>
      </c>
      <c r="DC35" s="208" t="str">
        <f>'Marks Entry'!DD37</f>
        <v/>
      </c>
      <c r="DD35" s="210" t="str">
        <f>'Marks Entry'!DE37</f>
        <v/>
      </c>
      <c r="DE35" s="211">
        <f>'Marks Entry'!DF37</f>
        <v>0</v>
      </c>
      <c r="DF35" s="212">
        <f>'Marks Entry'!DG37</f>
        <v>0</v>
      </c>
      <c r="DG35" s="212">
        <f>'Marks Entry'!DH37</f>
        <v>0</v>
      </c>
      <c r="DH35" s="209">
        <f>'Marks Entry'!DI37</f>
        <v>0</v>
      </c>
      <c r="DI35" s="212">
        <f>'Marks Entry'!DJ37</f>
        <v>0</v>
      </c>
      <c r="DJ35" s="213">
        <f>'Marks Entry'!DK37</f>
        <v>0</v>
      </c>
      <c r="DK35" s="214">
        <f>'Marks Entry'!DL37</f>
        <v>0</v>
      </c>
      <c r="DL35" s="213">
        <f>'Marks Entry'!DM37</f>
        <v>0</v>
      </c>
      <c r="DM35" s="212">
        <f>'Marks Entry'!DN37</f>
        <v>0</v>
      </c>
      <c r="DN35" s="214">
        <f>'Marks Entry'!DO37</f>
        <v>0</v>
      </c>
      <c r="DO35" s="215">
        <f>'Marks Entry'!DP37</f>
        <v>0</v>
      </c>
      <c r="DP35" s="208">
        <f>'Marks Entry'!DQ37</f>
        <v>0</v>
      </c>
      <c r="DQ35" s="210" t="str">
        <f>'Marks Entry'!DR37</f>
        <v/>
      </c>
      <c r="DR35" s="211">
        <f>'Marks Entry'!DS37</f>
        <v>0</v>
      </c>
      <c r="DS35" s="212">
        <f>'Marks Entry'!DT37</f>
        <v>0</v>
      </c>
      <c r="DT35" s="216" t="str">
        <f>'Marks Entry'!DU37</f>
        <v/>
      </c>
      <c r="DU35" s="212">
        <f>'Marks Entry'!DV37</f>
        <v>0</v>
      </c>
      <c r="DV35" s="212">
        <f>'Marks Entry'!DW37</f>
        <v>0</v>
      </c>
      <c r="DW35" s="216" t="str">
        <f>'Marks Entry'!DX37</f>
        <v/>
      </c>
      <c r="DX35" s="212">
        <f>'Marks Entry'!DY37</f>
        <v>0</v>
      </c>
      <c r="DY35" s="212">
        <f>'Marks Entry'!DZ37</f>
        <v>0</v>
      </c>
      <c r="DZ35" s="216" t="str">
        <f>'Marks Entry'!EA37</f>
        <v/>
      </c>
      <c r="EA35" s="216">
        <f>'Marks Entry'!EB37</f>
        <v>0</v>
      </c>
      <c r="EB35" s="216">
        <f>'Marks Entry'!EC37</f>
        <v>0</v>
      </c>
      <c r="EC35" s="217">
        <f>'Marks Entry'!ED37</f>
        <v>0</v>
      </c>
      <c r="ED35" s="212">
        <f>'Marks Entry'!EE37</f>
        <v>0</v>
      </c>
      <c r="EE35" s="213">
        <f>'Marks Entry'!EF37</f>
        <v>0</v>
      </c>
      <c r="EF35" s="216" t="str">
        <f>'Marks Entry'!EG37</f>
        <v/>
      </c>
      <c r="EG35" s="213">
        <f>'Marks Entry'!EH37</f>
        <v>0</v>
      </c>
      <c r="EH35" s="212">
        <f>'Marks Entry'!EI37</f>
        <v>0</v>
      </c>
      <c r="EI35" s="214">
        <f>'Marks Entry'!EJ37</f>
        <v>0</v>
      </c>
      <c r="EJ35" s="214">
        <f>'Marks Entry'!EK37</f>
        <v>0</v>
      </c>
      <c r="EK35" s="214">
        <f>'Marks Entry'!EL37</f>
        <v>0</v>
      </c>
      <c r="EL35" s="218">
        <f>'Marks Entry'!EM37</f>
        <v>0</v>
      </c>
      <c r="EM35" s="208" t="str">
        <f>'Marks Entry'!EN37</f>
        <v/>
      </c>
      <c r="EN35" s="210" t="str">
        <f>'Marks Entry'!EO37</f>
        <v>A</v>
      </c>
      <c r="EO35" s="211">
        <f>'Marks Entry'!EP37</f>
        <v>0</v>
      </c>
      <c r="EP35" s="212">
        <f>'Marks Entry'!EQ37</f>
        <v>0</v>
      </c>
      <c r="EQ35" s="212">
        <f>'Marks Entry'!ER37</f>
        <v>0</v>
      </c>
      <c r="ER35" s="215">
        <f>'Marks Entry'!ES37</f>
        <v>0</v>
      </c>
      <c r="ES35" s="219">
        <f>'Marks Entry'!ET37</f>
        <v>0</v>
      </c>
      <c r="ET35" s="220" t="str">
        <f>'Marks Entry'!EU37</f>
        <v/>
      </c>
      <c r="EU35" s="211">
        <f>'Marks Entry'!EV37</f>
        <v>0</v>
      </c>
      <c r="EV35" s="212">
        <f>'Marks Entry'!EW37</f>
        <v>0</v>
      </c>
      <c r="EW35" s="212">
        <f>'Marks Entry'!EX37</f>
        <v>0</v>
      </c>
      <c r="EX35" s="215">
        <f>'Marks Entry'!EY37</f>
        <v>0</v>
      </c>
      <c r="EY35" s="219">
        <f>'Marks Entry'!EZ37</f>
        <v>0</v>
      </c>
      <c r="EZ35" s="220" t="str">
        <f>'Marks Entry'!FA37</f>
        <v/>
      </c>
      <c r="FA35" s="211">
        <f>'Marks Entry'!FB37</f>
        <v>0</v>
      </c>
      <c r="FB35" s="212">
        <f>'Marks Entry'!FC37</f>
        <v>0</v>
      </c>
      <c r="FC35" s="213">
        <f>'Marks Entry'!FD37</f>
        <v>0</v>
      </c>
      <c r="FD35" s="216">
        <f>'Marks Entry'!FE37</f>
        <v>0</v>
      </c>
      <c r="FE35" s="213">
        <f>'Marks Entry'!FF37</f>
        <v>0</v>
      </c>
      <c r="FF35" s="216">
        <f>'Marks Entry'!FG37</f>
        <v>0</v>
      </c>
      <c r="FG35" s="213">
        <f>'Marks Entry'!FH37</f>
        <v>0</v>
      </c>
      <c r="FH35" s="221">
        <f>'Marks Entry'!FI37</f>
        <v>0</v>
      </c>
      <c r="FI35" s="221" t="str">
        <f>'Marks Entry'!FJ37</f>
        <v/>
      </c>
      <c r="FJ35" s="221" t="str">
        <f>'Marks Entry'!FK37</f>
        <v/>
      </c>
      <c r="FK35" s="208" t="str">
        <f>'Marks Entry'!FL37</f>
        <v/>
      </c>
      <c r="FL35" s="210" t="str">
        <f>'Marks Entry'!FM37</f>
        <v/>
      </c>
      <c r="FM35" s="211">
        <f>'Marks Entry'!FN37</f>
        <v>0</v>
      </c>
      <c r="FN35" s="212">
        <f>'Marks Entry'!FO37</f>
        <v>0</v>
      </c>
      <c r="FO35" s="212">
        <f>'Marks Entry'!FP37</f>
        <v>0</v>
      </c>
      <c r="FP35" s="215">
        <f>'Marks Entry'!FQ37</f>
        <v>0</v>
      </c>
      <c r="FQ35" s="219">
        <f>'Marks Entry'!FR37</f>
        <v>0</v>
      </c>
      <c r="FR35" s="220" t="str">
        <f>'Marks Entry'!FS37</f>
        <v/>
      </c>
      <c r="FS35" s="207">
        <f>'Marks Entry'!FT37</f>
        <v>0</v>
      </c>
      <c r="FT35" s="208">
        <f>'Marks Entry'!FU37</f>
        <v>0</v>
      </c>
      <c r="FU35" s="222" t="str">
        <f>'Marks Entry'!FV37</f>
        <v/>
      </c>
      <c r="FV35" s="207" t="str">
        <f>'Marks Entry'!FW37</f>
        <v/>
      </c>
      <c r="FW35" s="208" t="str">
        <f>'Marks Entry'!FX37</f>
        <v/>
      </c>
      <c r="FX35" s="223" t="str">
        <f>'Marks Entry'!FY37</f>
        <v/>
      </c>
      <c r="FY35" s="224" t="str">
        <f>'Marks Entry'!FZ37</f>
        <v/>
      </c>
      <c r="FZ35" s="224" t="str">
        <f>'Marks Entry'!GA37</f>
        <v/>
      </c>
      <c r="GA35" s="208" t="str">
        <f>'Marks Entry'!GC37</f>
        <v/>
      </c>
      <c r="GB35" s="445" t="str">
        <f>'Marks Entry'!GD37</f>
        <v/>
      </c>
    </row>
    <row r="36" spans="1:184" s="31" customFormat="1" ht="17.25" customHeight="1">
      <c r="A36" s="1064"/>
      <c r="B36" s="188">
        <f t="shared" si="1"/>
        <v>0</v>
      </c>
      <c r="C36" s="189">
        <f>'Marks Entry'!D38</f>
        <v>0</v>
      </c>
      <c r="D36" s="189">
        <f>'Marks Entry'!E38</f>
        <v>0</v>
      </c>
      <c r="E36" s="189">
        <f>'Marks Entry'!F38</f>
        <v>0</v>
      </c>
      <c r="F36" s="189">
        <f>'Marks Entry'!$G38</f>
        <v>0</v>
      </c>
      <c r="G36" s="189">
        <f>'Marks Entry'!$H38</f>
        <v>0</v>
      </c>
      <c r="H36" s="189">
        <f>'Marks Entry'!I38</f>
        <v>0</v>
      </c>
      <c r="I36" s="189">
        <f>'Marks Entry'!J38</f>
        <v>0</v>
      </c>
      <c r="J36" s="366">
        <f>'Marks Entry'!K38</f>
        <v>0</v>
      </c>
      <c r="K36" s="207">
        <f>'Marks Entry'!L38</f>
        <v>0</v>
      </c>
      <c r="L36" s="208">
        <f>'Marks Entry'!M38</f>
        <v>0</v>
      </c>
      <c r="M36" s="208">
        <f>'Marks Entry'!N38</f>
        <v>0</v>
      </c>
      <c r="N36" s="208">
        <f>'Marks Entry'!O38</f>
        <v>0</v>
      </c>
      <c r="O36" s="208">
        <f>'Marks Entry'!P38</f>
        <v>0</v>
      </c>
      <c r="P36" s="209">
        <f>'Marks Entry'!Q38</f>
        <v>0</v>
      </c>
      <c r="Q36" s="208">
        <f>'Marks Entry'!R38</f>
        <v>0</v>
      </c>
      <c r="R36" s="209">
        <f>'Marks Entry'!S38</f>
        <v>0</v>
      </c>
      <c r="S36" s="208">
        <f>'Marks Entry'!T38</f>
        <v>0</v>
      </c>
      <c r="T36" s="209">
        <f>'Marks Entry'!U38</f>
        <v>0</v>
      </c>
      <c r="U36" s="208">
        <f>'Marks Entry'!V38</f>
        <v>0</v>
      </c>
      <c r="V36" s="208" t="str">
        <f>'Marks Entry'!W38</f>
        <v/>
      </c>
      <c r="W36" s="208" t="str">
        <f>'Marks Entry'!X38</f>
        <v/>
      </c>
      <c r="X36" s="210" t="str">
        <f>'Marks Entry'!Y38</f>
        <v/>
      </c>
      <c r="Y36" s="207">
        <f>'Marks Entry'!Z38</f>
        <v>0</v>
      </c>
      <c r="Z36" s="208">
        <f>'Marks Entry'!AA38</f>
        <v>0</v>
      </c>
      <c r="AA36" s="208">
        <f>'Marks Entry'!AB38</f>
        <v>0</v>
      </c>
      <c r="AB36" s="208">
        <f>'Marks Entry'!AC38</f>
        <v>0</v>
      </c>
      <c r="AC36" s="208">
        <f>'Marks Entry'!AD38</f>
        <v>0</v>
      </c>
      <c r="AD36" s="209">
        <f>'Marks Entry'!AE38</f>
        <v>0</v>
      </c>
      <c r="AE36" s="208">
        <f>'Marks Entry'!AF38</f>
        <v>0</v>
      </c>
      <c r="AF36" s="209">
        <f>'Marks Entry'!AG38</f>
        <v>0</v>
      </c>
      <c r="AG36" s="208">
        <f>'Marks Entry'!AH38</f>
        <v>0</v>
      </c>
      <c r="AH36" s="209">
        <f>'Marks Entry'!AI38</f>
        <v>0</v>
      </c>
      <c r="AI36" s="208">
        <f>'Marks Entry'!AJ38</f>
        <v>0</v>
      </c>
      <c r="AJ36" s="208" t="str">
        <f>'Marks Entry'!AK38</f>
        <v/>
      </c>
      <c r="AK36" s="208" t="str">
        <f>'Marks Entry'!AL38</f>
        <v/>
      </c>
      <c r="AL36" s="210" t="str">
        <f>'Marks Entry'!AM38</f>
        <v/>
      </c>
      <c r="AM36" s="207">
        <f>'Marks Entry'!AN38</f>
        <v>0</v>
      </c>
      <c r="AN36" s="208">
        <f>'Marks Entry'!AO38</f>
        <v>0</v>
      </c>
      <c r="AO36" s="208">
        <f>'Marks Entry'!AP38</f>
        <v>0</v>
      </c>
      <c r="AP36" s="208">
        <f>'Marks Entry'!AQ38</f>
        <v>0</v>
      </c>
      <c r="AQ36" s="208">
        <f>'Marks Entry'!AR38</f>
        <v>0</v>
      </c>
      <c r="AR36" s="209">
        <f>'Marks Entry'!AS38</f>
        <v>0</v>
      </c>
      <c r="AS36" s="208">
        <f>'Marks Entry'!AT38</f>
        <v>0</v>
      </c>
      <c r="AT36" s="209">
        <f>'Marks Entry'!AU38</f>
        <v>0</v>
      </c>
      <c r="AU36" s="208">
        <f>'Marks Entry'!AV38</f>
        <v>0</v>
      </c>
      <c r="AV36" s="209">
        <f>'Marks Entry'!AW38</f>
        <v>0</v>
      </c>
      <c r="AW36" s="208" t="str">
        <f>'Marks Entry'!AX38</f>
        <v/>
      </c>
      <c r="AX36" s="208" t="str">
        <f>'Marks Entry'!AY38</f>
        <v/>
      </c>
      <c r="AY36" s="208" t="str">
        <f>'Marks Entry'!AZ38</f>
        <v/>
      </c>
      <c r="AZ36" s="210" t="str">
        <f>'Marks Entry'!BA38</f>
        <v/>
      </c>
      <c r="BA36" s="207">
        <f>'Marks Entry'!BB38</f>
        <v>0</v>
      </c>
      <c r="BB36" s="208">
        <f>'Marks Entry'!BC38</f>
        <v>0</v>
      </c>
      <c r="BC36" s="208">
        <f>'Marks Entry'!BD38</f>
        <v>0</v>
      </c>
      <c r="BD36" s="208">
        <f>'Marks Entry'!BE38</f>
        <v>0</v>
      </c>
      <c r="BE36" s="208">
        <f>'Marks Entry'!BF38</f>
        <v>0</v>
      </c>
      <c r="BF36" s="209">
        <f>'Marks Entry'!BG38</f>
        <v>0</v>
      </c>
      <c r="BG36" s="208">
        <f>'Marks Entry'!BH38</f>
        <v>0</v>
      </c>
      <c r="BH36" s="209">
        <f>'Marks Entry'!BI38</f>
        <v>0</v>
      </c>
      <c r="BI36" s="208">
        <f>'Marks Entry'!BJ38</f>
        <v>0</v>
      </c>
      <c r="BJ36" s="209">
        <f>'Marks Entry'!BK38</f>
        <v>0</v>
      </c>
      <c r="BK36" s="208" t="str">
        <f>'Marks Entry'!BL38</f>
        <v/>
      </c>
      <c r="BL36" s="208" t="str">
        <f>'Marks Entry'!BM38</f>
        <v/>
      </c>
      <c r="BM36" s="208" t="str">
        <f>'Marks Entry'!BN38</f>
        <v/>
      </c>
      <c r="BN36" s="210" t="str">
        <f>'Marks Entry'!BO38</f>
        <v/>
      </c>
      <c r="BO36" s="207">
        <f>'Marks Entry'!BP38</f>
        <v>0</v>
      </c>
      <c r="BP36" s="208">
        <f>'Marks Entry'!BQ38</f>
        <v>0</v>
      </c>
      <c r="BQ36" s="208">
        <f>'Marks Entry'!BR38</f>
        <v>0</v>
      </c>
      <c r="BR36" s="208">
        <f>'Marks Entry'!BS38</f>
        <v>0</v>
      </c>
      <c r="BS36" s="208">
        <f>'Marks Entry'!BT38</f>
        <v>0</v>
      </c>
      <c r="BT36" s="209">
        <f>'Marks Entry'!BU38</f>
        <v>0</v>
      </c>
      <c r="BU36" s="208">
        <f>'Marks Entry'!BV38</f>
        <v>0</v>
      </c>
      <c r="BV36" s="209">
        <f>'Marks Entry'!BW38</f>
        <v>0</v>
      </c>
      <c r="BW36" s="208">
        <f>'Marks Entry'!BX38</f>
        <v>0</v>
      </c>
      <c r="BX36" s="209">
        <f>'Marks Entry'!BY38</f>
        <v>0</v>
      </c>
      <c r="BY36" s="208">
        <f>'Marks Entry'!BZ38</f>
        <v>0</v>
      </c>
      <c r="BZ36" s="208" t="str">
        <f>'Marks Entry'!CA38</f>
        <v/>
      </c>
      <c r="CA36" s="208" t="str">
        <f>'Marks Entry'!CB38</f>
        <v/>
      </c>
      <c r="CB36" s="210" t="str">
        <f>'Marks Entry'!CC38</f>
        <v/>
      </c>
      <c r="CC36" s="207">
        <f>'Marks Entry'!CD38</f>
        <v>0</v>
      </c>
      <c r="CD36" s="208">
        <f>'Marks Entry'!CE38</f>
        <v>0</v>
      </c>
      <c r="CE36" s="208">
        <f>'Marks Entry'!CF38</f>
        <v>0</v>
      </c>
      <c r="CF36" s="208">
        <f>'Marks Entry'!CG38</f>
        <v>0</v>
      </c>
      <c r="CG36" s="208">
        <f>'Marks Entry'!CH38</f>
        <v>0</v>
      </c>
      <c r="CH36" s="209">
        <f>'Marks Entry'!CI38</f>
        <v>0</v>
      </c>
      <c r="CI36" s="208">
        <f>'Marks Entry'!CJ38</f>
        <v>0</v>
      </c>
      <c r="CJ36" s="209">
        <f>'Marks Entry'!CK38</f>
        <v>0</v>
      </c>
      <c r="CK36" s="208">
        <f>'Marks Entry'!CL38</f>
        <v>0</v>
      </c>
      <c r="CL36" s="209">
        <f>'Marks Entry'!CM38</f>
        <v>0</v>
      </c>
      <c r="CM36" s="208" t="str">
        <f>'Marks Entry'!CN38</f>
        <v/>
      </c>
      <c r="CN36" s="208" t="str">
        <f>'Marks Entry'!CO38</f>
        <v/>
      </c>
      <c r="CO36" s="208" t="str">
        <f>'Marks Entry'!CP38</f>
        <v/>
      </c>
      <c r="CP36" s="210" t="str">
        <f>'Marks Entry'!CQ38</f>
        <v/>
      </c>
      <c r="CQ36" s="207">
        <f>'Marks Entry'!CR38</f>
        <v>0</v>
      </c>
      <c r="CR36" s="208">
        <f>'Marks Entry'!CS38</f>
        <v>0</v>
      </c>
      <c r="CS36" s="208">
        <f>'Marks Entry'!CT38</f>
        <v>0</v>
      </c>
      <c r="CT36" s="208">
        <f>'Marks Entry'!CU38</f>
        <v>0</v>
      </c>
      <c r="CU36" s="208">
        <f>'Marks Entry'!CV38</f>
        <v>0</v>
      </c>
      <c r="CV36" s="209">
        <f>'Marks Entry'!CW38</f>
        <v>0</v>
      </c>
      <c r="CW36" s="208">
        <f>'Marks Entry'!CX38</f>
        <v>0</v>
      </c>
      <c r="CX36" s="209">
        <f>'Marks Entry'!CY38</f>
        <v>0</v>
      </c>
      <c r="CY36" s="208">
        <f>'Marks Entry'!CZ38</f>
        <v>0</v>
      </c>
      <c r="CZ36" s="209">
        <f>'Marks Entry'!DA38</f>
        <v>0</v>
      </c>
      <c r="DA36" s="208" t="str">
        <f>'Marks Entry'!DB38</f>
        <v/>
      </c>
      <c r="DB36" s="208" t="str">
        <f>'Marks Entry'!DC38</f>
        <v/>
      </c>
      <c r="DC36" s="208" t="str">
        <f>'Marks Entry'!DD38</f>
        <v/>
      </c>
      <c r="DD36" s="210" t="str">
        <f>'Marks Entry'!DE38</f>
        <v/>
      </c>
      <c r="DE36" s="211">
        <f>'Marks Entry'!DF38</f>
        <v>0</v>
      </c>
      <c r="DF36" s="212">
        <f>'Marks Entry'!DG38</f>
        <v>0</v>
      </c>
      <c r="DG36" s="212">
        <f>'Marks Entry'!DH38</f>
        <v>0</v>
      </c>
      <c r="DH36" s="209">
        <f>'Marks Entry'!DI38</f>
        <v>0</v>
      </c>
      <c r="DI36" s="212">
        <f>'Marks Entry'!DJ38</f>
        <v>0</v>
      </c>
      <c r="DJ36" s="213">
        <f>'Marks Entry'!DK38</f>
        <v>0</v>
      </c>
      <c r="DK36" s="214">
        <f>'Marks Entry'!DL38</f>
        <v>0</v>
      </c>
      <c r="DL36" s="213">
        <f>'Marks Entry'!DM38</f>
        <v>0</v>
      </c>
      <c r="DM36" s="212">
        <f>'Marks Entry'!DN38</f>
        <v>0</v>
      </c>
      <c r="DN36" s="214">
        <f>'Marks Entry'!DO38</f>
        <v>0</v>
      </c>
      <c r="DO36" s="215">
        <f>'Marks Entry'!DP38</f>
        <v>0</v>
      </c>
      <c r="DP36" s="208">
        <f>'Marks Entry'!DQ38</f>
        <v>0</v>
      </c>
      <c r="DQ36" s="210" t="str">
        <f>'Marks Entry'!DR38</f>
        <v/>
      </c>
      <c r="DR36" s="211">
        <f>'Marks Entry'!DS38</f>
        <v>0</v>
      </c>
      <c r="DS36" s="212">
        <f>'Marks Entry'!DT38</f>
        <v>0</v>
      </c>
      <c r="DT36" s="216" t="str">
        <f>'Marks Entry'!DU38</f>
        <v/>
      </c>
      <c r="DU36" s="212">
        <f>'Marks Entry'!DV38</f>
        <v>0</v>
      </c>
      <c r="DV36" s="212">
        <f>'Marks Entry'!DW38</f>
        <v>0</v>
      </c>
      <c r="DW36" s="216">
        <f>'Marks Entry'!DX38</f>
        <v>0</v>
      </c>
      <c r="DX36" s="212">
        <f>'Marks Entry'!DY38</f>
        <v>0</v>
      </c>
      <c r="DY36" s="212">
        <f>'Marks Entry'!DZ38</f>
        <v>0</v>
      </c>
      <c r="DZ36" s="216" t="str">
        <f>'Marks Entry'!EA38</f>
        <v/>
      </c>
      <c r="EA36" s="216">
        <f>'Marks Entry'!EB38</f>
        <v>0</v>
      </c>
      <c r="EB36" s="216">
        <f>'Marks Entry'!EC38</f>
        <v>0</v>
      </c>
      <c r="EC36" s="217">
        <f>'Marks Entry'!ED38</f>
        <v>0</v>
      </c>
      <c r="ED36" s="212">
        <f>'Marks Entry'!EE38</f>
        <v>0</v>
      </c>
      <c r="EE36" s="213">
        <f>'Marks Entry'!EF38</f>
        <v>0</v>
      </c>
      <c r="EF36" s="216">
        <f>'Marks Entry'!EG38</f>
        <v>0</v>
      </c>
      <c r="EG36" s="213">
        <f>'Marks Entry'!EH38</f>
        <v>0</v>
      </c>
      <c r="EH36" s="212">
        <f>'Marks Entry'!EI38</f>
        <v>0</v>
      </c>
      <c r="EI36" s="214">
        <f>'Marks Entry'!EJ38</f>
        <v>0</v>
      </c>
      <c r="EJ36" s="214">
        <f>'Marks Entry'!EK38</f>
        <v>0</v>
      </c>
      <c r="EK36" s="214">
        <f>'Marks Entry'!EL38</f>
        <v>0</v>
      </c>
      <c r="EL36" s="218">
        <f>'Marks Entry'!EM38</f>
        <v>0</v>
      </c>
      <c r="EM36" s="208">
        <f>'Marks Entry'!EN38</f>
        <v>0</v>
      </c>
      <c r="EN36" s="210" t="str">
        <f>'Marks Entry'!EO38</f>
        <v/>
      </c>
      <c r="EO36" s="211">
        <f>'Marks Entry'!EP38</f>
        <v>0</v>
      </c>
      <c r="EP36" s="212">
        <f>'Marks Entry'!EQ38</f>
        <v>0</v>
      </c>
      <c r="EQ36" s="212">
        <f>'Marks Entry'!ER38</f>
        <v>0</v>
      </c>
      <c r="ER36" s="215">
        <f>'Marks Entry'!ES38</f>
        <v>0</v>
      </c>
      <c r="ES36" s="219">
        <f>'Marks Entry'!ET38</f>
        <v>0</v>
      </c>
      <c r="ET36" s="220" t="str">
        <f>'Marks Entry'!EU38</f>
        <v/>
      </c>
      <c r="EU36" s="211">
        <f>'Marks Entry'!EV38</f>
        <v>0</v>
      </c>
      <c r="EV36" s="212">
        <f>'Marks Entry'!EW38</f>
        <v>0</v>
      </c>
      <c r="EW36" s="212">
        <f>'Marks Entry'!EX38</f>
        <v>0</v>
      </c>
      <c r="EX36" s="215">
        <f>'Marks Entry'!EY38</f>
        <v>0</v>
      </c>
      <c r="EY36" s="219">
        <f>'Marks Entry'!EZ38</f>
        <v>0</v>
      </c>
      <c r="EZ36" s="220" t="str">
        <f>'Marks Entry'!FA38</f>
        <v/>
      </c>
      <c r="FA36" s="211">
        <f>'Marks Entry'!FB38</f>
        <v>0</v>
      </c>
      <c r="FB36" s="212">
        <f>'Marks Entry'!FC38</f>
        <v>0</v>
      </c>
      <c r="FC36" s="213">
        <f>'Marks Entry'!FD38</f>
        <v>0</v>
      </c>
      <c r="FD36" s="216">
        <f>'Marks Entry'!FE38</f>
        <v>0</v>
      </c>
      <c r="FE36" s="213">
        <f>'Marks Entry'!FF38</f>
        <v>0</v>
      </c>
      <c r="FF36" s="216">
        <f>'Marks Entry'!FG38</f>
        <v>0</v>
      </c>
      <c r="FG36" s="213">
        <f>'Marks Entry'!FH38</f>
        <v>0</v>
      </c>
      <c r="FH36" s="221">
        <f>'Marks Entry'!FI38</f>
        <v>0</v>
      </c>
      <c r="FI36" s="221" t="str">
        <f>'Marks Entry'!FJ38</f>
        <v/>
      </c>
      <c r="FJ36" s="221" t="str">
        <f>'Marks Entry'!FK38</f>
        <v/>
      </c>
      <c r="FK36" s="208" t="str">
        <f>'Marks Entry'!FL38</f>
        <v/>
      </c>
      <c r="FL36" s="210" t="str">
        <f>'Marks Entry'!FM38</f>
        <v/>
      </c>
      <c r="FM36" s="211">
        <f>'Marks Entry'!FN38</f>
        <v>0</v>
      </c>
      <c r="FN36" s="212">
        <f>'Marks Entry'!FO38</f>
        <v>0</v>
      </c>
      <c r="FO36" s="212">
        <f>'Marks Entry'!FP38</f>
        <v>0</v>
      </c>
      <c r="FP36" s="215">
        <f>'Marks Entry'!FQ38</f>
        <v>0</v>
      </c>
      <c r="FQ36" s="219">
        <f>'Marks Entry'!FR38</f>
        <v>0</v>
      </c>
      <c r="FR36" s="220" t="str">
        <f>'Marks Entry'!FS38</f>
        <v/>
      </c>
      <c r="FS36" s="207">
        <f>'Marks Entry'!FT38</f>
        <v>0</v>
      </c>
      <c r="FT36" s="208">
        <f>'Marks Entry'!FU38</f>
        <v>0</v>
      </c>
      <c r="FU36" s="222" t="str">
        <f>'Marks Entry'!FV38</f>
        <v/>
      </c>
      <c r="FV36" s="207" t="str">
        <f>'Marks Entry'!FW38</f>
        <v/>
      </c>
      <c r="FW36" s="208" t="str">
        <f>'Marks Entry'!FX38</f>
        <v/>
      </c>
      <c r="FX36" s="223" t="str">
        <f>'Marks Entry'!FY38</f>
        <v/>
      </c>
      <c r="FY36" s="224" t="str">
        <f>'Marks Entry'!FZ38</f>
        <v/>
      </c>
      <c r="FZ36" s="224" t="str">
        <f>'Marks Entry'!GA38</f>
        <v/>
      </c>
      <c r="GA36" s="208" t="str">
        <f>'Marks Entry'!GC38</f>
        <v/>
      </c>
      <c r="GB36" s="445" t="str">
        <f>'Marks Entry'!GD38</f>
        <v/>
      </c>
    </row>
    <row r="37" spans="1:184" s="31" customFormat="1" ht="17.25" customHeight="1">
      <c r="A37" s="1064"/>
      <c r="B37" s="188">
        <f t="shared" si="1"/>
        <v>0</v>
      </c>
      <c r="C37" s="189">
        <f>'Marks Entry'!D39</f>
        <v>0</v>
      </c>
      <c r="D37" s="189">
        <f>'Marks Entry'!E39</f>
        <v>0</v>
      </c>
      <c r="E37" s="189">
        <f>'Marks Entry'!F39</f>
        <v>0</v>
      </c>
      <c r="F37" s="189">
        <f>'Marks Entry'!$G39</f>
        <v>0</v>
      </c>
      <c r="G37" s="189">
        <f>'Marks Entry'!$H39</f>
        <v>0</v>
      </c>
      <c r="H37" s="189">
        <f>'Marks Entry'!I39</f>
        <v>0</v>
      </c>
      <c r="I37" s="189">
        <f>'Marks Entry'!J39</f>
        <v>0</v>
      </c>
      <c r="J37" s="366">
        <f>'Marks Entry'!K39</f>
        <v>0</v>
      </c>
      <c r="K37" s="207">
        <f>'Marks Entry'!L39</f>
        <v>0</v>
      </c>
      <c r="L37" s="208">
        <f>'Marks Entry'!M39</f>
        <v>0</v>
      </c>
      <c r="M37" s="208">
        <f>'Marks Entry'!N39</f>
        <v>0</v>
      </c>
      <c r="N37" s="208">
        <f>'Marks Entry'!O39</f>
        <v>0</v>
      </c>
      <c r="O37" s="208">
        <f>'Marks Entry'!P39</f>
        <v>0</v>
      </c>
      <c r="P37" s="209">
        <f>'Marks Entry'!Q39</f>
        <v>0</v>
      </c>
      <c r="Q37" s="208">
        <f>'Marks Entry'!R39</f>
        <v>0</v>
      </c>
      <c r="R37" s="209">
        <f>'Marks Entry'!S39</f>
        <v>0</v>
      </c>
      <c r="S37" s="208">
        <f>'Marks Entry'!T39</f>
        <v>0</v>
      </c>
      <c r="T37" s="209">
        <f>'Marks Entry'!U39</f>
        <v>0</v>
      </c>
      <c r="U37" s="208">
        <f>'Marks Entry'!V39</f>
        <v>0</v>
      </c>
      <c r="V37" s="208" t="str">
        <f>'Marks Entry'!W39</f>
        <v/>
      </c>
      <c r="W37" s="208" t="str">
        <f>'Marks Entry'!X39</f>
        <v/>
      </c>
      <c r="X37" s="210" t="str">
        <f>'Marks Entry'!Y39</f>
        <v/>
      </c>
      <c r="Y37" s="207">
        <f>'Marks Entry'!Z39</f>
        <v>0</v>
      </c>
      <c r="Z37" s="208">
        <f>'Marks Entry'!AA39</f>
        <v>0</v>
      </c>
      <c r="AA37" s="208">
        <f>'Marks Entry'!AB39</f>
        <v>0</v>
      </c>
      <c r="AB37" s="208">
        <f>'Marks Entry'!AC39</f>
        <v>0</v>
      </c>
      <c r="AC37" s="208">
        <f>'Marks Entry'!AD39</f>
        <v>0</v>
      </c>
      <c r="AD37" s="209">
        <f>'Marks Entry'!AE39</f>
        <v>0</v>
      </c>
      <c r="AE37" s="208">
        <f>'Marks Entry'!AF39</f>
        <v>0</v>
      </c>
      <c r="AF37" s="209">
        <f>'Marks Entry'!AG39</f>
        <v>0</v>
      </c>
      <c r="AG37" s="208">
        <f>'Marks Entry'!AH39</f>
        <v>0</v>
      </c>
      <c r="AH37" s="209">
        <f>'Marks Entry'!AI39</f>
        <v>0</v>
      </c>
      <c r="AI37" s="208">
        <f>'Marks Entry'!AJ39</f>
        <v>0</v>
      </c>
      <c r="AJ37" s="208" t="str">
        <f>'Marks Entry'!AK39</f>
        <v/>
      </c>
      <c r="AK37" s="208" t="str">
        <f>'Marks Entry'!AL39</f>
        <v/>
      </c>
      <c r="AL37" s="210" t="str">
        <f>'Marks Entry'!AM39</f>
        <v/>
      </c>
      <c r="AM37" s="207">
        <f>'Marks Entry'!AN39</f>
        <v>0</v>
      </c>
      <c r="AN37" s="208">
        <f>'Marks Entry'!AO39</f>
        <v>0</v>
      </c>
      <c r="AO37" s="208">
        <f>'Marks Entry'!AP39</f>
        <v>0</v>
      </c>
      <c r="AP37" s="208">
        <f>'Marks Entry'!AQ39</f>
        <v>0</v>
      </c>
      <c r="AQ37" s="208">
        <f>'Marks Entry'!AR39</f>
        <v>0</v>
      </c>
      <c r="AR37" s="209">
        <f>'Marks Entry'!AS39</f>
        <v>0</v>
      </c>
      <c r="AS37" s="208">
        <f>'Marks Entry'!AT39</f>
        <v>0</v>
      </c>
      <c r="AT37" s="209">
        <f>'Marks Entry'!AU39</f>
        <v>0</v>
      </c>
      <c r="AU37" s="208">
        <f>'Marks Entry'!AV39</f>
        <v>0</v>
      </c>
      <c r="AV37" s="209">
        <f>'Marks Entry'!AW39</f>
        <v>0</v>
      </c>
      <c r="AW37" s="208" t="str">
        <f>'Marks Entry'!AX39</f>
        <v/>
      </c>
      <c r="AX37" s="208" t="str">
        <f>'Marks Entry'!AY39</f>
        <v/>
      </c>
      <c r="AY37" s="208" t="str">
        <f>'Marks Entry'!AZ39</f>
        <v/>
      </c>
      <c r="AZ37" s="210" t="str">
        <f>'Marks Entry'!BA39</f>
        <v/>
      </c>
      <c r="BA37" s="207">
        <f>'Marks Entry'!BB39</f>
        <v>0</v>
      </c>
      <c r="BB37" s="208">
        <f>'Marks Entry'!BC39</f>
        <v>0</v>
      </c>
      <c r="BC37" s="208">
        <f>'Marks Entry'!BD39</f>
        <v>0</v>
      </c>
      <c r="BD37" s="208">
        <f>'Marks Entry'!BE39</f>
        <v>0</v>
      </c>
      <c r="BE37" s="208">
        <f>'Marks Entry'!BF39</f>
        <v>0</v>
      </c>
      <c r="BF37" s="209">
        <f>'Marks Entry'!BG39</f>
        <v>0</v>
      </c>
      <c r="BG37" s="208">
        <f>'Marks Entry'!BH39</f>
        <v>0</v>
      </c>
      <c r="BH37" s="209">
        <f>'Marks Entry'!BI39</f>
        <v>0</v>
      </c>
      <c r="BI37" s="208">
        <f>'Marks Entry'!BJ39</f>
        <v>0</v>
      </c>
      <c r="BJ37" s="209">
        <f>'Marks Entry'!BK39</f>
        <v>0</v>
      </c>
      <c r="BK37" s="208" t="str">
        <f>'Marks Entry'!BL39</f>
        <v/>
      </c>
      <c r="BL37" s="208" t="str">
        <f>'Marks Entry'!BM39</f>
        <v/>
      </c>
      <c r="BM37" s="208" t="str">
        <f>'Marks Entry'!BN39</f>
        <v/>
      </c>
      <c r="BN37" s="210" t="str">
        <f>'Marks Entry'!BO39</f>
        <v/>
      </c>
      <c r="BO37" s="207">
        <f>'Marks Entry'!BP39</f>
        <v>0</v>
      </c>
      <c r="BP37" s="208">
        <f>'Marks Entry'!BQ39</f>
        <v>0</v>
      </c>
      <c r="BQ37" s="208">
        <f>'Marks Entry'!BR39</f>
        <v>0</v>
      </c>
      <c r="BR37" s="208">
        <f>'Marks Entry'!BS39</f>
        <v>0</v>
      </c>
      <c r="BS37" s="208">
        <f>'Marks Entry'!BT39</f>
        <v>0</v>
      </c>
      <c r="BT37" s="209">
        <f>'Marks Entry'!BU39</f>
        <v>0</v>
      </c>
      <c r="BU37" s="208">
        <f>'Marks Entry'!BV39</f>
        <v>0</v>
      </c>
      <c r="BV37" s="209">
        <f>'Marks Entry'!BW39</f>
        <v>0</v>
      </c>
      <c r="BW37" s="208">
        <f>'Marks Entry'!BX39</f>
        <v>0</v>
      </c>
      <c r="BX37" s="209">
        <f>'Marks Entry'!BY39</f>
        <v>0</v>
      </c>
      <c r="BY37" s="208">
        <f>'Marks Entry'!BZ39</f>
        <v>0</v>
      </c>
      <c r="BZ37" s="208" t="str">
        <f>'Marks Entry'!CA39</f>
        <v/>
      </c>
      <c r="CA37" s="208" t="str">
        <f>'Marks Entry'!CB39</f>
        <v/>
      </c>
      <c r="CB37" s="210" t="str">
        <f>'Marks Entry'!CC39</f>
        <v/>
      </c>
      <c r="CC37" s="207">
        <f>'Marks Entry'!CD39</f>
        <v>0</v>
      </c>
      <c r="CD37" s="208">
        <f>'Marks Entry'!CE39</f>
        <v>0</v>
      </c>
      <c r="CE37" s="208">
        <f>'Marks Entry'!CF39</f>
        <v>0</v>
      </c>
      <c r="CF37" s="208">
        <f>'Marks Entry'!CG39</f>
        <v>0</v>
      </c>
      <c r="CG37" s="208">
        <f>'Marks Entry'!CH39</f>
        <v>0</v>
      </c>
      <c r="CH37" s="209">
        <f>'Marks Entry'!CI39</f>
        <v>0</v>
      </c>
      <c r="CI37" s="208">
        <f>'Marks Entry'!CJ39</f>
        <v>0</v>
      </c>
      <c r="CJ37" s="209">
        <f>'Marks Entry'!CK39</f>
        <v>0</v>
      </c>
      <c r="CK37" s="208">
        <f>'Marks Entry'!CL39</f>
        <v>0</v>
      </c>
      <c r="CL37" s="209">
        <f>'Marks Entry'!CM39</f>
        <v>0</v>
      </c>
      <c r="CM37" s="208" t="str">
        <f>'Marks Entry'!CN39</f>
        <v/>
      </c>
      <c r="CN37" s="208" t="str">
        <f>'Marks Entry'!CO39</f>
        <v/>
      </c>
      <c r="CO37" s="208" t="str">
        <f>'Marks Entry'!CP39</f>
        <v/>
      </c>
      <c r="CP37" s="210" t="str">
        <f>'Marks Entry'!CQ39</f>
        <v/>
      </c>
      <c r="CQ37" s="207">
        <f>'Marks Entry'!CR39</f>
        <v>0</v>
      </c>
      <c r="CR37" s="208">
        <f>'Marks Entry'!CS39</f>
        <v>0</v>
      </c>
      <c r="CS37" s="208">
        <f>'Marks Entry'!CT39</f>
        <v>0</v>
      </c>
      <c r="CT37" s="208">
        <f>'Marks Entry'!CU39</f>
        <v>0</v>
      </c>
      <c r="CU37" s="208">
        <f>'Marks Entry'!CV39</f>
        <v>0</v>
      </c>
      <c r="CV37" s="209">
        <f>'Marks Entry'!CW39</f>
        <v>0</v>
      </c>
      <c r="CW37" s="208">
        <f>'Marks Entry'!CX39</f>
        <v>0</v>
      </c>
      <c r="CX37" s="209">
        <f>'Marks Entry'!CY39</f>
        <v>0</v>
      </c>
      <c r="CY37" s="208">
        <f>'Marks Entry'!CZ39</f>
        <v>0</v>
      </c>
      <c r="CZ37" s="209">
        <f>'Marks Entry'!DA39</f>
        <v>0</v>
      </c>
      <c r="DA37" s="208" t="str">
        <f>'Marks Entry'!DB39</f>
        <v/>
      </c>
      <c r="DB37" s="208" t="str">
        <f>'Marks Entry'!DC39</f>
        <v/>
      </c>
      <c r="DC37" s="208" t="str">
        <f>'Marks Entry'!DD39</f>
        <v/>
      </c>
      <c r="DD37" s="210" t="str">
        <f>'Marks Entry'!DE39</f>
        <v/>
      </c>
      <c r="DE37" s="211">
        <f>'Marks Entry'!DF39</f>
        <v>0</v>
      </c>
      <c r="DF37" s="212">
        <f>'Marks Entry'!DG39</f>
        <v>0</v>
      </c>
      <c r="DG37" s="212">
        <f>'Marks Entry'!DH39</f>
        <v>0</v>
      </c>
      <c r="DH37" s="209">
        <f>'Marks Entry'!DI39</f>
        <v>0</v>
      </c>
      <c r="DI37" s="212">
        <f>'Marks Entry'!DJ39</f>
        <v>0</v>
      </c>
      <c r="DJ37" s="213">
        <f>'Marks Entry'!DK39</f>
        <v>0</v>
      </c>
      <c r="DK37" s="214">
        <f>'Marks Entry'!DL39</f>
        <v>0</v>
      </c>
      <c r="DL37" s="213">
        <f>'Marks Entry'!DM39</f>
        <v>0</v>
      </c>
      <c r="DM37" s="212">
        <f>'Marks Entry'!DN39</f>
        <v>0</v>
      </c>
      <c r="DN37" s="214">
        <f>'Marks Entry'!DO39</f>
        <v>0</v>
      </c>
      <c r="DO37" s="215">
        <f>'Marks Entry'!DP39</f>
        <v>0</v>
      </c>
      <c r="DP37" s="208">
        <f>'Marks Entry'!DQ39</f>
        <v>0</v>
      </c>
      <c r="DQ37" s="210" t="str">
        <f>'Marks Entry'!DR39</f>
        <v/>
      </c>
      <c r="DR37" s="211">
        <f>'Marks Entry'!DS39</f>
        <v>0</v>
      </c>
      <c r="DS37" s="212">
        <f>'Marks Entry'!DT39</f>
        <v>0</v>
      </c>
      <c r="DT37" s="216" t="str">
        <f>'Marks Entry'!DU39</f>
        <v/>
      </c>
      <c r="DU37" s="212">
        <f>'Marks Entry'!DV39</f>
        <v>0</v>
      </c>
      <c r="DV37" s="212">
        <f>'Marks Entry'!DW39</f>
        <v>0</v>
      </c>
      <c r="DW37" s="216">
        <f>'Marks Entry'!DX39</f>
        <v>0</v>
      </c>
      <c r="DX37" s="212">
        <f>'Marks Entry'!DY39</f>
        <v>0</v>
      </c>
      <c r="DY37" s="212">
        <f>'Marks Entry'!DZ39</f>
        <v>0</v>
      </c>
      <c r="DZ37" s="216" t="str">
        <f>'Marks Entry'!EA39</f>
        <v/>
      </c>
      <c r="EA37" s="216">
        <f>'Marks Entry'!EB39</f>
        <v>0</v>
      </c>
      <c r="EB37" s="216">
        <f>'Marks Entry'!EC39</f>
        <v>0</v>
      </c>
      <c r="EC37" s="217">
        <f>'Marks Entry'!ED39</f>
        <v>0</v>
      </c>
      <c r="ED37" s="212">
        <f>'Marks Entry'!EE39</f>
        <v>0</v>
      </c>
      <c r="EE37" s="213">
        <f>'Marks Entry'!EF39</f>
        <v>0</v>
      </c>
      <c r="EF37" s="216">
        <f>'Marks Entry'!EG39</f>
        <v>0</v>
      </c>
      <c r="EG37" s="213">
        <f>'Marks Entry'!EH39</f>
        <v>0</v>
      </c>
      <c r="EH37" s="212">
        <f>'Marks Entry'!EI39</f>
        <v>0</v>
      </c>
      <c r="EI37" s="214">
        <f>'Marks Entry'!EJ39</f>
        <v>0</v>
      </c>
      <c r="EJ37" s="214">
        <f>'Marks Entry'!EK39</f>
        <v>0</v>
      </c>
      <c r="EK37" s="214">
        <f>'Marks Entry'!EL39</f>
        <v>0</v>
      </c>
      <c r="EL37" s="218">
        <f>'Marks Entry'!EM39</f>
        <v>0</v>
      </c>
      <c r="EM37" s="208">
        <f>'Marks Entry'!EN39</f>
        <v>0</v>
      </c>
      <c r="EN37" s="210" t="str">
        <f>'Marks Entry'!EO39</f>
        <v/>
      </c>
      <c r="EO37" s="211">
        <f>'Marks Entry'!EP39</f>
        <v>0</v>
      </c>
      <c r="EP37" s="212">
        <f>'Marks Entry'!EQ39</f>
        <v>0</v>
      </c>
      <c r="EQ37" s="212">
        <f>'Marks Entry'!ER39</f>
        <v>0</v>
      </c>
      <c r="ER37" s="215">
        <f>'Marks Entry'!ES39</f>
        <v>0</v>
      </c>
      <c r="ES37" s="219">
        <f>'Marks Entry'!ET39</f>
        <v>0</v>
      </c>
      <c r="ET37" s="220" t="str">
        <f>'Marks Entry'!EU39</f>
        <v/>
      </c>
      <c r="EU37" s="211">
        <f>'Marks Entry'!EV39</f>
        <v>0</v>
      </c>
      <c r="EV37" s="212">
        <f>'Marks Entry'!EW39</f>
        <v>0</v>
      </c>
      <c r="EW37" s="212">
        <f>'Marks Entry'!EX39</f>
        <v>0</v>
      </c>
      <c r="EX37" s="215">
        <f>'Marks Entry'!EY39</f>
        <v>0</v>
      </c>
      <c r="EY37" s="219">
        <f>'Marks Entry'!EZ39</f>
        <v>0</v>
      </c>
      <c r="EZ37" s="220" t="str">
        <f>'Marks Entry'!FA39</f>
        <v/>
      </c>
      <c r="FA37" s="211">
        <f>'Marks Entry'!FB39</f>
        <v>0</v>
      </c>
      <c r="FB37" s="212">
        <f>'Marks Entry'!FC39</f>
        <v>0</v>
      </c>
      <c r="FC37" s="213">
        <f>'Marks Entry'!FD39</f>
        <v>0</v>
      </c>
      <c r="FD37" s="216">
        <f>'Marks Entry'!FE39</f>
        <v>0</v>
      </c>
      <c r="FE37" s="213">
        <f>'Marks Entry'!FF39</f>
        <v>0</v>
      </c>
      <c r="FF37" s="216">
        <f>'Marks Entry'!FG39</f>
        <v>0</v>
      </c>
      <c r="FG37" s="213">
        <f>'Marks Entry'!FH39</f>
        <v>0</v>
      </c>
      <c r="FH37" s="221">
        <f>'Marks Entry'!FI39</f>
        <v>0</v>
      </c>
      <c r="FI37" s="221" t="str">
        <f>'Marks Entry'!FJ39</f>
        <v/>
      </c>
      <c r="FJ37" s="221" t="str">
        <f>'Marks Entry'!FK39</f>
        <v/>
      </c>
      <c r="FK37" s="208" t="str">
        <f>'Marks Entry'!FL39</f>
        <v/>
      </c>
      <c r="FL37" s="210" t="str">
        <f>'Marks Entry'!FM39</f>
        <v/>
      </c>
      <c r="FM37" s="211">
        <f>'Marks Entry'!FN39</f>
        <v>0</v>
      </c>
      <c r="FN37" s="212">
        <f>'Marks Entry'!FO39</f>
        <v>0</v>
      </c>
      <c r="FO37" s="212">
        <f>'Marks Entry'!FP39</f>
        <v>0</v>
      </c>
      <c r="FP37" s="215">
        <f>'Marks Entry'!FQ39</f>
        <v>0</v>
      </c>
      <c r="FQ37" s="219">
        <f>'Marks Entry'!FR39</f>
        <v>0</v>
      </c>
      <c r="FR37" s="220" t="str">
        <f>'Marks Entry'!FS39</f>
        <v/>
      </c>
      <c r="FS37" s="207">
        <f>'Marks Entry'!FT39</f>
        <v>0</v>
      </c>
      <c r="FT37" s="208">
        <f>'Marks Entry'!FU39</f>
        <v>0</v>
      </c>
      <c r="FU37" s="222" t="str">
        <f>'Marks Entry'!FV39</f>
        <v/>
      </c>
      <c r="FV37" s="207" t="str">
        <f>'Marks Entry'!FW39</f>
        <v/>
      </c>
      <c r="FW37" s="208" t="str">
        <f>'Marks Entry'!FX39</f>
        <v/>
      </c>
      <c r="FX37" s="223" t="str">
        <f>'Marks Entry'!FY39</f>
        <v/>
      </c>
      <c r="FY37" s="208" t="str">
        <f>'Marks Entry'!FZ39</f>
        <v/>
      </c>
      <c r="FZ37" s="208" t="str">
        <f>'Marks Entry'!GA39</f>
        <v/>
      </c>
      <c r="GA37" s="208" t="str">
        <f>'Marks Entry'!GC39</f>
        <v/>
      </c>
      <c r="GB37" s="445" t="str">
        <f>'Marks Entry'!GD39</f>
        <v/>
      </c>
    </row>
    <row r="38" spans="1:184" s="31" customFormat="1" ht="17.25" customHeight="1">
      <c r="A38" s="1064"/>
      <c r="B38" s="188">
        <f t="shared" si="1"/>
        <v>0</v>
      </c>
      <c r="C38" s="189">
        <f>'Marks Entry'!D40</f>
        <v>0</v>
      </c>
      <c r="D38" s="189">
        <f>'Marks Entry'!E40</f>
        <v>0</v>
      </c>
      <c r="E38" s="189">
        <f>'Marks Entry'!F40</f>
        <v>0</v>
      </c>
      <c r="F38" s="189">
        <f>'Marks Entry'!$G40</f>
        <v>0</v>
      </c>
      <c r="G38" s="189">
        <f>'Marks Entry'!$H40</f>
        <v>0</v>
      </c>
      <c r="H38" s="189">
        <f>'Marks Entry'!I40</f>
        <v>0</v>
      </c>
      <c r="I38" s="189">
        <f>'Marks Entry'!J40</f>
        <v>0</v>
      </c>
      <c r="J38" s="366">
        <f>'Marks Entry'!K40</f>
        <v>0</v>
      </c>
      <c r="K38" s="207">
        <f>'Marks Entry'!L40</f>
        <v>0</v>
      </c>
      <c r="L38" s="208">
        <f>'Marks Entry'!M40</f>
        <v>0</v>
      </c>
      <c r="M38" s="208">
        <f>'Marks Entry'!N40</f>
        <v>0</v>
      </c>
      <c r="N38" s="208">
        <f>'Marks Entry'!O40</f>
        <v>0</v>
      </c>
      <c r="O38" s="208">
        <f>'Marks Entry'!P40</f>
        <v>0</v>
      </c>
      <c r="P38" s="209">
        <f>'Marks Entry'!Q40</f>
        <v>0</v>
      </c>
      <c r="Q38" s="208">
        <f>'Marks Entry'!R40</f>
        <v>0</v>
      </c>
      <c r="R38" s="209">
        <f>'Marks Entry'!S40</f>
        <v>0</v>
      </c>
      <c r="S38" s="208">
        <f>'Marks Entry'!T40</f>
        <v>0</v>
      </c>
      <c r="T38" s="209">
        <f>'Marks Entry'!U40</f>
        <v>0</v>
      </c>
      <c r="U38" s="208">
        <f>'Marks Entry'!V40</f>
        <v>0</v>
      </c>
      <c r="V38" s="208" t="str">
        <f>'Marks Entry'!W40</f>
        <v/>
      </c>
      <c r="W38" s="208" t="str">
        <f>'Marks Entry'!X40</f>
        <v/>
      </c>
      <c r="X38" s="210" t="str">
        <f>'Marks Entry'!Y40</f>
        <v/>
      </c>
      <c r="Y38" s="207">
        <f>'Marks Entry'!Z40</f>
        <v>0</v>
      </c>
      <c r="Z38" s="208">
        <f>'Marks Entry'!AA40</f>
        <v>0</v>
      </c>
      <c r="AA38" s="208">
        <f>'Marks Entry'!AB40</f>
        <v>0</v>
      </c>
      <c r="AB38" s="208">
        <f>'Marks Entry'!AC40</f>
        <v>0</v>
      </c>
      <c r="AC38" s="208">
        <f>'Marks Entry'!AD40</f>
        <v>0</v>
      </c>
      <c r="AD38" s="209">
        <f>'Marks Entry'!AE40</f>
        <v>0</v>
      </c>
      <c r="AE38" s="208">
        <f>'Marks Entry'!AF40</f>
        <v>0</v>
      </c>
      <c r="AF38" s="209">
        <f>'Marks Entry'!AG40</f>
        <v>0</v>
      </c>
      <c r="AG38" s="208">
        <f>'Marks Entry'!AH40</f>
        <v>0</v>
      </c>
      <c r="AH38" s="209">
        <f>'Marks Entry'!AI40</f>
        <v>0</v>
      </c>
      <c r="AI38" s="208">
        <f>'Marks Entry'!AJ40</f>
        <v>0</v>
      </c>
      <c r="AJ38" s="208" t="str">
        <f>'Marks Entry'!AK40</f>
        <v/>
      </c>
      <c r="AK38" s="208" t="str">
        <f>'Marks Entry'!AL40</f>
        <v/>
      </c>
      <c r="AL38" s="210" t="str">
        <f>'Marks Entry'!AM40</f>
        <v/>
      </c>
      <c r="AM38" s="207">
        <f>'Marks Entry'!AN40</f>
        <v>0</v>
      </c>
      <c r="AN38" s="208">
        <f>'Marks Entry'!AO40</f>
        <v>0</v>
      </c>
      <c r="AO38" s="208">
        <f>'Marks Entry'!AP40</f>
        <v>0</v>
      </c>
      <c r="AP38" s="208">
        <f>'Marks Entry'!AQ40</f>
        <v>0</v>
      </c>
      <c r="AQ38" s="208">
        <f>'Marks Entry'!AR40</f>
        <v>0</v>
      </c>
      <c r="AR38" s="209">
        <f>'Marks Entry'!AS40</f>
        <v>0</v>
      </c>
      <c r="AS38" s="208">
        <f>'Marks Entry'!AT40</f>
        <v>0</v>
      </c>
      <c r="AT38" s="209">
        <f>'Marks Entry'!AU40</f>
        <v>0</v>
      </c>
      <c r="AU38" s="208">
        <f>'Marks Entry'!AV40</f>
        <v>0</v>
      </c>
      <c r="AV38" s="209">
        <f>'Marks Entry'!AW40</f>
        <v>0</v>
      </c>
      <c r="AW38" s="208" t="str">
        <f>'Marks Entry'!AX40</f>
        <v/>
      </c>
      <c r="AX38" s="208" t="str">
        <f>'Marks Entry'!AY40</f>
        <v/>
      </c>
      <c r="AY38" s="208" t="str">
        <f>'Marks Entry'!AZ40</f>
        <v/>
      </c>
      <c r="AZ38" s="210" t="str">
        <f>'Marks Entry'!BA40</f>
        <v/>
      </c>
      <c r="BA38" s="207">
        <f>'Marks Entry'!BB40</f>
        <v>0</v>
      </c>
      <c r="BB38" s="208">
        <f>'Marks Entry'!BC40</f>
        <v>0</v>
      </c>
      <c r="BC38" s="208">
        <f>'Marks Entry'!BD40</f>
        <v>0</v>
      </c>
      <c r="BD38" s="208">
        <f>'Marks Entry'!BE40</f>
        <v>0</v>
      </c>
      <c r="BE38" s="208">
        <f>'Marks Entry'!BF40</f>
        <v>0</v>
      </c>
      <c r="BF38" s="209">
        <f>'Marks Entry'!BG40</f>
        <v>0</v>
      </c>
      <c r="BG38" s="208">
        <f>'Marks Entry'!BH40</f>
        <v>0</v>
      </c>
      <c r="BH38" s="209">
        <f>'Marks Entry'!BI40</f>
        <v>0</v>
      </c>
      <c r="BI38" s="208">
        <f>'Marks Entry'!BJ40</f>
        <v>0</v>
      </c>
      <c r="BJ38" s="209">
        <f>'Marks Entry'!BK40</f>
        <v>0</v>
      </c>
      <c r="BK38" s="208">
        <f>'Marks Entry'!BL40</f>
        <v>0</v>
      </c>
      <c r="BL38" s="208" t="str">
        <f>'Marks Entry'!BM40</f>
        <v/>
      </c>
      <c r="BM38" s="208" t="str">
        <f>'Marks Entry'!BN40</f>
        <v/>
      </c>
      <c r="BN38" s="210" t="str">
        <f>'Marks Entry'!BO40</f>
        <v/>
      </c>
      <c r="BO38" s="207">
        <f>'Marks Entry'!BP40</f>
        <v>0</v>
      </c>
      <c r="BP38" s="208">
        <f>'Marks Entry'!BQ40</f>
        <v>0</v>
      </c>
      <c r="BQ38" s="208">
        <f>'Marks Entry'!BR40</f>
        <v>0</v>
      </c>
      <c r="BR38" s="208">
        <f>'Marks Entry'!BS40</f>
        <v>0</v>
      </c>
      <c r="BS38" s="208">
        <f>'Marks Entry'!BT40</f>
        <v>0</v>
      </c>
      <c r="BT38" s="209">
        <f>'Marks Entry'!BU40</f>
        <v>0</v>
      </c>
      <c r="BU38" s="208">
        <f>'Marks Entry'!BV40</f>
        <v>0</v>
      </c>
      <c r="BV38" s="209">
        <f>'Marks Entry'!BW40</f>
        <v>0</v>
      </c>
      <c r="BW38" s="208">
        <f>'Marks Entry'!BX40</f>
        <v>0</v>
      </c>
      <c r="BX38" s="209">
        <f>'Marks Entry'!BY40</f>
        <v>0</v>
      </c>
      <c r="BY38" s="208">
        <f>'Marks Entry'!BZ40</f>
        <v>0</v>
      </c>
      <c r="BZ38" s="208" t="str">
        <f>'Marks Entry'!CA40</f>
        <v/>
      </c>
      <c r="CA38" s="208" t="str">
        <f>'Marks Entry'!CB40</f>
        <v/>
      </c>
      <c r="CB38" s="210" t="str">
        <f>'Marks Entry'!CC40</f>
        <v/>
      </c>
      <c r="CC38" s="207">
        <f>'Marks Entry'!CD40</f>
        <v>0</v>
      </c>
      <c r="CD38" s="208">
        <f>'Marks Entry'!CE40</f>
        <v>0</v>
      </c>
      <c r="CE38" s="208">
        <f>'Marks Entry'!CF40</f>
        <v>0</v>
      </c>
      <c r="CF38" s="208">
        <f>'Marks Entry'!CG40</f>
        <v>0</v>
      </c>
      <c r="CG38" s="208">
        <f>'Marks Entry'!CH40</f>
        <v>0</v>
      </c>
      <c r="CH38" s="209">
        <f>'Marks Entry'!CI40</f>
        <v>0</v>
      </c>
      <c r="CI38" s="208">
        <f>'Marks Entry'!CJ40</f>
        <v>0</v>
      </c>
      <c r="CJ38" s="209">
        <f>'Marks Entry'!CK40</f>
        <v>0</v>
      </c>
      <c r="CK38" s="208">
        <f>'Marks Entry'!CL40</f>
        <v>0</v>
      </c>
      <c r="CL38" s="209">
        <f>'Marks Entry'!CM40</f>
        <v>0</v>
      </c>
      <c r="CM38" s="208" t="str">
        <f>'Marks Entry'!CN40</f>
        <v/>
      </c>
      <c r="CN38" s="208" t="str">
        <f>'Marks Entry'!CO40</f>
        <v/>
      </c>
      <c r="CO38" s="208" t="str">
        <f>'Marks Entry'!CP40</f>
        <v/>
      </c>
      <c r="CP38" s="210" t="str">
        <f>'Marks Entry'!CQ40</f>
        <v/>
      </c>
      <c r="CQ38" s="207">
        <f>'Marks Entry'!CR40</f>
        <v>0</v>
      </c>
      <c r="CR38" s="208">
        <f>'Marks Entry'!CS40</f>
        <v>0</v>
      </c>
      <c r="CS38" s="208">
        <f>'Marks Entry'!CT40</f>
        <v>0</v>
      </c>
      <c r="CT38" s="208">
        <f>'Marks Entry'!CU40</f>
        <v>0</v>
      </c>
      <c r="CU38" s="208">
        <f>'Marks Entry'!CV40</f>
        <v>0</v>
      </c>
      <c r="CV38" s="209">
        <f>'Marks Entry'!CW40</f>
        <v>0</v>
      </c>
      <c r="CW38" s="208">
        <f>'Marks Entry'!CX40</f>
        <v>0</v>
      </c>
      <c r="CX38" s="209">
        <f>'Marks Entry'!CY40</f>
        <v>0</v>
      </c>
      <c r="CY38" s="208">
        <f>'Marks Entry'!CZ40</f>
        <v>0</v>
      </c>
      <c r="CZ38" s="209">
        <f>'Marks Entry'!DA40</f>
        <v>0</v>
      </c>
      <c r="DA38" s="208" t="str">
        <f>'Marks Entry'!DB40</f>
        <v/>
      </c>
      <c r="DB38" s="208" t="str">
        <f>'Marks Entry'!DC40</f>
        <v/>
      </c>
      <c r="DC38" s="208" t="str">
        <f>'Marks Entry'!DD40</f>
        <v/>
      </c>
      <c r="DD38" s="210" t="str">
        <f>'Marks Entry'!DE40</f>
        <v/>
      </c>
      <c r="DE38" s="211">
        <f>'Marks Entry'!DF40</f>
        <v>0</v>
      </c>
      <c r="DF38" s="212">
        <f>'Marks Entry'!DG40</f>
        <v>0</v>
      </c>
      <c r="DG38" s="212">
        <f>'Marks Entry'!DH40</f>
        <v>0</v>
      </c>
      <c r="DH38" s="209">
        <f>'Marks Entry'!DI40</f>
        <v>0</v>
      </c>
      <c r="DI38" s="212">
        <f>'Marks Entry'!DJ40</f>
        <v>0</v>
      </c>
      <c r="DJ38" s="213">
        <f>'Marks Entry'!DK40</f>
        <v>0</v>
      </c>
      <c r="DK38" s="214">
        <f>'Marks Entry'!DL40</f>
        <v>0</v>
      </c>
      <c r="DL38" s="213">
        <f>'Marks Entry'!DM40</f>
        <v>0</v>
      </c>
      <c r="DM38" s="212">
        <f>'Marks Entry'!DN40</f>
        <v>0</v>
      </c>
      <c r="DN38" s="214">
        <f>'Marks Entry'!DO40</f>
        <v>0</v>
      </c>
      <c r="DO38" s="215">
        <f>'Marks Entry'!DP40</f>
        <v>0</v>
      </c>
      <c r="DP38" s="208">
        <f>'Marks Entry'!DQ40</f>
        <v>0</v>
      </c>
      <c r="DQ38" s="210" t="str">
        <f>'Marks Entry'!DR40</f>
        <v/>
      </c>
      <c r="DR38" s="211">
        <f>'Marks Entry'!DS40</f>
        <v>0</v>
      </c>
      <c r="DS38" s="212">
        <f>'Marks Entry'!DT40</f>
        <v>0</v>
      </c>
      <c r="DT38" s="216" t="str">
        <f>'Marks Entry'!DU40</f>
        <v/>
      </c>
      <c r="DU38" s="212">
        <f>'Marks Entry'!DV40</f>
        <v>0</v>
      </c>
      <c r="DV38" s="212">
        <f>'Marks Entry'!DW40</f>
        <v>0</v>
      </c>
      <c r="DW38" s="216">
        <f>'Marks Entry'!DX40</f>
        <v>0</v>
      </c>
      <c r="DX38" s="212">
        <f>'Marks Entry'!DY40</f>
        <v>0</v>
      </c>
      <c r="DY38" s="212">
        <f>'Marks Entry'!DZ40</f>
        <v>0</v>
      </c>
      <c r="DZ38" s="216" t="str">
        <f>'Marks Entry'!EA40</f>
        <v/>
      </c>
      <c r="EA38" s="216">
        <f>'Marks Entry'!EB40</f>
        <v>0</v>
      </c>
      <c r="EB38" s="216">
        <f>'Marks Entry'!EC40</f>
        <v>0</v>
      </c>
      <c r="EC38" s="217">
        <f>'Marks Entry'!ED40</f>
        <v>0</v>
      </c>
      <c r="ED38" s="212">
        <f>'Marks Entry'!EE40</f>
        <v>0</v>
      </c>
      <c r="EE38" s="213">
        <f>'Marks Entry'!EF40</f>
        <v>0</v>
      </c>
      <c r="EF38" s="216">
        <f>'Marks Entry'!EG40</f>
        <v>0</v>
      </c>
      <c r="EG38" s="213">
        <f>'Marks Entry'!EH40</f>
        <v>0</v>
      </c>
      <c r="EH38" s="212">
        <f>'Marks Entry'!EI40</f>
        <v>0</v>
      </c>
      <c r="EI38" s="214">
        <f>'Marks Entry'!EJ40</f>
        <v>0</v>
      </c>
      <c r="EJ38" s="214">
        <f>'Marks Entry'!EK40</f>
        <v>0</v>
      </c>
      <c r="EK38" s="214">
        <f>'Marks Entry'!EL40</f>
        <v>0</v>
      </c>
      <c r="EL38" s="218">
        <f>'Marks Entry'!EM40</f>
        <v>0</v>
      </c>
      <c r="EM38" s="208">
        <f>'Marks Entry'!EN40</f>
        <v>0</v>
      </c>
      <c r="EN38" s="210" t="str">
        <f>'Marks Entry'!EO40</f>
        <v/>
      </c>
      <c r="EO38" s="211">
        <f>'Marks Entry'!EP40</f>
        <v>0</v>
      </c>
      <c r="EP38" s="212">
        <f>'Marks Entry'!EQ40</f>
        <v>0</v>
      </c>
      <c r="EQ38" s="212">
        <f>'Marks Entry'!ER40</f>
        <v>0</v>
      </c>
      <c r="ER38" s="215">
        <f>'Marks Entry'!ES40</f>
        <v>0</v>
      </c>
      <c r="ES38" s="219">
        <f>'Marks Entry'!ET40</f>
        <v>0</v>
      </c>
      <c r="ET38" s="220" t="str">
        <f>'Marks Entry'!EU40</f>
        <v/>
      </c>
      <c r="EU38" s="211">
        <f>'Marks Entry'!EV40</f>
        <v>0</v>
      </c>
      <c r="EV38" s="212">
        <f>'Marks Entry'!EW40</f>
        <v>0</v>
      </c>
      <c r="EW38" s="212">
        <f>'Marks Entry'!EX40</f>
        <v>0</v>
      </c>
      <c r="EX38" s="215">
        <f>'Marks Entry'!EY40</f>
        <v>0</v>
      </c>
      <c r="EY38" s="219">
        <f>'Marks Entry'!EZ40</f>
        <v>0</v>
      </c>
      <c r="EZ38" s="220" t="str">
        <f>'Marks Entry'!FA40</f>
        <v/>
      </c>
      <c r="FA38" s="211">
        <f>'Marks Entry'!FB40</f>
        <v>0</v>
      </c>
      <c r="FB38" s="212">
        <f>'Marks Entry'!FC40</f>
        <v>0</v>
      </c>
      <c r="FC38" s="213">
        <f>'Marks Entry'!FD40</f>
        <v>0</v>
      </c>
      <c r="FD38" s="216">
        <f>'Marks Entry'!FE40</f>
        <v>0</v>
      </c>
      <c r="FE38" s="213">
        <f>'Marks Entry'!FF40</f>
        <v>0</v>
      </c>
      <c r="FF38" s="216">
        <f>'Marks Entry'!FG40</f>
        <v>0</v>
      </c>
      <c r="FG38" s="213">
        <f>'Marks Entry'!FH40</f>
        <v>0</v>
      </c>
      <c r="FH38" s="221">
        <f>'Marks Entry'!FI40</f>
        <v>0</v>
      </c>
      <c r="FI38" s="221">
        <f>'Marks Entry'!FJ40</f>
        <v>0</v>
      </c>
      <c r="FJ38" s="221" t="str">
        <f>'Marks Entry'!FK40</f>
        <v/>
      </c>
      <c r="FK38" s="208" t="str">
        <f>'Marks Entry'!FL40</f>
        <v/>
      </c>
      <c r="FL38" s="210" t="str">
        <f>'Marks Entry'!FM40</f>
        <v/>
      </c>
      <c r="FM38" s="211">
        <f>'Marks Entry'!FN40</f>
        <v>0</v>
      </c>
      <c r="FN38" s="212">
        <f>'Marks Entry'!FO40</f>
        <v>0</v>
      </c>
      <c r="FO38" s="212">
        <f>'Marks Entry'!FP40</f>
        <v>0</v>
      </c>
      <c r="FP38" s="215">
        <f>'Marks Entry'!FQ40</f>
        <v>0</v>
      </c>
      <c r="FQ38" s="219">
        <f>'Marks Entry'!FR40</f>
        <v>0</v>
      </c>
      <c r="FR38" s="220" t="str">
        <f>'Marks Entry'!FS40</f>
        <v/>
      </c>
      <c r="FS38" s="207">
        <f>'Marks Entry'!FT40</f>
        <v>0</v>
      </c>
      <c r="FT38" s="208">
        <f>'Marks Entry'!FU40</f>
        <v>0</v>
      </c>
      <c r="FU38" s="222" t="str">
        <f>'Marks Entry'!FV40</f>
        <v/>
      </c>
      <c r="FV38" s="207" t="str">
        <f>'Marks Entry'!FW40</f>
        <v/>
      </c>
      <c r="FW38" s="208" t="str">
        <f>'Marks Entry'!FX40</f>
        <v/>
      </c>
      <c r="FX38" s="223" t="str">
        <f>'Marks Entry'!FY40</f>
        <v/>
      </c>
      <c r="FY38" s="208" t="str">
        <f>'Marks Entry'!FZ40</f>
        <v/>
      </c>
      <c r="FZ38" s="208" t="str">
        <f>'Marks Entry'!GA40</f>
        <v/>
      </c>
      <c r="GA38" s="208" t="str">
        <f>'Marks Entry'!GC40</f>
        <v/>
      </c>
      <c r="GB38" s="445" t="str">
        <f>'Marks Entry'!GD40</f>
        <v/>
      </c>
    </row>
    <row r="39" spans="1:184" s="31" customFormat="1" ht="17.25" customHeight="1">
      <c r="A39" s="1064"/>
      <c r="B39" s="188">
        <f t="shared" si="1"/>
        <v>0</v>
      </c>
      <c r="C39" s="189">
        <f>'Marks Entry'!D41</f>
        <v>0</v>
      </c>
      <c r="D39" s="189">
        <f>'Marks Entry'!E41</f>
        <v>0</v>
      </c>
      <c r="E39" s="189">
        <f>'Marks Entry'!F41</f>
        <v>0</v>
      </c>
      <c r="F39" s="189">
        <f>'Marks Entry'!$G41</f>
        <v>0</v>
      </c>
      <c r="G39" s="189">
        <f>'Marks Entry'!$H41</f>
        <v>0</v>
      </c>
      <c r="H39" s="189">
        <f>'Marks Entry'!I41</f>
        <v>0</v>
      </c>
      <c r="I39" s="189">
        <f>'Marks Entry'!J41</f>
        <v>0</v>
      </c>
      <c r="J39" s="366">
        <f>'Marks Entry'!K41</f>
        <v>0</v>
      </c>
      <c r="K39" s="207">
        <f>'Marks Entry'!L41</f>
        <v>0</v>
      </c>
      <c r="L39" s="208">
        <f>'Marks Entry'!M41</f>
        <v>0</v>
      </c>
      <c r="M39" s="208">
        <f>'Marks Entry'!N41</f>
        <v>0</v>
      </c>
      <c r="N39" s="208">
        <f>'Marks Entry'!O41</f>
        <v>0</v>
      </c>
      <c r="O39" s="208">
        <f>'Marks Entry'!P41</f>
        <v>0</v>
      </c>
      <c r="P39" s="209">
        <f>'Marks Entry'!Q41</f>
        <v>0</v>
      </c>
      <c r="Q39" s="208">
        <f>'Marks Entry'!R41</f>
        <v>0</v>
      </c>
      <c r="R39" s="209">
        <f>'Marks Entry'!S41</f>
        <v>0</v>
      </c>
      <c r="S39" s="208">
        <f>'Marks Entry'!T41</f>
        <v>0</v>
      </c>
      <c r="T39" s="209">
        <f>'Marks Entry'!U41</f>
        <v>0</v>
      </c>
      <c r="U39" s="208">
        <f>'Marks Entry'!V41</f>
        <v>0</v>
      </c>
      <c r="V39" s="208" t="str">
        <f>'Marks Entry'!W41</f>
        <v/>
      </c>
      <c r="W39" s="208" t="str">
        <f>'Marks Entry'!X41</f>
        <v/>
      </c>
      <c r="X39" s="210" t="str">
        <f>'Marks Entry'!Y41</f>
        <v/>
      </c>
      <c r="Y39" s="207">
        <f>'Marks Entry'!Z41</f>
        <v>0</v>
      </c>
      <c r="Z39" s="208">
        <f>'Marks Entry'!AA41</f>
        <v>0</v>
      </c>
      <c r="AA39" s="208">
        <f>'Marks Entry'!AB41</f>
        <v>0</v>
      </c>
      <c r="AB39" s="208">
        <f>'Marks Entry'!AC41</f>
        <v>0</v>
      </c>
      <c r="AC39" s="208">
        <f>'Marks Entry'!AD41</f>
        <v>0</v>
      </c>
      <c r="AD39" s="209">
        <f>'Marks Entry'!AE41</f>
        <v>0</v>
      </c>
      <c r="AE39" s="208">
        <f>'Marks Entry'!AF41</f>
        <v>0</v>
      </c>
      <c r="AF39" s="209">
        <f>'Marks Entry'!AG41</f>
        <v>0</v>
      </c>
      <c r="AG39" s="208">
        <f>'Marks Entry'!AH41</f>
        <v>0</v>
      </c>
      <c r="AH39" s="209">
        <f>'Marks Entry'!AI41</f>
        <v>0</v>
      </c>
      <c r="AI39" s="208">
        <f>'Marks Entry'!AJ41</f>
        <v>0</v>
      </c>
      <c r="AJ39" s="208" t="str">
        <f>'Marks Entry'!AK41</f>
        <v/>
      </c>
      <c r="AK39" s="208" t="str">
        <f>'Marks Entry'!AL41</f>
        <v/>
      </c>
      <c r="AL39" s="210" t="str">
        <f>'Marks Entry'!AM41</f>
        <v/>
      </c>
      <c r="AM39" s="207">
        <f>'Marks Entry'!AN41</f>
        <v>0</v>
      </c>
      <c r="AN39" s="208">
        <f>'Marks Entry'!AO41</f>
        <v>0</v>
      </c>
      <c r="AO39" s="208">
        <f>'Marks Entry'!AP41</f>
        <v>0</v>
      </c>
      <c r="AP39" s="208">
        <f>'Marks Entry'!AQ41</f>
        <v>0</v>
      </c>
      <c r="AQ39" s="208">
        <f>'Marks Entry'!AR41</f>
        <v>0</v>
      </c>
      <c r="AR39" s="209">
        <f>'Marks Entry'!AS41</f>
        <v>0</v>
      </c>
      <c r="AS39" s="208">
        <f>'Marks Entry'!AT41</f>
        <v>0</v>
      </c>
      <c r="AT39" s="209">
        <f>'Marks Entry'!AU41</f>
        <v>0</v>
      </c>
      <c r="AU39" s="208">
        <f>'Marks Entry'!AV41</f>
        <v>0</v>
      </c>
      <c r="AV39" s="209">
        <f>'Marks Entry'!AW41</f>
        <v>0</v>
      </c>
      <c r="AW39" s="208" t="str">
        <f>'Marks Entry'!AX41</f>
        <v/>
      </c>
      <c r="AX39" s="208" t="str">
        <f>'Marks Entry'!AY41</f>
        <v/>
      </c>
      <c r="AY39" s="208" t="str">
        <f>'Marks Entry'!AZ41</f>
        <v/>
      </c>
      <c r="AZ39" s="210" t="str">
        <f>'Marks Entry'!BA41</f>
        <v/>
      </c>
      <c r="BA39" s="207">
        <f>'Marks Entry'!BB41</f>
        <v>0</v>
      </c>
      <c r="BB39" s="208">
        <f>'Marks Entry'!BC41</f>
        <v>0</v>
      </c>
      <c r="BC39" s="208">
        <f>'Marks Entry'!BD41</f>
        <v>0</v>
      </c>
      <c r="BD39" s="208">
        <f>'Marks Entry'!BE41</f>
        <v>0</v>
      </c>
      <c r="BE39" s="208">
        <f>'Marks Entry'!BF41</f>
        <v>0</v>
      </c>
      <c r="BF39" s="209">
        <f>'Marks Entry'!BG41</f>
        <v>0</v>
      </c>
      <c r="BG39" s="208">
        <f>'Marks Entry'!BH41</f>
        <v>0</v>
      </c>
      <c r="BH39" s="209">
        <f>'Marks Entry'!BI41</f>
        <v>0</v>
      </c>
      <c r="BI39" s="208">
        <f>'Marks Entry'!BJ41</f>
        <v>0</v>
      </c>
      <c r="BJ39" s="209">
        <f>'Marks Entry'!BK41</f>
        <v>0</v>
      </c>
      <c r="BK39" s="208">
        <f>'Marks Entry'!BL41</f>
        <v>0</v>
      </c>
      <c r="BL39" s="208" t="str">
        <f>'Marks Entry'!BM41</f>
        <v/>
      </c>
      <c r="BM39" s="208" t="str">
        <f>'Marks Entry'!BN41</f>
        <v/>
      </c>
      <c r="BN39" s="210" t="str">
        <f>'Marks Entry'!BO41</f>
        <v/>
      </c>
      <c r="BO39" s="207">
        <f>'Marks Entry'!BP41</f>
        <v>0</v>
      </c>
      <c r="BP39" s="208">
        <f>'Marks Entry'!BQ41</f>
        <v>0</v>
      </c>
      <c r="BQ39" s="208">
        <f>'Marks Entry'!BR41</f>
        <v>0</v>
      </c>
      <c r="BR39" s="208">
        <f>'Marks Entry'!BS41</f>
        <v>0</v>
      </c>
      <c r="BS39" s="208">
        <f>'Marks Entry'!BT41</f>
        <v>0</v>
      </c>
      <c r="BT39" s="209">
        <f>'Marks Entry'!BU41</f>
        <v>0</v>
      </c>
      <c r="BU39" s="208">
        <f>'Marks Entry'!BV41</f>
        <v>0</v>
      </c>
      <c r="BV39" s="209">
        <f>'Marks Entry'!BW41</f>
        <v>0</v>
      </c>
      <c r="BW39" s="208">
        <f>'Marks Entry'!BX41</f>
        <v>0</v>
      </c>
      <c r="BX39" s="209">
        <f>'Marks Entry'!BY41</f>
        <v>0</v>
      </c>
      <c r="BY39" s="208">
        <f>'Marks Entry'!BZ41</f>
        <v>0</v>
      </c>
      <c r="BZ39" s="208" t="str">
        <f>'Marks Entry'!CA41</f>
        <v/>
      </c>
      <c r="CA39" s="208" t="str">
        <f>'Marks Entry'!CB41</f>
        <v/>
      </c>
      <c r="CB39" s="210" t="str">
        <f>'Marks Entry'!CC41</f>
        <v/>
      </c>
      <c r="CC39" s="207">
        <f>'Marks Entry'!CD41</f>
        <v>0</v>
      </c>
      <c r="CD39" s="208">
        <f>'Marks Entry'!CE41</f>
        <v>0</v>
      </c>
      <c r="CE39" s="208">
        <f>'Marks Entry'!CF41</f>
        <v>0</v>
      </c>
      <c r="CF39" s="208">
        <f>'Marks Entry'!CG41</f>
        <v>0</v>
      </c>
      <c r="CG39" s="208">
        <f>'Marks Entry'!CH41</f>
        <v>0</v>
      </c>
      <c r="CH39" s="209">
        <f>'Marks Entry'!CI41</f>
        <v>0</v>
      </c>
      <c r="CI39" s="208">
        <f>'Marks Entry'!CJ41</f>
        <v>0</v>
      </c>
      <c r="CJ39" s="209">
        <f>'Marks Entry'!CK41</f>
        <v>0</v>
      </c>
      <c r="CK39" s="208">
        <f>'Marks Entry'!CL41</f>
        <v>0</v>
      </c>
      <c r="CL39" s="209">
        <f>'Marks Entry'!CM41</f>
        <v>0</v>
      </c>
      <c r="CM39" s="208" t="str">
        <f>'Marks Entry'!CN41</f>
        <v/>
      </c>
      <c r="CN39" s="208" t="str">
        <f>'Marks Entry'!CO41</f>
        <v/>
      </c>
      <c r="CO39" s="208" t="str">
        <f>'Marks Entry'!CP41</f>
        <v/>
      </c>
      <c r="CP39" s="210" t="str">
        <f>'Marks Entry'!CQ41</f>
        <v/>
      </c>
      <c r="CQ39" s="207">
        <f>'Marks Entry'!CR41</f>
        <v>0</v>
      </c>
      <c r="CR39" s="208">
        <f>'Marks Entry'!CS41</f>
        <v>0</v>
      </c>
      <c r="CS39" s="208">
        <f>'Marks Entry'!CT41</f>
        <v>0</v>
      </c>
      <c r="CT39" s="208">
        <f>'Marks Entry'!CU41</f>
        <v>0</v>
      </c>
      <c r="CU39" s="208">
        <f>'Marks Entry'!CV41</f>
        <v>0</v>
      </c>
      <c r="CV39" s="209">
        <f>'Marks Entry'!CW41</f>
        <v>0</v>
      </c>
      <c r="CW39" s="208">
        <f>'Marks Entry'!CX41</f>
        <v>0</v>
      </c>
      <c r="CX39" s="209">
        <f>'Marks Entry'!CY41</f>
        <v>0</v>
      </c>
      <c r="CY39" s="208">
        <f>'Marks Entry'!CZ41</f>
        <v>0</v>
      </c>
      <c r="CZ39" s="209">
        <f>'Marks Entry'!DA41</f>
        <v>0</v>
      </c>
      <c r="DA39" s="208" t="str">
        <f>'Marks Entry'!DB41</f>
        <v/>
      </c>
      <c r="DB39" s="208" t="str">
        <f>'Marks Entry'!DC41</f>
        <v/>
      </c>
      <c r="DC39" s="208" t="str">
        <f>'Marks Entry'!DD41</f>
        <v/>
      </c>
      <c r="DD39" s="210" t="str">
        <f>'Marks Entry'!DE41</f>
        <v/>
      </c>
      <c r="DE39" s="211">
        <f>'Marks Entry'!DF41</f>
        <v>0</v>
      </c>
      <c r="DF39" s="212">
        <f>'Marks Entry'!DG41</f>
        <v>0</v>
      </c>
      <c r="DG39" s="212">
        <f>'Marks Entry'!DH41</f>
        <v>0</v>
      </c>
      <c r="DH39" s="209">
        <f>'Marks Entry'!DI41</f>
        <v>0</v>
      </c>
      <c r="DI39" s="212">
        <f>'Marks Entry'!DJ41</f>
        <v>0</v>
      </c>
      <c r="DJ39" s="213">
        <f>'Marks Entry'!DK41</f>
        <v>0</v>
      </c>
      <c r="DK39" s="214">
        <f>'Marks Entry'!DL41</f>
        <v>0</v>
      </c>
      <c r="DL39" s="213">
        <f>'Marks Entry'!DM41</f>
        <v>0</v>
      </c>
      <c r="DM39" s="212">
        <f>'Marks Entry'!DN41</f>
        <v>0</v>
      </c>
      <c r="DN39" s="214">
        <f>'Marks Entry'!DO41</f>
        <v>0</v>
      </c>
      <c r="DO39" s="215">
        <f>'Marks Entry'!DP41</f>
        <v>0</v>
      </c>
      <c r="DP39" s="208">
        <f>'Marks Entry'!DQ41</f>
        <v>0</v>
      </c>
      <c r="DQ39" s="210" t="str">
        <f>'Marks Entry'!DR41</f>
        <v/>
      </c>
      <c r="DR39" s="211">
        <f>'Marks Entry'!DS41</f>
        <v>0</v>
      </c>
      <c r="DS39" s="212">
        <f>'Marks Entry'!DT41</f>
        <v>0</v>
      </c>
      <c r="DT39" s="216" t="str">
        <f>'Marks Entry'!DU41</f>
        <v/>
      </c>
      <c r="DU39" s="212">
        <f>'Marks Entry'!DV41</f>
        <v>0</v>
      </c>
      <c r="DV39" s="212">
        <f>'Marks Entry'!DW41</f>
        <v>0</v>
      </c>
      <c r="DW39" s="216">
        <f>'Marks Entry'!DX41</f>
        <v>0</v>
      </c>
      <c r="DX39" s="212">
        <f>'Marks Entry'!DY41</f>
        <v>0</v>
      </c>
      <c r="DY39" s="212">
        <f>'Marks Entry'!DZ41</f>
        <v>0</v>
      </c>
      <c r="DZ39" s="216" t="str">
        <f>'Marks Entry'!EA41</f>
        <v/>
      </c>
      <c r="EA39" s="216">
        <f>'Marks Entry'!EB41</f>
        <v>0</v>
      </c>
      <c r="EB39" s="216">
        <f>'Marks Entry'!EC41</f>
        <v>0</v>
      </c>
      <c r="EC39" s="217">
        <f>'Marks Entry'!ED41</f>
        <v>0</v>
      </c>
      <c r="ED39" s="212">
        <f>'Marks Entry'!EE41</f>
        <v>0</v>
      </c>
      <c r="EE39" s="213">
        <f>'Marks Entry'!EF41</f>
        <v>0</v>
      </c>
      <c r="EF39" s="216">
        <f>'Marks Entry'!EG41</f>
        <v>0</v>
      </c>
      <c r="EG39" s="213">
        <f>'Marks Entry'!EH41</f>
        <v>0</v>
      </c>
      <c r="EH39" s="212">
        <f>'Marks Entry'!EI41</f>
        <v>0</v>
      </c>
      <c r="EI39" s="214">
        <f>'Marks Entry'!EJ41</f>
        <v>0</v>
      </c>
      <c r="EJ39" s="214">
        <f>'Marks Entry'!EK41</f>
        <v>0</v>
      </c>
      <c r="EK39" s="214">
        <f>'Marks Entry'!EL41</f>
        <v>0</v>
      </c>
      <c r="EL39" s="218">
        <f>'Marks Entry'!EM41</f>
        <v>0</v>
      </c>
      <c r="EM39" s="208">
        <f>'Marks Entry'!EN41</f>
        <v>0</v>
      </c>
      <c r="EN39" s="210" t="str">
        <f>'Marks Entry'!EO41</f>
        <v/>
      </c>
      <c r="EO39" s="211">
        <f>'Marks Entry'!EP41</f>
        <v>0</v>
      </c>
      <c r="EP39" s="212">
        <f>'Marks Entry'!EQ41</f>
        <v>0</v>
      </c>
      <c r="EQ39" s="212">
        <f>'Marks Entry'!ER41</f>
        <v>0</v>
      </c>
      <c r="ER39" s="215">
        <f>'Marks Entry'!ES41</f>
        <v>0</v>
      </c>
      <c r="ES39" s="219">
        <f>'Marks Entry'!ET41</f>
        <v>0</v>
      </c>
      <c r="ET39" s="220" t="str">
        <f>'Marks Entry'!EU41</f>
        <v/>
      </c>
      <c r="EU39" s="211">
        <f>'Marks Entry'!EV41</f>
        <v>0</v>
      </c>
      <c r="EV39" s="212">
        <f>'Marks Entry'!EW41</f>
        <v>0</v>
      </c>
      <c r="EW39" s="212">
        <f>'Marks Entry'!EX41</f>
        <v>0</v>
      </c>
      <c r="EX39" s="215">
        <f>'Marks Entry'!EY41</f>
        <v>0</v>
      </c>
      <c r="EY39" s="219">
        <f>'Marks Entry'!EZ41</f>
        <v>0</v>
      </c>
      <c r="EZ39" s="220" t="str">
        <f>'Marks Entry'!FA41</f>
        <v/>
      </c>
      <c r="FA39" s="211">
        <f>'Marks Entry'!FB41</f>
        <v>0</v>
      </c>
      <c r="FB39" s="212">
        <f>'Marks Entry'!FC41</f>
        <v>0</v>
      </c>
      <c r="FC39" s="213">
        <f>'Marks Entry'!FD41</f>
        <v>0</v>
      </c>
      <c r="FD39" s="216">
        <f>'Marks Entry'!FE41</f>
        <v>0</v>
      </c>
      <c r="FE39" s="213">
        <f>'Marks Entry'!FF41</f>
        <v>0</v>
      </c>
      <c r="FF39" s="216">
        <f>'Marks Entry'!FG41</f>
        <v>0</v>
      </c>
      <c r="FG39" s="213">
        <f>'Marks Entry'!FH41</f>
        <v>0</v>
      </c>
      <c r="FH39" s="221">
        <f>'Marks Entry'!FI41</f>
        <v>0</v>
      </c>
      <c r="FI39" s="221">
        <f>'Marks Entry'!FJ41</f>
        <v>0</v>
      </c>
      <c r="FJ39" s="221" t="str">
        <f>'Marks Entry'!FK41</f>
        <v/>
      </c>
      <c r="FK39" s="208" t="str">
        <f>'Marks Entry'!FL41</f>
        <v/>
      </c>
      <c r="FL39" s="210" t="str">
        <f>'Marks Entry'!FM41</f>
        <v/>
      </c>
      <c r="FM39" s="211">
        <f>'Marks Entry'!FN41</f>
        <v>0</v>
      </c>
      <c r="FN39" s="212">
        <f>'Marks Entry'!FO41</f>
        <v>0</v>
      </c>
      <c r="FO39" s="212">
        <f>'Marks Entry'!FP41</f>
        <v>0</v>
      </c>
      <c r="FP39" s="215">
        <f>'Marks Entry'!FQ41</f>
        <v>0</v>
      </c>
      <c r="FQ39" s="219">
        <f>'Marks Entry'!FR41</f>
        <v>0</v>
      </c>
      <c r="FR39" s="220" t="str">
        <f>'Marks Entry'!FS41</f>
        <v/>
      </c>
      <c r="FS39" s="207">
        <f>'Marks Entry'!FT41</f>
        <v>0</v>
      </c>
      <c r="FT39" s="208">
        <f>'Marks Entry'!FU41</f>
        <v>0</v>
      </c>
      <c r="FU39" s="222" t="str">
        <f>'Marks Entry'!FV41</f>
        <v/>
      </c>
      <c r="FV39" s="207" t="str">
        <f>'Marks Entry'!FW41</f>
        <v/>
      </c>
      <c r="FW39" s="208" t="str">
        <f>'Marks Entry'!FX41</f>
        <v/>
      </c>
      <c r="FX39" s="223" t="str">
        <f>'Marks Entry'!FY41</f>
        <v/>
      </c>
      <c r="FY39" s="224" t="str">
        <f>'Marks Entry'!FZ41</f>
        <v/>
      </c>
      <c r="FZ39" s="224" t="str">
        <f>'Marks Entry'!GA41</f>
        <v/>
      </c>
      <c r="GA39" s="208" t="str">
        <f>'Marks Entry'!GC41</f>
        <v/>
      </c>
      <c r="GB39" s="445" t="str">
        <f>'Marks Entry'!GD41</f>
        <v/>
      </c>
    </row>
    <row r="40" spans="1:184" s="31" customFormat="1" ht="17.25" customHeight="1">
      <c r="A40" s="1064"/>
      <c r="B40" s="188">
        <f t="shared" si="1"/>
        <v>0</v>
      </c>
      <c r="C40" s="189">
        <f>'Marks Entry'!D42</f>
        <v>0</v>
      </c>
      <c r="D40" s="189">
        <f>'Marks Entry'!E42</f>
        <v>0</v>
      </c>
      <c r="E40" s="189">
        <f>'Marks Entry'!F42</f>
        <v>0</v>
      </c>
      <c r="F40" s="189">
        <f>'Marks Entry'!$G42</f>
        <v>0</v>
      </c>
      <c r="G40" s="189">
        <f>'Marks Entry'!$H42</f>
        <v>0</v>
      </c>
      <c r="H40" s="189">
        <f>'Marks Entry'!I42</f>
        <v>0</v>
      </c>
      <c r="I40" s="189">
        <f>'Marks Entry'!J42</f>
        <v>0</v>
      </c>
      <c r="J40" s="366">
        <f>'Marks Entry'!K42</f>
        <v>0</v>
      </c>
      <c r="K40" s="207">
        <f>'Marks Entry'!L42</f>
        <v>0</v>
      </c>
      <c r="L40" s="208">
        <f>'Marks Entry'!M42</f>
        <v>0</v>
      </c>
      <c r="M40" s="208">
        <f>'Marks Entry'!N42</f>
        <v>0</v>
      </c>
      <c r="N40" s="208">
        <f>'Marks Entry'!O42</f>
        <v>0</v>
      </c>
      <c r="O40" s="208">
        <f>'Marks Entry'!P42</f>
        <v>0</v>
      </c>
      <c r="P40" s="209">
        <f>'Marks Entry'!Q42</f>
        <v>0</v>
      </c>
      <c r="Q40" s="208">
        <f>'Marks Entry'!R42</f>
        <v>0</v>
      </c>
      <c r="R40" s="209">
        <f>'Marks Entry'!S42</f>
        <v>0</v>
      </c>
      <c r="S40" s="208">
        <f>'Marks Entry'!T42</f>
        <v>0</v>
      </c>
      <c r="T40" s="209">
        <f>'Marks Entry'!U42</f>
        <v>0</v>
      </c>
      <c r="U40" s="208">
        <f>'Marks Entry'!V42</f>
        <v>0</v>
      </c>
      <c r="V40" s="208" t="str">
        <f>'Marks Entry'!W42</f>
        <v/>
      </c>
      <c r="W40" s="208" t="str">
        <f>'Marks Entry'!X42</f>
        <v/>
      </c>
      <c r="X40" s="210" t="str">
        <f>'Marks Entry'!Y42</f>
        <v/>
      </c>
      <c r="Y40" s="207">
        <f>'Marks Entry'!Z42</f>
        <v>0</v>
      </c>
      <c r="Z40" s="208">
        <f>'Marks Entry'!AA42</f>
        <v>0</v>
      </c>
      <c r="AA40" s="208">
        <f>'Marks Entry'!AB42</f>
        <v>0</v>
      </c>
      <c r="AB40" s="208">
        <f>'Marks Entry'!AC42</f>
        <v>0</v>
      </c>
      <c r="AC40" s="208">
        <f>'Marks Entry'!AD42</f>
        <v>0</v>
      </c>
      <c r="AD40" s="209">
        <f>'Marks Entry'!AE42</f>
        <v>0</v>
      </c>
      <c r="AE40" s="208">
        <f>'Marks Entry'!AF42</f>
        <v>0</v>
      </c>
      <c r="AF40" s="209">
        <f>'Marks Entry'!AG42</f>
        <v>0</v>
      </c>
      <c r="AG40" s="208">
        <f>'Marks Entry'!AH42</f>
        <v>0</v>
      </c>
      <c r="AH40" s="209">
        <f>'Marks Entry'!AI42</f>
        <v>0</v>
      </c>
      <c r="AI40" s="208">
        <f>'Marks Entry'!AJ42</f>
        <v>0</v>
      </c>
      <c r="AJ40" s="208" t="str">
        <f>'Marks Entry'!AK42</f>
        <v/>
      </c>
      <c r="AK40" s="208" t="str">
        <f>'Marks Entry'!AL42</f>
        <v/>
      </c>
      <c r="AL40" s="210" t="str">
        <f>'Marks Entry'!AM42</f>
        <v/>
      </c>
      <c r="AM40" s="207">
        <f>'Marks Entry'!AN42</f>
        <v>0</v>
      </c>
      <c r="AN40" s="208">
        <f>'Marks Entry'!AO42</f>
        <v>0</v>
      </c>
      <c r="AO40" s="208">
        <f>'Marks Entry'!AP42</f>
        <v>0</v>
      </c>
      <c r="AP40" s="208">
        <f>'Marks Entry'!AQ42</f>
        <v>0</v>
      </c>
      <c r="AQ40" s="208">
        <f>'Marks Entry'!AR42</f>
        <v>0</v>
      </c>
      <c r="AR40" s="209">
        <f>'Marks Entry'!AS42</f>
        <v>0</v>
      </c>
      <c r="AS40" s="208">
        <f>'Marks Entry'!AT42</f>
        <v>0</v>
      </c>
      <c r="AT40" s="209">
        <f>'Marks Entry'!AU42</f>
        <v>0</v>
      </c>
      <c r="AU40" s="208">
        <f>'Marks Entry'!AV42</f>
        <v>0</v>
      </c>
      <c r="AV40" s="209">
        <f>'Marks Entry'!AW42</f>
        <v>0</v>
      </c>
      <c r="AW40" s="208" t="str">
        <f>'Marks Entry'!AX42</f>
        <v/>
      </c>
      <c r="AX40" s="208" t="str">
        <f>'Marks Entry'!AY42</f>
        <v/>
      </c>
      <c r="AY40" s="208" t="str">
        <f>'Marks Entry'!AZ42</f>
        <v/>
      </c>
      <c r="AZ40" s="210" t="str">
        <f>'Marks Entry'!BA42</f>
        <v/>
      </c>
      <c r="BA40" s="207">
        <f>'Marks Entry'!BB42</f>
        <v>0</v>
      </c>
      <c r="BB40" s="208">
        <f>'Marks Entry'!BC42</f>
        <v>0</v>
      </c>
      <c r="BC40" s="208">
        <f>'Marks Entry'!BD42</f>
        <v>0</v>
      </c>
      <c r="BD40" s="208">
        <f>'Marks Entry'!BE42</f>
        <v>0</v>
      </c>
      <c r="BE40" s="208">
        <f>'Marks Entry'!BF42</f>
        <v>0</v>
      </c>
      <c r="BF40" s="209">
        <f>'Marks Entry'!BG42</f>
        <v>0</v>
      </c>
      <c r="BG40" s="208">
        <f>'Marks Entry'!BH42</f>
        <v>0</v>
      </c>
      <c r="BH40" s="209">
        <f>'Marks Entry'!BI42</f>
        <v>0</v>
      </c>
      <c r="BI40" s="208">
        <f>'Marks Entry'!BJ42</f>
        <v>0</v>
      </c>
      <c r="BJ40" s="209">
        <f>'Marks Entry'!BK42</f>
        <v>0</v>
      </c>
      <c r="BK40" s="208">
        <f>'Marks Entry'!BL42</f>
        <v>0</v>
      </c>
      <c r="BL40" s="208" t="str">
        <f>'Marks Entry'!BM42</f>
        <v/>
      </c>
      <c r="BM40" s="208" t="str">
        <f>'Marks Entry'!BN42</f>
        <v/>
      </c>
      <c r="BN40" s="210" t="str">
        <f>'Marks Entry'!BO42</f>
        <v/>
      </c>
      <c r="BO40" s="207">
        <f>'Marks Entry'!BP42</f>
        <v>0</v>
      </c>
      <c r="BP40" s="208">
        <f>'Marks Entry'!BQ42</f>
        <v>0</v>
      </c>
      <c r="BQ40" s="208">
        <f>'Marks Entry'!BR42</f>
        <v>0</v>
      </c>
      <c r="BR40" s="208">
        <f>'Marks Entry'!BS42</f>
        <v>0</v>
      </c>
      <c r="BS40" s="208">
        <f>'Marks Entry'!BT42</f>
        <v>0</v>
      </c>
      <c r="BT40" s="209">
        <f>'Marks Entry'!BU42</f>
        <v>0</v>
      </c>
      <c r="BU40" s="208">
        <f>'Marks Entry'!BV42</f>
        <v>0</v>
      </c>
      <c r="BV40" s="209">
        <f>'Marks Entry'!BW42</f>
        <v>0</v>
      </c>
      <c r="BW40" s="208">
        <f>'Marks Entry'!BX42</f>
        <v>0</v>
      </c>
      <c r="BX40" s="209">
        <f>'Marks Entry'!BY42</f>
        <v>0</v>
      </c>
      <c r="BY40" s="208">
        <f>'Marks Entry'!BZ42</f>
        <v>0</v>
      </c>
      <c r="BZ40" s="208" t="str">
        <f>'Marks Entry'!CA42</f>
        <v/>
      </c>
      <c r="CA40" s="208" t="str">
        <f>'Marks Entry'!CB42</f>
        <v/>
      </c>
      <c r="CB40" s="210" t="str">
        <f>'Marks Entry'!CC42</f>
        <v/>
      </c>
      <c r="CC40" s="207">
        <f>'Marks Entry'!CD42</f>
        <v>0</v>
      </c>
      <c r="CD40" s="208">
        <f>'Marks Entry'!CE42</f>
        <v>0</v>
      </c>
      <c r="CE40" s="208">
        <f>'Marks Entry'!CF42</f>
        <v>0</v>
      </c>
      <c r="CF40" s="208">
        <f>'Marks Entry'!CG42</f>
        <v>0</v>
      </c>
      <c r="CG40" s="208">
        <f>'Marks Entry'!CH42</f>
        <v>0</v>
      </c>
      <c r="CH40" s="209">
        <f>'Marks Entry'!CI42</f>
        <v>0</v>
      </c>
      <c r="CI40" s="208">
        <f>'Marks Entry'!CJ42</f>
        <v>0</v>
      </c>
      <c r="CJ40" s="209">
        <f>'Marks Entry'!CK42</f>
        <v>0</v>
      </c>
      <c r="CK40" s="208">
        <f>'Marks Entry'!CL42</f>
        <v>0</v>
      </c>
      <c r="CL40" s="209">
        <f>'Marks Entry'!CM42</f>
        <v>0</v>
      </c>
      <c r="CM40" s="208" t="str">
        <f>'Marks Entry'!CN42</f>
        <v/>
      </c>
      <c r="CN40" s="208" t="str">
        <f>'Marks Entry'!CO42</f>
        <v/>
      </c>
      <c r="CO40" s="208" t="str">
        <f>'Marks Entry'!CP42</f>
        <v/>
      </c>
      <c r="CP40" s="210" t="str">
        <f>'Marks Entry'!CQ42</f>
        <v/>
      </c>
      <c r="CQ40" s="207">
        <f>'Marks Entry'!CR42</f>
        <v>0</v>
      </c>
      <c r="CR40" s="208">
        <f>'Marks Entry'!CS42</f>
        <v>0</v>
      </c>
      <c r="CS40" s="208">
        <f>'Marks Entry'!CT42</f>
        <v>0</v>
      </c>
      <c r="CT40" s="208">
        <f>'Marks Entry'!CU42</f>
        <v>0</v>
      </c>
      <c r="CU40" s="208">
        <f>'Marks Entry'!CV42</f>
        <v>0</v>
      </c>
      <c r="CV40" s="209">
        <f>'Marks Entry'!CW42</f>
        <v>0</v>
      </c>
      <c r="CW40" s="208">
        <f>'Marks Entry'!CX42</f>
        <v>0</v>
      </c>
      <c r="CX40" s="209">
        <f>'Marks Entry'!CY42</f>
        <v>0</v>
      </c>
      <c r="CY40" s="208">
        <f>'Marks Entry'!CZ42</f>
        <v>0</v>
      </c>
      <c r="CZ40" s="209">
        <f>'Marks Entry'!DA42</f>
        <v>0</v>
      </c>
      <c r="DA40" s="208" t="str">
        <f>'Marks Entry'!DB42</f>
        <v/>
      </c>
      <c r="DB40" s="208" t="str">
        <f>'Marks Entry'!DC42</f>
        <v/>
      </c>
      <c r="DC40" s="208" t="str">
        <f>'Marks Entry'!DD42</f>
        <v/>
      </c>
      <c r="DD40" s="210" t="str">
        <f>'Marks Entry'!DE42</f>
        <v/>
      </c>
      <c r="DE40" s="211">
        <f>'Marks Entry'!DF42</f>
        <v>0</v>
      </c>
      <c r="DF40" s="212">
        <f>'Marks Entry'!DG42</f>
        <v>0</v>
      </c>
      <c r="DG40" s="212">
        <f>'Marks Entry'!DH42</f>
        <v>0</v>
      </c>
      <c r="DH40" s="209">
        <f>'Marks Entry'!DI42</f>
        <v>0</v>
      </c>
      <c r="DI40" s="212">
        <f>'Marks Entry'!DJ42</f>
        <v>0</v>
      </c>
      <c r="DJ40" s="213">
        <f>'Marks Entry'!DK42</f>
        <v>0</v>
      </c>
      <c r="DK40" s="214">
        <f>'Marks Entry'!DL42</f>
        <v>0</v>
      </c>
      <c r="DL40" s="213">
        <f>'Marks Entry'!DM42</f>
        <v>0</v>
      </c>
      <c r="DM40" s="212">
        <f>'Marks Entry'!DN42</f>
        <v>0</v>
      </c>
      <c r="DN40" s="214">
        <f>'Marks Entry'!DO42</f>
        <v>0</v>
      </c>
      <c r="DO40" s="215">
        <f>'Marks Entry'!DP42</f>
        <v>0</v>
      </c>
      <c r="DP40" s="208">
        <f>'Marks Entry'!DQ42</f>
        <v>0</v>
      </c>
      <c r="DQ40" s="210" t="str">
        <f>'Marks Entry'!DR42</f>
        <v/>
      </c>
      <c r="DR40" s="211">
        <f>'Marks Entry'!DS42</f>
        <v>0</v>
      </c>
      <c r="DS40" s="212">
        <f>'Marks Entry'!DT42</f>
        <v>0</v>
      </c>
      <c r="DT40" s="216" t="str">
        <f>'Marks Entry'!DU42</f>
        <v/>
      </c>
      <c r="DU40" s="212">
        <f>'Marks Entry'!DV42</f>
        <v>0</v>
      </c>
      <c r="DV40" s="212">
        <f>'Marks Entry'!DW42</f>
        <v>0</v>
      </c>
      <c r="DW40" s="216">
        <f>'Marks Entry'!DX42</f>
        <v>0</v>
      </c>
      <c r="DX40" s="212">
        <f>'Marks Entry'!DY42</f>
        <v>0</v>
      </c>
      <c r="DY40" s="212">
        <f>'Marks Entry'!DZ42</f>
        <v>0</v>
      </c>
      <c r="DZ40" s="216" t="str">
        <f>'Marks Entry'!EA42</f>
        <v/>
      </c>
      <c r="EA40" s="216">
        <f>'Marks Entry'!EB42</f>
        <v>0</v>
      </c>
      <c r="EB40" s="216">
        <f>'Marks Entry'!EC42</f>
        <v>0</v>
      </c>
      <c r="EC40" s="217">
        <f>'Marks Entry'!ED42</f>
        <v>0</v>
      </c>
      <c r="ED40" s="212">
        <f>'Marks Entry'!EE42</f>
        <v>0</v>
      </c>
      <c r="EE40" s="213">
        <f>'Marks Entry'!EF42</f>
        <v>0</v>
      </c>
      <c r="EF40" s="216">
        <f>'Marks Entry'!EG42</f>
        <v>0</v>
      </c>
      <c r="EG40" s="213">
        <f>'Marks Entry'!EH42</f>
        <v>0</v>
      </c>
      <c r="EH40" s="212">
        <f>'Marks Entry'!EI42</f>
        <v>0</v>
      </c>
      <c r="EI40" s="214">
        <f>'Marks Entry'!EJ42</f>
        <v>0</v>
      </c>
      <c r="EJ40" s="214">
        <f>'Marks Entry'!EK42</f>
        <v>0</v>
      </c>
      <c r="EK40" s="214">
        <f>'Marks Entry'!EL42</f>
        <v>0</v>
      </c>
      <c r="EL40" s="218">
        <f>'Marks Entry'!EM42</f>
        <v>0</v>
      </c>
      <c r="EM40" s="208">
        <f>'Marks Entry'!EN42</f>
        <v>0</v>
      </c>
      <c r="EN40" s="210" t="str">
        <f>'Marks Entry'!EO42</f>
        <v/>
      </c>
      <c r="EO40" s="211">
        <f>'Marks Entry'!EP42</f>
        <v>0</v>
      </c>
      <c r="EP40" s="212">
        <f>'Marks Entry'!EQ42</f>
        <v>0</v>
      </c>
      <c r="EQ40" s="212">
        <f>'Marks Entry'!ER42</f>
        <v>0</v>
      </c>
      <c r="ER40" s="215">
        <f>'Marks Entry'!ES42</f>
        <v>0</v>
      </c>
      <c r="ES40" s="219">
        <f>'Marks Entry'!ET42</f>
        <v>0</v>
      </c>
      <c r="ET40" s="220" t="str">
        <f>'Marks Entry'!EU42</f>
        <v/>
      </c>
      <c r="EU40" s="211">
        <f>'Marks Entry'!EV42</f>
        <v>0</v>
      </c>
      <c r="EV40" s="212">
        <f>'Marks Entry'!EW42</f>
        <v>0</v>
      </c>
      <c r="EW40" s="212">
        <f>'Marks Entry'!EX42</f>
        <v>0</v>
      </c>
      <c r="EX40" s="215">
        <f>'Marks Entry'!EY42</f>
        <v>0</v>
      </c>
      <c r="EY40" s="219">
        <f>'Marks Entry'!EZ42</f>
        <v>0</v>
      </c>
      <c r="EZ40" s="220" t="str">
        <f>'Marks Entry'!FA42</f>
        <v/>
      </c>
      <c r="FA40" s="211">
        <f>'Marks Entry'!FB42</f>
        <v>0</v>
      </c>
      <c r="FB40" s="212">
        <f>'Marks Entry'!FC42</f>
        <v>0</v>
      </c>
      <c r="FC40" s="213">
        <f>'Marks Entry'!FD42</f>
        <v>0</v>
      </c>
      <c r="FD40" s="216">
        <f>'Marks Entry'!FE42</f>
        <v>0</v>
      </c>
      <c r="FE40" s="213">
        <f>'Marks Entry'!FF42</f>
        <v>0</v>
      </c>
      <c r="FF40" s="216">
        <f>'Marks Entry'!FG42</f>
        <v>0</v>
      </c>
      <c r="FG40" s="213">
        <f>'Marks Entry'!FH42</f>
        <v>0</v>
      </c>
      <c r="FH40" s="221">
        <f>'Marks Entry'!FI42</f>
        <v>0</v>
      </c>
      <c r="FI40" s="221">
        <f>'Marks Entry'!FJ42</f>
        <v>0</v>
      </c>
      <c r="FJ40" s="221" t="str">
        <f>'Marks Entry'!FK42</f>
        <v/>
      </c>
      <c r="FK40" s="208" t="str">
        <f>'Marks Entry'!FL42</f>
        <v/>
      </c>
      <c r="FL40" s="210" t="str">
        <f>'Marks Entry'!FM42</f>
        <v/>
      </c>
      <c r="FM40" s="211">
        <f>'Marks Entry'!FN42</f>
        <v>0</v>
      </c>
      <c r="FN40" s="212">
        <f>'Marks Entry'!FO42</f>
        <v>0</v>
      </c>
      <c r="FO40" s="212">
        <f>'Marks Entry'!FP42</f>
        <v>0</v>
      </c>
      <c r="FP40" s="215">
        <f>'Marks Entry'!FQ42</f>
        <v>0</v>
      </c>
      <c r="FQ40" s="219">
        <f>'Marks Entry'!FR42</f>
        <v>0</v>
      </c>
      <c r="FR40" s="220" t="str">
        <f>'Marks Entry'!FS42</f>
        <v/>
      </c>
      <c r="FS40" s="207">
        <f>'Marks Entry'!FT42</f>
        <v>0</v>
      </c>
      <c r="FT40" s="208">
        <f>'Marks Entry'!FU42</f>
        <v>0</v>
      </c>
      <c r="FU40" s="222" t="str">
        <f>'Marks Entry'!FV42</f>
        <v/>
      </c>
      <c r="FV40" s="207" t="str">
        <f>'Marks Entry'!FW42</f>
        <v/>
      </c>
      <c r="FW40" s="208" t="str">
        <f>'Marks Entry'!FX42</f>
        <v/>
      </c>
      <c r="FX40" s="223" t="str">
        <f>'Marks Entry'!FY42</f>
        <v/>
      </c>
      <c r="FY40" s="224" t="str">
        <f>'Marks Entry'!FZ42</f>
        <v/>
      </c>
      <c r="FZ40" s="224" t="str">
        <f>'Marks Entry'!GA42</f>
        <v/>
      </c>
      <c r="GA40" s="208" t="str">
        <f>'Marks Entry'!GC42</f>
        <v/>
      </c>
      <c r="GB40" s="445" t="str">
        <f>'Marks Entry'!GD42</f>
        <v/>
      </c>
    </row>
    <row r="41" spans="1:184" s="31" customFormat="1" ht="17.25" customHeight="1">
      <c r="A41" s="1064"/>
      <c r="B41" s="188">
        <f t="shared" si="1"/>
        <v>0</v>
      </c>
      <c r="C41" s="189">
        <f>'Marks Entry'!D43</f>
        <v>0</v>
      </c>
      <c r="D41" s="189">
        <f>'Marks Entry'!E43</f>
        <v>0</v>
      </c>
      <c r="E41" s="189">
        <f>'Marks Entry'!F43</f>
        <v>0</v>
      </c>
      <c r="F41" s="189">
        <f>'Marks Entry'!$G43</f>
        <v>0</v>
      </c>
      <c r="G41" s="189">
        <f>'Marks Entry'!$H43</f>
        <v>0</v>
      </c>
      <c r="H41" s="189">
        <f>'Marks Entry'!I43</f>
        <v>0</v>
      </c>
      <c r="I41" s="189">
        <f>'Marks Entry'!J43</f>
        <v>0</v>
      </c>
      <c r="J41" s="366">
        <f>'Marks Entry'!K43</f>
        <v>0</v>
      </c>
      <c r="K41" s="207">
        <f>'Marks Entry'!L43</f>
        <v>0</v>
      </c>
      <c r="L41" s="208">
        <f>'Marks Entry'!M43</f>
        <v>0</v>
      </c>
      <c r="M41" s="208">
        <f>'Marks Entry'!N43</f>
        <v>0</v>
      </c>
      <c r="N41" s="208">
        <f>'Marks Entry'!O43</f>
        <v>0</v>
      </c>
      <c r="O41" s="208">
        <f>'Marks Entry'!P43</f>
        <v>0</v>
      </c>
      <c r="P41" s="209">
        <f>'Marks Entry'!Q43</f>
        <v>0</v>
      </c>
      <c r="Q41" s="208">
        <f>'Marks Entry'!R43</f>
        <v>0</v>
      </c>
      <c r="R41" s="209">
        <f>'Marks Entry'!S43</f>
        <v>0</v>
      </c>
      <c r="S41" s="208">
        <f>'Marks Entry'!T43</f>
        <v>0</v>
      </c>
      <c r="T41" s="209">
        <f>'Marks Entry'!U43</f>
        <v>0</v>
      </c>
      <c r="U41" s="208">
        <f>'Marks Entry'!V43</f>
        <v>0</v>
      </c>
      <c r="V41" s="208" t="str">
        <f>'Marks Entry'!W43</f>
        <v/>
      </c>
      <c r="W41" s="208" t="str">
        <f>'Marks Entry'!X43</f>
        <v/>
      </c>
      <c r="X41" s="210" t="str">
        <f>'Marks Entry'!Y43</f>
        <v/>
      </c>
      <c r="Y41" s="207">
        <f>'Marks Entry'!Z43</f>
        <v>0</v>
      </c>
      <c r="Z41" s="208">
        <f>'Marks Entry'!AA43</f>
        <v>0</v>
      </c>
      <c r="AA41" s="208">
        <f>'Marks Entry'!AB43</f>
        <v>0</v>
      </c>
      <c r="AB41" s="208">
        <f>'Marks Entry'!AC43</f>
        <v>0</v>
      </c>
      <c r="AC41" s="208">
        <f>'Marks Entry'!AD43</f>
        <v>0</v>
      </c>
      <c r="AD41" s="209">
        <f>'Marks Entry'!AE43</f>
        <v>0</v>
      </c>
      <c r="AE41" s="208">
        <f>'Marks Entry'!AF43</f>
        <v>0</v>
      </c>
      <c r="AF41" s="209">
        <f>'Marks Entry'!AG43</f>
        <v>0</v>
      </c>
      <c r="AG41" s="208">
        <f>'Marks Entry'!AH43</f>
        <v>0</v>
      </c>
      <c r="AH41" s="209">
        <f>'Marks Entry'!AI43</f>
        <v>0</v>
      </c>
      <c r="AI41" s="208">
        <f>'Marks Entry'!AJ43</f>
        <v>0</v>
      </c>
      <c r="AJ41" s="208" t="str">
        <f>'Marks Entry'!AK43</f>
        <v/>
      </c>
      <c r="AK41" s="208" t="str">
        <f>'Marks Entry'!AL43</f>
        <v/>
      </c>
      <c r="AL41" s="210" t="str">
        <f>'Marks Entry'!AM43</f>
        <v/>
      </c>
      <c r="AM41" s="207">
        <f>'Marks Entry'!AN43</f>
        <v>0</v>
      </c>
      <c r="AN41" s="208">
        <f>'Marks Entry'!AO43</f>
        <v>0</v>
      </c>
      <c r="AO41" s="208">
        <f>'Marks Entry'!AP43</f>
        <v>0</v>
      </c>
      <c r="AP41" s="208">
        <f>'Marks Entry'!AQ43</f>
        <v>0</v>
      </c>
      <c r="AQ41" s="208">
        <f>'Marks Entry'!AR43</f>
        <v>0</v>
      </c>
      <c r="AR41" s="209">
        <f>'Marks Entry'!AS43</f>
        <v>0</v>
      </c>
      <c r="AS41" s="208">
        <f>'Marks Entry'!AT43</f>
        <v>0</v>
      </c>
      <c r="AT41" s="209">
        <f>'Marks Entry'!AU43</f>
        <v>0</v>
      </c>
      <c r="AU41" s="208">
        <f>'Marks Entry'!AV43</f>
        <v>0</v>
      </c>
      <c r="AV41" s="209">
        <f>'Marks Entry'!AW43</f>
        <v>0</v>
      </c>
      <c r="AW41" s="208" t="str">
        <f>'Marks Entry'!AX43</f>
        <v/>
      </c>
      <c r="AX41" s="208" t="str">
        <f>'Marks Entry'!AY43</f>
        <v/>
      </c>
      <c r="AY41" s="208" t="str">
        <f>'Marks Entry'!AZ43</f>
        <v/>
      </c>
      <c r="AZ41" s="210" t="str">
        <f>'Marks Entry'!BA43</f>
        <v/>
      </c>
      <c r="BA41" s="207">
        <f>'Marks Entry'!BB43</f>
        <v>0</v>
      </c>
      <c r="BB41" s="208">
        <f>'Marks Entry'!BC43</f>
        <v>0</v>
      </c>
      <c r="BC41" s="208">
        <f>'Marks Entry'!BD43</f>
        <v>0</v>
      </c>
      <c r="BD41" s="208">
        <f>'Marks Entry'!BE43</f>
        <v>0</v>
      </c>
      <c r="BE41" s="208">
        <f>'Marks Entry'!BF43</f>
        <v>0</v>
      </c>
      <c r="BF41" s="209">
        <f>'Marks Entry'!BG43</f>
        <v>0</v>
      </c>
      <c r="BG41" s="208">
        <f>'Marks Entry'!BH43</f>
        <v>0</v>
      </c>
      <c r="BH41" s="209">
        <f>'Marks Entry'!BI43</f>
        <v>0</v>
      </c>
      <c r="BI41" s="208">
        <f>'Marks Entry'!BJ43</f>
        <v>0</v>
      </c>
      <c r="BJ41" s="209">
        <f>'Marks Entry'!BK43</f>
        <v>0</v>
      </c>
      <c r="BK41" s="208">
        <f>'Marks Entry'!BL43</f>
        <v>0</v>
      </c>
      <c r="BL41" s="208" t="str">
        <f>'Marks Entry'!BM43</f>
        <v/>
      </c>
      <c r="BM41" s="208" t="str">
        <f>'Marks Entry'!BN43</f>
        <v/>
      </c>
      <c r="BN41" s="210" t="str">
        <f>'Marks Entry'!BO43</f>
        <v/>
      </c>
      <c r="BO41" s="207">
        <f>'Marks Entry'!BP43</f>
        <v>0</v>
      </c>
      <c r="BP41" s="208">
        <f>'Marks Entry'!BQ43</f>
        <v>0</v>
      </c>
      <c r="BQ41" s="208">
        <f>'Marks Entry'!BR43</f>
        <v>0</v>
      </c>
      <c r="BR41" s="208">
        <f>'Marks Entry'!BS43</f>
        <v>0</v>
      </c>
      <c r="BS41" s="208">
        <f>'Marks Entry'!BT43</f>
        <v>0</v>
      </c>
      <c r="BT41" s="209">
        <f>'Marks Entry'!BU43</f>
        <v>0</v>
      </c>
      <c r="BU41" s="208">
        <f>'Marks Entry'!BV43</f>
        <v>0</v>
      </c>
      <c r="BV41" s="209">
        <f>'Marks Entry'!BW43</f>
        <v>0</v>
      </c>
      <c r="BW41" s="208">
        <f>'Marks Entry'!BX43</f>
        <v>0</v>
      </c>
      <c r="BX41" s="209">
        <f>'Marks Entry'!BY43</f>
        <v>0</v>
      </c>
      <c r="BY41" s="208">
        <f>'Marks Entry'!BZ43</f>
        <v>0</v>
      </c>
      <c r="BZ41" s="208" t="str">
        <f>'Marks Entry'!CA43</f>
        <v/>
      </c>
      <c r="CA41" s="208" t="str">
        <f>'Marks Entry'!CB43</f>
        <v/>
      </c>
      <c r="CB41" s="210" t="str">
        <f>'Marks Entry'!CC43</f>
        <v/>
      </c>
      <c r="CC41" s="207">
        <f>'Marks Entry'!CD43</f>
        <v>0</v>
      </c>
      <c r="CD41" s="208">
        <f>'Marks Entry'!CE43</f>
        <v>0</v>
      </c>
      <c r="CE41" s="208">
        <f>'Marks Entry'!CF43</f>
        <v>0</v>
      </c>
      <c r="CF41" s="208">
        <f>'Marks Entry'!CG43</f>
        <v>0</v>
      </c>
      <c r="CG41" s="208">
        <f>'Marks Entry'!CH43</f>
        <v>0</v>
      </c>
      <c r="CH41" s="209">
        <f>'Marks Entry'!CI43</f>
        <v>0</v>
      </c>
      <c r="CI41" s="208">
        <f>'Marks Entry'!CJ43</f>
        <v>0</v>
      </c>
      <c r="CJ41" s="209">
        <f>'Marks Entry'!CK43</f>
        <v>0</v>
      </c>
      <c r="CK41" s="208">
        <f>'Marks Entry'!CL43</f>
        <v>0</v>
      </c>
      <c r="CL41" s="209">
        <f>'Marks Entry'!CM43</f>
        <v>0</v>
      </c>
      <c r="CM41" s="208">
        <f>'Marks Entry'!CN43</f>
        <v>0</v>
      </c>
      <c r="CN41" s="208" t="str">
        <f>'Marks Entry'!CO43</f>
        <v/>
      </c>
      <c r="CO41" s="208" t="str">
        <f>'Marks Entry'!CP43</f>
        <v/>
      </c>
      <c r="CP41" s="210" t="str">
        <f>'Marks Entry'!CQ43</f>
        <v/>
      </c>
      <c r="CQ41" s="207">
        <f>'Marks Entry'!CR43</f>
        <v>0</v>
      </c>
      <c r="CR41" s="208">
        <f>'Marks Entry'!CS43</f>
        <v>0</v>
      </c>
      <c r="CS41" s="208">
        <f>'Marks Entry'!CT43</f>
        <v>0</v>
      </c>
      <c r="CT41" s="208">
        <f>'Marks Entry'!CU43</f>
        <v>0</v>
      </c>
      <c r="CU41" s="208">
        <f>'Marks Entry'!CV43</f>
        <v>0</v>
      </c>
      <c r="CV41" s="209">
        <f>'Marks Entry'!CW43</f>
        <v>0</v>
      </c>
      <c r="CW41" s="208">
        <f>'Marks Entry'!CX43</f>
        <v>0</v>
      </c>
      <c r="CX41" s="209">
        <f>'Marks Entry'!CY43</f>
        <v>0</v>
      </c>
      <c r="CY41" s="208">
        <f>'Marks Entry'!CZ43</f>
        <v>0</v>
      </c>
      <c r="CZ41" s="209">
        <f>'Marks Entry'!DA43</f>
        <v>0</v>
      </c>
      <c r="DA41" s="208">
        <f>'Marks Entry'!DB43</f>
        <v>0</v>
      </c>
      <c r="DB41" s="208" t="str">
        <f>'Marks Entry'!DC43</f>
        <v/>
      </c>
      <c r="DC41" s="208" t="str">
        <f>'Marks Entry'!DD43</f>
        <v/>
      </c>
      <c r="DD41" s="210" t="str">
        <f>'Marks Entry'!DE43</f>
        <v/>
      </c>
      <c r="DE41" s="211">
        <f>'Marks Entry'!DF43</f>
        <v>0</v>
      </c>
      <c r="DF41" s="212">
        <f>'Marks Entry'!DG43</f>
        <v>0</v>
      </c>
      <c r="DG41" s="212">
        <f>'Marks Entry'!DH43</f>
        <v>0</v>
      </c>
      <c r="DH41" s="209">
        <f>'Marks Entry'!DI43</f>
        <v>0</v>
      </c>
      <c r="DI41" s="212">
        <f>'Marks Entry'!DJ43</f>
        <v>0</v>
      </c>
      <c r="DJ41" s="213">
        <f>'Marks Entry'!DK43</f>
        <v>0</v>
      </c>
      <c r="DK41" s="214">
        <f>'Marks Entry'!DL43</f>
        <v>0</v>
      </c>
      <c r="DL41" s="213">
        <f>'Marks Entry'!DM43</f>
        <v>0</v>
      </c>
      <c r="DM41" s="212">
        <f>'Marks Entry'!DN43</f>
        <v>0</v>
      </c>
      <c r="DN41" s="214">
        <f>'Marks Entry'!DO43</f>
        <v>0</v>
      </c>
      <c r="DO41" s="215">
        <f>'Marks Entry'!DP43</f>
        <v>0</v>
      </c>
      <c r="DP41" s="208">
        <f>'Marks Entry'!DQ43</f>
        <v>0</v>
      </c>
      <c r="DQ41" s="210" t="str">
        <f>'Marks Entry'!DR43</f>
        <v/>
      </c>
      <c r="DR41" s="211">
        <f>'Marks Entry'!DS43</f>
        <v>0</v>
      </c>
      <c r="DS41" s="212">
        <f>'Marks Entry'!DT43</f>
        <v>0</v>
      </c>
      <c r="DT41" s="216">
        <f>'Marks Entry'!DU43</f>
        <v>0</v>
      </c>
      <c r="DU41" s="212">
        <f>'Marks Entry'!DV43</f>
        <v>0</v>
      </c>
      <c r="DV41" s="212">
        <f>'Marks Entry'!DW43</f>
        <v>0</v>
      </c>
      <c r="DW41" s="216">
        <f>'Marks Entry'!DX43</f>
        <v>0</v>
      </c>
      <c r="DX41" s="212">
        <f>'Marks Entry'!DY43</f>
        <v>0</v>
      </c>
      <c r="DY41" s="212">
        <f>'Marks Entry'!DZ43</f>
        <v>0</v>
      </c>
      <c r="DZ41" s="216" t="str">
        <f>'Marks Entry'!EA43</f>
        <v/>
      </c>
      <c r="EA41" s="216">
        <f>'Marks Entry'!EB43</f>
        <v>0</v>
      </c>
      <c r="EB41" s="216">
        <f>'Marks Entry'!EC43</f>
        <v>0</v>
      </c>
      <c r="EC41" s="217">
        <f>'Marks Entry'!ED43</f>
        <v>0</v>
      </c>
      <c r="ED41" s="212">
        <f>'Marks Entry'!EE43</f>
        <v>0</v>
      </c>
      <c r="EE41" s="213">
        <f>'Marks Entry'!EF43</f>
        <v>0</v>
      </c>
      <c r="EF41" s="216">
        <f>'Marks Entry'!EG43</f>
        <v>0</v>
      </c>
      <c r="EG41" s="213">
        <f>'Marks Entry'!EH43</f>
        <v>0</v>
      </c>
      <c r="EH41" s="212">
        <f>'Marks Entry'!EI43</f>
        <v>0</v>
      </c>
      <c r="EI41" s="214">
        <f>'Marks Entry'!EJ43</f>
        <v>0</v>
      </c>
      <c r="EJ41" s="214">
        <f>'Marks Entry'!EK43</f>
        <v>0</v>
      </c>
      <c r="EK41" s="214">
        <f>'Marks Entry'!EL43</f>
        <v>0</v>
      </c>
      <c r="EL41" s="218">
        <f>'Marks Entry'!EM43</f>
        <v>0</v>
      </c>
      <c r="EM41" s="208">
        <f>'Marks Entry'!EN43</f>
        <v>0</v>
      </c>
      <c r="EN41" s="210" t="str">
        <f>'Marks Entry'!EO43</f>
        <v/>
      </c>
      <c r="EO41" s="211">
        <f>'Marks Entry'!EP43</f>
        <v>0</v>
      </c>
      <c r="EP41" s="212">
        <f>'Marks Entry'!EQ43</f>
        <v>0</v>
      </c>
      <c r="EQ41" s="212">
        <f>'Marks Entry'!ER43</f>
        <v>0</v>
      </c>
      <c r="ER41" s="215">
        <f>'Marks Entry'!ES43</f>
        <v>0</v>
      </c>
      <c r="ES41" s="219">
        <f>'Marks Entry'!ET43</f>
        <v>0</v>
      </c>
      <c r="ET41" s="220" t="str">
        <f>'Marks Entry'!EU43</f>
        <v/>
      </c>
      <c r="EU41" s="211">
        <f>'Marks Entry'!EV43</f>
        <v>0</v>
      </c>
      <c r="EV41" s="212">
        <f>'Marks Entry'!EW43</f>
        <v>0</v>
      </c>
      <c r="EW41" s="212">
        <f>'Marks Entry'!EX43</f>
        <v>0</v>
      </c>
      <c r="EX41" s="215">
        <f>'Marks Entry'!EY43</f>
        <v>0</v>
      </c>
      <c r="EY41" s="219">
        <f>'Marks Entry'!EZ43</f>
        <v>0</v>
      </c>
      <c r="EZ41" s="220" t="str">
        <f>'Marks Entry'!FA43</f>
        <v/>
      </c>
      <c r="FA41" s="211">
        <f>'Marks Entry'!FB43</f>
        <v>0</v>
      </c>
      <c r="FB41" s="212">
        <f>'Marks Entry'!FC43</f>
        <v>0</v>
      </c>
      <c r="FC41" s="213">
        <f>'Marks Entry'!FD43</f>
        <v>0</v>
      </c>
      <c r="FD41" s="216">
        <f>'Marks Entry'!FE43</f>
        <v>0</v>
      </c>
      <c r="FE41" s="213">
        <f>'Marks Entry'!FF43</f>
        <v>0</v>
      </c>
      <c r="FF41" s="216">
        <f>'Marks Entry'!FG43</f>
        <v>0</v>
      </c>
      <c r="FG41" s="213">
        <f>'Marks Entry'!FH43</f>
        <v>0</v>
      </c>
      <c r="FH41" s="221">
        <f>'Marks Entry'!FI43</f>
        <v>0</v>
      </c>
      <c r="FI41" s="221">
        <f>'Marks Entry'!FJ43</f>
        <v>0</v>
      </c>
      <c r="FJ41" s="221" t="str">
        <f>'Marks Entry'!FK43</f>
        <v/>
      </c>
      <c r="FK41" s="208" t="str">
        <f>'Marks Entry'!FL43</f>
        <v/>
      </c>
      <c r="FL41" s="210" t="str">
        <f>'Marks Entry'!FM43</f>
        <v/>
      </c>
      <c r="FM41" s="211">
        <f>'Marks Entry'!FN43</f>
        <v>0</v>
      </c>
      <c r="FN41" s="212">
        <f>'Marks Entry'!FO43</f>
        <v>0</v>
      </c>
      <c r="FO41" s="212">
        <f>'Marks Entry'!FP43</f>
        <v>0</v>
      </c>
      <c r="FP41" s="215">
        <f>'Marks Entry'!FQ43</f>
        <v>0</v>
      </c>
      <c r="FQ41" s="219">
        <f>'Marks Entry'!FR43</f>
        <v>0</v>
      </c>
      <c r="FR41" s="220" t="str">
        <f>'Marks Entry'!FS43</f>
        <v/>
      </c>
      <c r="FS41" s="207">
        <f>'Marks Entry'!FT43</f>
        <v>0</v>
      </c>
      <c r="FT41" s="208">
        <f>'Marks Entry'!FU43</f>
        <v>0</v>
      </c>
      <c r="FU41" s="222" t="str">
        <f>'Marks Entry'!FV43</f>
        <v/>
      </c>
      <c r="FV41" s="207" t="str">
        <f>'Marks Entry'!FW43</f>
        <v/>
      </c>
      <c r="FW41" s="208" t="str">
        <f>'Marks Entry'!FX43</f>
        <v/>
      </c>
      <c r="FX41" s="223" t="str">
        <f>'Marks Entry'!FY43</f>
        <v/>
      </c>
      <c r="FY41" s="208" t="str">
        <f>'Marks Entry'!FZ43</f>
        <v/>
      </c>
      <c r="FZ41" s="208" t="str">
        <f>'Marks Entry'!GA43</f>
        <v/>
      </c>
      <c r="GA41" s="208" t="str">
        <f>'Marks Entry'!GC43</f>
        <v/>
      </c>
      <c r="GB41" s="445" t="str">
        <f>'Marks Entry'!GD43</f>
        <v/>
      </c>
    </row>
    <row r="42" spans="1:184" s="31" customFormat="1" ht="17.25" customHeight="1">
      <c r="A42" s="1064"/>
      <c r="B42" s="188">
        <f t="shared" si="1"/>
        <v>0</v>
      </c>
      <c r="C42" s="189">
        <f>'Marks Entry'!D44</f>
        <v>0</v>
      </c>
      <c r="D42" s="189">
        <f>'Marks Entry'!E44</f>
        <v>0</v>
      </c>
      <c r="E42" s="189">
        <f>'Marks Entry'!F44</f>
        <v>0</v>
      </c>
      <c r="F42" s="189">
        <f>'Marks Entry'!$G44</f>
        <v>0</v>
      </c>
      <c r="G42" s="189">
        <f>'Marks Entry'!$H44</f>
        <v>0</v>
      </c>
      <c r="H42" s="189">
        <f>'Marks Entry'!I44</f>
        <v>0</v>
      </c>
      <c r="I42" s="189">
        <f>'Marks Entry'!J44</f>
        <v>0</v>
      </c>
      <c r="J42" s="366">
        <f>'Marks Entry'!K44</f>
        <v>0</v>
      </c>
      <c r="K42" s="207">
        <f>'Marks Entry'!L44</f>
        <v>0</v>
      </c>
      <c r="L42" s="208">
        <f>'Marks Entry'!M44</f>
        <v>0</v>
      </c>
      <c r="M42" s="208">
        <f>'Marks Entry'!N44</f>
        <v>0</v>
      </c>
      <c r="N42" s="208">
        <f>'Marks Entry'!O44</f>
        <v>0</v>
      </c>
      <c r="O42" s="208">
        <f>'Marks Entry'!P44</f>
        <v>0</v>
      </c>
      <c r="P42" s="209">
        <f>'Marks Entry'!Q44</f>
        <v>0</v>
      </c>
      <c r="Q42" s="208">
        <f>'Marks Entry'!R44</f>
        <v>0</v>
      </c>
      <c r="R42" s="209">
        <f>'Marks Entry'!S44</f>
        <v>0</v>
      </c>
      <c r="S42" s="208">
        <f>'Marks Entry'!T44</f>
        <v>0</v>
      </c>
      <c r="T42" s="209">
        <f>'Marks Entry'!U44</f>
        <v>0</v>
      </c>
      <c r="U42" s="208">
        <f>'Marks Entry'!V44</f>
        <v>0</v>
      </c>
      <c r="V42" s="208" t="str">
        <f>'Marks Entry'!W44</f>
        <v/>
      </c>
      <c r="W42" s="208" t="str">
        <f>'Marks Entry'!X44</f>
        <v/>
      </c>
      <c r="X42" s="210" t="str">
        <f>'Marks Entry'!Y44</f>
        <v/>
      </c>
      <c r="Y42" s="207">
        <f>'Marks Entry'!Z44</f>
        <v>0</v>
      </c>
      <c r="Z42" s="208">
        <f>'Marks Entry'!AA44</f>
        <v>0</v>
      </c>
      <c r="AA42" s="208">
        <f>'Marks Entry'!AB44</f>
        <v>0</v>
      </c>
      <c r="AB42" s="208">
        <f>'Marks Entry'!AC44</f>
        <v>0</v>
      </c>
      <c r="AC42" s="208">
        <f>'Marks Entry'!AD44</f>
        <v>0</v>
      </c>
      <c r="AD42" s="209">
        <f>'Marks Entry'!AE44</f>
        <v>0</v>
      </c>
      <c r="AE42" s="208">
        <f>'Marks Entry'!AF44</f>
        <v>0</v>
      </c>
      <c r="AF42" s="209">
        <f>'Marks Entry'!AG44</f>
        <v>0</v>
      </c>
      <c r="AG42" s="208">
        <f>'Marks Entry'!AH44</f>
        <v>0</v>
      </c>
      <c r="AH42" s="209">
        <f>'Marks Entry'!AI44</f>
        <v>0</v>
      </c>
      <c r="AI42" s="208">
        <f>'Marks Entry'!AJ44</f>
        <v>0</v>
      </c>
      <c r="AJ42" s="208" t="str">
        <f>'Marks Entry'!AK44</f>
        <v/>
      </c>
      <c r="AK42" s="208" t="str">
        <f>'Marks Entry'!AL44</f>
        <v/>
      </c>
      <c r="AL42" s="210" t="str">
        <f>'Marks Entry'!AM44</f>
        <v/>
      </c>
      <c r="AM42" s="207">
        <f>'Marks Entry'!AN44</f>
        <v>0</v>
      </c>
      <c r="AN42" s="208">
        <f>'Marks Entry'!AO44</f>
        <v>0</v>
      </c>
      <c r="AO42" s="208">
        <f>'Marks Entry'!AP44</f>
        <v>0</v>
      </c>
      <c r="AP42" s="208">
        <f>'Marks Entry'!AQ44</f>
        <v>0</v>
      </c>
      <c r="AQ42" s="208">
        <f>'Marks Entry'!AR44</f>
        <v>0</v>
      </c>
      <c r="AR42" s="209">
        <f>'Marks Entry'!AS44</f>
        <v>0</v>
      </c>
      <c r="AS42" s="208">
        <f>'Marks Entry'!AT44</f>
        <v>0</v>
      </c>
      <c r="AT42" s="209">
        <f>'Marks Entry'!AU44</f>
        <v>0</v>
      </c>
      <c r="AU42" s="208">
        <f>'Marks Entry'!AV44</f>
        <v>0</v>
      </c>
      <c r="AV42" s="209">
        <f>'Marks Entry'!AW44</f>
        <v>0</v>
      </c>
      <c r="AW42" s="208" t="str">
        <f>'Marks Entry'!AX44</f>
        <v/>
      </c>
      <c r="AX42" s="208" t="str">
        <f>'Marks Entry'!AY44</f>
        <v/>
      </c>
      <c r="AY42" s="208" t="str">
        <f>'Marks Entry'!AZ44</f>
        <v/>
      </c>
      <c r="AZ42" s="210" t="str">
        <f>'Marks Entry'!BA44</f>
        <v/>
      </c>
      <c r="BA42" s="207">
        <f>'Marks Entry'!BB44</f>
        <v>0</v>
      </c>
      <c r="BB42" s="208">
        <f>'Marks Entry'!BC44</f>
        <v>0</v>
      </c>
      <c r="BC42" s="208">
        <f>'Marks Entry'!BD44</f>
        <v>0</v>
      </c>
      <c r="BD42" s="208">
        <f>'Marks Entry'!BE44</f>
        <v>0</v>
      </c>
      <c r="BE42" s="208">
        <f>'Marks Entry'!BF44</f>
        <v>0</v>
      </c>
      <c r="BF42" s="209">
        <f>'Marks Entry'!BG44</f>
        <v>0</v>
      </c>
      <c r="BG42" s="208">
        <f>'Marks Entry'!BH44</f>
        <v>0</v>
      </c>
      <c r="BH42" s="209">
        <f>'Marks Entry'!BI44</f>
        <v>0</v>
      </c>
      <c r="BI42" s="208">
        <f>'Marks Entry'!BJ44</f>
        <v>0</v>
      </c>
      <c r="BJ42" s="209">
        <f>'Marks Entry'!BK44</f>
        <v>0</v>
      </c>
      <c r="BK42" s="208">
        <f>'Marks Entry'!BL44</f>
        <v>0</v>
      </c>
      <c r="BL42" s="208" t="str">
        <f>'Marks Entry'!BM44</f>
        <v/>
      </c>
      <c r="BM42" s="208" t="str">
        <f>'Marks Entry'!BN44</f>
        <v/>
      </c>
      <c r="BN42" s="210" t="str">
        <f>'Marks Entry'!BO44</f>
        <v/>
      </c>
      <c r="BO42" s="207">
        <f>'Marks Entry'!BP44</f>
        <v>0</v>
      </c>
      <c r="BP42" s="208">
        <f>'Marks Entry'!BQ44</f>
        <v>0</v>
      </c>
      <c r="BQ42" s="208">
        <f>'Marks Entry'!BR44</f>
        <v>0</v>
      </c>
      <c r="BR42" s="208">
        <f>'Marks Entry'!BS44</f>
        <v>0</v>
      </c>
      <c r="BS42" s="208">
        <f>'Marks Entry'!BT44</f>
        <v>0</v>
      </c>
      <c r="BT42" s="209">
        <f>'Marks Entry'!BU44</f>
        <v>0</v>
      </c>
      <c r="BU42" s="208">
        <f>'Marks Entry'!BV44</f>
        <v>0</v>
      </c>
      <c r="BV42" s="209">
        <f>'Marks Entry'!BW44</f>
        <v>0</v>
      </c>
      <c r="BW42" s="208">
        <f>'Marks Entry'!BX44</f>
        <v>0</v>
      </c>
      <c r="BX42" s="209">
        <f>'Marks Entry'!BY44</f>
        <v>0</v>
      </c>
      <c r="BY42" s="208">
        <f>'Marks Entry'!BZ44</f>
        <v>0</v>
      </c>
      <c r="BZ42" s="208" t="str">
        <f>'Marks Entry'!CA44</f>
        <v/>
      </c>
      <c r="CA42" s="208" t="str">
        <f>'Marks Entry'!CB44</f>
        <v/>
      </c>
      <c r="CB42" s="210" t="str">
        <f>'Marks Entry'!CC44</f>
        <v/>
      </c>
      <c r="CC42" s="207">
        <f>'Marks Entry'!CD44</f>
        <v>0</v>
      </c>
      <c r="CD42" s="208">
        <f>'Marks Entry'!CE44</f>
        <v>0</v>
      </c>
      <c r="CE42" s="208">
        <f>'Marks Entry'!CF44</f>
        <v>0</v>
      </c>
      <c r="CF42" s="208">
        <f>'Marks Entry'!CG44</f>
        <v>0</v>
      </c>
      <c r="CG42" s="208">
        <f>'Marks Entry'!CH44</f>
        <v>0</v>
      </c>
      <c r="CH42" s="209">
        <f>'Marks Entry'!CI44</f>
        <v>0</v>
      </c>
      <c r="CI42" s="208">
        <f>'Marks Entry'!CJ44</f>
        <v>0</v>
      </c>
      <c r="CJ42" s="209">
        <f>'Marks Entry'!CK44</f>
        <v>0</v>
      </c>
      <c r="CK42" s="208">
        <f>'Marks Entry'!CL44</f>
        <v>0</v>
      </c>
      <c r="CL42" s="209">
        <f>'Marks Entry'!CM44</f>
        <v>0</v>
      </c>
      <c r="CM42" s="208">
        <f>'Marks Entry'!CN44</f>
        <v>0</v>
      </c>
      <c r="CN42" s="208" t="str">
        <f>'Marks Entry'!CO44</f>
        <v/>
      </c>
      <c r="CO42" s="208" t="str">
        <f>'Marks Entry'!CP44</f>
        <v/>
      </c>
      <c r="CP42" s="210" t="str">
        <f>'Marks Entry'!CQ44</f>
        <v/>
      </c>
      <c r="CQ42" s="207">
        <f>'Marks Entry'!CR44</f>
        <v>0</v>
      </c>
      <c r="CR42" s="208">
        <f>'Marks Entry'!CS44</f>
        <v>0</v>
      </c>
      <c r="CS42" s="208">
        <f>'Marks Entry'!CT44</f>
        <v>0</v>
      </c>
      <c r="CT42" s="208">
        <f>'Marks Entry'!CU44</f>
        <v>0</v>
      </c>
      <c r="CU42" s="208">
        <f>'Marks Entry'!CV44</f>
        <v>0</v>
      </c>
      <c r="CV42" s="209">
        <f>'Marks Entry'!CW44</f>
        <v>0</v>
      </c>
      <c r="CW42" s="208">
        <f>'Marks Entry'!CX44</f>
        <v>0</v>
      </c>
      <c r="CX42" s="209">
        <f>'Marks Entry'!CY44</f>
        <v>0</v>
      </c>
      <c r="CY42" s="208">
        <f>'Marks Entry'!CZ44</f>
        <v>0</v>
      </c>
      <c r="CZ42" s="209">
        <f>'Marks Entry'!DA44</f>
        <v>0</v>
      </c>
      <c r="DA42" s="208">
        <f>'Marks Entry'!DB44</f>
        <v>0</v>
      </c>
      <c r="DB42" s="208" t="str">
        <f>'Marks Entry'!DC44</f>
        <v/>
      </c>
      <c r="DC42" s="208" t="str">
        <f>'Marks Entry'!DD44</f>
        <v/>
      </c>
      <c r="DD42" s="210" t="str">
        <f>'Marks Entry'!DE44</f>
        <v/>
      </c>
      <c r="DE42" s="211">
        <f>'Marks Entry'!DF44</f>
        <v>0</v>
      </c>
      <c r="DF42" s="212">
        <f>'Marks Entry'!DG44</f>
        <v>0</v>
      </c>
      <c r="DG42" s="212">
        <f>'Marks Entry'!DH44</f>
        <v>0</v>
      </c>
      <c r="DH42" s="209">
        <f>'Marks Entry'!DI44</f>
        <v>0</v>
      </c>
      <c r="DI42" s="212">
        <f>'Marks Entry'!DJ44</f>
        <v>0</v>
      </c>
      <c r="DJ42" s="213">
        <f>'Marks Entry'!DK44</f>
        <v>0</v>
      </c>
      <c r="DK42" s="214">
        <f>'Marks Entry'!DL44</f>
        <v>0</v>
      </c>
      <c r="DL42" s="213">
        <f>'Marks Entry'!DM44</f>
        <v>0</v>
      </c>
      <c r="DM42" s="212">
        <f>'Marks Entry'!DN44</f>
        <v>0</v>
      </c>
      <c r="DN42" s="214">
        <f>'Marks Entry'!DO44</f>
        <v>0</v>
      </c>
      <c r="DO42" s="215">
        <f>'Marks Entry'!DP44</f>
        <v>0</v>
      </c>
      <c r="DP42" s="208">
        <f>'Marks Entry'!DQ44</f>
        <v>0</v>
      </c>
      <c r="DQ42" s="210" t="str">
        <f>'Marks Entry'!DR44</f>
        <v/>
      </c>
      <c r="DR42" s="211">
        <f>'Marks Entry'!DS44</f>
        <v>0</v>
      </c>
      <c r="DS42" s="212">
        <f>'Marks Entry'!DT44</f>
        <v>0</v>
      </c>
      <c r="DT42" s="216">
        <f>'Marks Entry'!DU44</f>
        <v>0</v>
      </c>
      <c r="DU42" s="212">
        <f>'Marks Entry'!DV44</f>
        <v>0</v>
      </c>
      <c r="DV42" s="212">
        <f>'Marks Entry'!DW44</f>
        <v>0</v>
      </c>
      <c r="DW42" s="216">
        <f>'Marks Entry'!DX44</f>
        <v>0</v>
      </c>
      <c r="DX42" s="212">
        <f>'Marks Entry'!DY44</f>
        <v>0</v>
      </c>
      <c r="DY42" s="212">
        <f>'Marks Entry'!DZ44</f>
        <v>0</v>
      </c>
      <c r="DZ42" s="216" t="str">
        <f>'Marks Entry'!EA44</f>
        <v/>
      </c>
      <c r="EA42" s="216">
        <f>'Marks Entry'!EB44</f>
        <v>0</v>
      </c>
      <c r="EB42" s="216">
        <f>'Marks Entry'!EC44</f>
        <v>0</v>
      </c>
      <c r="EC42" s="217">
        <f>'Marks Entry'!ED44</f>
        <v>0</v>
      </c>
      <c r="ED42" s="212">
        <f>'Marks Entry'!EE44</f>
        <v>0</v>
      </c>
      <c r="EE42" s="213">
        <f>'Marks Entry'!EF44</f>
        <v>0</v>
      </c>
      <c r="EF42" s="216">
        <f>'Marks Entry'!EG44</f>
        <v>0</v>
      </c>
      <c r="EG42" s="213">
        <f>'Marks Entry'!EH44</f>
        <v>0</v>
      </c>
      <c r="EH42" s="212">
        <f>'Marks Entry'!EI44</f>
        <v>0</v>
      </c>
      <c r="EI42" s="214">
        <f>'Marks Entry'!EJ44</f>
        <v>0</v>
      </c>
      <c r="EJ42" s="214">
        <f>'Marks Entry'!EK44</f>
        <v>0</v>
      </c>
      <c r="EK42" s="214">
        <f>'Marks Entry'!EL44</f>
        <v>0</v>
      </c>
      <c r="EL42" s="218">
        <f>'Marks Entry'!EM44</f>
        <v>0</v>
      </c>
      <c r="EM42" s="208">
        <f>'Marks Entry'!EN44</f>
        <v>0</v>
      </c>
      <c r="EN42" s="210" t="str">
        <f>'Marks Entry'!EO44</f>
        <v/>
      </c>
      <c r="EO42" s="211">
        <f>'Marks Entry'!EP44</f>
        <v>0</v>
      </c>
      <c r="EP42" s="212">
        <f>'Marks Entry'!EQ44</f>
        <v>0</v>
      </c>
      <c r="EQ42" s="212">
        <f>'Marks Entry'!ER44</f>
        <v>0</v>
      </c>
      <c r="ER42" s="215">
        <f>'Marks Entry'!ES44</f>
        <v>0</v>
      </c>
      <c r="ES42" s="219">
        <f>'Marks Entry'!ET44</f>
        <v>0</v>
      </c>
      <c r="ET42" s="220" t="str">
        <f>'Marks Entry'!EU44</f>
        <v/>
      </c>
      <c r="EU42" s="211">
        <f>'Marks Entry'!EV44</f>
        <v>0</v>
      </c>
      <c r="EV42" s="212">
        <f>'Marks Entry'!EW44</f>
        <v>0</v>
      </c>
      <c r="EW42" s="212">
        <f>'Marks Entry'!EX44</f>
        <v>0</v>
      </c>
      <c r="EX42" s="215">
        <f>'Marks Entry'!EY44</f>
        <v>0</v>
      </c>
      <c r="EY42" s="219">
        <f>'Marks Entry'!EZ44</f>
        <v>0</v>
      </c>
      <c r="EZ42" s="220" t="str">
        <f>'Marks Entry'!FA44</f>
        <v/>
      </c>
      <c r="FA42" s="211">
        <f>'Marks Entry'!FB44</f>
        <v>0</v>
      </c>
      <c r="FB42" s="212">
        <f>'Marks Entry'!FC44</f>
        <v>0</v>
      </c>
      <c r="FC42" s="213">
        <f>'Marks Entry'!FD44</f>
        <v>0</v>
      </c>
      <c r="FD42" s="216">
        <f>'Marks Entry'!FE44</f>
        <v>0</v>
      </c>
      <c r="FE42" s="213">
        <f>'Marks Entry'!FF44</f>
        <v>0</v>
      </c>
      <c r="FF42" s="216">
        <f>'Marks Entry'!FG44</f>
        <v>0</v>
      </c>
      <c r="FG42" s="213">
        <f>'Marks Entry'!FH44</f>
        <v>0</v>
      </c>
      <c r="FH42" s="221">
        <f>'Marks Entry'!FI44</f>
        <v>0</v>
      </c>
      <c r="FI42" s="221">
        <f>'Marks Entry'!FJ44</f>
        <v>0</v>
      </c>
      <c r="FJ42" s="221" t="str">
        <f>'Marks Entry'!FK44</f>
        <v/>
      </c>
      <c r="FK42" s="208" t="str">
        <f>'Marks Entry'!FL44</f>
        <v/>
      </c>
      <c r="FL42" s="210" t="str">
        <f>'Marks Entry'!FM44</f>
        <v/>
      </c>
      <c r="FM42" s="211">
        <f>'Marks Entry'!FN44</f>
        <v>0</v>
      </c>
      <c r="FN42" s="212">
        <f>'Marks Entry'!FO44</f>
        <v>0</v>
      </c>
      <c r="FO42" s="212">
        <f>'Marks Entry'!FP44</f>
        <v>0</v>
      </c>
      <c r="FP42" s="215">
        <f>'Marks Entry'!FQ44</f>
        <v>0</v>
      </c>
      <c r="FQ42" s="219">
        <f>'Marks Entry'!FR44</f>
        <v>0</v>
      </c>
      <c r="FR42" s="220" t="str">
        <f>'Marks Entry'!FS44</f>
        <v/>
      </c>
      <c r="FS42" s="207">
        <f>'Marks Entry'!FT44</f>
        <v>0</v>
      </c>
      <c r="FT42" s="208">
        <f>'Marks Entry'!FU44</f>
        <v>0</v>
      </c>
      <c r="FU42" s="222" t="str">
        <f>'Marks Entry'!FV44</f>
        <v/>
      </c>
      <c r="FV42" s="207" t="str">
        <f>'Marks Entry'!FW44</f>
        <v/>
      </c>
      <c r="FW42" s="208" t="str">
        <f>'Marks Entry'!FX44</f>
        <v/>
      </c>
      <c r="FX42" s="223" t="str">
        <f>'Marks Entry'!FY44</f>
        <v/>
      </c>
      <c r="FY42" s="224" t="str">
        <f>'Marks Entry'!FZ44</f>
        <v/>
      </c>
      <c r="FZ42" s="224" t="str">
        <f>'Marks Entry'!GA44</f>
        <v/>
      </c>
      <c r="GA42" s="208" t="str">
        <f>'Marks Entry'!GC44</f>
        <v/>
      </c>
      <c r="GB42" s="445" t="str">
        <f>'Marks Entry'!GD44</f>
        <v/>
      </c>
    </row>
    <row r="43" spans="1:184" s="31" customFormat="1" ht="17.25" customHeight="1">
      <c r="A43" s="1064"/>
      <c r="B43" s="188">
        <f t="shared" si="1"/>
        <v>0</v>
      </c>
      <c r="C43" s="189">
        <f>'Marks Entry'!D45</f>
        <v>0</v>
      </c>
      <c r="D43" s="189">
        <f>'Marks Entry'!E45</f>
        <v>0</v>
      </c>
      <c r="E43" s="189">
        <f>'Marks Entry'!F45</f>
        <v>0</v>
      </c>
      <c r="F43" s="189">
        <f>'Marks Entry'!$G45</f>
        <v>0</v>
      </c>
      <c r="G43" s="189">
        <f>'Marks Entry'!$H45</f>
        <v>0</v>
      </c>
      <c r="H43" s="189">
        <f>'Marks Entry'!I45</f>
        <v>0</v>
      </c>
      <c r="I43" s="189">
        <f>'Marks Entry'!J45</f>
        <v>0</v>
      </c>
      <c r="J43" s="366">
        <f>'Marks Entry'!K45</f>
        <v>0</v>
      </c>
      <c r="K43" s="207">
        <f>'Marks Entry'!L45</f>
        <v>0</v>
      </c>
      <c r="L43" s="208">
        <f>'Marks Entry'!M45</f>
        <v>0</v>
      </c>
      <c r="M43" s="208">
        <f>'Marks Entry'!N45</f>
        <v>0</v>
      </c>
      <c r="N43" s="208">
        <f>'Marks Entry'!O45</f>
        <v>0</v>
      </c>
      <c r="O43" s="208">
        <f>'Marks Entry'!P45</f>
        <v>0</v>
      </c>
      <c r="P43" s="209">
        <f>'Marks Entry'!Q45</f>
        <v>0</v>
      </c>
      <c r="Q43" s="208">
        <f>'Marks Entry'!R45</f>
        <v>0</v>
      </c>
      <c r="R43" s="209">
        <f>'Marks Entry'!S45</f>
        <v>0</v>
      </c>
      <c r="S43" s="208">
        <f>'Marks Entry'!T45</f>
        <v>0</v>
      </c>
      <c r="T43" s="209">
        <f>'Marks Entry'!U45</f>
        <v>0</v>
      </c>
      <c r="U43" s="208">
        <f>'Marks Entry'!V45</f>
        <v>0</v>
      </c>
      <c r="V43" s="208" t="str">
        <f>'Marks Entry'!W45</f>
        <v/>
      </c>
      <c r="W43" s="208" t="str">
        <f>'Marks Entry'!X45</f>
        <v/>
      </c>
      <c r="X43" s="210" t="str">
        <f>'Marks Entry'!Y45</f>
        <v/>
      </c>
      <c r="Y43" s="207">
        <f>'Marks Entry'!Z45</f>
        <v>0</v>
      </c>
      <c r="Z43" s="208">
        <f>'Marks Entry'!AA45</f>
        <v>0</v>
      </c>
      <c r="AA43" s="208">
        <f>'Marks Entry'!AB45</f>
        <v>0</v>
      </c>
      <c r="AB43" s="208">
        <f>'Marks Entry'!AC45</f>
        <v>0</v>
      </c>
      <c r="AC43" s="208">
        <f>'Marks Entry'!AD45</f>
        <v>0</v>
      </c>
      <c r="AD43" s="209">
        <f>'Marks Entry'!AE45</f>
        <v>0</v>
      </c>
      <c r="AE43" s="208">
        <f>'Marks Entry'!AF45</f>
        <v>0</v>
      </c>
      <c r="AF43" s="209">
        <f>'Marks Entry'!AG45</f>
        <v>0</v>
      </c>
      <c r="AG43" s="208">
        <f>'Marks Entry'!AH45</f>
        <v>0</v>
      </c>
      <c r="AH43" s="209">
        <f>'Marks Entry'!AI45</f>
        <v>0</v>
      </c>
      <c r="AI43" s="208">
        <f>'Marks Entry'!AJ45</f>
        <v>0</v>
      </c>
      <c r="AJ43" s="208" t="str">
        <f>'Marks Entry'!AK45</f>
        <v/>
      </c>
      <c r="AK43" s="208" t="str">
        <f>'Marks Entry'!AL45</f>
        <v/>
      </c>
      <c r="AL43" s="210" t="str">
        <f>'Marks Entry'!AM45</f>
        <v/>
      </c>
      <c r="AM43" s="207">
        <f>'Marks Entry'!AN45</f>
        <v>0</v>
      </c>
      <c r="AN43" s="208">
        <f>'Marks Entry'!AO45</f>
        <v>0</v>
      </c>
      <c r="AO43" s="208">
        <f>'Marks Entry'!AP45</f>
        <v>0</v>
      </c>
      <c r="AP43" s="208">
        <f>'Marks Entry'!AQ45</f>
        <v>0</v>
      </c>
      <c r="AQ43" s="208">
        <f>'Marks Entry'!AR45</f>
        <v>0</v>
      </c>
      <c r="AR43" s="209">
        <f>'Marks Entry'!AS45</f>
        <v>0</v>
      </c>
      <c r="AS43" s="208">
        <f>'Marks Entry'!AT45</f>
        <v>0</v>
      </c>
      <c r="AT43" s="209">
        <f>'Marks Entry'!AU45</f>
        <v>0</v>
      </c>
      <c r="AU43" s="208">
        <f>'Marks Entry'!AV45</f>
        <v>0</v>
      </c>
      <c r="AV43" s="209">
        <f>'Marks Entry'!AW45</f>
        <v>0</v>
      </c>
      <c r="AW43" s="208" t="str">
        <f>'Marks Entry'!AX45</f>
        <v/>
      </c>
      <c r="AX43" s="208" t="str">
        <f>'Marks Entry'!AY45</f>
        <v/>
      </c>
      <c r="AY43" s="208" t="str">
        <f>'Marks Entry'!AZ45</f>
        <v/>
      </c>
      <c r="AZ43" s="210" t="str">
        <f>'Marks Entry'!BA45</f>
        <v/>
      </c>
      <c r="BA43" s="207">
        <f>'Marks Entry'!BB45</f>
        <v>0</v>
      </c>
      <c r="BB43" s="208">
        <f>'Marks Entry'!BC45</f>
        <v>0</v>
      </c>
      <c r="BC43" s="208">
        <f>'Marks Entry'!BD45</f>
        <v>0</v>
      </c>
      <c r="BD43" s="208">
        <f>'Marks Entry'!BE45</f>
        <v>0</v>
      </c>
      <c r="BE43" s="208">
        <f>'Marks Entry'!BF45</f>
        <v>0</v>
      </c>
      <c r="BF43" s="209">
        <f>'Marks Entry'!BG45</f>
        <v>0</v>
      </c>
      <c r="BG43" s="208">
        <f>'Marks Entry'!BH45</f>
        <v>0</v>
      </c>
      <c r="BH43" s="209">
        <f>'Marks Entry'!BI45</f>
        <v>0</v>
      </c>
      <c r="BI43" s="208">
        <f>'Marks Entry'!BJ45</f>
        <v>0</v>
      </c>
      <c r="BJ43" s="209">
        <f>'Marks Entry'!BK45</f>
        <v>0</v>
      </c>
      <c r="BK43" s="208">
        <f>'Marks Entry'!BL45</f>
        <v>0</v>
      </c>
      <c r="BL43" s="208" t="str">
        <f>'Marks Entry'!BM45</f>
        <v/>
      </c>
      <c r="BM43" s="208" t="str">
        <f>'Marks Entry'!BN45</f>
        <v/>
      </c>
      <c r="BN43" s="210" t="str">
        <f>'Marks Entry'!BO45</f>
        <v/>
      </c>
      <c r="BO43" s="207">
        <f>'Marks Entry'!BP45</f>
        <v>0</v>
      </c>
      <c r="BP43" s="208">
        <f>'Marks Entry'!BQ45</f>
        <v>0</v>
      </c>
      <c r="BQ43" s="208">
        <f>'Marks Entry'!BR45</f>
        <v>0</v>
      </c>
      <c r="BR43" s="208">
        <f>'Marks Entry'!BS45</f>
        <v>0</v>
      </c>
      <c r="BS43" s="208">
        <f>'Marks Entry'!BT45</f>
        <v>0</v>
      </c>
      <c r="BT43" s="209">
        <f>'Marks Entry'!BU45</f>
        <v>0</v>
      </c>
      <c r="BU43" s="208">
        <f>'Marks Entry'!BV45</f>
        <v>0</v>
      </c>
      <c r="BV43" s="209">
        <f>'Marks Entry'!BW45</f>
        <v>0</v>
      </c>
      <c r="BW43" s="208">
        <f>'Marks Entry'!BX45</f>
        <v>0</v>
      </c>
      <c r="BX43" s="209">
        <f>'Marks Entry'!BY45</f>
        <v>0</v>
      </c>
      <c r="BY43" s="208">
        <f>'Marks Entry'!BZ45</f>
        <v>0</v>
      </c>
      <c r="BZ43" s="208" t="str">
        <f>'Marks Entry'!CA45</f>
        <v/>
      </c>
      <c r="CA43" s="208" t="str">
        <f>'Marks Entry'!CB45</f>
        <v/>
      </c>
      <c r="CB43" s="210" t="str">
        <f>'Marks Entry'!CC45</f>
        <v/>
      </c>
      <c r="CC43" s="207">
        <f>'Marks Entry'!CD45</f>
        <v>0</v>
      </c>
      <c r="CD43" s="208">
        <f>'Marks Entry'!CE45</f>
        <v>0</v>
      </c>
      <c r="CE43" s="208">
        <f>'Marks Entry'!CF45</f>
        <v>0</v>
      </c>
      <c r="CF43" s="208">
        <f>'Marks Entry'!CG45</f>
        <v>0</v>
      </c>
      <c r="CG43" s="208">
        <f>'Marks Entry'!CH45</f>
        <v>0</v>
      </c>
      <c r="CH43" s="209">
        <f>'Marks Entry'!CI45</f>
        <v>0</v>
      </c>
      <c r="CI43" s="208">
        <f>'Marks Entry'!CJ45</f>
        <v>0</v>
      </c>
      <c r="CJ43" s="209">
        <f>'Marks Entry'!CK45</f>
        <v>0</v>
      </c>
      <c r="CK43" s="208">
        <f>'Marks Entry'!CL45</f>
        <v>0</v>
      </c>
      <c r="CL43" s="209">
        <f>'Marks Entry'!CM45</f>
        <v>0</v>
      </c>
      <c r="CM43" s="208">
        <f>'Marks Entry'!CN45</f>
        <v>0</v>
      </c>
      <c r="CN43" s="208" t="str">
        <f>'Marks Entry'!CO45</f>
        <v/>
      </c>
      <c r="CO43" s="208" t="str">
        <f>'Marks Entry'!CP45</f>
        <v/>
      </c>
      <c r="CP43" s="210" t="str">
        <f>'Marks Entry'!CQ45</f>
        <v/>
      </c>
      <c r="CQ43" s="207">
        <f>'Marks Entry'!CR45</f>
        <v>0</v>
      </c>
      <c r="CR43" s="208">
        <f>'Marks Entry'!CS45</f>
        <v>0</v>
      </c>
      <c r="CS43" s="208">
        <f>'Marks Entry'!CT45</f>
        <v>0</v>
      </c>
      <c r="CT43" s="208">
        <f>'Marks Entry'!CU45</f>
        <v>0</v>
      </c>
      <c r="CU43" s="208">
        <f>'Marks Entry'!CV45</f>
        <v>0</v>
      </c>
      <c r="CV43" s="209">
        <f>'Marks Entry'!CW45</f>
        <v>0</v>
      </c>
      <c r="CW43" s="208">
        <f>'Marks Entry'!CX45</f>
        <v>0</v>
      </c>
      <c r="CX43" s="209">
        <f>'Marks Entry'!CY45</f>
        <v>0</v>
      </c>
      <c r="CY43" s="208">
        <f>'Marks Entry'!CZ45</f>
        <v>0</v>
      </c>
      <c r="CZ43" s="209">
        <f>'Marks Entry'!DA45</f>
        <v>0</v>
      </c>
      <c r="DA43" s="208">
        <f>'Marks Entry'!DB45</f>
        <v>0</v>
      </c>
      <c r="DB43" s="208" t="str">
        <f>'Marks Entry'!DC45</f>
        <v/>
      </c>
      <c r="DC43" s="208" t="str">
        <f>'Marks Entry'!DD45</f>
        <v/>
      </c>
      <c r="DD43" s="210" t="str">
        <f>'Marks Entry'!DE45</f>
        <v/>
      </c>
      <c r="DE43" s="211">
        <f>'Marks Entry'!DF45</f>
        <v>0</v>
      </c>
      <c r="DF43" s="212">
        <f>'Marks Entry'!DG45</f>
        <v>0</v>
      </c>
      <c r="DG43" s="212">
        <f>'Marks Entry'!DH45</f>
        <v>0</v>
      </c>
      <c r="DH43" s="209">
        <f>'Marks Entry'!DI45</f>
        <v>0</v>
      </c>
      <c r="DI43" s="212">
        <f>'Marks Entry'!DJ45</f>
        <v>0</v>
      </c>
      <c r="DJ43" s="213">
        <f>'Marks Entry'!DK45</f>
        <v>0</v>
      </c>
      <c r="DK43" s="214">
        <f>'Marks Entry'!DL45</f>
        <v>0</v>
      </c>
      <c r="DL43" s="213">
        <f>'Marks Entry'!DM45</f>
        <v>0</v>
      </c>
      <c r="DM43" s="212">
        <f>'Marks Entry'!DN45</f>
        <v>0</v>
      </c>
      <c r="DN43" s="214">
        <f>'Marks Entry'!DO45</f>
        <v>0</v>
      </c>
      <c r="DO43" s="215">
        <f>'Marks Entry'!DP45</f>
        <v>0</v>
      </c>
      <c r="DP43" s="208">
        <f>'Marks Entry'!DQ45</f>
        <v>0</v>
      </c>
      <c r="DQ43" s="210" t="str">
        <f>'Marks Entry'!DR45</f>
        <v/>
      </c>
      <c r="DR43" s="211">
        <f>'Marks Entry'!DS45</f>
        <v>0</v>
      </c>
      <c r="DS43" s="212">
        <f>'Marks Entry'!DT45</f>
        <v>0</v>
      </c>
      <c r="DT43" s="216">
        <f>'Marks Entry'!DU45</f>
        <v>0</v>
      </c>
      <c r="DU43" s="212">
        <f>'Marks Entry'!DV45</f>
        <v>0</v>
      </c>
      <c r="DV43" s="212">
        <f>'Marks Entry'!DW45</f>
        <v>0</v>
      </c>
      <c r="DW43" s="216">
        <f>'Marks Entry'!DX45</f>
        <v>0</v>
      </c>
      <c r="DX43" s="212">
        <f>'Marks Entry'!DY45</f>
        <v>0</v>
      </c>
      <c r="DY43" s="212">
        <f>'Marks Entry'!DZ45</f>
        <v>0</v>
      </c>
      <c r="DZ43" s="216" t="str">
        <f>'Marks Entry'!EA45</f>
        <v/>
      </c>
      <c r="EA43" s="216">
        <f>'Marks Entry'!EB45</f>
        <v>0</v>
      </c>
      <c r="EB43" s="216">
        <f>'Marks Entry'!EC45</f>
        <v>0</v>
      </c>
      <c r="EC43" s="217">
        <f>'Marks Entry'!ED45</f>
        <v>0</v>
      </c>
      <c r="ED43" s="212">
        <f>'Marks Entry'!EE45</f>
        <v>0</v>
      </c>
      <c r="EE43" s="213">
        <f>'Marks Entry'!EF45</f>
        <v>0</v>
      </c>
      <c r="EF43" s="216">
        <f>'Marks Entry'!EG45</f>
        <v>0</v>
      </c>
      <c r="EG43" s="213">
        <f>'Marks Entry'!EH45</f>
        <v>0</v>
      </c>
      <c r="EH43" s="212">
        <f>'Marks Entry'!EI45</f>
        <v>0</v>
      </c>
      <c r="EI43" s="214">
        <f>'Marks Entry'!EJ45</f>
        <v>0</v>
      </c>
      <c r="EJ43" s="214">
        <f>'Marks Entry'!EK45</f>
        <v>0</v>
      </c>
      <c r="EK43" s="214">
        <f>'Marks Entry'!EL45</f>
        <v>0</v>
      </c>
      <c r="EL43" s="218">
        <f>'Marks Entry'!EM45</f>
        <v>0</v>
      </c>
      <c r="EM43" s="208">
        <f>'Marks Entry'!EN45</f>
        <v>0</v>
      </c>
      <c r="EN43" s="210" t="str">
        <f>'Marks Entry'!EO45</f>
        <v/>
      </c>
      <c r="EO43" s="211">
        <f>'Marks Entry'!EP45</f>
        <v>0</v>
      </c>
      <c r="EP43" s="212">
        <f>'Marks Entry'!EQ45</f>
        <v>0</v>
      </c>
      <c r="EQ43" s="212">
        <f>'Marks Entry'!ER45</f>
        <v>0</v>
      </c>
      <c r="ER43" s="215">
        <f>'Marks Entry'!ES45</f>
        <v>0</v>
      </c>
      <c r="ES43" s="219">
        <f>'Marks Entry'!ET45</f>
        <v>0</v>
      </c>
      <c r="ET43" s="220" t="str">
        <f>'Marks Entry'!EU45</f>
        <v/>
      </c>
      <c r="EU43" s="211">
        <f>'Marks Entry'!EV45</f>
        <v>0</v>
      </c>
      <c r="EV43" s="212">
        <f>'Marks Entry'!EW45</f>
        <v>0</v>
      </c>
      <c r="EW43" s="212">
        <f>'Marks Entry'!EX45</f>
        <v>0</v>
      </c>
      <c r="EX43" s="215">
        <f>'Marks Entry'!EY45</f>
        <v>0</v>
      </c>
      <c r="EY43" s="219">
        <f>'Marks Entry'!EZ45</f>
        <v>0</v>
      </c>
      <c r="EZ43" s="220" t="str">
        <f>'Marks Entry'!FA45</f>
        <v/>
      </c>
      <c r="FA43" s="211">
        <f>'Marks Entry'!FB45</f>
        <v>0</v>
      </c>
      <c r="FB43" s="212">
        <f>'Marks Entry'!FC45</f>
        <v>0</v>
      </c>
      <c r="FC43" s="213">
        <f>'Marks Entry'!FD45</f>
        <v>0</v>
      </c>
      <c r="FD43" s="216">
        <f>'Marks Entry'!FE45</f>
        <v>0</v>
      </c>
      <c r="FE43" s="213">
        <f>'Marks Entry'!FF45</f>
        <v>0</v>
      </c>
      <c r="FF43" s="216">
        <f>'Marks Entry'!FG45</f>
        <v>0</v>
      </c>
      <c r="FG43" s="213">
        <f>'Marks Entry'!FH45</f>
        <v>0</v>
      </c>
      <c r="FH43" s="221">
        <f>'Marks Entry'!FI45</f>
        <v>0</v>
      </c>
      <c r="FI43" s="221">
        <f>'Marks Entry'!FJ45</f>
        <v>0</v>
      </c>
      <c r="FJ43" s="221" t="str">
        <f>'Marks Entry'!FK45</f>
        <v/>
      </c>
      <c r="FK43" s="208" t="str">
        <f>'Marks Entry'!FL45</f>
        <v/>
      </c>
      <c r="FL43" s="210" t="str">
        <f>'Marks Entry'!FM45</f>
        <v/>
      </c>
      <c r="FM43" s="211">
        <f>'Marks Entry'!FN45</f>
        <v>0</v>
      </c>
      <c r="FN43" s="212">
        <f>'Marks Entry'!FO45</f>
        <v>0</v>
      </c>
      <c r="FO43" s="212">
        <f>'Marks Entry'!FP45</f>
        <v>0</v>
      </c>
      <c r="FP43" s="215">
        <f>'Marks Entry'!FQ45</f>
        <v>0</v>
      </c>
      <c r="FQ43" s="219">
        <f>'Marks Entry'!FR45</f>
        <v>0</v>
      </c>
      <c r="FR43" s="220" t="str">
        <f>'Marks Entry'!FS45</f>
        <v/>
      </c>
      <c r="FS43" s="207">
        <f>'Marks Entry'!FT45</f>
        <v>0</v>
      </c>
      <c r="FT43" s="208">
        <f>'Marks Entry'!FU45</f>
        <v>0</v>
      </c>
      <c r="FU43" s="222" t="str">
        <f>'Marks Entry'!FV45</f>
        <v/>
      </c>
      <c r="FV43" s="207" t="str">
        <f>'Marks Entry'!FW45</f>
        <v/>
      </c>
      <c r="FW43" s="208" t="str">
        <f>'Marks Entry'!FX45</f>
        <v/>
      </c>
      <c r="FX43" s="223" t="str">
        <f>'Marks Entry'!FY45</f>
        <v/>
      </c>
      <c r="FY43" s="224" t="str">
        <f>'Marks Entry'!FZ45</f>
        <v/>
      </c>
      <c r="FZ43" s="224" t="str">
        <f>'Marks Entry'!GA45</f>
        <v/>
      </c>
      <c r="GA43" s="208" t="str">
        <f>'Marks Entry'!GC45</f>
        <v/>
      </c>
      <c r="GB43" s="445" t="str">
        <f>'Marks Entry'!GD45</f>
        <v/>
      </c>
    </row>
    <row r="44" spans="1:184" s="31" customFormat="1" ht="17.25" customHeight="1">
      <c r="A44" s="1064"/>
      <c r="B44" s="188">
        <f t="shared" si="1"/>
        <v>0</v>
      </c>
      <c r="C44" s="189">
        <f>'Marks Entry'!D46</f>
        <v>0</v>
      </c>
      <c r="D44" s="189">
        <f>'Marks Entry'!E46</f>
        <v>0</v>
      </c>
      <c r="E44" s="189">
        <f>'Marks Entry'!F46</f>
        <v>0</v>
      </c>
      <c r="F44" s="189">
        <f>'Marks Entry'!$G46</f>
        <v>0</v>
      </c>
      <c r="G44" s="189">
        <f>'Marks Entry'!$H46</f>
        <v>0</v>
      </c>
      <c r="H44" s="189">
        <f>'Marks Entry'!I46</f>
        <v>0</v>
      </c>
      <c r="I44" s="189">
        <f>'Marks Entry'!J46</f>
        <v>0</v>
      </c>
      <c r="J44" s="366">
        <f>'Marks Entry'!K46</f>
        <v>0</v>
      </c>
      <c r="K44" s="207">
        <f>'Marks Entry'!L46</f>
        <v>0</v>
      </c>
      <c r="L44" s="208">
        <f>'Marks Entry'!M46</f>
        <v>0</v>
      </c>
      <c r="M44" s="208">
        <f>'Marks Entry'!N46</f>
        <v>0</v>
      </c>
      <c r="N44" s="208">
        <f>'Marks Entry'!O46</f>
        <v>0</v>
      </c>
      <c r="O44" s="208">
        <f>'Marks Entry'!P46</f>
        <v>0</v>
      </c>
      <c r="P44" s="209">
        <f>'Marks Entry'!Q46</f>
        <v>0</v>
      </c>
      <c r="Q44" s="208">
        <f>'Marks Entry'!R46</f>
        <v>0</v>
      </c>
      <c r="R44" s="209">
        <f>'Marks Entry'!S46</f>
        <v>0</v>
      </c>
      <c r="S44" s="208">
        <f>'Marks Entry'!T46</f>
        <v>0</v>
      </c>
      <c r="T44" s="209">
        <f>'Marks Entry'!U46</f>
        <v>0</v>
      </c>
      <c r="U44" s="208">
        <f>'Marks Entry'!V46</f>
        <v>0</v>
      </c>
      <c r="V44" s="208" t="str">
        <f>'Marks Entry'!W46</f>
        <v/>
      </c>
      <c r="W44" s="208" t="str">
        <f>'Marks Entry'!X46</f>
        <v/>
      </c>
      <c r="X44" s="210" t="str">
        <f>'Marks Entry'!Y46</f>
        <v/>
      </c>
      <c r="Y44" s="207">
        <f>'Marks Entry'!Z46</f>
        <v>0</v>
      </c>
      <c r="Z44" s="208">
        <f>'Marks Entry'!AA46</f>
        <v>0</v>
      </c>
      <c r="AA44" s="208">
        <f>'Marks Entry'!AB46</f>
        <v>0</v>
      </c>
      <c r="AB44" s="208">
        <f>'Marks Entry'!AC46</f>
        <v>0</v>
      </c>
      <c r="AC44" s="208">
        <f>'Marks Entry'!AD46</f>
        <v>0</v>
      </c>
      <c r="AD44" s="209">
        <f>'Marks Entry'!AE46</f>
        <v>0</v>
      </c>
      <c r="AE44" s="208">
        <f>'Marks Entry'!AF46</f>
        <v>0</v>
      </c>
      <c r="AF44" s="209">
        <f>'Marks Entry'!AG46</f>
        <v>0</v>
      </c>
      <c r="AG44" s="208">
        <f>'Marks Entry'!AH46</f>
        <v>0</v>
      </c>
      <c r="AH44" s="209">
        <f>'Marks Entry'!AI46</f>
        <v>0</v>
      </c>
      <c r="AI44" s="208">
        <f>'Marks Entry'!AJ46</f>
        <v>0</v>
      </c>
      <c r="AJ44" s="208" t="str">
        <f>'Marks Entry'!AK46</f>
        <v/>
      </c>
      <c r="AK44" s="208" t="str">
        <f>'Marks Entry'!AL46</f>
        <v/>
      </c>
      <c r="AL44" s="210" t="str">
        <f>'Marks Entry'!AM46</f>
        <v/>
      </c>
      <c r="AM44" s="207">
        <f>'Marks Entry'!AN46</f>
        <v>0</v>
      </c>
      <c r="AN44" s="208">
        <f>'Marks Entry'!AO46</f>
        <v>0</v>
      </c>
      <c r="AO44" s="208">
        <f>'Marks Entry'!AP46</f>
        <v>0</v>
      </c>
      <c r="AP44" s="208">
        <f>'Marks Entry'!AQ46</f>
        <v>0</v>
      </c>
      <c r="AQ44" s="208">
        <f>'Marks Entry'!AR46</f>
        <v>0</v>
      </c>
      <c r="AR44" s="209">
        <f>'Marks Entry'!AS46</f>
        <v>0</v>
      </c>
      <c r="AS44" s="208">
        <f>'Marks Entry'!AT46</f>
        <v>0</v>
      </c>
      <c r="AT44" s="209">
        <f>'Marks Entry'!AU46</f>
        <v>0</v>
      </c>
      <c r="AU44" s="208">
        <f>'Marks Entry'!AV46</f>
        <v>0</v>
      </c>
      <c r="AV44" s="209">
        <f>'Marks Entry'!AW46</f>
        <v>0</v>
      </c>
      <c r="AW44" s="208" t="str">
        <f>'Marks Entry'!AX46</f>
        <v/>
      </c>
      <c r="AX44" s="208" t="str">
        <f>'Marks Entry'!AY46</f>
        <v/>
      </c>
      <c r="AY44" s="208" t="str">
        <f>'Marks Entry'!AZ46</f>
        <v/>
      </c>
      <c r="AZ44" s="210" t="str">
        <f>'Marks Entry'!BA46</f>
        <v/>
      </c>
      <c r="BA44" s="207">
        <f>'Marks Entry'!BB46</f>
        <v>0</v>
      </c>
      <c r="BB44" s="208">
        <f>'Marks Entry'!BC46</f>
        <v>0</v>
      </c>
      <c r="BC44" s="208">
        <f>'Marks Entry'!BD46</f>
        <v>0</v>
      </c>
      <c r="BD44" s="208">
        <f>'Marks Entry'!BE46</f>
        <v>0</v>
      </c>
      <c r="BE44" s="208">
        <f>'Marks Entry'!BF46</f>
        <v>0</v>
      </c>
      <c r="BF44" s="209">
        <f>'Marks Entry'!BG46</f>
        <v>0</v>
      </c>
      <c r="BG44" s="208">
        <f>'Marks Entry'!BH46</f>
        <v>0</v>
      </c>
      <c r="BH44" s="209">
        <f>'Marks Entry'!BI46</f>
        <v>0</v>
      </c>
      <c r="BI44" s="208">
        <f>'Marks Entry'!BJ46</f>
        <v>0</v>
      </c>
      <c r="BJ44" s="209">
        <f>'Marks Entry'!BK46</f>
        <v>0</v>
      </c>
      <c r="BK44" s="208">
        <f>'Marks Entry'!BL46</f>
        <v>0</v>
      </c>
      <c r="BL44" s="208" t="str">
        <f>'Marks Entry'!BM46</f>
        <v/>
      </c>
      <c r="BM44" s="208" t="str">
        <f>'Marks Entry'!BN46</f>
        <v/>
      </c>
      <c r="BN44" s="210" t="str">
        <f>'Marks Entry'!BO46</f>
        <v/>
      </c>
      <c r="BO44" s="207">
        <f>'Marks Entry'!BP46</f>
        <v>0</v>
      </c>
      <c r="BP44" s="208">
        <f>'Marks Entry'!BQ46</f>
        <v>0</v>
      </c>
      <c r="BQ44" s="208">
        <f>'Marks Entry'!BR46</f>
        <v>0</v>
      </c>
      <c r="BR44" s="208">
        <f>'Marks Entry'!BS46</f>
        <v>0</v>
      </c>
      <c r="BS44" s="208">
        <f>'Marks Entry'!BT46</f>
        <v>0</v>
      </c>
      <c r="BT44" s="209">
        <f>'Marks Entry'!BU46</f>
        <v>0</v>
      </c>
      <c r="BU44" s="208">
        <f>'Marks Entry'!BV46</f>
        <v>0</v>
      </c>
      <c r="BV44" s="209">
        <f>'Marks Entry'!BW46</f>
        <v>0</v>
      </c>
      <c r="BW44" s="208">
        <f>'Marks Entry'!BX46</f>
        <v>0</v>
      </c>
      <c r="BX44" s="209">
        <f>'Marks Entry'!BY46</f>
        <v>0</v>
      </c>
      <c r="BY44" s="208">
        <f>'Marks Entry'!BZ46</f>
        <v>0</v>
      </c>
      <c r="BZ44" s="208" t="str">
        <f>'Marks Entry'!CA46</f>
        <v/>
      </c>
      <c r="CA44" s="208" t="str">
        <f>'Marks Entry'!CB46</f>
        <v/>
      </c>
      <c r="CB44" s="210" t="str">
        <f>'Marks Entry'!CC46</f>
        <v/>
      </c>
      <c r="CC44" s="207">
        <f>'Marks Entry'!CD46</f>
        <v>0</v>
      </c>
      <c r="CD44" s="208">
        <f>'Marks Entry'!CE46</f>
        <v>0</v>
      </c>
      <c r="CE44" s="208">
        <f>'Marks Entry'!CF46</f>
        <v>0</v>
      </c>
      <c r="CF44" s="208">
        <f>'Marks Entry'!CG46</f>
        <v>0</v>
      </c>
      <c r="CG44" s="208">
        <f>'Marks Entry'!CH46</f>
        <v>0</v>
      </c>
      <c r="CH44" s="209">
        <f>'Marks Entry'!CI46</f>
        <v>0</v>
      </c>
      <c r="CI44" s="208">
        <f>'Marks Entry'!CJ46</f>
        <v>0</v>
      </c>
      <c r="CJ44" s="209">
        <f>'Marks Entry'!CK46</f>
        <v>0</v>
      </c>
      <c r="CK44" s="208">
        <f>'Marks Entry'!CL46</f>
        <v>0</v>
      </c>
      <c r="CL44" s="209">
        <f>'Marks Entry'!CM46</f>
        <v>0</v>
      </c>
      <c r="CM44" s="208">
        <f>'Marks Entry'!CN46</f>
        <v>0</v>
      </c>
      <c r="CN44" s="208" t="str">
        <f>'Marks Entry'!CO46</f>
        <v/>
      </c>
      <c r="CO44" s="208" t="str">
        <f>'Marks Entry'!CP46</f>
        <v/>
      </c>
      <c r="CP44" s="210" t="str">
        <f>'Marks Entry'!CQ46</f>
        <v/>
      </c>
      <c r="CQ44" s="207">
        <f>'Marks Entry'!CR46</f>
        <v>0</v>
      </c>
      <c r="CR44" s="208">
        <f>'Marks Entry'!CS46</f>
        <v>0</v>
      </c>
      <c r="CS44" s="208">
        <f>'Marks Entry'!CT46</f>
        <v>0</v>
      </c>
      <c r="CT44" s="208">
        <f>'Marks Entry'!CU46</f>
        <v>0</v>
      </c>
      <c r="CU44" s="208">
        <f>'Marks Entry'!CV46</f>
        <v>0</v>
      </c>
      <c r="CV44" s="209">
        <f>'Marks Entry'!CW46</f>
        <v>0</v>
      </c>
      <c r="CW44" s="208">
        <f>'Marks Entry'!CX46</f>
        <v>0</v>
      </c>
      <c r="CX44" s="209">
        <f>'Marks Entry'!CY46</f>
        <v>0</v>
      </c>
      <c r="CY44" s="208">
        <f>'Marks Entry'!CZ46</f>
        <v>0</v>
      </c>
      <c r="CZ44" s="209">
        <f>'Marks Entry'!DA46</f>
        <v>0</v>
      </c>
      <c r="DA44" s="208">
        <f>'Marks Entry'!DB46</f>
        <v>0</v>
      </c>
      <c r="DB44" s="208" t="str">
        <f>'Marks Entry'!DC46</f>
        <v/>
      </c>
      <c r="DC44" s="208" t="str">
        <f>'Marks Entry'!DD46</f>
        <v/>
      </c>
      <c r="DD44" s="210" t="str">
        <f>'Marks Entry'!DE46</f>
        <v/>
      </c>
      <c r="DE44" s="211">
        <f>'Marks Entry'!DF46</f>
        <v>0</v>
      </c>
      <c r="DF44" s="212">
        <f>'Marks Entry'!DG46</f>
        <v>0</v>
      </c>
      <c r="DG44" s="212">
        <f>'Marks Entry'!DH46</f>
        <v>0</v>
      </c>
      <c r="DH44" s="209">
        <f>'Marks Entry'!DI46</f>
        <v>0</v>
      </c>
      <c r="DI44" s="212">
        <f>'Marks Entry'!DJ46</f>
        <v>0</v>
      </c>
      <c r="DJ44" s="213">
        <f>'Marks Entry'!DK46</f>
        <v>0</v>
      </c>
      <c r="DK44" s="214">
        <f>'Marks Entry'!DL46</f>
        <v>0</v>
      </c>
      <c r="DL44" s="213">
        <f>'Marks Entry'!DM46</f>
        <v>0</v>
      </c>
      <c r="DM44" s="212">
        <f>'Marks Entry'!DN46</f>
        <v>0</v>
      </c>
      <c r="DN44" s="214">
        <f>'Marks Entry'!DO46</f>
        <v>0</v>
      </c>
      <c r="DO44" s="215">
        <f>'Marks Entry'!DP46</f>
        <v>0</v>
      </c>
      <c r="DP44" s="208">
        <f>'Marks Entry'!DQ46</f>
        <v>0</v>
      </c>
      <c r="DQ44" s="210" t="str">
        <f>'Marks Entry'!DR46</f>
        <v/>
      </c>
      <c r="DR44" s="211">
        <f>'Marks Entry'!DS46</f>
        <v>0</v>
      </c>
      <c r="DS44" s="212">
        <f>'Marks Entry'!DT46</f>
        <v>0</v>
      </c>
      <c r="DT44" s="216">
        <f>'Marks Entry'!DU46</f>
        <v>0</v>
      </c>
      <c r="DU44" s="212">
        <f>'Marks Entry'!DV46</f>
        <v>0</v>
      </c>
      <c r="DV44" s="212">
        <f>'Marks Entry'!DW46</f>
        <v>0</v>
      </c>
      <c r="DW44" s="216">
        <f>'Marks Entry'!DX46</f>
        <v>0</v>
      </c>
      <c r="DX44" s="212">
        <f>'Marks Entry'!DY46</f>
        <v>0</v>
      </c>
      <c r="DY44" s="212">
        <f>'Marks Entry'!DZ46</f>
        <v>0</v>
      </c>
      <c r="DZ44" s="216" t="str">
        <f>'Marks Entry'!EA46</f>
        <v/>
      </c>
      <c r="EA44" s="216">
        <f>'Marks Entry'!EB46</f>
        <v>0</v>
      </c>
      <c r="EB44" s="216">
        <f>'Marks Entry'!EC46</f>
        <v>0</v>
      </c>
      <c r="EC44" s="217">
        <f>'Marks Entry'!ED46</f>
        <v>0</v>
      </c>
      <c r="ED44" s="212">
        <f>'Marks Entry'!EE46</f>
        <v>0</v>
      </c>
      <c r="EE44" s="213">
        <f>'Marks Entry'!EF46</f>
        <v>0</v>
      </c>
      <c r="EF44" s="216">
        <f>'Marks Entry'!EG46</f>
        <v>0</v>
      </c>
      <c r="EG44" s="213">
        <f>'Marks Entry'!EH46</f>
        <v>0</v>
      </c>
      <c r="EH44" s="212">
        <f>'Marks Entry'!EI46</f>
        <v>0</v>
      </c>
      <c r="EI44" s="214">
        <f>'Marks Entry'!EJ46</f>
        <v>0</v>
      </c>
      <c r="EJ44" s="214">
        <f>'Marks Entry'!EK46</f>
        <v>0</v>
      </c>
      <c r="EK44" s="214">
        <f>'Marks Entry'!EL46</f>
        <v>0</v>
      </c>
      <c r="EL44" s="218">
        <f>'Marks Entry'!EM46</f>
        <v>0</v>
      </c>
      <c r="EM44" s="208">
        <f>'Marks Entry'!EN46</f>
        <v>0</v>
      </c>
      <c r="EN44" s="210" t="str">
        <f>'Marks Entry'!EO46</f>
        <v/>
      </c>
      <c r="EO44" s="211">
        <f>'Marks Entry'!EP46</f>
        <v>0</v>
      </c>
      <c r="EP44" s="212">
        <f>'Marks Entry'!EQ46</f>
        <v>0</v>
      </c>
      <c r="EQ44" s="212">
        <f>'Marks Entry'!ER46</f>
        <v>0</v>
      </c>
      <c r="ER44" s="215">
        <f>'Marks Entry'!ES46</f>
        <v>0</v>
      </c>
      <c r="ES44" s="219">
        <f>'Marks Entry'!ET46</f>
        <v>0</v>
      </c>
      <c r="ET44" s="220" t="str">
        <f>'Marks Entry'!EU46</f>
        <v/>
      </c>
      <c r="EU44" s="211">
        <f>'Marks Entry'!EV46</f>
        <v>0</v>
      </c>
      <c r="EV44" s="212">
        <f>'Marks Entry'!EW46</f>
        <v>0</v>
      </c>
      <c r="EW44" s="212">
        <f>'Marks Entry'!EX46</f>
        <v>0</v>
      </c>
      <c r="EX44" s="215">
        <f>'Marks Entry'!EY46</f>
        <v>0</v>
      </c>
      <c r="EY44" s="219">
        <f>'Marks Entry'!EZ46</f>
        <v>0</v>
      </c>
      <c r="EZ44" s="220" t="str">
        <f>'Marks Entry'!FA46</f>
        <v/>
      </c>
      <c r="FA44" s="211">
        <f>'Marks Entry'!FB46</f>
        <v>0</v>
      </c>
      <c r="FB44" s="212">
        <f>'Marks Entry'!FC46</f>
        <v>0</v>
      </c>
      <c r="FC44" s="213">
        <f>'Marks Entry'!FD46</f>
        <v>0</v>
      </c>
      <c r="FD44" s="216">
        <f>'Marks Entry'!FE46</f>
        <v>0</v>
      </c>
      <c r="FE44" s="213">
        <f>'Marks Entry'!FF46</f>
        <v>0</v>
      </c>
      <c r="FF44" s="216">
        <f>'Marks Entry'!FG46</f>
        <v>0</v>
      </c>
      <c r="FG44" s="213">
        <f>'Marks Entry'!FH46</f>
        <v>0</v>
      </c>
      <c r="FH44" s="221">
        <f>'Marks Entry'!FI46</f>
        <v>0</v>
      </c>
      <c r="FI44" s="221">
        <f>'Marks Entry'!FJ46</f>
        <v>0</v>
      </c>
      <c r="FJ44" s="221" t="str">
        <f>'Marks Entry'!FK46</f>
        <v/>
      </c>
      <c r="FK44" s="208" t="str">
        <f>'Marks Entry'!FL46</f>
        <v/>
      </c>
      <c r="FL44" s="210" t="str">
        <f>'Marks Entry'!FM46</f>
        <v/>
      </c>
      <c r="FM44" s="211">
        <f>'Marks Entry'!FN46</f>
        <v>0</v>
      </c>
      <c r="FN44" s="212">
        <f>'Marks Entry'!FO46</f>
        <v>0</v>
      </c>
      <c r="FO44" s="212">
        <f>'Marks Entry'!FP46</f>
        <v>0</v>
      </c>
      <c r="FP44" s="215">
        <f>'Marks Entry'!FQ46</f>
        <v>0</v>
      </c>
      <c r="FQ44" s="219">
        <f>'Marks Entry'!FR46</f>
        <v>0</v>
      </c>
      <c r="FR44" s="220" t="str">
        <f>'Marks Entry'!FS46</f>
        <v/>
      </c>
      <c r="FS44" s="207">
        <f>'Marks Entry'!FT46</f>
        <v>0</v>
      </c>
      <c r="FT44" s="208">
        <f>'Marks Entry'!FU46</f>
        <v>0</v>
      </c>
      <c r="FU44" s="222" t="str">
        <f>'Marks Entry'!FV46</f>
        <v/>
      </c>
      <c r="FV44" s="207" t="str">
        <f>'Marks Entry'!FW46</f>
        <v/>
      </c>
      <c r="FW44" s="208" t="str">
        <f>'Marks Entry'!FX46</f>
        <v/>
      </c>
      <c r="FX44" s="223" t="str">
        <f>'Marks Entry'!FY46</f>
        <v/>
      </c>
      <c r="FY44" s="208" t="str">
        <f>'Marks Entry'!FZ46</f>
        <v/>
      </c>
      <c r="FZ44" s="208" t="str">
        <f>'Marks Entry'!GA46</f>
        <v/>
      </c>
      <c r="GA44" s="208" t="str">
        <f>'Marks Entry'!GC46</f>
        <v/>
      </c>
      <c r="GB44" s="445" t="str">
        <f>'Marks Entry'!GD46</f>
        <v/>
      </c>
    </row>
    <row r="45" spans="1:184" s="31" customFormat="1" ht="17.25" customHeight="1">
      <c r="A45" s="1064"/>
      <c r="B45" s="188">
        <f>IF(F45&gt;0,B44+1,0)</f>
        <v>0</v>
      </c>
      <c r="C45" s="189">
        <f>'Marks Entry'!D47</f>
        <v>0</v>
      </c>
      <c r="D45" s="189">
        <f>'Marks Entry'!E47</f>
        <v>0</v>
      </c>
      <c r="E45" s="189">
        <f>'Marks Entry'!F47</f>
        <v>0</v>
      </c>
      <c r="F45" s="189">
        <f>'Marks Entry'!$G47</f>
        <v>0</v>
      </c>
      <c r="G45" s="189">
        <f>'Marks Entry'!$H47</f>
        <v>0</v>
      </c>
      <c r="H45" s="189">
        <f>'Marks Entry'!I47</f>
        <v>0</v>
      </c>
      <c r="I45" s="189">
        <f>'Marks Entry'!J47</f>
        <v>0</v>
      </c>
      <c r="J45" s="366">
        <f>'Marks Entry'!K47</f>
        <v>0</v>
      </c>
      <c r="K45" s="207">
        <f>'Marks Entry'!L47</f>
        <v>0</v>
      </c>
      <c r="L45" s="208">
        <f>'Marks Entry'!M47</f>
        <v>0</v>
      </c>
      <c r="M45" s="208">
        <f>'Marks Entry'!N47</f>
        <v>0</v>
      </c>
      <c r="N45" s="208">
        <f>'Marks Entry'!O47</f>
        <v>0</v>
      </c>
      <c r="O45" s="208">
        <f>'Marks Entry'!P47</f>
        <v>0</v>
      </c>
      <c r="P45" s="209">
        <f>'Marks Entry'!Q47</f>
        <v>0</v>
      </c>
      <c r="Q45" s="208">
        <f>'Marks Entry'!R47</f>
        <v>0</v>
      </c>
      <c r="R45" s="209">
        <f>'Marks Entry'!S47</f>
        <v>0</v>
      </c>
      <c r="S45" s="208">
        <f>'Marks Entry'!T47</f>
        <v>0</v>
      </c>
      <c r="T45" s="209">
        <f>'Marks Entry'!U47</f>
        <v>0</v>
      </c>
      <c r="U45" s="208">
        <f>'Marks Entry'!V47</f>
        <v>0</v>
      </c>
      <c r="V45" s="208" t="str">
        <f>'Marks Entry'!W47</f>
        <v/>
      </c>
      <c r="W45" s="208" t="str">
        <f>'Marks Entry'!X47</f>
        <v/>
      </c>
      <c r="X45" s="210" t="str">
        <f>'Marks Entry'!Y47</f>
        <v/>
      </c>
      <c r="Y45" s="207">
        <f>'Marks Entry'!Z47</f>
        <v>0</v>
      </c>
      <c r="Z45" s="208">
        <f>'Marks Entry'!AA47</f>
        <v>0</v>
      </c>
      <c r="AA45" s="208">
        <f>'Marks Entry'!AB47</f>
        <v>0</v>
      </c>
      <c r="AB45" s="208">
        <f>'Marks Entry'!AC47</f>
        <v>0</v>
      </c>
      <c r="AC45" s="208">
        <f>'Marks Entry'!AD47</f>
        <v>0</v>
      </c>
      <c r="AD45" s="209">
        <f>'Marks Entry'!AE47</f>
        <v>0</v>
      </c>
      <c r="AE45" s="208">
        <f>'Marks Entry'!AF47</f>
        <v>0</v>
      </c>
      <c r="AF45" s="209">
        <f>'Marks Entry'!AG47</f>
        <v>0</v>
      </c>
      <c r="AG45" s="208">
        <f>'Marks Entry'!AH47</f>
        <v>0</v>
      </c>
      <c r="AH45" s="209">
        <f>'Marks Entry'!AI47</f>
        <v>0</v>
      </c>
      <c r="AI45" s="208">
        <f>'Marks Entry'!AJ47</f>
        <v>0</v>
      </c>
      <c r="AJ45" s="208" t="str">
        <f>'Marks Entry'!AK47</f>
        <v/>
      </c>
      <c r="AK45" s="208" t="str">
        <f>'Marks Entry'!AL47</f>
        <v/>
      </c>
      <c r="AL45" s="210" t="str">
        <f>'Marks Entry'!AM47</f>
        <v/>
      </c>
      <c r="AM45" s="207">
        <f>'Marks Entry'!AN47</f>
        <v>0</v>
      </c>
      <c r="AN45" s="208">
        <f>'Marks Entry'!AO47</f>
        <v>0</v>
      </c>
      <c r="AO45" s="208">
        <f>'Marks Entry'!AP47</f>
        <v>0</v>
      </c>
      <c r="AP45" s="208">
        <f>'Marks Entry'!AQ47</f>
        <v>0</v>
      </c>
      <c r="AQ45" s="208">
        <f>'Marks Entry'!AR47</f>
        <v>0</v>
      </c>
      <c r="AR45" s="209">
        <f>'Marks Entry'!AS47</f>
        <v>0</v>
      </c>
      <c r="AS45" s="208">
        <f>'Marks Entry'!AT47</f>
        <v>0</v>
      </c>
      <c r="AT45" s="209">
        <f>'Marks Entry'!AU47</f>
        <v>0</v>
      </c>
      <c r="AU45" s="208">
        <f>'Marks Entry'!AV47</f>
        <v>0</v>
      </c>
      <c r="AV45" s="209">
        <f>'Marks Entry'!AW47</f>
        <v>0</v>
      </c>
      <c r="AW45" s="208" t="str">
        <f>'Marks Entry'!AX47</f>
        <v/>
      </c>
      <c r="AX45" s="208" t="str">
        <f>'Marks Entry'!AY47</f>
        <v/>
      </c>
      <c r="AY45" s="208" t="str">
        <f>'Marks Entry'!AZ47</f>
        <v/>
      </c>
      <c r="AZ45" s="210" t="str">
        <f>'Marks Entry'!BA47</f>
        <v/>
      </c>
      <c r="BA45" s="207">
        <f>'Marks Entry'!BB47</f>
        <v>0</v>
      </c>
      <c r="BB45" s="208">
        <f>'Marks Entry'!BC47</f>
        <v>0</v>
      </c>
      <c r="BC45" s="208">
        <f>'Marks Entry'!BD47</f>
        <v>0</v>
      </c>
      <c r="BD45" s="208">
        <f>'Marks Entry'!BE47</f>
        <v>0</v>
      </c>
      <c r="BE45" s="208">
        <f>'Marks Entry'!BF47</f>
        <v>0</v>
      </c>
      <c r="BF45" s="209">
        <f>'Marks Entry'!BG47</f>
        <v>0</v>
      </c>
      <c r="BG45" s="208">
        <f>'Marks Entry'!BH47</f>
        <v>0</v>
      </c>
      <c r="BH45" s="209">
        <f>'Marks Entry'!BI47</f>
        <v>0</v>
      </c>
      <c r="BI45" s="208">
        <f>'Marks Entry'!BJ47</f>
        <v>0</v>
      </c>
      <c r="BJ45" s="209">
        <f>'Marks Entry'!BK47</f>
        <v>0</v>
      </c>
      <c r="BK45" s="208">
        <f>'Marks Entry'!BL47</f>
        <v>0</v>
      </c>
      <c r="BL45" s="208" t="str">
        <f>'Marks Entry'!BM47</f>
        <v/>
      </c>
      <c r="BM45" s="208" t="str">
        <f>'Marks Entry'!BN47</f>
        <v/>
      </c>
      <c r="BN45" s="210" t="str">
        <f>'Marks Entry'!BO47</f>
        <v/>
      </c>
      <c r="BO45" s="207">
        <f>'Marks Entry'!BP47</f>
        <v>0</v>
      </c>
      <c r="BP45" s="208">
        <f>'Marks Entry'!BQ47</f>
        <v>0</v>
      </c>
      <c r="BQ45" s="208">
        <f>'Marks Entry'!BR47</f>
        <v>0</v>
      </c>
      <c r="BR45" s="208">
        <f>'Marks Entry'!BS47</f>
        <v>0</v>
      </c>
      <c r="BS45" s="208">
        <f>'Marks Entry'!BT47</f>
        <v>0</v>
      </c>
      <c r="BT45" s="209">
        <f>'Marks Entry'!BU47</f>
        <v>0</v>
      </c>
      <c r="BU45" s="208">
        <f>'Marks Entry'!BV47</f>
        <v>0</v>
      </c>
      <c r="BV45" s="209">
        <f>'Marks Entry'!BW47</f>
        <v>0</v>
      </c>
      <c r="BW45" s="208">
        <f>'Marks Entry'!BX47</f>
        <v>0</v>
      </c>
      <c r="BX45" s="209">
        <f>'Marks Entry'!BY47</f>
        <v>0</v>
      </c>
      <c r="BY45" s="208">
        <f>'Marks Entry'!BZ47</f>
        <v>0</v>
      </c>
      <c r="BZ45" s="208" t="str">
        <f>'Marks Entry'!CA47</f>
        <v/>
      </c>
      <c r="CA45" s="208" t="str">
        <f>'Marks Entry'!CB47</f>
        <v/>
      </c>
      <c r="CB45" s="210" t="str">
        <f>'Marks Entry'!CC47</f>
        <v/>
      </c>
      <c r="CC45" s="207">
        <f>'Marks Entry'!CD47</f>
        <v>0</v>
      </c>
      <c r="CD45" s="208">
        <f>'Marks Entry'!CE47</f>
        <v>0</v>
      </c>
      <c r="CE45" s="208">
        <f>'Marks Entry'!CF47</f>
        <v>0</v>
      </c>
      <c r="CF45" s="208">
        <f>'Marks Entry'!CG47</f>
        <v>0</v>
      </c>
      <c r="CG45" s="208">
        <f>'Marks Entry'!CH47</f>
        <v>0</v>
      </c>
      <c r="CH45" s="209">
        <f>'Marks Entry'!CI47</f>
        <v>0</v>
      </c>
      <c r="CI45" s="208">
        <f>'Marks Entry'!CJ47</f>
        <v>0</v>
      </c>
      <c r="CJ45" s="209">
        <f>'Marks Entry'!CK47</f>
        <v>0</v>
      </c>
      <c r="CK45" s="208">
        <f>'Marks Entry'!CL47</f>
        <v>0</v>
      </c>
      <c r="CL45" s="209">
        <f>'Marks Entry'!CM47</f>
        <v>0</v>
      </c>
      <c r="CM45" s="208">
        <f>'Marks Entry'!CN47</f>
        <v>0</v>
      </c>
      <c r="CN45" s="208" t="str">
        <f>'Marks Entry'!CO47</f>
        <v/>
      </c>
      <c r="CO45" s="208" t="str">
        <f>'Marks Entry'!CP47</f>
        <v/>
      </c>
      <c r="CP45" s="210" t="str">
        <f>'Marks Entry'!CQ47</f>
        <v/>
      </c>
      <c r="CQ45" s="207">
        <f>'Marks Entry'!CR47</f>
        <v>0</v>
      </c>
      <c r="CR45" s="208">
        <f>'Marks Entry'!CS47</f>
        <v>0</v>
      </c>
      <c r="CS45" s="208">
        <f>'Marks Entry'!CT47</f>
        <v>0</v>
      </c>
      <c r="CT45" s="208">
        <f>'Marks Entry'!CU47</f>
        <v>0</v>
      </c>
      <c r="CU45" s="208">
        <f>'Marks Entry'!CV47</f>
        <v>0</v>
      </c>
      <c r="CV45" s="209">
        <f>'Marks Entry'!CW47</f>
        <v>0</v>
      </c>
      <c r="CW45" s="208">
        <f>'Marks Entry'!CX47</f>
        <v>0</v>
      </c>
      <c r="CX45" s="209">
        <f>'Marks Entry'!CY47</f>
        <v>0</v>
      </c>
      <c r="CY45" s="208">
        <f>'Marks Entry'!CZ47</f>
        <v>0</v>
      </c>
      <c r="CZ45" s="209">
        <f>'Marks Entry'!DA47</f>
        <v>0</v>
      </c>
      <c r="DA45" s="208">
        <f>'Marks Entry'!DB47</f>
        <v>0</v>
      </c>
      <c r="DB45" s="208" t="str">
        <f>'Marks Entry'!DC47</f>
        <v/>
      </c>
      <c r="DC45" s="208" t="str">
        <f>'Marks Entry'!DD47</f>
        <v/>
      </c>
      <c r="DD45" s="210" t="str">
        <f>'Marks Entry'!DE47</f>
        <v/>
      </c>
      <c r="DE45" s="211">
        <f>'Marks Entry'!DF47</f>
        <v>0</v>
      </c>
      <c r="DF45" s="212">
        <f>'Marks Entry'!DG47</f>
        <v>0</v>
      </c>
      <c r="DG45" s="212">
        <f>'Marks Entry'!DH47</f>
        <v>0</v>
      </c>
      <c r="DH45" s="209">
        <f>'Marks Entry'!DI47</f>
        <v>0</v>
      </c>
      <c r="DI45" s="212">
        <f>'Marks Entry'!DJ47</f>
        <v>0</v>
      </c>
      <c r="DJ45" s="213">
        <f>'Marks Entry'!DK47</f>
        <v>0</v>
      </c>
      <c r="DK45" s="214">
        <f>'Marks Entry'!DL47</f>
        <v>0</v>
      </c>
      <c r="DL45" s="213">
        <f>'Marks Entry'!DM47</f>
        <v>0</v>
      </c>
      <c r="DM45" s="212">
        <f>'Marks Entry'!DN47</f>
        <v>0</v>
      </c>
      <c r="DN45" s="214">
        <f>'Marks Entry'!DO47</f>
        <v>0</v>
      </c>
      <c r="DO45" s="215">
        <f>'Marks Entry'!DP47</f>
        <v>0</v>
      </c>
      <c r="DP45" s="208">
        <f>'Marks Entry'!DQ47</f>
        <v>0</v>
      </c>
      <c r="DQ45" s="210" t="str">
        <f>'Marks Entry'!DR47</f>
        <v/>
      </c>
      <c r="DR45" s="211">
        <f>'Marks Entry'!DS47</f>
        <v>0</v>
      </c>
      <c r="DS45" s="212">
        <f>'Marks Entry'!DT47</f>
        <v>0</v>
      </c>
      <c r="DT45" s="216">
        <f>'Marks Entry'!DU47</f>
        <v>0</v>
      </c>
      <c r="DU45" s="212">
        <f>'Marks Entry'!DV47</f>
        <v>0</v>
      </c>
      <c r="DV45" s="212">
        <f>'Marks Entry'!DW47</f>
        <v>0</v>
      </c>
      <c r="DW45" s="216">
        <f>'Marks Entry'!DX47</f>
        <v>0</v>
      </c>
      <c r="DX45" s="212">
        <f>'Marks Entry'!DY47</f>
        <v>0</v>
      </c>
      <c r="DY45" s="212">
        <f>'Marks Entry'!DZ47</f>
        <v>0</v>
      </c>
      <c r="DZ45" s="216" t="str">
        <f>'Marks Entry'!EA47</f>
        <v/>
      </c>
      <c r="EA45" s="216">
        <f>'Marks Entry'!EB47</f>
        <v>0</v>
      </c>
      <c r="EB45" s="216">
        <f>'Marks Entry'!EC47</f>
        <v>0</v>
      </c>
      <c r="EC45" s="217">
        <f>'Marks Entry'!ED47</f>
        <v>0</v>
      </c>
      <c r="ED45" s="212">
        <f>'Marks Entry'!EE47</f>
        <v>0</v>
      </c>
      <c r="EE45" s="213">
        <f>'Marks Entry'!EF47</f>
        <v>0</v>
      </c>
      <c r="EF45" s="216">
        <f>'Marks Entry'!EG47</f>
        <v>0</v>
      </c>
      <c r="EG45" s="213">
        <f>'Marks Entry'!EH47</f>
        <v>0</v>
      </c>
      <c r="EH45" s="212">
        <f>'Marks Entry'!EI47</f>
        <v>0</v>
      </c>
      <c r="EI45" s="214">
        <f>'Marks Entry'!EJ47</f>
        <v>0</v>
      </c>
      <c r="EJ45" s="214">
        <f>'Marks Entry'!EK47</f>
        <v>0</v>
      </c>
      <c r="EK45" s="214">
        <f>'Marks Entry'!EL47</f>
        <v>0</v>
      </c>
      <c r="EL45" s="218">
        <f>'Marks Entry'!EM47</f>
        <v>0</v>
      </c>
      <c r="EM45" s="208">
        <f>'Marks Entry'!EN47</f>
        <v>0</v>
      </c>
      <c r="EN45" s="210" t="str">
        <f>'Marks Entry'!EO47</f>
        <v/>
      </c>
      <c r="EO45" s="211">
        <f>'Marks Entry'!EP47</f>
        <v>0</v>
      </c>
      <c r="EP45" s="212">
        <f>'Marks Entry'!EQ47</f>
        <v>0</v>
      </c>
      <c r="EQ45" s="212">
        <f>'Marks Entry'!ER47</f>
        <v>0</v>
      </c>
      <c r="ER45" s="215">
        <f>'Marks Entry'!ES47</f>
        <v>0</v>
      </c>
      <c r="ES45" s="219">
        <f>'Marks Entry'!ET47</f>
        <v>0</v>
      </c>
      <c r="ET45" s="220" t="str">
        <f>'Marks Entry'!EU47</f>
        <v/>
      </c>
      <c r="EU45" s="211">
        <f>'Marks Entry'!EV47</f>
        <v>0</v>
      </c>
      <c r="EV45" s="212">
        <f>'Marks Entry'!EW47</f>
        <v>0</v>
      </c>
      <c r="EW45" s="212">
        <f>'Marks Entry'!EX47</f>
        <v>0</v>
      </c>
      <c r="EX45" s="215">
        <f>'Marks Entry'!EY47</f>
        <v>0</v>
      </c>
      <c r="EY45" s="219">
        <f>'Marks Entry'!EZ47</f>
        <v>0</v>
      </c>
      <c r="EZ45" s="220" t="str">
        <f>'Marks Entry'!FA47</f>
        <v/>
      </c>
      <c r="FA45" s="211">
        <f>'Marks Entry'!FB47</f>
        <v>0</v>
      </c>
      <c r="FB45" s="212">
        <f>'Marks Entry'!FC47</f>
        <v>0</v>
      </c>
      <c r="FC45" s="213">
        <f>'Marks Entry'!FD47</f>
        <v>0</v>
      </c>
      <c r="FD45" s="216">
        <f>'Marks Entry'!FE47</f>
        <v>0</v>
      </c>
      <c r="FE45" s="213">
        <f>'Marks Entry'!FF47</f>
        <v>0</v>
      </c>
      <c r="FF45" s="216">
        <f>'Marks Entry'!FG47</f>
        <v>0</v>
      </c>
      <c r="FG45" s="213">
        <f>'Marks Entry'!FH47</f>
        <v>0</v>
      </c>
      <c r="FH45" s="221">
        <f>'Marks Entry'!FI47</f>
        <v>0</v>
      </c>
      <c r="FI45" s="221">
        <f>'Marks Entry'!FJ47</f>
        <v>0</v>
      </c>
      <c r="FJ45" s="221" t="str">
        <f>'Marks Entry'!FK47</f>
        <v/>
      </c>
      <c r="FK45" s="208" t="str">
        <f>'Marks Entry'!FL47</f>
        <v/>
      </c>
      <c r="FL45" s="210" t="str">
        <f>'Marks Entry'!FM47</f>
        <v/>
      </c>
      <c r="FM45" s="211">
        <f>'Marks Entry'!FN47</f>
        <v>0</v>
      </c>
      <c r="FN45" s="212">
        <f>'Marks Entry'!FO47</f>
        <v>0</v>
      </c>
      <c r="FO45" s="212">
        <f>'Marks Entry'!FP47</f>
        <v>0</v>
      </c>
      <c r="FP45" s="215">
        <f>'Marks Entry'!FQ47</f>
        <v>0</v>
      </c>
      <c r="FQ45" s="219">
        <f>'Marks Entry'!FR47</f>
        <v>0</v>
      </c>
      <c r="FR45" s="220" t="str">
        <f>'Marks Entry'!FS47</f>
        <v/>
      </c>
      <c r="FS45" s="207">
        <f>'Marks Entry'!FT47</f>
        <v>0</v>
      </c>
      <c r="FT45" s="208">
        <f>'Marks Entry'!FU47</f>
        <v>0</v>
      </c>
      <c r="FU45" s="222" t="str">
        <f>'Marks Entry'!FV47</f>
        <v/>
      </c>
      <c r="FV45" s="207" t="str">
        <f>'Marks Entry'!FW47</f>
        <v/>
      </c>
      <c r="FW45" s="208" t="str">
        <f>'Marks Entry'!FX47</f>
        <v/>
      </c>
      <c r="FX45" s="223" t="str">
        <f>'Marks Entry'!FY47</f>
        <v/>
      </c>
      <c r="FY45" s="224" t="str">
        <f>'Marks Entry'!FZ47</f>
        <v/>
      </c>
      <c r="FZ45" s="224" t="str">
        <f>'Marks Entry'!GA47</f>
        <v/>
      </c>
      <c r="GA45" s="208" t="str">
        <f>'Marks Entry'!GC47</f>
        <v/>
      </c>
      <c r="GB45" s="445" t="str">
        <f>'Marks Entry'!GD47</f>
        <v/>
      </c>
    </row>
    <row r="46" spans="1:184" s="31" customFormat="1" ht="17.25" customHeight="1">
      <c r="A46" s="1064"/>
      <c r="B46" s="188">
        <f t="shared" si="1"/>
        <v>0</v>
      </c>
      <c r="C46" s="189">
        <f>'Marks Entry'!D48</f>
        <v>0</v>
      </c>
      <c r="D46" s="189">
        <f>'Marks Entry'!E48</f>
        <v>0</v>
      </c>
      <c r="E46" s="189">
        <f>'Marks Entry'!F48</f>
        <v>0</v>
      </c>
      <c r="F46" s="189">
        <f>'Marks Entry'!$G48</f>
        <v>0</v>
      </c>
      <c r="G46" s="189">
        <f>'Marks Entry'!$H48</f>
        <v>0</v>
      </c>
      <c r="H46" s="189">
        <f>'Marks Entry'!I48</f>
        <v>0</v>
      </c>
      <c r="I46" s="189">
        <f>'Marks Entry'!J48</f>
        <v>0</v>
      </c>
      <c r="J46" s="366">
        <f>'Marks Entry'!K48</f>
        <v>0</v>
      </c>
      <c r="K46" s="207">
        <f>'Marks Entry'!L48</f>
        <v>0</v>
      </c>
      <c r="L46" s="208">
        <f>'Marks Entry'!M48</f>
        <v>0</v>
      </c>
      <c r="M46" s="208">
        <f>'Marks Entry'!N48</f>
        <v>0</v>
      </c>
      <c r="N46" s="208">
        <f>'Marks Entry'!O48</f>
        <v>0</v>
      </c>
      <c r="O46" s="208">
        <f>'Marks Entry'!P48</f>
        <v>0</v>
      </c>
      <c r="P46" s="209">
        <f>'Marks Entry'!Q48</f>
        <v>0</v>
      </c>
      <c r="Q46" s="208">
        <f>'Marks Entry'!R48</f>
        <v>0</v>
      </c>
      <c r="R46" s="209">
        <f>'Marks Entry'!S48</f>
        <v>0</v>
      </c>
      <c r="S46" s="208">
        <f>'Marks Entry'!T48</f>
        <v>0</v>
      </c>
      <c r="T46" s="209">
        <f>'Marks Entry'!U48</f>
        <v>0</v>
      </c>
      <c r="U46" s="208">
        <f>'Marks Entry'!V48</f>
        <v>0</v>
      </c>
      <c r="V46" s="208" t="str">
        <f>'Marks Entry'!W48</f>
        <v/>
      </c>
      <c r="W46" s="208" t="str">
        <f>'Marks Entry'!X48</f>
        <v/>
      </c>
      <c r="X46" s="210" t="str">
        <f>'Marks Entry'!Y48</f>
        <v/>
      </c>
      <c r="Y46" s="207">
        <f>'Marks Entry'!Z48</f>
        <v>0</v>
      </c>
      <c r="Z46" s="208">
        <f>'Marks Entry'!AA48</f>
        <v>0</v>
      </c>
      <c r="AA46" s="208">
        <f>'Marks Entry'!AB48</f>
        <v>0</v>
      </c>
      <c r="AB46" s="208">
        <f>'Marks Entry'!AC48</f>
        <v>0</v>
      </c>
      <c r="AC46" s="208">
        <f>'Marks Entry'!AD48</f>
        <v>0</v>
      </c>
      <c r="AD46" s="209">
        <f>'Marks Entry'!AE48</f>
        <v>0</v>
      </c>
      <c r="AE46" s="208">
        <f>'Marks Entry'!AF48</f>
        <v>0</v>
      </c>
      <c r="AF46" s="209">
        <f>'Marks Entry'!AG48</f>
        <v>0</v>
      </c>
      <c r="AG46" s="208">
        <f>'Marks Entry'!AH48</f>
        <v>0</v>
      </c>
      <c r="AH46" s="209">
        <f>'Marks Entry'!AI48</f>
        <v>0</v>
      </c>
      <c r="AI46" s="208">
        <f>'Marks Entry'!AJ48</f>
        <v>0</v>
      </c>
      <c r="AJ46" s="208" t="str">
        <f>'Marks Entry'!AK48</f>
        <v/>
      </c>
      <c r="AK46" s="208" t="str">
        <f>'Marks Entry'!AL48</f>
        <v/>
      </c>
      <c r="AL46" s="210" t="str">
        <f>'Marks Entry'!AM48</f>
        <v/>
      </c>
      <c r="AM46" s="207">
        <f>'Marks Entry'!AN48</f>
        <v>0</v>
      </c>
      <c r="AN46" s="208">
        <f>'Marks Entry'!AO48</f>
        <v>0</v>
      </c>
      <c r="AO46" s="208">
        <f>'Marks Entry'!AP48</f>
        <v>0</v>
      </c>
      <c r="AP46" s="208">
        <f>'Marks Entry'!AQ48</f>
        <v>0</v>
      </c>
      <c r="AQ46" s="208">
        <f>'Marks Entry'!AR48</f>
        <v>0</v>
      </c>
      <c r="AR46" s="209">
        <f>'Marks Entry'!AS48</f>
        <v>0</v>
      </c>
      <c r="AS46" s="208">
        <f>'Marks Entry'!AT48</f>
        <v>0</v>
      </c>
      <c r="AT46" s="209">
        <f>'Marks Entry'!AU48</f>
        <v>0</v>
      </c>
      <c r="AU46" s="208">
        <f>'Marks Entry'!AV48</f>
        <v>0</v>
      </c>
      <c r="AV46" s="209">
        <f>'Marks Entry'!AW48</f>
        <v>0</v>
      </c>
      <c r="AW46" s="208" t="str">
        <f>'Marks Entry'!AX48</f>
        <v/>
      </c>
      <c r="AX46" s="208" t="str">
        <f>'Marks Entry'!AY48</f>
        <v/>
      </c>
      <c r="AY46" s="208" t="str">
        <f>'Marks Entry'!AZ48</f>
        <v/>
      </c>
      <c r="AZ46" s="210" t="str">
        <f>'Marks Entry'!BA48</f>
        <v/>
      </c>
      <c r="BA46" s="207">
        <f>'Marks Entry'!BB48</f>
        <v>0</v>
      </c>
      <c r="BB46" s="208">
        <f>'Marks Entry'!BC48</f>
        <v>0</v>
      </c>
      <c r="BC46" s="208">
        <f>'Marks Entry'!BD48</f>
        <v>0</v>
      </c>
      <c r="BD46" s="208">
        <f>'Marks Entry'!BE48</f>
        <v>0</v>
      </c>
      <c r="BE46" s="208">
        <f>'Marks Entry'!BF48</f>
        <v>0</v>
      </c>
      <c r="BF46" s="209">
        <f>'Marks Entry'!BG48</f>
        <v>0</v>
      </c>
      <c r="BG46" s="208">
        <f>'Marks Entry'!BH48</f>
        <v>0</v>
      </c>
      <c r="BH46" s="209">
        <f>'Marks Entry'!BI48</f>
        <v>0</v>
      </c>
      <c r="BI46" s="208">
        <f>'Marks Entry'!BJ48</f>
        <v>0</v>
      </c>
      <c r="BJ46" s="209">
        <f>'Marks Entry'!BK48</f>
        <v>0</v>
      </c>
      <c r="BK46" s="208">
        <f>'Marks Entry'!BL48</f>
        <v>0</v>
      </c>
      <c r="BL46" s="208" t="str">
        <f>'Marks Entry'!BM48</f>
        <v/>
      </c>
      <c r="BM46" s="208" t="str">
        <f>'Marks Entry'!BN48</f>
        <v/>
      </c>
      <c r="BN46" s="210" t="str">
        <f>'Marks Entry'!BO48</f>
        <v/>
      </c>
      <c r="BO46" s="207">
        <f>'Marks Entry'!BP48</f>
        <v>0</v>
      </c>
      <c r="BP46" s="208">
        <f>'Marks Entry'!BQ48</f>
        <v>0</v>
      </c>
      <c r="BQ46" s="208">
        <f>'Marks Entry'!BR48</f>
        <v>0</v>
      </c>
      <c r="BR46" s="208">
        <f>'Marks Entry'!BS48</f>
        <v>0</v>
      </c>
      <c r="BS46" s="208">
        <f>'Marks Entry'!BT48</f>
        <v>0</v>
      </c>
      <c r="BT46" s="209">
        <f>'Marks Entry'!BU48</f>
        <v>0</v>
      </c>
      <c r="BU46" s="208">
        <f>'Marks Entry'!BV48</f>
        <v>0</v>
      </c>
      <c r="BV46" s="209">
        <f>'Marks Entry'!BW48</f>
        <v>0</v>
      </c>
      <c r="BW46" s="208">
        <f>'Marks Entry'!BX48</f>
        <v>0</v>
      </c>
      <c r="BX46" s="209">
        <f>'Marks Entry'!BY48</f>
        <v>0</v>
      </c>
      <c r="BY46" s="208">
        <f>'Marks Entry'!BZ48</f>
        <v>0</v>
      </c>
      <c r="BZ46" s="208" t="str">
        <f>'Marks Entry'!CA48</f>
        <v/>
      </c>
      <c r="CA46" s="208" t="str">
        <f>'Marks Entry'!CB48</f>
        <v/>
      </c>
      <c r="CB46" s="210" t="str">
        <f>'Marks Entry'!CC48</f>
        <v/>
      </c>
      <c r="CC46" s="207">
        <f>'Marks Entry'!CD48</f>
        <v>0</v>
      </c>
      <c r="CD46" s="208">
        <f>'Marks Entry'!CE48</f>
        <v>0</v>
      </c>
      <c r="CE46" s="208">
        <f>'Marks Entry'!CF48</f>
        <v>0</v>
      </c>
      <c r="CF46" s="208">
        <f>'Marks Entry'!CG48</f>
        <v>0</v>
      </c>
      <c r="CG46" s="208">
        <f>'Marks Entry'!CH48</f>
        <v>0</v>
      </c>
      <c r="CH46" s="209">
        <f>'Marks Entry'!CI48</f>
        <v>0</v>
      </c>
      <c r="CI46" s="208">
        <f>'Marks Entry'!CJ48</f>
        <v>0</v>
      </c>
      <c r="CJ46" s="209">
        <f>'Marks Entry'!CK48</f>
        <v>0</v>
      </c>
      <c r="CK46" s="208">
        <f>'Marks Entry'!CL48</f>
        <v>0</v>
      </c>
      <c r="CL46" s="209">
        <f>'Marks Entry'!CM48</f>
        <v>0</v>
      </c>
      <c r="CM46" s="208">
        <f>'Marks Entry'!CN48</f>
        <v>0</v>
      </c>
      <c r="CN46" s="208" t="str">
        <f>'Marks Entry'!CO48</f>
        <v/>
      </c>
      <c r="CO46" s="208" t="str">
        <f>'Marks Entry'!CP48</f>
        <v/>
      </c>
      <c r="CP46" s="210" t="str">
        <f>'Marks Entry'!CQ48</f>
        <v/>
      </c>
      <c r="CQ46" s="207">
        <f>'Marks Entry'!CR48</f>
        <v>0</v>
      </c>
      <c r="CR46" s="208">
        <f>'Marks Entry'!CS48</f>
        <v>0</v>
      </c>
      <c r="CS46" s="208">
        <f>'Marks Entry'!CT48</f>
        <v>0</v>
      </c>
      <c r="CT46" s="208">
        <f>'Marks Entry'!CU48</f>
        <v>0</v>
      </c>
      <c r="CU46" s="208">
        <f>'Marks Entry'!CV48</f>
        <v>0</v>
      </c>
      <c r="CV46" s="209">
        <f>'Marks Entry'!CW48</f>
        <v>0</v>
      </c>
      <c r="CW46" s="208">
        <f>'Marks Entry'!CX48</f>
        <v>0</v>
      </c>
      <c r="CX46" s="209">
        <f>'Marks Entry'!CY48</f>
        <v>0</v>
      </c>
      <c r="CY46" s="208">
        <f>'Marks Entry'!CZ48</f>
        <v>0</v>
      </c>
      <c r="CZ46" s="209">
        <f>'Marks Entry'!DA48</f>
        <v>0</v>
      </c>
      <c r="DA46" s="208">
        <f>'Marks Entry'!DB48</f>
        <v>0</v>
      </c>
      <c r="DB46" s="208" t="str">
        <f>'Marks Entry'!DC48</f>
        <v/>
      </c>
      <c r="DC46" s="208" t="str">
        <f>'Marks Entry'!DD48</f>
        <v/>
      </c>
      <c r="DD46" s="210" t="str">
        <f>'Marks Entry'!DE48</f>
        <v/>
      </c>
      <c r="DE46" s="211">
        <f>'Marks Entry'!DF48</f>
        <v>0</v>
      </c>
      <c r="DF46" s="212">
        <f>'Marks Entry'!DG48</f>
        <v>0</v>
      </c>
      <c r="DG46" s="212">
        <f>'Marks Entry'!DH48</f>
        <v>0</v>
      </c>
      <c r="DH46" s="209">
        <f>'Marks Entry'!DI48</f>
        <v>0</v>
      </c>
      <c r="DI46" s="212">
        <f>'Marks Entry'!DJ48</f>
        <v>0</v>
      </c>
      <c r="DJ46" s="213">
        <f>'Marks Entry'!DK48</f>
        <v>0</v>
      </c>
      <c r="DK46" s="214">
        <f>'Marks Entry'!DL48</f>
        <v>0</v>
      </c>
      <c r="DL46" s="213">
        <f>'Marks Entry'!DM48</f>
        <v>0</v>
      </c>
      <c r="DM46" s="212">
        <f>'Marks Entry'!DN48</f>
        <v>0</v>
      </c>
      <c r="DN46" s="214">
        <f>'Marks Entry'!DO48</f>
        <v>0</v>
      </c>
      <c r="DO46" s="215">
        <f>'Marks Entry'!DP48</f>
        <v>0</v>
      </c>
      <c r="DP46" s="208">
        <f>'Marks Entry'!DQ48</f>
        <v>0</v>
      </c>
      <c r="DQ46" s="210" t="str">
        <f>'Marks Entry'!DR48</f>
        <v/>
      </c>
      <c r="DR46" s="211">
        <f>'Marks Entry'!DS48</f>
        <v>0</v>
      </c>
      <c r="DS46" s="212">
        <f>'Marks Entry'!DT48</f>
        <v>0</v>
      </c>
      <c r="DT46" s="216">
        <f>'Marks Entry'!DU48</f>
        <v>0</v>
      </c>
      <c r="DU46" s="212">
        <f>'Marks Entry'!DV48</f>
        <v>0</v>
      </c>
      <c r="DV46" s="212">
        <f>'Marks Entry'!DW48</f>
        <v>0</v>
      </c>
      <c r="DW46" s="216">
        <f>'Marks Entry'!DX48</f>
        <v>0</v>
      </c>
      <c r="DX46" s="212">
        <f>'Marks Entry'!DY48</f>
        <v>0</v>
      </c>
      <c r="DY46" s="212">
        <f>'Marks Entry'!DZ48</f>
        <v>0</v>
      </c>
      <c r="DZ46" s="216" t="str">
        <f>'Marks Entry'!EA48</f>
        <v/>
      </c>
      <c r="EA46" s="216">
        <f>'Marks Entry'!EB48</f>
        <v>0</v>
      </c>
      <c r="EB46" s="216">
        <f>'Marks Entry'!EC48</f>
        <v>0</v>
      </c>
      <c r="EC46" s="217">
        <f>'Marks Entry'!ED48</f>
        <v>0</v>
      </c>
      <c r="ED46" s="212">
        <f>'Marks Entry'!EE48</f>
        <v>0</v>
      </c>
      <c r="EE46" s="213">
        <f>'Marks Entry'!EF48</f>
        <v>0</v>
      </c>
      <c r="EF46" s="216">
        <f>'Marks Entry'!EG48</f>
        <v>0</v>
      </c>
      <c r="EG46" s="213">
        <f>'Marks Entry'!EH48</f>
        <v>0</v>
      </c>
      <c r="EH46" s="212">
        <f>'Marks Entry'!EI48</f>
        <v>0</v>
      </c>
      <c r="EI46" s="214">
        <f>'Marks Entry'!EJ48</f>
        <v>0</v>
      </c>
      <c r="EJ46" s="214">
        <f>'Marks Entry'!EK48</f>
        <v>0</v>
      </c>
      <c r="EK46" s="214">
        <f>'Marks Entry'!EL48</f>
        <v>0</v>
      </c>
      <c r="EL46" s="218">
        <f>'Marks Entry'!EM48</f>
        <v>0</v>
      </c>
      <c r="EM46" s="208">
        <f>'Marks Entry'!EN48</f>
        <v>0</v>
      </c>
      <c r="EN46" s="210" t="str">
        <f>'Marks Entry'!EO48</f>
        <v/>
      </c>
      <c r="EO46" s="211">
        <f>'Marks Entry'!EP48</f>
        <v>0</v>
      </c>
      <c r="EP46" s="212">
        <f>'Marks Entry'!EQ48</f>
        <v>0</v>
      </c>
      <c r="EQ46" s="212">
        <f>'Marks Entry'!ER48</f>
        <v>0</v>
      </c>
      <c r="ER46" s="215">
        <f>'Marks Entry'!ES48</f>
        <v>0</v>
      </c>
      <c r="ES46" s="219">
        <f>'Marks Entry'!ET48</f>
        <v>0</v>
      </c>
      <c r="ET46" s="220" t="str">
        <f>'Marks Entry'!EU48</f>
        <v/>
      </c>
      <c r="EU46" s="211">
        <f>'Marks Entry'!EV48</f>
        <v>0</v>
      </c>
      <c r="EV46" s="212">
        <f>'Marks Entry'!EW48</f>
        <v>0</v>
      </c>
      <c r="EW46" s="212">
        <f>'Marks Entry'!EX48</f>
        <v>0</v>
      </c>
      <c r="EX46" s="215">
        <f>'Marks Entry'!EY48</f>
        <v>0</v>
      </c>
      <c r="EY46" s="219">
        <f>'Marks Entry'!EZ48</f>
        <v>0</v>
      </c>
      <c r="EZ46" s="220" t="str">
        <f>'Marks Entry'!FA48</f>
        <v/>
      </c>
      <c r="FA46" s="211">
        <f>'Marks Entry'!FB48</f>
        <v>0</v>
      </c>
      <c r="FB46" s="212">
        <f>'Marks Entry'!FC48</f>
        <v>0</v>
      </c>
      <c r="FC46" s="213">
        <f>'Marks Entry'!FD48</f>
        <v>0</v>
      </c>
      <c r="FD46" s="216">
        <f>'Marks Entry'!FE48</f>
        <v>0</v>
      </c>
      <c r="FE46" s="213">
        <f>'Marks Entry'!FF48</f>
        <v>0</v>
      </c>
      <c r="FF46" s="216">
        <f>'Marks Entry'!FG48</f>
        <v>0</v>
      </c>
      <c r="FG46" s="213">
        <f>'Marks Entry'!FH48</f>
        <v>0</v>
      </c>
      <c r="FH46" s="221">
        <f>'Marks Entry'!FI48</f>
        <v>0</v>
      </c>
      <c r="FI46" s="221">
        <f>'Marks Entry'!FJ48</f>
        <v>0</v>
      </c>
      <c r="FJ46" s="221" t="str">
        <f>'Marks Entry'!FK48</f>
        <v/>
      </c>
      <c r="FK46" s="208" t="str">
        <f>'Marks Entry'!FL48</f>
        <v/>
      </c>
      <c r="FL46" s="210" t="str">
        <f>'Marks Entry'!FM48</f>
        <v/>
      </c>
      <c r="FM46" s="211">
        <f>'Marks Entry'!FN48</f>
        <v>0</v>
      </c>
      <c r="FN46" s="212">
        <f>'Marks Entry'!FO48</f>
        <v>0</v>
      </c>
      <c r="FO46" s="212">
        <f>'Marks Entry'!FP48</f>
        <v>0</v>
      </c>
      <c r="FP46" s="215">
        <f>'Marks Entry'!FQ48</f>
        <v>0</v>
      </c>
      <c r="FQ46" s="219">
        <f>'Marks Entry'!FR48</f>
        <v>0</v>
      </c>
      <c r="FR46" s="220" t="str">
        <f>'Marks Entry'!FS48</f>
        <v/>
      </c>
      <c r="FS46" s="207">
        <f>'Marks Entry'!FT48</f>
        <v>0</v>
      </c>
      <c r="FT46" s="208">
        <f>'Marks Entry'!FU48</f>
        <v>0</v>
      </c>
      <c r="FU46" s="222" t="str">
        <f>'Marks Entry'!FV48</f>
        <v/>
      </c>
      <c r="FV46" s="207" t="str">
        <f>'Marks Entry'!FW48</f>
        <v/>
      </c>
      <c r="FW46" s="208" t="str">
        <f>'Marks Entry'!FX48</f>
        <v/>
      </c>
      <c r="FX46" s="223" t="str">
        <f>'Marks Entry'!FY48</f>
        <v/>
      </c>
      <c r="FY46" s="224" t="str">
        <f>'Marks Entry'!FZ48</f>
        <v/>
      </c>
      <c r="FZ46" s="224" t="str">
        <f>'Marks Entry'!GA48</f>
        <v/>
      </c>
      <c r="GA46" s="208" t="str">
        <f>'Marks Entry'!GC48</f>
        <v/>
      </c>
      <c r="GB46" s="445" t="str">
        <f>'Marks Entry'!GD48</f>
        <v/>
      </c>
    </row>
    <row r="47" spans="1:184" s="31" customFormat="1" ht="17.25" customHeight="1">
      <c r="A47" s="1064"/>
      <c r="B47" s="188">
        <f t="shared" si="1"/>
        <v>0</v>
      </c>
      <c r="C47" s="189">
        <f>'Marks Entry'!D49</f>
        <v>0</v>
      </c>
      <c r="D47" s="189">
        <f>'Marks Entry'!E49</f>
        <v>0</v>
      </c>
      <c r="E47" s="189">
        <f>'Marks Entry'!F49</f>
        <v>0</v>
      </c>
      <c r="F47" s="189">
        <f>'Marks Entry'!$G49</f>
        <v>0</v>
      </c>
      <c r="G47" s="189">
        <f>'Marks Entry'!$H49</f>
        <v>0</v>
      </c>
      <c r="H47" s="189">
        <f>'Marks Entry'!I49</f>
        <v>0</v>
      </c>
      <c r="I47" s="189">
        <f>'Marks Entry'!J49</f>
        <v>0</v>
      </c>
      <c r="J47" s="366">
        <f>'Marks Entry'!K49</f>
        <v>0</v>
      </c>
      <c r="K47" s="207">
        <f>'Marks Entry'!L49</f>
        <v>0</v>
      </c>
      <c r="L47" s="208">
        <f>'Marks Entry'!M49</f>
        <v>0</v>
      </c>
      <c r="M47" s="208">
        <f>'Marks Entry'!N49</f>
        <v>0</v>
      </c>
      <c r="N47" s="208">
        <f>'Marks Entry'!O49</f>
        <v>0</v>
      </c>
      <c r="O47" s="208">
        <f>'Marks Entry'!P49</f>
        <v>0</v>
      </c>
      <c r="P47" s="209">
        <f>'Marks Entry'!Q49</f>
        <v>0</v>
      </c>
      <c r="Q47" s="208">
        <f>'Marks Entry'!R49</f>
        <v>0</v>
      </c>
      <c r="R47" s="209">
        <f>'Marks Entry'!S49</f>
        <v>0</v>
      </c>
      <c r="S47" s="208">
        <f>'Marks Entry'!T49</f>
        <v>0</v>
      </c>
      <c r="T47" s="209">
        <f>'Marks Entry'!U49</f>
        <v>0</v>
      </c>
      <c r="U47" s="208">
        <f>'Marks Entry'!V49</f>
        <v>0</v>
      </c>
      <c r="V47" s="208" t="str">
        <f>'Marks Entry'!W49</f>
        <v/>
      </c>
      <c r="W47" s="208" t="str">
        <f>'Marks Entry'!X49</f>
        <v/>
      </c>
      <c r="X47" s="210" t="str">
        <f>'Marks Entry'!Y49</f>
        <v/>
      </c>
      <c r="Y47" s="207">
        <f>'Marks Entry'!Z49</f>
        <v>0</v>
      </c>
      <c r="Z47" s="208">
        <f>'Marks Entry'!AA49</f>
        <v>0</v>
      </c>
      <c r="AA47" s="208">
        <f>'Marks Entry'!AB49</f>
        <v>0</v>
      </c>
      <c r="AB47" s="208">
        <f>'Marks Entry'!AC49</f>
        <v>0</v>
      </c>
      <c r="AC47" s="208">
        <f>'Marks Entry'!AD49</f>
        <v>0</v>
      </c>
      <c r="AD47" s="209">
        <f>'Marks Entry'!AE49</f>
        <v>0</v>
      </c>
      <c r="AE47" s="208">
        <f>'Marks Entry'!AF49</f>
        <v>0</v>
      </c>
      <c r="AF47" s="209">
        <f>'Marks Entry'!AG49</f>
        <v>0</v>
      </c>
      <c r="AG47" s="208">
        <f>'Marks Entry'!AH49</f>
        <v>0</v>
      </c>
      <c r="AH47" s="209">
        <f>'Marks Entry'!AI49</f>
        <v>0</v>
      </c>
      <c r="AI47" s="208">
        <f>'Marks Entry'!AJ49</f>
        <v>0</v>
      </c>
      <c r="AJ47" s="208" t="str">
        <f>'Marks Entry'!AK49</f>
        <v/>
      </c>
      <c r="AK47" s="208" t="str">
        <f>'Marks Entry'!AL49</f>
        <v/>
      </c>
      <c r="AL47" s="210" t="str">
        <f>'Marks Entry'!AM49</f>
        <v/>
      </c>
      <c r="AM47" s="207">
        <f>'Marks Entry'!AN49</f>
        <v>0</v>
      </c>
      <c r="AN47" s="208">
        <f>'Marks Entry'!AO49</f>
        <v>0</v>
      </c>
      <c r="AO47" s="208">
        <f>'Marks Entry'!AP49</f>
        <v>0</v>
      </c>
      <c r="AP47" s="208">
        <f>'Marks Entry'!AQ49</f>
        <v>0</v>
      </c>
      <c r="AQ47" s="208">
        <f>'Marks Entry'!AR49</f>
        <v>0</v>
      </c>
      <c r="AR47" s="209">
        <f>'Marks Entry'!AS49</f>
        <v>0</v>
      </c>
      <c r="AS47" s="208">
        <f>'Marks Entry'!AT49</f>
        <v>0</v>
      </c>
      <c r="AT47" s="209">
        <f>'Marks Entry'!AU49</f>
        <v>0</v>
      </c>
      <c r="AU47" s="208">
        <f>'Marks Entry'!AV49</f>
        <v>0</v>
      </c>
      <c r="AV47" s="209">
        <f>'Marks Entry'!AW49</f>
        <v>0</v>
      </c>
      <c r="AW47" s="208" t="str">
        <f>'Marks Entry'!AX49</f>
        <v/>
      </c>
      <c r="AX47" s="208" t="str">
        <f>'Marks Entry'!AY49</f>
        <v/>
      </c>
      <c r="AY47" s="208" t="str">
        <f>'Marks Entry'!AZ49</f>
        <v/>
      </c>
      <c r="AZ47" s="210" t="str">
        <f>'Marks Entry'!BA49</f>
        <v/>
      </c>
      <c r="BA47" s="207">
        <f>'Marks Entry'!BB49</f>
        <v>0</v>
      </c>
      <c r="BB47" s="208">
        <f>'Marks Entry'!BC49</f>
        <v>0</v>
      </c>
      <c r="BC47" s="208">
        <f>'Marks Entry'!BD49</f>
        <v>0</v>
      </c>
      <c r="BD47" s="208">
        <f>'Marks Entry'!BE49</f>
        <v>0</v>
      </c>
      <c r="BE47" s="208">
        <f>'Marks Entry'!BF49</f>
        <v>0</v>
      </c>
      <c r="BF47" s="209">
        <f>'Marks Entry'!BG49</f>
        <v>0</v>
      </c>
      <c r="BG47" s="208">
        <f>'Marks Entry'!BH49</f>
        <v>0</v>
      </c>
      <c r="BH47" s="209">
        <f>'Marks Entry'!BI49</f>
        <v>0</v>
      </c>
      <c r="BI47" s="208">
        <f>'Marks Entry'!BJ49</f>
        <v>0</v>
      </c>
      <c r="BJ47" s="209">
        <f>'Marks Entry'!BK49</f>
        <v>0</v>
      </c>
      <c r="BK47" s="208">
        <f>'Marks Entry'!BL49</f>
        <v>0</v>
      </c>
      <c r="BL47" s="208" t="str">
        <f>'Marks Entry'!BM49</f>
        <v/>
      </c>
      <c r="BM47" s="208" t="str">
        <f>'Marks Entry'!BN49</f>
        <v/>
      </c>
      <c r="BN47" s="210" t="str">
        <f>'Marks Entry'!BO49</f>
        <v/>
      </c>
      <c r="BO47" s="207">
        <f>'Marks Entry'!BP49</f>
        <v>0</v>
      </c>
      <c r="BP47" s="208">
        <f>'Marks Entry'!BQ49</f>
        <v>0</v>
      </c>
      <c r="BQ47" s="208">
        <f>'Marks Entry'!BR49</f>
        <v>0</v>
      </c>
      <c r="BR47" s="208">
        <f>'Marks Entry'!BS49</f>
        <v>0</v>
      </c>
      <c r="BS47" s="208">
        <f>'Marks Entry'!BT49</f>
        <v>0</v>
      </c>
      <c r="BT47" s="209">
        <f>'Marks Entry'!BU49</f>
        <v>0</v>
      </c>
      <c r="BU47" s="208">
        <f>'Marks Entry'!BV49</f>
        <v>0</v>
      </c>
      <c r="BV47" s="209">
        <f>'Marks Entry'!BW49</f>
        <v>0</v>
      </c>
      <c r="BW47" s="208">
        <f>'Marks Entry'!BX49</f>
        <v>0</v>
      </c>
      <c r="BX47" s="209">
        <f>'Marks Entry'!BY49</f>
        <v>0</v>
      </c>
      <c r="BY47" s="208">
        <f>'Marks Entry'!BZ49</f>
        <v>0</v>
      </c>
      <c r="BZ47" s="208" t="str">
        <f>'Marks Entry'!CA49</f>
        <v/>
      </c>
      <c r="CA47" s="208" t="str">
        <f>'Marks Entry'!CB49</f>
        <v/>
      </c>
      <c r="CB47" s="210" t="str">
        <f>'Marks Entry'!CC49</f>
        <v/>
      </c>
      <c r="CC47" s="207">
        <f>'Marks Entry'!CD49</f>
        <v>0</v>
      </c>
      <c r="CD47" s="208">
        <f>'Marks Entry'!CE49</f>
        <v>0</v>
      </c>
      <c r="CE47" s="208">
        <f>'Marks Entry'!CF49</f>
        <v>0</v>
      </c>
      <c r="CF47" s="208">
        <f>'Marks Entry'!CG49</f>
        <v>0</v>
      </c>
      <c r="CG47" s="208">
        <f>'Marks Entry'!CH49</f>
        <v>0</v>
      </c>
      <c r="CH47" s="209">
        <f>'Marks Entry'!CI49</f>
        <v>0</v>
      </c>
      <c r="CI47" s="208">
        <f>'Marks Entry'!CJ49</f>
        <v>0</v>
      </c>
      <c r="CJ47" s="209">
        <f>'Marks Entry'!CK49</f>
        <v>0</v>
      </c>
      <c r="CK47" s="208">
        <f>'Marks Entry'!CL49</f>
        <v>0</v>
      </c>
      <c r="CL47" s="209">
        <f>'Marks Entry'!CM49</f>
        <v>0</v>
      </c>
      <c r="CM47" s="208">
        <f>'Marks Entry'!CN49</f>
        <v>0</v>
      </c>
      <c r="CN47" s="208" t="str">
        <f>'Marks Entry'!CO49</f>
        <v/>
      </c>
      <c r="CO47" s="208" t="str">
        <f>'Marks Entry'!CP49</f>
        <v/>
      </c>
      <c r="CP47" s="210" t="str">
        <f>'Marks Entry'!CQ49</f>
        <v/>
      </c>
      <c r="CQ47" s="207">
        <f>'Marks Entry'!CR49</f>
        <v>0</v>
      </c>
      <c r="CR47" s="208">
        <f>'Marks Entry'!CS49</f>
        <v>0</v>
      </c>
      <c r="CS47" s="208">
        <f>'Marks Entry'!CT49</f>
        <v>0</v>
      </c>
      <c r="CT47" s="208">
        <f>'Marks Entry'!CU49</f>
        <v>0</v>
      </c>
      <c r="CU47" s="208">
        <f>'Marks Entry'!CV49</f>
        <v>0</v>
      </c>
      <c r="CV47" s="209">
        <f>'Marks Entry'!CW49</f>
        <v>0</v>
      </c>
      <c r="CW47" s="208">
        <f>'Marks Entry'!CX49</f>
        <v>0</v>
      </c>
      <c r="CX47" s="209">
        <f>'Marks Entry'!CY49</f>
        <v>0</v>
      </c>
      <c r="CY47" s="208">
        <f>'Marks Entry'!CZ49</f>
        <v>0</v>
      </c>
      <c r="CZ47" s="209">
        <f>'Marks Entry'!DA49</f>
        <v>0</v>
      </c>
      <c r="DA47" s="208">
        <f>'Marks Entry'!DB49</f>
        <v>0</v>
      </c>
      <c r="DB47" s="208" t="str">
        <f>'Marks Entry'!DC49</f>
        <v/>
      </c>
      <c r="DC47" s="208" t="str">
        <f>'Marks Entry'!DD49</f>
        <v/>
      </c>
      <c r="DD47" s="210" t="str">
        <f>'Marks Entry'!DE49</f>
        <v/>
      </c>
      <c r="DE47" s="211">
        <f>'Marks Entry'!DF49</f>
        <v>0</v>
      </c>
      <c r="DF47" s="212">
        <f>'Marks Entry'!DG49</f>
        <v>0</v>
      </c>
      <c r="DG47" s="212">
        <f>'Marks Entry'!DH49</f>
        <v>0</v>
      </c>
      <c r="DH47" s="209">
        <f>'Marks Entry'!DI49</f>
        <v>0</v>
      </c>
      <c r="DI47" s="212">
        <f>'Marks Entry'!DJ49</f>
        <v>0</v>
      </c>
      <c r="DJ47" s="213">
        <f>'Marks Entry'!DK49</f>
        <v>0</v>
      </c>
      <c r="DK47" s="214">
        <f>'Marks Entry'!DL49</f>
        <v>0</v>
      </c>
      <c r="DL47" s="213">
        <f>'Marks Entry'!DM49</f>
        <v>0</v>
      </c>
      <c r="DM47" s="212">
        <f>'Marks Entry'!DN49</f>
        <v>0</v>
      </c>
      <c r="DN47" s="214">
        <f>'Marks Entry'!DO49</f>
        <v>0</v>
      </c>
      <c r="DO47" s="215">
        <f>'Marks Entry'!DP49</f>
        <v>0</v>
      </c>
      <c r="DP47" s="208">
        <f>'Marks Entry'!DQ49</f>
        <v>0</v>
      </c>
      <c r="DQ47" s="210" t="str">
        <f>'Marks Entry'!DR49</f>
        <v/>
      </c>
      <c r="DR47" s="211">
        <f>'Marks Entry'!DS49</f>
        <v>0</v>
      </c>
      <c r="DS47" s="212">
        <f>'Marks Entry'!DT49</f>
        <v>0</v>
      </c>
      <c r="DT47" s="216">
        <f>'Marks Entry'!DU49</f>
        <v>0</v>
      </c>
      <c r="DU47" s="212">
        <f>'Marks Entry'!DV49</f>
        <v>0</v>
      </c>
      <c r="DV47" s="212">
        <f>'Marks Entry'!DW49</f>
        <v>0</v>
      </c>
      <c r="DW47" s="216">
        <f>'Marks Entry'!DX49</f>
        <v>0</v>
      </c>
      <c r="DX47" s="212">
        <f>'Marks Entry'!DY49</f>
        <v>0</v>
      </c>
      <c r="DY47" s="212">
        <f>'Marks Entry'!DZ49</f>
        <v>0</v>
      </c>
      <c r="DZ47" s="216" t="str">
        <f>'Marks Entry'!EA49</f>
        <v/>
      </c>
      <c r="EA47" s="216">
        <f>'Marks Entry'!EB49</f>
        <v>0</v>
      </c>
      <c r="EB47" s="216">
        <f>'Marks Entry'!EC49</f>
        <v>0</v>
      </c>
      <c r="EC47" s="217">
        <f>'Marks Entry'!ED49</f>
        <v>0</v>
      </c>
      <c r="ED47" s="212">
        <f>'Marks Entry'!EE49</f>
        <v>0</v>
      </c>
      <c r="EE47" s="213">
        <f>'Marks Entry'!EF49</f>
        <v>0</v>
      </c>
      <c r="EF47" s="216">
        <f>'Marks Entry'!EG49</f>
        <v>0</v>
      </c>
      <c r="EG47" s="213">
        <f>'Marks Entry'!EH49</f>
        <v>0</v>
      </c>
      <c r="EH47" s="212">
        <f>'Marks Entry'!EI49</f>
        <v>0</v>
      </c>
      <c r="EI47" s="214">
        <f>'Marks Entry'!EJ49</f>
        <v>0</v>
      </c>
      <c r="EJ47" s="214">
        <f>'Marks Entry'!EK49</f>
        <v>0</v>
      </c>
      <c r="EK47" s="214">
        <f>'Marks Entry'!EL49</f>
        <v>0</v>
      </c>
      <c r="EL47" s="218">
        <f>'Marks Entry'!EM49</f>
        <v>0</v>
      </c>
      <c r="EM47" s="208">
        <f>'Marks Entry'!EN49</f>
        <v>0</v>
      </c>
      <c r="EN47" s="210" t="str">
        <f>'Marks Entry'!EO49</f>
        <v/>
      </c>
      <c r="EO47" s="211">
        <f>'Marks Entry'!EP49</f>
        <v>0</v>
      </c>
      <c r="EP47" s="212">
        <f>'Marks Entry'!EQ49</f>
        <v>0</v>
      </c>
      <c r="EQ47" s="212">
        <f>'Marks Entry'!ER49</f>
        <v>0</v>
      </c>
      <c r="ER47" s="215">
        <f>'Marks Entry'!ES49</f>
        <v>0</v>
      </c>
      <c r="ES47" s="219">
        <f>'Marks Entry'!ET49</f>
        <v>0</v>
      </c>
      <c r="ET47" s="220" t="str">
        <f>'Marks Entry'!EU49</f>
        <v/>
      </c>
      <c r="EU47" s="211">
        <f>'Marks Entry'!EV49</f>
        <v>0</v>
      </c>
      <c r="EV47" s="212">
        <f>'Marks Entry'!EW49</f>
        <v>0</v>
      </c>
      <c r="EW47" s="212">
        <f>'Marks Entry'!EX49</f>
        <v>0</v>
      </c>
      <c r="EX47" s="215">
        <f>'Marks Entry'!EY49</f>
        <v>0</v>
      </c>
      <c r="EY47" s="219">
        <f>'Marks Entry'!EZ49</f>
        <v>0</v>
      </c>
      <c r="EZ47" s="220" t="str">
        <f>'Marks Entry'!FA49</f>
        <v/>
      </c>
      <c r="FA47" s="211">
        <f>'Marks Entry'!FB49</f>
        <v>0</v>
      </c>
      <c r="FB47" s="212">
        <f>'Marks Entry'!FC49</f>
        <v>0</v>
      </c>
      <c r="FC47" s="213">
        <f>'Marks Entry'!FD49</f>
        <v>0</v>
      </c>
      <c r="FD47" s="216">
        <f>'Marks Entry'!FE49</f>
        <v>0</v>
      </c>
      <c r="FE47" s="213">
        <f>'Marks Entry'!FF49</f>
        <v>0</v>
      </c>
      <c r="FF47" s="216">
        <f>'Marks Entry'!FG49</f>
        <v>0</v>
      </c>
      <c r="FG47" s="213">
        <f>'Marks Entry'!FH49</f>
        <v>0</v>
      </c>
      <c r="FH47" s="221">
        <f>'Marks Entry'!FI49</f>
        <v>0</v>
      </c>
      <c r="FI47" s="221">
        <f>'Marks Entry'!FJ49</f>
        <v>0</v>
      </c>
      <c r="FJ47" s="221" t="str">
        <f>'Marks Entry'!FK49</f>
        <v/>
      </c>
      <c r="FK47" s="208" t="str">
        <f>'Marks Entry'!FL49</f>
        <v/>
      </c>
      <c r="FL47" s="210" t="str">
        <f>'Marks Entry'!FM49</f>
        <v/>
      </c>
      <c r="FM47" s="211">
        <f>'Marks Entry'!FN49</f>
        <v>0</v>
      </c>
      <c r="FN47" s="212">
        <f>'Marks Entry'!FO49</f>
        <v>0</v>
      </c>
      <c r="FO47" s="212">
        <f>'Marks Entry'!FP49</f>
        <v>0</v>
      </c>
      <c r="FP47" s="215">
        <f>'Marks Entry'!FQ49</f>
        <v>0</v>
      </c>
      <c r="FQ47" s="219">
        <f>'Marks Entry'!FR49</f>
        <v>0</v>
      </c>
      <c r="FR47" s="220" t="str">
        <f>'Marks Entry'!FS49</f>
        <v/>
      </c>
      <c r="FS47" s="207">
        <f>'Marks Entry'!FT49</f>
        <v>0</v>
      </c>
      <c r="FT47" s="208">
        <f>'Marks Entry'!FU49</f>
        <v>0</v>
      </c>
      <c r="FU47" s="222" t="str">
        <f>'Marks Entry'!FV49</f>
        <v/>
      </c>
      <c r="FV47" s="207" t="str">
        <f>'Marks Entry'!FW49</f>
        <v/>
      </c>
      <c r="FW47" s="208" t="str">
        <f>'Marks Entry'!FX49</f>
        <v/>
      </c>
      <c r="FX47" s="223" t="str">
        <f>'Marks Entry'!FY49</f>
        <v/>
      </c>
      <c r="FY47" s="208" t="str">
        <f>'Marks Entry'!FZ49</f>
        <v/>
      </c>
      <c r="FZ47" s="208" t="str">
        <f>'Marks Entry'!GA49</f>
        <v/>
      </c>
      <c r="GA47" s="208" t="str">
        <f>'Marks Entry'!GC49</f>
        <v/>
      </c>
      <c r="GB47" s="445" t="str">
        <f>'Marks Entry'!GD49</f>
        <v/>
      </c>
    </row>
    <row r="48" spans="1:184" s="31" customFormat="1" ht="17.25" customHeight="1">
      <c r="A48" s="1064"/>
      <c r="B48" s="188">
        <f t="shared" si="1"/>
        <v>0</v>
      </c>
      <c r="C48" s="189">
        <f>'Marks Entry'!D50</f>
        <v>0</v>
      </c>
      <c r="D48" s="189">
        <f>'Marks Entry'!E50</f>
        <v>0</v>
      </c>
      <c r="E48" s="189">
        <f>'Marks Entry'!F50</f>
        <v>0</v>
      </c>
      <c r="F48" s="189">
        <f>'Marks Entry'!$G50</f>
        <v>0</v>
      </c>
      <c r="G48" s="189">
        <f>'Marks Entry'!$H50</f>
        <v>0</v>
      </c>
      <c r="H48" s="189">
        <f>'Marks Entry'!I50</f>
        <v>0</v>
      </c>
      <c r="I48" s="189">
        <f>'Marks Entry'!J50</f>
        <v>0</v>
      </c>
      <c r="J48" s="366">
        <f>'Marks Entry'!K50</f>
        <v>0</v>
      </c>
      <c r="K48" s="207">
        <f>'Marks Entry'!L50</f>
        <v>0</v>
      </c>
      <c r="L48" s="208">
        <f>'Marks Entry'!M50</f>
        <v>0</v>
      </c>
      <c r="M48" s="208">
        <f>'Marks Entry'!N50</f>
        <v>0</v>
      </c>
      <c r="N48" s="208">
        <f>'Marks Entry'!O50</f>
        <v>0</v>
      </c>
      <c r="O48" s="208">
        <f>'Marks Entry'!P50</f>
        <v>0</v>
      </c>
      <c r="P48" s="209">
        <f>'Marks Entry'!Q50</f>
        <v>0</v>
      </c>
      <c r="Q48" s="208">
        <f>'Marks Entry'!R50</f>
        <v>0</v>
      </c>
      <c r="R48" s="209">
        <f>'Marks Entry'!S50</f>
        <v>0</v>
      </c>
      <c r="S48" s="208">
        <f>'Marks Entry'!T50</f>
        <v>0</v>
      </c>
      <c r="T48" s="209">
        <f>'Marks Entry'!U50</f>
        <v>0</v>
      </c>
      <c r="U48" s="208">
        <f>'Marks Entry'!V50</f>
        <v>0</v>
      </c>
      <c r="V48" s="208" t="str">
        <f>'Marks Entry'!W50</f>
        <v/>
      </c>
      <c r="W48" s="208" t="str">
        <f>'Marks Entry'!X50</f>
        <v/>
      </c>
      <c r="X48" s="210" t="str">
        <f>'Marks Entry'!Y50</f>
        <v/>
      </c>
      <c r="Y48" s="207">
        <f>'Marks Entry'!Z50</f>
        <v>0</v>
      </c>
      <c r="Z48" s="208">
        <f>'Marks Entry'!AA50</f>
        <v>0</v>
      </c>
      <c r="AA48" s="208">
        <f>'Marks Entry'!AB50</f>
        <v>0</v>
      </c>
      <c r="AB48" s="208">
        <f>'Marks Entry'!AC50</f>
        <v>0</v>
      </c>
      <c r="AC48" s="208">
        <f>'Marks Entry'!AD50</f>
        <v>0</v>
      </c>
      <c r="AD48" s="209">
        <f>'Marks Entry'!AE50</f>
        <v>0</v>
      </c>
      <c r="AE48" s="208">
        <f>'Marks Entry'!AF50</f>
        <v>0</v>
      </c>
      <c r="AF48" s="209">
        <f>'Marks Entry'!AG50</f>
        <v>0</v>
      </c>
      <c r="AG48" s="208">
        <f>'Marks Entry'!AH50</f>
        <v>0</v>
      </c>
      <c r="AH48" s="209">
        <f>'Marks Entry'!AI50</f>
        <v>0</v>
      </c>
      <c r="AI48" s="208">
        <f>'Marks Entry'!AJ50</f>
        <v>0</v>
      </c>
      <c r="AJ48" s="208" t="str">
        <f>'Marks Entry'!AK50</f>
        <v/>
      </c>
      <c r="AK48" s="208" t="str">
        <f>'Marks Entry'!AL50</f>
        <v/>
      </c>
      <c r="AL48" s="210" t="str">
        <f>'Marks Entry'!AM50</f>
        <v/>
      </c>
      <c r="AM48" s="207">
        <f>'Marks Entry'!AN50</f>
        <v>0</v>
      </c>
      <c r="AN48" s="208">
        <f>'Marks Entry'!AO50</f>
        <v>0</v>
      </c>
      <c r="AO48" s="208">
        <f>'Marks Entry'!AP50</f>
        <v>0</v>
      </c>
      <c r="AP48" s="208">
        <f>'Marks Entry'!AQ50</f>
        <v>0</v>
      </c>
      <c r="AQ48" s="208">
        <f>'Marks Entry'!AR50</f>
        <v>0</v>
      </c>
      <c r="AR48" s="209">
        <f>'Marks Entry'!AS50</f>
        <v>0</v>
      </c>
      <c r="AS48" s="208">
        <f>'Marks Entry'!AT50</f>
        <v>0</v>
      </c>
      <c r="AT48" s="209">
        <f>'Marks Entry'!AU50</f>
        <v>0</v>
      </c>
      <c r="AU48" s="208">
        <f>'Marks Entry'!AV50</f>
        <v>0</v>
      </c>
      <c r="AV48" s="209">
        <f>'Marks Entry'!AW50</f>
        <v>0</v>
      </c>
      <c r="AW48" s="208">
        <f>'Marks Entry'!AX50</f>
        <v>0</v>
      </c>
      <c r="AX48" s="208" t="str">
        <f>'Marks Entry'!AY50</f>
        <v/>
      </c>
      <c r="AY48" s="208" t="str">
        <f>'Marks Entry'!AZ50</f>
        <v/>
      </c>
      <c r="AZ48" s="210" t="str">
        <f>'Marks Entry'!BA50</f>
        <v/>
      </c>
      <c r="BA48" s="207">
        <f>'Marks Entry'!BB50</f>
        <v>0</v>
      </c>
      <c r="BB48" s="208">
        <f>'Marks Entry'!BC50</f>
        <v>0</v>
      </c>
      <c r="BC48" s="208">
        <f>'Marks Entry'!BD50</f>
        <v>0</v>
      </c>
      <c r="BD48" s="208">
        <f>'Marks Entry'!BE50</f>
        <v>0</v>
      </c>
      <c r="BE48" s="208">
        <f>'Marks Entry'!BF50</f>
        <v>0</v>
      </c>
      <c r="BF48" s="209">
        <f>'Marks Entry'!BG50</f>
        <v>0</v>
      </c>
      <c r="BG48" s="208">
        <f>'Marks Entry'!BH50</f>
        <v>0</v>
      </c>
      <c r="BH48" s="209">
        <f>'Marks Entry'!BI50</f>
        <v>0</v>
      </c>
      <c r="BI48" s="208">
        <f>'Marks Entry'!BJ50</f>
        <v>0</v>
      </c>
      <c r="BJ48" s="209">
        <f>'Marks Entry'!BK50</f>
        <v>0</v>
      </c>
      <c r="BK48" s="208">
        <f>'Marks Entry'!BL50</f>
        <v>0</v>
      </c>
      <c r="BL48" s="208" t="str">
        <f>'Marks Entry'!BM50</f>
        <v/>
      </c>
      <c r="BM48" s="208" t="str">
        <f>'Marks Entry'!BN50</f>
        <v/>
      </c>
      <c r="BN48" s="210" t="str">
        <f>'Marks Entry'!BO50</f>
        <v/>
      </c>
      <c r="BO48" s="207">
        <f>'Marks Entry'!BP50</f>
        <v>0</v>
      </c>
      <c r="BP48" s="208">
        <f>'Marks Entry'!BQ50</f>
        <v>0</v>
      </c>
      <c r="BQ48" s="208">
        <f>'Marks Entry'!BR50</f>
        <v>0</v>
      </c>
      <c r="BR48" s="208">
        <f>'Marks Entry'!BS50</f>
        <v>0</v>
      </c>
      <c r="BS48" s="208">
        <f>'Marks Entry'!BT50</f>
        <v>0</v>
      </c>
      <c r="BT48" s="209">
        <f>'Marks Entry'!BU50</f>
        <v>0</v>
      </c>
      <c r="BU48" s="208">
        <f>'Marks Entry'!BV50</f>
        <v>0</v>
      </c>
      <c r="BV48" s="209">
        <f>'Marks Entry'!BW50</f>
        <v>0</v>
      </c>
      <c r="BW48" s="208">
        <f>'Marks Entry'!BX50</f>
        <v>0</v>
      </c>
      <c r="BX48" s="209">
        <f>'Marks Entry'!BY50</f>
        <v>0</v>
      </c>
      <c r="BY48" s="208">
        <f>'Marks Entry'!BZ50</f>
        <v>0</v>
      </c>
      <c r="BZ48" s="208" t="str">
        <f>'Marks Entry'!CA50</f>
        <v/>
      </c>
      <c r="CA48" s="208" t="str">
        <f>'Marks Entry'!CB50</f>
        <v/>
      </c>
      <c r="CB48" s="210" t="str">
        <f>'Marks Entry'!CC50</f>
        <v/>
      </c>
      <c r="CC48" s="207">
        <f>'Marks Entry'!CD50</f>
        <v>0</v>
      </c>
      <c r="CD48" s="208">
        <f>'Marks Entry'!CE50</f>
        <v>0</v>
      </c>
      <c r="CE48" s="208">
        <f>'Marks Entry'!CF50</f>
        <v>0</v>
      </c>
      <c r="CF48" s="208">
        <f>'Marks Entry'!CG50</f>
        <v>0</v>
      </c>
      <c r="CG48" s="208">
        <f>'Marks Entry'!CH50</f>
        <v>0</v>
      </c>
      <c r="CH48" s="209">
        <f>'Marks Entry'!CI50</f>
        <v>0</v>
      </c>
      <c r="CI48" s="208">
        <f>'Marks Entry'!CJ50</f>
        <v>0</v>
      </c>
      <c r="CJ48" s="209">
        <f>'Marks Entry'!CK50</f>
        <v>0</v>
      </c>
      <c r="CK48" s="208">
        <f>'Marks Entry'!CL50</f>
        <v>0</v>
      </c>
      <c r="CL48" s="209">
        <f>'Marks Entry'!CM50</f>
        <v>0</v>
      </c>
      <c r="CM48" s="208">
        <f>'Marks Entry'!CN50</f>
        <v>0</v>
      </c>
      <c r="CN48" s="208" t="str">
        <f>'Marks Entry'!CO50</f>
        <v/>
      </c>
      <c r="CO48" s="208" t="str">
        <f>'Marks Entry'!CP50</f>
        <v/>
      </c>
      <c r="CP48" s="210" t="str">
        <f>'Marks Entry'!CQ50</f>
        <v/>
      </c>
      <c r="CQ48" s="207">
        <f>'Marks Entry'!CR50</f>
        <v>0</v>
      </c>
      <c r="CR48" s="208">
        <f>'Marks Entry'!CS50</f>
        <v>0</v>
      </c>
      <c r="CS48" s="208">
        <f>'Marks Entry'!CT50</f>
        <v>0</v>
      </c>
      <c r="CT48" s="208">
        <f>'Marks Entry'!CU50</f>
        <v>0</v>
      </c>
      <c r="CU48" s="208">
        <f>'Marks Entry'!CV50</f>
        <v>0</v>
      </c>
      <c r="CV48" s="209">
        <f>'Marks Entry'!CW50</f>
        <v>0</v>
      </c>
      <c r="CW48" s="208">
        <f>'Marks Entry'!CX50</f>
        <v>0</v>
      </c>
      <c r="CX48" s="209">
        <f>'Marks Entry'!CY50</f>
        <v>0</v>
      </c>
      <c r="CY48" s="208">
        <f>'Marks Entry'!CZ50</f>
        <v>0</v>
      </c>
      <c r="CZ48" s="209">
        <f>'Marks Entry'!DA50</f>
        <v>0</v>
      </c>
      <c r="DA48" s="208">
        <f>'Marks Entry'!DB50</f>
        <v>0</v>
      </c>
      <c r="DB48" s="208" t="str">
        <f>'Marks Entry'!DC50</f>
        <v/>
      </c>
      <c r="DC48" s="208" t="str">
        <f>'Marks Entry'!DD50</f>
        <v/>
      </c>
      <c r="DD48" s="210" t="str">
        <f>'Marks Entry'!DE50</f>
        <v/>
      </c>
      <c r="DE48" s="211">
        <f>'Marks Entry'!DF50</f>
        <v>0</v>
      </c>
      <c r="DF48" s="212">
        <f>'Marks Entry'!DG50</f>
        <v>0</v>
      </c>
      <c r="DG48" s="212">
        <f>'Marks Entry'!DH50</f>
        <v>0</v>
      </c>
      <c r="DH48" s="209">
        <f>'Marks Entry'!DI50</f>
        <v>0</v>
      </c>
      <c r="DI48" s="212">
        <f>'Marks Entry'!DJ50</f>
        <v>0</v>
      </c>
      <c r="DJ48" s="213">
        <f>'Marks Entry'!DK50</f>
        <v>0</v>
      </c>
      <c r="DK48" s="214">
        <f>'Marks Entry'!DL50</f>
        <v>0</v>
      </c>
      <c r="DL48" s="213">
        <f>'Marks Entry'!DM50</f>
        <v>0</v>
      </c>
      <c r="DM48" s="212">
        <f>'Marks Entry'!DN50</f>
        <v>0</v>
      </c>
      <c r="DN48" s="214">
        <f>'Marks Entry'!DO50</f>
        <v>0</v>
      </c>
      <c r="DO48" s="215">
        <f>'Marks Entry'!DP50</f>
        <v>0</v>
      </c>
      <c r="DP48" s="208">
        <f>'Marks Entry'!DQ50</f>
        <v>0</v>
      </c>
      <c r="DQ48" s="210" t="str">
        <f>'Marks Entry'!DR50</f>
        <v/>
      </c>
      <c r="DR48" s="211">
        <f>'Marks Entry'!DS50</f>
        <v>0</v>
      </c>
      <c r="DS48" s="212">
        <f>'Marks Entry'!DT50</f>
        <v>0</v>
      </c>
      <c r="DT48" s="216">
        <f>'Marks Entry'!DU50</f>
        <v>0</v>
      </c>
      <c r="DU48" s="212">
        <f>'Marks Entry'!DV50</f>
        <v>0</v>
      </c>
      <c r="DV48" s="212">
        <f>'Marks Entry'!DW50</f>
        <v>0</v>
      </c>
      <c r="DW48" s="216">
        <f>'Marks Entry'!DX50</f>
        <v>0</v>
      </c>
      <c r="DX48" s="212">
        <f>'Marks Entry'!DY50</f>
        <v>0</v>
      </c>
      <c r="DY48" s="212">
        <f>'Marks Entry'!DZ50</f>
        <v>0</v>
      </c>
      <c r="DZ48" s="216" t="str">
        <f>'Marks Entry'!EA50</f>
        <v/>
      </c>
      <c r="EA48" s="216">
        <f>'Marks Entry'!EB50</f>
        <v>0</v>
      </c>
      <c r="EB48" s="216">
        <f>'Marks Entry'!EC50</f>
        <v>0</v>
      </c>
      <c r="EC48" s="217">
        <f>'Marks Entry'!ED50</f>
        <v>0</v>
      </c>
      <c r="ED48" s="212">
        <f>'Marks Entry'!EE50</f>
        <v>0</v>
      </c>
      <c r="EE48" s="213">
        <f>'Marks Entry'!EF50</f>
        <v>0</v>
      </c>
      <c r="EF48" s="216">
        <f>'Marks Entry'!EG50</f>
        <v>0</v>
      </c>
      <c r="EG48" s="213">
        <f>'Marks Entry'!EH50</f>
        <v>0</v>
      </c>
      <c r="EH48" s="212">
        <f>'Marks Entry'!EI50</f>
        <v>0</v>
      </c>
      <c r="EI48" s="214">
        <f>'Marks Entry'!EJ50</f>
        <v>0</v>
      </c>
      <c r="EJ48" s="214">
        <f>'Marks Entry'!EK50</f>
        <v>0</v>
      </c>
      <c r="EK48" s="214">
        <f>'Marks Entry'!EL50</f>
        <v>0</v>
      </c>
      <c r="EL48" s="218">
        <f>'Marks Entry'!EM50</f>
        <v>0</v>
      </c>
      <c r="EM48" s="208">
        <f>'Marks Entry'!EN50</f>
        <v>0</v>
      </c>
      <c r="EN48" s="210" t="str">
        <f>'Marks Entry'!EO50</f>
        <v/>
      </c>
      <c r="EO48" s="211">
        <f>'Marks Entry'!EP50</f>
        <v>0</v>
      </c>
      <c r="EP48" s="212">
        <f>'Marks Entry'!EQ50</f>
        <v>0</v>
      </c>
      <c r="EQ48" s="212">
        <f>'Marks Entry'!ER50</f>
        <v>0</v>
      </c>
      <c r="ER48" s="215">
        <f>'Marks Entry'!ES50</f>
        <v>0</v>
      </c>
      <c r="ES48" s="219">
        <f>'Marks Entry'!ET50</f>
        <v>0</v>
      </c>
      <c r="ET48" s="220" t="str">
        <f>'Marks Entry'!EU50</f>
        <v/>
      </c>
      <c r="EU48" s="211">
        <f>'Marks Entry'!EV50</f>
        <v>0</v>
      </c>
      <c r="EV48" s="212">
        <f>'Marks Entry'!EW50</f>
        <v>0</v>
      </c>
      <c r="EW48" s="212">
        <f>'Marks Entry'!EX50</f>
        <v>0</v>
      </c>
      <c r="EX48" s="215">
        <f>'Marks Entry'!EY50</f>
        <v>0</v>
      </c>
      <c r="EY48" s="219">
        <f>'Marks Entry'!EZ50</f>
        <v>0</v>
      </c>
      <c r="EZ48" s="220" t="str">
        <f>'Marks Entry'!FA50</f>
        <v/>
      </c>
      <c r="FA48" s="211">
        <f>'Marks Entry'!FB50</f>
        <v>0</v>
      </c>
      <c r="FB48" s="212">
        <f>'Marks Entry'!FC50</f>
        <v>0</v>
      </c>
      <c r="FC48" s="213">
        <f>'Marks Entry'!FD50</f>
        <v>0</v>
      </c>
      <c r="FD48" s="216">
        <f>'Marks Entry'!FE50</f>
        <v>0</v>
      </c>
      <c r="FE48" s="213">
        <f>'Marks Entry'!FF50</f>
        <v>0</v>
      </c>
      <c r="FF48" s="216">
        <f>'Marks Entry'!FG50</f>
        <v>0</v>
      </c>
      <c r="FG48" s="213">
        <f>'Marks Entry'!FH50</f>
        <v>0</v>
      </c>
      <c r="FH48" s="221">
        <f>'Marks Entry'!FI50</f>
        <v>0</v>
      </c>
      <c r="FI48" s="221">
        <f>'Marks Entry'!FJ50</f>
        <v>0</v>
      </c>
      <c r="FJ48" s="221" t="str">
        <f>'Marks Entry'!FK50</f>
        <v/>
      </c>
      <c r="FK48" s="208" t="str">
        <f>'Marks Entry'!FL50</f>
        <v/>
      </c>
      <c r="FL48" s="210" t="str">
        <f>'Marks Entry'!FM50</f>
        <v/>
      </c>
      <c r="FM48" s="211">
        <f>'Marks Entry'!FN50</f>
        <v>0</v>
      </c>
      <c r="FN48" s="212">
        <f>'Marks Entry'!FO50</f>
        <v>0</v>
      </c>
      <c r="FO48" s="212">
        <f>'Marks Entry'!FP50</f>
        <v>0</v>
      </c>
      <c r="FP48" s="215">
        <f>'Marks Entry'!FQ50</f>
        <v>0</v>
      </c>
      <c r="FQ48" s="219">
        <f>'Marks Entry'!FR50</f>
        <v>0</v>
      </c>
      <c r="FR48" s="220" t="str">
        <f>'Marks Entry'!FS50</f>
        <v/>
      </c>
      <c r="FS48" s="207">
        <f>'Marks Entry'!FT50</f>
        <v>0</v>
      </c>
      <c r="FT48" s="208">
        <f>'Marks Entry'!FU50</f>
        <v>0</v>
      </c>
      <c r="FU48" s="222" t="str">
        <f>'Marks Entry'!FV50</f>
        <v/>
      </c>
      <c r="FV48" s="207" t="str">
        <f>'Marks Entry'!FW50</f>
        <v/>
      </c>
      <c r="FW48" s="208" t="str">
        <f>'Marks Entry'!FX50</f>
        <v/>
      </c>
      <c r="FX48" s="223" t="str">
        <f>'Marks Entry'!FY50</f>
        <v/>
      </c>
      <c r="FY48" s="208" t="str">
        <f>'Marks Entry'!FZ50</f>
        <v/>
      </c>
      <c r="FZ48" s="208" t="str">
        <f>'Marks Entry'!GA50</f>
        <v/>
      </c>
      <c r="GA48" s="208" t="str">
        <f>'Marks Entry'!GC50</f>
        <v/>
      </c>
      <c r="GB48" s="445" t="str">
        <f>'Marks Entry'!GD50</f>
        <v/>
      </c>
    </row>
    <row r="49" spans="1:184" s="31" customFormat="1" ht="17.25" customHeight="1">
      <c r="A49" s="1064"/>
      <c r="B49" s="188">
        <f t="shared" si="1"/>
        <v>0</v>
      </c>
      <c r="C49" s="189">
        <f>'Marks Entry'!D51</f>
        <v>0</v>
      </c>
      <c r="D49" s="189">
        <f>'Marks Entry'!E51</f>
        <v>0</v>
      </c>
      <c r="E49" s="189">
        <f>'Marks Entry'!F51</f>
        <v>0</v>
      </c>
      <c r="F49" s="189">
        <f>'Marks Entry'!$G51</f>
        <v>0</v>
      </c>
      <c r="G49" s="189">
        <f>'Marks Entry'!$H51</f>
        <v>0</v>
      </c>
      <c r="H49" s="189">
        <f>'Marks Entry'!I51</f>
        <v>0</v>
      </c>
      <c r="I49" s="189">
        <f>'Marks Entry'!J51</f>
        <v>0</v>
      </c>
      <c r="J49" s="366">
        <f>'Marks Entry'!K51</f>
        <v>0</v>
      </c>
      <c r="K49" s="207">
        <f>'Marks Entry'!L51</f>
        <v>0</v>
      </c>
      <c r="L49" s="208">
        <f>'Marks Entry'!M51</f>
        <v>0</v>
      </c>
      <c r="M49" s="208">
        <f>'Marks Entry'!N51</f>
        <v>0</v>
      </c>
      <c r="N49" s="208">
        <f>'Marks Entry'!O51</f>
        <v>0</v>
      </c>
      <c r="O49" s="208">
        <f>'Marks Entry'!P51</f>
        <v>0</v>
      </c>
      <c r="P49" s="209">
        <f>'Marks Entry'!Q51</f>
        <v>0</v>
      </c>
      <c r="Q49" s="208">
        <f>'Marks Entry'!R51</f>
        <v>0</v>
      </c>
      <c r="R49" s="209">
        <f>'Marks Entry'!S51</f>
        <v>0</v>
      </c>
      <c r="S49" s="208">
        <f>'Marks Entry'!T51</f>
        <v>0</v>
      </c>
      <c r="T49" s="209">
        <f>'Marks Entry'!U51</f>
        <v>0</v>
      </c>
      <c r="U49" s="208">
        <f>'Marks Entry'!V51</f>
        <v>0</v>
      </c>
      <c r="V49" s="208" t="str">
        <f>'Marks Entry'!W51</f>
        <v/>
      </c>
      <c r="W49" s="208" t="str">
        <f>'Marks Entry'!X51</f>
        <v/>
      </c>
      <c r="X49" s="210" t="str">
        <f>'Marks Entry'!Y51</f>
        <v/>
      </c>
      <c r="Y49" s="207">
        <f>'Marks Entry'!Z51</f>
        <v>0</v>
      </c>
      <c r="Z49" s="208">
        <f>'Marks Entry'!AA51</f>
        <v>0</v>
      </c>
      <c r="AA49" s="208">
        <f>'Marks Entry'!AB51</f>
        <v>0</v>
      </c>
      <c r="AB49" s="208">
        <f>'Marks Entry'!AC51</f>
        <v>0</v>
      </c>
      <c r="AC49" s="208">
        <f>'Marks Entry'!AD51</f>
        <v>0</v>
      </c>
      <c r="AD49" s="209">
        <f>'Marks Entry'!AE51</f>
        <v>0</v>
      </c>
      <c r="AE49" s="208">
        <f>'Marks Entry'!AF51</f>
        <v>0</v>
      </c>
      <c r="AF49" s="209">
        <f>'Marks Entry'!AG51</f>
        <v>0</v>
      </c>
      <c r="AG49" s="208">
        <f>'Marks Entry'!AH51</f>
        <v>0</v>
      </c>
      <c r="AH49" s="209">
        <f>'Marks Entry'!AI51</f>
        <v>0</v>
      </c>
      <c r="AI49" s="208">
        <f>'Marks Entry'!AJ51</f>
        <v>0</v>
      </c>
      <c r="AJ49" s="208" t="str">
        <f>'Marks Entry'!AK51</f>
        <v/>
      </c>
      <c r="AK49" s="208" t="str">
        <f>'Marks Entry'!AL51</f>
        <v/>
      </c>
      <c r="AL49" s="210" t="str">
        <f>'Marks Entry'!AM51</f>
        <v/>
      </c>
      <c r="AM49" s="207">
        <f>'Marks Entry'!AN51</f>
        <v>0</v>
      </c>
      <c r="AN49" s="208">
        <f>'Marks Entry'!AO51</f>
        <v>0</v>
      </c>
      <c r="AO49" s="208">
        <f>'Marks Entry'!AP51</f>
        <v>0</v>
      </c>
      <c r="AP49" s="208">
        <f>'Marks Entry'!AQ51</f>
        <v>0</v>
      </c>
      <c r="AQ49" s="208">
        <f>'Marks Entry'!AR51</f>
        <v>0</v>
      </c>
      <c r="AR49" s="209">
        <f>'Marks Entry'!AS51</f>
        <v>0</v>
      </c>
      <c r="AS49" s="208">
        <f>'Marks Entry'!AT51</f>
        <v>0</v>
      </c>
      <c r="AT49" s="209">
        <f>'Marks Entry'!AU51</f>
        <v>0</v>
      </c>
      <c r="AU49" s="208">
        <f>'Marks Entry'!AV51</f>
        <v>0</v>
      </c>
      <c r="AV49" s="209">
        <f>'Marks Entry'!AW51</f>
        <v>0</v>
      </c>
      <c r="AW49" s="208">
        <f>'Marks Entry'!AX51</f>
        <v>0</v>
      </c>
      <c r="AX49" s="208" t="str">
        <f>'Marks Entry'!AY51</f>
        <v/>
      </c>
      <c r="AY49" s="208" t="str">
        <f>'Marks Entry'!AZ51</f>
        <v/>
      </c>
      <c r="AZ49" s="210" t="str">
        <f>'Marks Entry'!BA51</f>
        <v/>
      </c>
      <c r="BA49" s="207">
        <f>'Marks Entry'!BB51</f>
        <v>0</v>
      </c>
      <c r="BB49" s="208">
        <f>'Marks Entry'!BC51</f>
        <v>0</v>
      </c>
      <c r="BC49" s="208">
        <f>'Marks Entry'!BD51</f>
        <v>0</v>
      </c>
      <c r="BD49" s="208">
        <f>'Marks Entry'!BE51</f>
        <v>0</v>
      </c>
      <c r="BE49" s="208">
        <f>'Marks Entry'!BF51</f>
        <v>0</v>
      </c>
      <c r="BF49" s="209">
        <f>'Marks Entry'!BG51</f>
        <v>0</v>
      </c>
      <c r="BG49" s="208">
        <f>'Marks Entry'!BH51</f>
        <v>0</v>
      </c>
      <c r="BH49" s="209">
        <f>'Marks Entry'!BI51</f>
        <v>0</v>
      </c>
      <c r="BI49" s="208">
        <f>'Marks Entry'!BJ51</f>
        <v>0</v>
      </c>
      <c r="BJ49" s="209">
        <f>'Marks Entry'!BK51</f>
        <v>0</v>
      </c>
      <c r="BK49" s="208">
        <f>'Marks Entry'!BL51</f>
        <v>0</v>
      </c>
      <c r="BL49" s="208" t="str">
        <f>'Marks Entry'!BM51</f>
        <v/>
      </c>
      <c r="BM49" s="208" t="str">
        <f>'Marks Entry'!BN51</f>
        <v/>
      </c>
      <c r="BN49" s="210" t="str">
        <f>'Marks Entry'!BO51</f>
        <v/>
      </c>
      <c r="BO49" s="207">
        <f>'Marks Entry'!BP51</f>
        <v>0</v>
      </c>
      <c r="BP49" s="208">
        <f>'Marks Entry'!BQ51</f>
        <v>0</v>
      </c>
      <c r="BQ49" s="208">
        <f>'Marks Entry'!BR51</f>
        <v>0</v>
      </c>
      <c r="BR49" s="208">
        <f>'Marks Entry'!BS51</f>
        <v>0</v>
      </c>
      <c r="BS49" s="208">
        <f>'Marks Entry'!BT51</f>
        <v>0</v>
      </c>
      <c r="BT49" s="209">
        <f>'Marks Entry'!BU51</f>
        <v>0</v>
      </c>
      <c r="BU49" s="208">
        <f>'Marks Entry'!BV51</f>
        <v>0</v>
      </c>
      <c r="BV49" s="209">
        <f>'Marks Entry'!BW51</f>
        <v>0</v>
      </c>
      <c r="BW49" s="208">
        <f>'Marks Entry'!BX51</f>
        <v>0</v>
      </c>
      <c r="BX49" s="209">
        <f>'Marks Entry'!BY51</f>
        <v>0</v>
      </c>
      <c r="BY49" s="208">
        <f>'Marks Entry'!BZ51</f>
        <v>0</v>
      </c>
      <c r="BZ49" s="208" t="str">
        <f>'Marks Entry'!CA51</f>
        <v/>
      </c>
      <c r="CA49" s="208" t="str">
        <f>'Marks Entry'!CB51</f>
        <v/>
      </c>
      <c r="CB49" s="210" t="str">
        <f>'Marks Entry'!CC51</f>
        <v/>
      </c>
      <c r="CC49" s="207">
        <f>'Marks Entry'!CD51</f>
        <v>0</v>
      </c>
      <c r="CD49" s="208">
        <f>'Marks Entry'!CE51</f>
        <v>0</v>
      </c>
      <c r="CE49" s="208">
        <f>'Marks Entry'!CF51</f>
        <v>0</v>
      </c>
      <c r="CF49" s="208">
        <f>'Marks Entry'!CG51</f>
        <v>0</v>
      </c>
      <c r="CG49" s="208">
        <f>'Marks Entry'!CH51</f>
        <v>0</v>
      </c>
      <c r="CH49" s="209">
        <f>'Marks Entry'!CI51</f>
        <v>0</v>
      </c>
      <c r="CI49" s="208">
        <f>'Marks Entry'!CJ51</f>
        <v>0</v>
      </c>
      <c r="CJ49" s="209">
        <f>'Marks Entry'!CK51</f>
        <v>0</v>
      </c>
      <c r="CK49" s="208">
        <f>'Marks Entry'!CL51</f>
        <v>0</v>
      </c>
      <c r="CL49" s="209">
        <f>'Marks Entry'!CM51</f>
        <v>0</v>
      </c>
      <c r="CM49" s="208">
        <f>'Marks Entry'!CN51</f>
        <v>0</v>
      </c>
      <c r="CN49" s="208" t="str">
        <f>'Marks Entry'!CO51</f>
        <v/>
      </c>
      <c r="CO49" s="208" t="str">
        <f>'Marks Entry'!CP51</f>
        <v/>
      </c>
      <c r="CP49" s="210" t="str">
        <f>'Marks Entry'!CQ51</f>
        <v/>
      </c>
      <c r="CQ49" s="207">
        <f>'Marks Entry'!CR51</f>
        <v>0</v>
      </c>
      <c r="CR49" s="208">
        <f>'Marks Entry'!CS51</f>
        <v>0</v>
      </c>
      <c r="CS49" s="208">
        <f>'Marks Entry'!CT51</f>
        <v>0</v>
      </c>
      <c r="CT49" s="208">
        <f>'Marks Entry'!CU51</f>
        <v>0</v>
      </c>
      <c r="CU49" s="208">
        <f>'Marks Entry'!CV51</f>
        <v>0</v>
      </c>
      <c r="CV49" s="209">
        <f>'Marks Entry'!CW51</f>
        <v>0</v>
      </c>
      <c r="CW49" s="208">
        <f>'Marks Entry'!CX51</f>
        <v>0</v>
      </c>
      <c r="CX49" s="209">
        <f>'Marks Entry'!CY51</f>
        <v>0</v>
      </c>
      <c r="CY49" s="208">
        <f>'Marks Entry'!CZ51</f>
        <v>0</v>
      </c>
      <c r="CZ49" s="209">
        <f>'Marks Entry'!DA51</f>
        <v>0</v>
      </c>
      <c r="DA49" s="208">
        <f>'Marks Entry'!DB51</f>
        <v>0</v>
      </c>
      <c r="DB49" s="208" t="str">
        <f>'Marks Entry'!DC51</f>
        <v/>
      </c>
      <c r="DC49" s="208" t="str">
        <f>'Marks Entry'!DD51</f>
        <v/>
      </c>
      <c r="DD49" s="210" t="str">
        <f>'Marks Entry'!DE51</f>
        <v/>
      </c>
      <c r="DE49" s="211">
        <f>'Marks Entry'!DF51</f>
        <v>0</v>
      </c>
      <c r="DF49" s="212">
        <f>'Marks Entry'!DG51</f>
        <v>0</v>
      </c>
      <c r="DG49" s="212">
        <f>'Marks Entry'!DH51</f>
        <v>0</v>
      </c>
      <c r="DH49" s="209">
        <f>'Marks Entry'!DI51</f>
        <v>0</v>
      </c>
      <c r="DI49" s="212">
        <f>'Marks Entry'!DJ51</f>
        <v>0</v>
      </c>
      <c r="DJ49" s="213">
        <f>'Marks Entry'!DK51</f>
        <v>0</v>
      </c>
      <c r="DK49" s="214">
        <f>'Marks Entry'!DL51</f>
        <v>0</v>
      </c>
      <c r="DL49" s="213">
        <f>'Marks Entry'!DM51</f>
        <v>0</v>
      </c>
      <c r="DM49" s="212">
        <f>'Marks Entry'!DN51</f>
        <v>0</v>
      </c>
      <c r="DN49" s="214">
        <f>'Marks Entry'!DO51</f>
        <v>0</v>
      </c>
      <c r="DO49" s="215">
        <f>'Marks Entry'!DP51</f>
        <v>0</v>
      </c>
      <c r="DP49" s="208">
        <f>'Marks Entry'!DQ51</f>
        <v>0</v>
      </c>
      <c r="DQ49" s="210" t="str">
        <f>'Marks Entry'!DR51</f>
        <v/>
      </c>
      <c r="DR49" s="211">
        <f>'Marks Entry'!DS51</f>
        <v>0</v>
      </c>
      <c r="DS49" s="212">
        <f>'Marks Entry'!DT51</f>
        <v>0</v>
      </c>
      <c r="DT49" s="216">
        <f>'Marks Entry'!DU51</f>
        <v>0</v>
      </c>
      <c r="DU49" s="212">
        <f>'Marks Entry'!DV51</f>
        <v>0</v>
      </c>
      <c r="DV49" s="212">
        <f>'Marks Entry'!DW51</f>
        <v>0</v>
      </c>
      <c r="DW49" s="216">
        <f>'Marks Entry'!DX51</f>
        <v>0</v>
      </c>
      <c r="DX49" s="212">
        <f>'Marks Entry'!DY51</f>
        <v>0</v>
      </c>
      <c r="DY49" s="212">
        <f>'Marks Entry'!DZ51</f>
        <v>0</v>
      </c>
      <c r="DZ49" s="216" t="str">
        <f>'Marks Entry'!EA51</f>
        <v/>
      </c>
      <c r="EA49" s="216">
        <f>'Marks Entry'!EB51</f>
        <v>0</v>
      </c>
      <c r="EB49" s="216">
        <f>'Marks Entry'!EC51</f>
        <v>0</v>
      </c>
      <c r="EC49" s="217">
        <f>'Marks Entry'!ED51</f>
        <v>0</v>
      </c>
      <c r="ED49" s="212">
        <f>'Marks Entry'!EE51</f>
        <v>0</v>
      </c>
      <c r="EE49" s="213">
        <f>'Marks Entry'!EF51</f>
        <v>0</v>
      </c>
      <c r="EF49" s="216">
        <f>'Marks Entry'!EG51</f>
        <v>0</v>
      </c>
      <c r="EG49" s="213">
        <f>'Marks Entry'!EH51</f>
        <v>0</v>
      </c>
      <c r="EH49" s="212">
        <f>'Marks Entry'!EI51</f>
        <v>0</v>
      </c>
      <c r="EI49" s="214">
        <f>'Marks Entry'!EJ51</f>
        <v>0</v>
      </c>
      <c r="EJ49" s="214">
        <f>'Marks Entry'!EK51</f>
        <v>0</v>
      </c>
      <c r="EK49" s="214">
        <f>'Marks Entry'!EL51</f>
        <v>0</v>
      </c>
      <c r="EL49" s="218">
        <f>'Marks Entry'!EM51</f>
        <v>0</v>
      </c>
      <c r="EM49" s="208">
        <f>'Marks Entry'!EN51</f>
        <v>0</v>
      </c>
      <c r="EN49" s="210" t="str">
        <f>'Marks Entry'!EO51</f>
        <v/>
      </c>
      <c r="EO49" s="211">
        <f>'Marks Entry'!EP51</f>
        <v>0</v>
      </c>
      <c r="EP49" s="212">
        <f>'Marks Entry'!EQ51</f>
        <v>0</v>
      </c>
      <c r="EQ49" s="212">
        <f>'Marks Entry'!ER51</f>
        <v>0</v>
      </c>
      <c r="ER49" s="215">
        <f>'Marks Entry'!ES51</f>
        <v>0</v>
      </c>
      <c r="ES49" s="219">
        <f>'Marks Entry'!ET51</f>
        <v>0</v>
      </c>
      <c r="ET49" s="220" t="str">
        <f>'Marks Entry'!EU51</f>
        <v/>
      </c>
      <c r="EU49" s="211">
        <f>'Marks Entry'!EV51</f>
        <v>0</v>
      </c>
      <c r="EV49" s="212">
        <f>'Marks Entry'!EW51</f>
        <v>0</v>
      </c>
      <c r="EW49" s="212">
        <f>'Marks Entry'!EX51</f>
        <v>0</v>
      </c>
      <c r="EX49" s="215">
        <f>'Marks Entry'!EY51</f>
        <v>0</v>
      </c>
      <c r="EY49" s="219">
        <f>'Marks Entry'!EZ51</f>
        <v>0</v>
      </c>
      <c r="EZ49" s="220" t="str">
        <f>'Marks Entry'!FA51</f>
        <v/>
      </c>
      <c r="FA49" s="211">
        <f>'Marks Entry'!FB51</f>
        <v>0</v>
      </c>
      <c r="FB49" s="212">
        <f>'Marks Entry'!FC51</f>
        <v>0</v>
      </c>
      <c r="FC49" s="213">
        <f>'Marks Entry'!FD51</f>
        <v>0</v>
      </c>
      <c r="FD49" s="216">
        <f>'Marks Entry'!FE51</f>
        <v>0</v>
      </c>
      <c r="FE49" s="213">
        <f>'Marks Entry'!FF51</f>
        <v>0</v>
      </c>
      <c r="FF49" s="216">
        <f>'Marks Entry'!FG51</f>
        <v>0</v>
      </c>
      <c r="FG49" s="213">
        <f>'Marks Entry'!FH51</f>
        <v>0</v>
      </c>
      <c r="FH49" s="221">
        <f>'Marks Entry'!FI51</f>
        <v>0</v>
      </c>
      <c r="FI49" s="221">
        <f>'Marks Entry'!FJ51</f>
        <v>0</v>
      </c>
      <c r="FJ49" s="221" t="str">
        <f>'Marks Entry'!FK51</f>
        <v/>
      </c>
      <c r="FK49" s="208" t="str">
        <f>'Marks Entry'!FL51</f>
        <v/>
      </c>
      <c r="FL49" s="210" t="str">
        <f>'Marks Entry'!FM51</f>
        <v/>
      </c>
      <c r="FM49" s="211">
        <f>'Marks Entry'!FN51</f>
        <v>0</v>
      </c>
      <c r="FN49" s="212">
        <f>'Marks Entry'!FO51</f>
        <v>0</v>
      </c>
      <c r="FO49" s="212">
        <f>'Marks Entry'!FP51</f>
        <v>0</v>
      </c>
      <c r="FP49" s="215">
        <f>'Marks Entry'!FQ51</f>
        <v>0</v>
      </c>
      <c r="FQ49" s="219">
        <f>'Marks Entry'!FR51</f>
        <v>0</v>
      </c>
      <c r="FR49" s="220" t="str">
        <f>'Marks Entry'!FS51</f>
        <v/>
      </c>
      <c r="FS49" s="207">
        <f>'Marks Entry'!FT51</f>
        <v>0</v>
      </c>
      <c r="FT49" s="208">
        <f>'Marks Entry'!FU51</f>
        <v>0</v>
      </c>
      <c r="FU49" s="222" t="str">
        <f>'Marks Entry'!FV51</f>
        <v/>
      </c>
      <c r="FV49" s="207" t="str">
        <f>'Marks Entry'!FW51</f>
        <v/>
      </c>
      <c r="FW49" s="208" t="str">
        <f>'Marks Entry'!FX51</f>
        <v/>
      </c>
      <c r="FX49" s="223" t="str">
        <f>'Marks Entry'!FY51</f>
        <v/>
      </c>
      <c r="FY49" s="224" t="str">
        <f>'Marks Entry'!FZ51</f>
        <v/>
      </c>
      <c r="FZ49" s="224" t="str">
        <f>'Marks Entry'!GA51</f>
        <v/>
      </c>
      <c r="GA49" s="208" t="str">
        <f>'Marks Entry'!GC51</f>
        <v/>
      </c>
      <c r="GB49" s="445" t="str">
        <f>'Marks Entry'!GD51</f>
        <v/>
      </c>
    </row>
    <row r="50" spans="1:184" s="31" customFormat="1" ht="17.25" customHeight="1">
      <c r="A50" s="1064"/>
      <c r="B50" s="188">
        <f t="shared" si="1"/>
        <v>0</v>
      </c>
      <c r="C50" s="189">
        <f>'Marks Entry'!D52</f>
        <v>0</v>
      </c>
      <c r="D50" s="189">
        <f>'Marks Entry'!E52</f>
        <v>0</v>
      </c>
      <c r="E50" s="189">
        <f>'Marks Entry'!F52</f>
        <v>0</v>
      </c>
      <c r="F50" s="189">
        <f>'Marks Entry'!$G52</f>
        <v>0</v>
      </c>
      <c r="G50" s="189">
        <f>'Marks Entry'!$H52</f>
        <v>0</v>
      </c>
      <c r="H50" s="189">
        <f>'Marks Entry'!I52</f>
        <v>0</v>
      </c>
      <c r="I50" s="189">
        <f>'Marks Entry'!J52</f>
        <v>0</v>
      </c>
      <c r="J50" s="366">
        <f>'Marks Entry'!K52</f>
        <v>0</v>
      </c>
      <c r="K50" s="207">
        <f>'Marks Entry'!L52</f>
        <v>0</v>
      </c>
      <c r="L50" s="208">
        <f>'Marks Entry'!M52</f>
        <v>0</v>
      </c>
      <c r="M50" s="208">
        <f>'Marks Entry'!N52</f>
        <v>0</v>
      </c>
      <c r="N50" s="208">
        <f>'Marks Entry'!O52</f>
        <v>0</v>
      </c>
      <c r="O50" s="208">
        <f>'Marks Entry'!P52</f>
        <v>0</v>
      </c>
      <c r="P50" s="209">
        <f>'Marks Entry'!Q52</f>
        <v>0</v>
      </c>
      <c r="Q50" s="208">
        <f>'Marks Entry'!R52</f>
        <v>0</v>
      </c>
      <c r="R50" s="209">
        <f>'Marks Entry'!S52</f>
        <v>0</v>
      </c>
      <c r="S50" s="208">
        <f>'Marks Entry'!T52</f>
        <v>0</v>
      </c>
      <c r="T50" s="209">
        <f>'Marks Entry'!U52</f>
        <v>0</v>
      </c>
      <c r="U50" s="208">
        <f>'Marks Entry'!V52</f>
        <v>0</v>
      </c>
      <c r="V50" s="208" t="str">
        <f>'Marks Entry'!W52</f>
        <v/>
      </c>
      <c r="W50" s="208" t="str">
        <f>'Marks Entry'!X52</f>
        <v/>
      </c>
      <c r="X50" s="210" t="str">
        <f>'Marks Entry'!Y52</f>
        <v/>
      </c>
      <c r="Y50" s="207">
        <f>'Marks Entry'!Z52</f>
        <v>0</v>
      </c>
      <c r="Z50" s="208">
        <f>'Marks Entry'!AA52</f>
        <v>0</v>
      </c>
      <c r="AA50" s="208">
        <f>'Marks Entry'!AB52</f>
        <v>0</v>
      </c>
      <c r="AB50" s="208">
        <f>'Marks Entry'!AC52</f>
        <v>0</v>
      </c>
      <c r="AC50" s="208">
        <f>'Marks Entry'!AD52</f>
        <v>0</v>
      </c>
      <c r="AD50" s="209">
        <f>'Marks Entry'!AE52</f>
        <v>0</v>
      </c>
      <c r="AE50" s="208">
        <f>'Marks Entry'!AF52</f>
        <v>0</v>
      </c>
      <c r="AF50" s="209">
        <f>'Marks Entry'!AG52</f>
        <v>0</v>
      </c>
      <c r="AG50" s="208">
        <f>'Marks Entry'!AH52</f>
        <v>0</v>
      </c>
      <c r="AH50" s="209">
        <f>'Marks Entry'!AI52</f>
        <v>0</v>
      </c>
      <c r="AI50" s="208">
        <f>'Marks Entry'!AJ52</f>
        <v>0</v>
      </c>
      <c r="AJ50" s="208" t="str">
        <f>'Marks Entry'!AK52</f>
        <v/>
      </c>
      <c r="AK50" s="208" t="str">
        <f>'Marks Entry'!AL52</f>
        <v/>
      </c>
      <c r="AL50" s="210" t="str">
        <f>'Marks Entry'!AM52</f>
        <v/>
      </c>
      <c r="AM50" s="207">
        <f>'Marks Entry'!AN52</f>
        <v>0</v>
      </c>
      <c r="AN50" s="208">
        <f>'Marks Entry'!AO52</f>
        <v>0</v>
      </c>
      <c r="AO50" s="208">
        <f>'Marks Entry'!AP52</f>
        <v>0</v>
      </c>
      <c r="AP50" s="208">
        <f>'Marks Entry'!AQ52</f>
        <v>0</v>
      </c>
      <c r="AQ50" s="208">
        <f>'Marks Entry'!AR52</f>
        <v>0</v>
      </c>
      <c r="AR50" s="209">
        <f>'Marks Entry'!AS52</f>
        <v>0</v>
      </c>
      <c r="AS50" s="208">
        <f>'Marks Entry'!AT52</f>
        <v>0</v>
      </c>
      <c r="AT50" s="209">
        <f>'Marks Entry'!AU52</f>
        <v>0</v>
      </c>
      <c r="AU50" s="208">
        <f>'Marks Entry'!AV52</f>
        <v>0</v>
      </c>
      <c r="AV50" s="209">
        <f>'Marks Entry'!AW52</f>
        <v>0</v>
      </c>
      <c r="AW50" s="208">
        <f>'Marks Entry'!AX52</f>
        <v>0</v>
      </c>
      <c r="AX50" s="208" t="str">
        <f>'Marks Entry'!AY52</f>
        <v/>
      </c>
      <c r="AY50" s="208" t="str">
        <f>'Marks Entry'!AZ52</f>
        <v/>
      </c>
      <c r="AZ50" s="210" t="str">
        <f>'Marks Entry'!BA52</f>
        <v/>
      </c>
      <c r="BA50" s="207">
        <f>'Marks Entry'!BB52</f>
        <v>0</v>
      </c>
      <c r="BB50" s="208">
        <f>'Marks Entry'!BC52</f>
        <v>0</v>
      </c>
      <c r="BC50" s="208">
        <f>'Marks Entry'!BD52</f>
        <v>0</v>
      </c>
      <c r="BD50" s="208">
        <f>'Marks Entry'!BE52</f>
        <v>0</v>
      </c>
      <c r="BE50" s="208">
        <f>'Marks Entry'!BF52</f>
        <v>0</v>
      </c>
      <c r="BF50" s="209">
        <f>'Marks Entry'!BG52</f>
        <v>0</v>
      </c>
      <c r="BG50" s="208">
        <f>'Marks Entry'!BH52</f>
        <v>0</v>
      </c>
      <c r="BH50" s="209">
        <f>'Marks Entry'!BI52</f>
        <v>0</v>
      </c>
      <c r="BI50" s="208">
        <f>'Marks Entry'!BJ52</f>
        <v>0</v>
      </c>
      <c r="BJ50" s="209">
        <f>'Marks Entry'!BK52</f>
        <v>0</v>
      </c>
      <c r="BK50" s="208">
        <f>'Marks Entry'!BL52</f>
        <v>0</v>
      </c>
      <c r="BL50" s="208" t="str">
        <f>'Marks Entry'!BM52</f>
        <v/>
      </c>
      <c r="BM50" s="208" t="str">
        <f>'Marks Entry'!BN52</f>
        <v/>
      </c>
      <c r="BN50" s="210" t="str">
        <f>'Marks Entry'!BO52</f>
        <v/>
      </c>
      <c r="BO50" s="207">
        <f>'Marks Entry'!BP52</f>
        <v>0</v>
      </c>
      <c r="BP50" s="208">
        <f>'Marks Entry'!BQ52</f>
        <v>0</v>
      </c>
      <c r="BQ50" s="208">
        <f>'Marks Entry'!BR52</f>
        <v>0</v>
      </c>
      <c r="BR50" s="208">
        <f>'Marks Entry'!BS52</f>
        <v>0</v>
      </c>
      <c r="BS50" s="208">
        <f>'Marks Entry'!BT52</f>
        <v>0</v>
      </c>
      <c r="BT50" s="209">
        <f>'Marks Entry'!BU52</f>
        <v>0</v>
      </c>
      <c r="BU50" s="208">
        <f>'Marks Entry'!BV52</f>
        <v>0</v>
      </c>
      <c r="BV50" s="209">
        <f>'Marks Entry'!BW52</f>
        <v>0</v>
      </c>
      <c r="BW50" s="208">
        <f>'Marks Entry'!BX52</f>
        <v>0</v>
      </c>
      <c r="BX50" s="209">
        <f>'Marks Entry'!BY52</f>
        <v>0</v>
      </c>
      <c r="BY50" s="208">
        <f>'Marks Entry'!BZ52</f>
        <v>0</v>
      </c>
      <c r="BZ50" s="208" t="str">
        <f>'Marks Entry'!CA52</f>
        <v/>
      </c>
      <c r="CA50" s="208" t="str">
        <f>'Marks Entry'!CB52</f>
        <v/>
      </c>
      <c r="CB50" s="210" t="str">
        <f>'Marks Entry'!CC52</f>
        <v/>
      </c>
      <c r="CC50" s="207">
        <f>'Marks Entry'!CD52</f>
        <v>0</v>
      </c>
      <c r="CD50" s="208">
        <f>'Marks Entry'!CE52</f>
        <v>0</v>
      </c>
      <c r="CE50" s="208">
        <f>'Marks Entry'!CF52</f>
        <v>0</v>
      </c>
      <c r="CF50" s="208">
        <f>'Marks Entry'!CG52</f>
        <v>0</v>
      </c>
      <c r="CG50" s="208">
        <f>'Marks Entry'!CH52</f>
        <v>0</v>
      </c>
      <c r="CH50" s="209">
        <f>'Marks Entry'!CI52</f>
        <v>0</v>
      </c>
      <c r="CI50" s="208">
        <f>'Marks Entry'!CJ52</f>
        <v>0</v>
      </c>
      <c r="CJ50" s="209">
        <f>'Marks Entry'!CK52</f>
        <v>0</v>
      </c>
      <c r="CK50" s="208">
        <f>'Marks Entry'!CL52</f>
        <v>0</v>
      </c>
      <c r="CL50" s="209">
        <f>'Marks Entry'!CM52</f>
        <v>0</v>
      </c>
      <c r="CM50" s="208">
        <f>'Marks Entry'!CN52</f>
        <v>0</v>
      </c>
      <c r="CN50" s="208" t="str">
        <f>'Marks Entry'!CO52</f>
        <v/>
      </c>
      <c r="CO50" s="208" t="str">
        <f>'Marks Entry'!CP52</f>
        <v/>
      </c>
      <c r="CP50" s="210" t="str">
        <f>'Marks Entry'!CQ52</f>
        <v/>
      </c>
      <c r="CQ50" s="207">
        <f>'Marks Entry'!CR52</f>
        <v>0</v>
      </c>
      <c r="CR50" s="208">
        <f>'Marks Entry'!CS52</f>
        <v>0</v>
      </c>
      <c r="CS50" s="208">
        <f>'Marks Entry'!CT52</f>
        <v>0</v>
      </c>
      <c r="CT50" s="208">
        <f>'Marks Entry'!CU52</f>
        <v>0</v>
      </c>
      <c r="CU50" s="208">
        <f>'Marks Entry'!CV52</f>
        <v>0</v>
      </c>
      <c r="CV50" s="209">
        <f>'Marks Entry'!CW52</f>
        <v>0</v>
      </c>
      <c r="CW50" s="208">
        <f>'Marks Entry'!CX52</f>
        <v>0</v>
      </c>
      <c r="CX50" s="209">
        <f>'Marks Entry'!CY52</f>
        <v>0</v>
      </c>
      <c r="CY50" s="208">
        <f>'Marks Entry'!CZ52</f>
        <v>0</v>
      </c>
      <c r="CZ50" s="209">
        <f>'Marks Entry'!DA52</f>
        <v>0</v>
      </c>
      <c r="DA50" s="208">
        <f>'Marks Entry'!DB52</f>
        <v>0</v>
      </c>
      <c r="DB50" s="208" t="str">
        <f>'Marks Entry'!DC52</f>
        <v/>
      </c>
      <c r="DC50" s="208" t="str">
        <f>'Marks Entry'!DD52</f>
        <v/>
      </c>
      <c r="DD50" s="210" t="str">
        <f>'Marks Entry'!DE52</f>
        <v/>
      </c>
      <c r="DE50" s="211">
        <f>'Marks Entry'!DF52</f>
        <v>0</v>
      </c>
      <c r="DF50" s="212">
        <f>'Marks Entry'!DG52</f>
        <v>0</v>
      </c>
      <c r="DG50" s="212">
        <f>'Marks Entry'!DH52</f>
        <v>0</v>
      </c>
      <c r="DH50" s="209">
        <f>'Marks Entry'!DI52</f>
        <v>0</v>
      </c>
      <c r="DI50" s="212">
        <f>'Marks Entry'!DJ52</f>
        <v>0</v>
      </c>
      <c r="DJ50" s="213">
        <f>'Marks Entry'!DK52</f>
        <v>0</v>
      </c>
      <c r="DK50" s="214">
        <f>'Marks Entry'!DL52</f>
        <v>0</v>
      </c>
      <c r="DL50" s="213">
        <f>'Marks Entry'!DM52</f>
        <v>0</v>
      </c>
      <c r="DM50" s="212">
        <f>'Marks Entry'!DN52</f>
        <v>0</v>
      </c>
      <c r="DN50" s="214">
        <f>'Marks Entry'!DO52</f>
        <v>0</v>
      </c>
      <c r="DO50" s="215">
        <f>'Marks Entry'!DP52</f>
        <v>0</v>
      </c>
      <c r="DP50" s="208">
        <f>'Marks Entry'!DQ52</f>
        <v>0</v>
      </c>
      <c r="DQ50" s="210" t="str">
        <f>'Marks Entry'!DR52</f>
        <v/>
      </c>
      <c r="DR50" s="211">
        <f>'Marks Entry'!DS52</f>
        <v>0</v>
      </c>
      <c r="DS50" s="212">
        <f>'Marks Entry'!DT52</f>
        <v>0</v>
      </c>
      <c r="DT50" s="216">
        <f>'Marks Entry'!DU52</f>
        <v>0</v>
      </c>
      <c r="DU50" s="212">
        <f>'Marks Entry'!DV52</f>
        <v>0</v>
      </c>
      <c r="DV50" s="212">
        <f>'Marks Entry'!DW52</f>
        <v>0</v>
      </c>
      <c r="DW50" s="216">
        <f>'Marks Entry'!DX52</f>
        <v>0</v>
      </c>
      <c r="DX50" s="212">
        <f>'Marks Entry'!DY52</f>
        <v>0</v>
      </c>
      <c r="DY50" s="212">
        <f>'Marks Entry'!DZ52</f>
        <v>0</v>
      </c>
      <c r="DZ50" s="216" t="str">
        <f>'Marks Entry'!EA52</f>
        <v/>
      </c>
      <c r="EA50" s="216">
        <f>'Marks Entry'!EB52</f>
        <v>0</v>
      </c>
      <c r="EB50" s="216">
        <f>'Marks Entry'!EC52</f>
        <v>0</v>
      </c>
      <c r="EC50" s="217">
        <f>'Marks Entry'!ED52</f>
        <v>0</v>
      </c>
      <c r="ED50" s="212">
        <f>'Marks Entry'!EE52</f>
        <v>0</v>
      </c>
      <c r="EE50" s="213">
        <f>'Marks Entry'!EF52</f>
        <v>0</v>
      </c>
      <c r="EF50" s="216">
        <f>'Marks Entry'!EG52</f>
        <v>0</v>
      </c>
      <c r="EG50" s="213">
        <f>'Marks Entry'!EH52</f>
        <v>0</v>
      </c>
      <c r="EH50" s="212">
        <f>'Marks Entry'!EI52</f>
        <v>0</v>
      </c>
      <c r="EI50" s="214">
        <f>'Marks Entry'!EJ52</f>
        <v>0</v>
      </c>
      <c r="EJ50" s="214">
        <f>'Marks Entry'!EK52</f>
        <v>0</v>
      </c>
      <c r="EK50" s="214">
        <f>'Marks Entry'!EL52</f>
        <v>0</v>
      </c>
      <c r="EL50" s="218">
        <f>'Marks Entry'!EM52</f>
        <v>0</v>
      </c>
      <c r="EM50" s="208">
        <f>'Marks Entry'!EN52</f>
        <v>0</v>
      </c>
      <c r="EN50" s="210" t="str">
        <f>'Marks Entry'!EO52</f>
        <v/>
      </c>
      <c r="EO50" s="211">
        <f>'Marks Entry'!EP52</f>
        <v>0</v>
      </c>
      <c r="EP50" s="212">
        <f>'Marks Entry'!EQ52</f>
        <v>0</v>
      </c>
      <c r="EQ50" s="212">
        <f>'Marks Entry'!ER52</f>
        <v>0</v>
      </c>
      <c r="ER50" s="215">
        <f>'Marks Entry'!ES52</f>
        <v>0</v>
      </c>
      <c r="ES50" s="219">
        <f>'Marks Entry'!ET52</f>
        <v>0</v>
      </c>
      <c r="ET50" s="220" t="str">
        <f>'Marks Entry'!EU52</f>
        <v/>
      </c>
      <c r="EU50" s="211">
        <f>'Marks Entry'!EV52</f>
        <v>0</v>
      </c>
      <c r="EV50" s="212">
        <f>'Marks Entry'!EW52</f>
        <v>0</v>
      </c>
      <c r="EW50" s="212">
        <f>'Marks Entry'!EX52</f>
        <v>0</v>
      </c>
      <c r="EX50" s="215">
        <f>'Marks Entry'!EY52</f>
        <v>0</v>
      </c>
      <c r="EY50" s="219">
        <f>'Marks Entry'!EZ52</f>
        <v>0</v>
      </c>
      <c r="EZ50" s="220" t="str">
        <f>'Marks Entry'!FA52</f>
        <v/>
      </c>
      <c r="FA50" s="211">
        <f>'Marks Entry'!FB52</f>
        <v>0</v>
      </c>
      <c r="FB50" s="212">
        <f>'Marks Entry'!FC52</f>
        <v>0</v>
      </c>
      <c r="FC50" s="213">
        <f>'Marks Entry'!FD52</f>
        <v>0</v>
      </c>
      <c r="FD50" s="216">
        <f>'Marks Entry'!FE52</f>
        <v>0</v>
      </c>
      <c r="FE50" s="213">
        <f>'Marks Entry'!FF52</f>
        <v>0</v>
      </c>
      <c r="FF50" s="216">
        <f>'Marks Entry'!FG52</f>
        <v>0</v>
      </c>
      <c r="FG50" s="213">
        <f>'Marks Entry'!FH52</f>
        <v>0</v>
      </c>
      <c r="FH50" s="221">
        <f>'Marks Entry'!FI52</f>
        <v>0</v>
      </c>
      <c r="FI50" s="221">
        <f>'Marks Entry'!FJ52</f>
        <v>0</v>
      </c>
      <c r="FJ50" s="221" t="str">
        <f>'Marks Entry'!FK52</f>
        <v/>
      </c>
      <c r="FK50" s="208" t="str">
        <f>'Marks Entry'!FL52</f>
        <v/>
      </c>
      <c r="FL50" s="210" t="str">
        <f>'Marks Entry'!FM52</f>
        <v/>
      </c>
      <c r="FM50" s="211">
        <f>'Marks Entry'!FN52</f>
        <v>0</v>
      </c>
      <c r="FN50" s="212">
        <f>'Marks Entry'!FO52</f>
        <v>0</v>
      </c>
      <c r="FO50" s="212">
        <f>'Marks Entry'!FP52</f>
        <v>0</v>
      </c>
      <c r="FP50" s="215">
        <f>'Marks Entry'!FQ52</f>
        <v>0</v>
      </c>
      <c r="FQ50" s="219">
        <f>'Marks Entry'!FR52</f>
        <v>0</v>
      </c>
      <c r="FR50" s="220" t="str">
        <f>'Marks Entry'!FS52</f>
        <v/>
      </c>
      <c r="FS50" s="207">
        <f>'Marks Entry'!FT52</f>
        <v>0</v>
      </c>
      <c r="FT50" s="208">
        <f>'Marks Entry'!FU52</f>
        <v>0</v>
      </c>
      <c r="FU50" s="222" t="str">
        <f>'Marks Entry'!FV52</f>
        <v/>
      </c>
      <c r="FV50" s="207" t="str">
        <f>'Marks Entry'!FW52</f>
        <v/>
      </c>
      <c r="FW50" s="208" t="str">
        <f>'Marks Entry'!FX52</f>
        <v/>
      </c>
      <c r="FX50" s="223" t="str">
        <f>'Marks Entry'!FY52</f>
        <v/>
      </c>
      <c r="FY50" s="224" t="str">
        <f>'Marks Entry'!FZ52</f>
        <v/>
      </c>
      <c r="FZ50" s="224" t="str">
        <f>'Marks Entry'!GA52</f>
        <v/>
      </c>
      <c r="GA50" s="208" t="str">
        <f>'Marks Entry'!GC52</f>
        <v/>
      </c>
      <c r="GB50" s="445" t="str">
        <f>'Marks Entry'!GD52</f>
        <v/>
      </c>
    </row>
    <row r="51" spans="1:184" s="31" customFormat="1" ht="17.25" customHeight="1">
      <c r="A51" s="1064"/>
      <c r="B51" s="188">
        <f t="shared" si="1"/>
        <v>0</v>
      </c>
      <c r="C51" s="189">
        <f>'Marks Entry'!D53</f>
        <v>0</v>
      </c>
      <c r="D51" s="189">
        <f>'Marks Entry'!E53</f>
        <v>0</v>
      </c>
      <c r="E51" s="189">
        <f>'Marks Entry'!F53</f>
        <v>0</v>
      </c>
      <c r="F51" s="189">
        <f>'Marks Entry'!$G53</f>
        <v>0</v>
      </c>
      <c r="G51" s="189">
        <f>'Marks Entry'!$H53</f>
        <v>0</v>
      </c>
      <c r="H51" s="189">
        <f>'Marks Entry'!I53</f>
        <v>0</v>
      </c>
      <c r="I51" s="189">
        <f>'Marks Entry'!J53</f>
        <v>0</v>
      </c>
      <c r="J51" s="366">
        <f>'Marks Entry'!K53</f>
        <v>0</v>
      </c>
      <c r="K51" s="207">
        <f>'Marks Entry'!L53</f>
        <v>0</v>
      </c>
      <c r="L51" s="208">
        <f>'Marks Entry'!M53</f>
        <v>0</v>
      </c>
      <c r="M51" s="208">
        <f>'Marks Entry'!N53</f>
        <v>0</v>
      </c>
      <c r="N51" s="208">
        <f>'Marks Entry'!O53</f>
        <v>0</v>
      </c>
      <c r="O51" s="208">
        <f>'Marks Entry'!P53</f>
        <v>0</v>
      </c>
      <c r="P51" s="209">
        <f>'Marks Entry'!Q53</f>
        <v>0</v>
      </c>
      <c r="Q51" s="208">
        <f>'Marks Entry'!R53</f>
        <v>0</v>
      </c>
      <c r="R51" s="209">
        <f>'Marks Entry'!S53</f>
        <v>0</v>
      </c>
      <c r="S51" s="208">
        <f>'Marks Entry'!T53</f>
        <v>0</v>
      </c>
      <c r="T51" s="209">
        <f>'Marks Entry'!U53</f>
        <v>0</v>
      </c>
      <c r="U51" s="208">
        <f>'Marks Entry'!V53</f>
        <v>0</v>
      </c>
      <c r="V51" s="208" t="str">
        <f>'Marks Entry'!W53</f>
        <v/>
      </c>
      <c r="W51" s="208" t="str">
        <f>'Marks Entry'!X53</f>
        <v/>
      </c>
      <c r="X51" s="210" t="str">
        <f>'Marks Entry'!Y53</f>
        <v/>
      </c>
      <c r="Y51" s="207">
        <f>'Marks Entry'!Z53</f>
        <v>0</v>
      </c>
      <c r="Z51" s="208">
        <f>'Marks Entry'!AA53</f>
        <v>0</v>
      </c>
      <c r="AA51" s="208">
        <f>'Marks Entry'!AB53</f>
        <v>0</v>
      </c>
      <c r="AB51" s="208">
        <f>'Marks Entry'!AC53</f>
        <v>0</v>
      </c>
      <c r="AC51" s="208">
        <f>'Marks Entry'!AD53</f>
        <v>0</v>
      </c>
      <c r="AD51" s="209">
        <f>'Marks Entry'!AE53</f>
        <v>0</v>
      </c>
      <c r="AE51" s="208">
        <f>'Marks Entry'!AF53</f>
        <v>0</v>
      </c>
      <c r="AF51" s="209">
        <f>'Marks Entry'!AG53</f>
        <v>0</v>
      </c>
      <c r="AG51" s="208">
        <f>'Marks Entry'!AH53</f>
        <v>0</v>
      </c>
      <c r="AH51" s="209">
        <f>'Marks Entry'!AI53</f>
        <v>0</v>
      </c>
      <c r="AI51" s="208">
        <f>'Marks Entry'!AJ53</f>
        <v>0</v>
      </c>
      <c r="AJ51" s="208" t="str">
        <f>'Marks Entry'!AK53</f>
        <v/>
      </c>
      <c r="AK51" s="208" t="str">
        <f>'Marks Entry'!AL53</f>
        <v/>
      </c>
      <c r="AL51" s="210" t="str">
        <f>'Marks Entry'!AM53</f>
        <v/>
      </c>
      <c r="AM51" s="207">
        <f>'Marks Entry'!AN53</f>
        <v>0</v>
      </c>
      <c r="AN51" s="208">
        <f>'Marks Entry'!AO53</f>
        <v>0</v>
      </c>
      <c r="AO51" s="208">
        <f>'Marks Entry'!AP53</f>
        <v>0</v>
      </c>
      <c r="AP51" s="208">
        <f>'Marks Entry'!AQ53</f>
        <v>0</v>
      </c>
      <c r="AQ51" s="208">
        <f>'Marks Entry'!AR53</f>
        <v>0</v>
      </c>
      <c r="AR51" s="209">
        <f>'Marks Entry'!AS53</f>
        <v>0</v>
      </c>
      <c r="AS51" s="208">
        <f>'Marks Entry'!AT53</f>
        <v>0</v>
      </c>
      <c r="AT51" s="209">
        <f>'Marks Entry'!AU53</f>
        <v>0</v>
      </c>
      <c r="AU51" s="208">
        <f>'Marks Entry'!AV53</f>
        <v>0</v>
      </c>
      <c r="AV51" s="209">
        <f>'Marks Entry'!AW53</f>
        <v>0</v>
      </c>
      <c r="AW51" s="208">
        <f>'Marks Entry'!AX53</f>
        <v>0</v>
      </c>
      <c r="AX51" s="208" t="str">
        <f>'Marks Entry'!AY53</f>
        <v/>
      </c>
      <c r="AY51" s="208" t="str">
        <f>'Marks Entry'!AZ53</f>
        <v/>
      </c>
      <c r="AZ51" s="210" t="str">
        <f>'Marks Entry'!BA53</f>
        <v/>
      </c>
      <c r="BA51" s="207">
        <f>'Marks Entry'!BB53</f>
        <v>0</v>
      </c>
      <c r="BB51" s="208">
        <f>'Marks Entry'!BC53</f>
        <v>0</v>
      </c>
      <c r="BC51" s="208">
        <f>'Marks Entry'!BD53</f>
        <v>0</v>
      </c>
      <c r="BD51" s="208">
        <f>'Marks Entry'!BE53</f>
        <v>0</v>
      </c>
      <c r="BE51" s="208">
        <f>'Marks Entry'!BF53</f>
        <v>0</v>
      </c>
      <c r="BF51" s="209">
        <f>'Marks Entry'!BG53</f>
        <v>0</v>
      </c>
      <c r="BG51" s="208">
        <f>'Marks Entry'!BH53</f>
        <v>0</v>
      </c>
      <c r="BH51" s="209">
        <f>'Marks Entry'!BI53</f>
        <v>0</v>
      </c>
      <c r="BI51" s="208">
        <f>'Marks Entry'!BJ53</f>
        <v>0</v>
      </c>
      <c r="BJ51" s="209">
        <f>'Marks Entry'!BK53</f>
        <v>0</v>
      </c>
      <c r="BK51" s="208">
        <f>'Marks Entry'!BL53</f>
        <v>0</v>
      </c>
      <c r="BL51" s="208" t="str">
        <f>'Marks Entry'!BM53</f>
        <v/>
      </c>
      <c r="BM51" s="208" t="str">
        <f>'Marks Entry'!BN53</f>
        <v/>
      </c>
      <c r="BN51" s="210" t="str">
        <f>'Marks Entry'!BO53</f>
        <v/>
      </c>
      <c r="BO51" s="207">
        <f>'Marks Entry'!BP53</f>
        <v>0</v>
      </c>
      <c r="BP51" s="208">
        <f>'Marks Entry'!BQ53</f>
        <v>0</v>
      </c>
      <c r="BQ51" s="208">
        <f>'Marks Entry'!BR53</f>
        <v>0</v>
      </c>
      <c r="BR51" s="208">
        <f>'Marks Entry'!BS53</f>
        <v>0</v>
      </c>
      <c r="BS51" s="208">
        <f>'Marks Entry'!BT53</f>
        <v>0</v>
      </c>
      <c r="BT51" s="209">
        <f>'Marks Entry'!BU53</f>
        <v>0</v>
      </c>
      <c r="BU51" s="208">
        <f>'Marks Entry'!BV53</f>
        <v>0</v>
      </c>
      <c r="BV51" s="209">
        <f>'Marks Entry'!BW53</f>
        <v>0</v>
      </c>
      <c r="BW51" s="208">
        <f>'Marks Entry'!BX53</f>
        <v>0</v>
      </c>
      <c r="BX51" s="209">
        <f>'Marks Entry'!BY53</f>
        <v>0</v>
      </c>
      <c r="BY51" s="208">
        <f>'Marks Entry'!BZ53</f>
        <v>0</v>
      </c>
      <c r="BZ51" s="208" t="str">
        <f>'Marks Entry'!CA53</f>
        <v/>
      </c>
      <c r="CA51" s="208" t="str">
        <f>'Marks Entry'!CB53</f>
        <v/>
      </c>
      <c r="CB51" s="210" t="str">
        <f>'Marks Entry'!CC53</f>
        <v/>
      </c>
      <c r="CC51" s="207">
        <f>'Marks Entry'!CD53</f>
        <v>0</v>
      </c>
      <c r="CD51" s="208">
        <f>'Marks Entry'!CE53</f>
        <v>0</v>
      </c>
      <c r="CE51" s="208">
        <f>'Marks Entry'!CF53</f>
        <v>0</v>
      </c>
      <c r="CF51" s="208">
        <f>'Marks Entry'!CG53</f>
        <v>0</v>
      </c>
      <c r="CG51" s="208">
        <f>'Marks Entry'!CH53</f>
        <v>0</v>
      </c>
      <c r="CH51" s="209">
        <f>'Marks Entry'!CI53</f>
        <v>0</v>
      </c>
      <c r="CI51" s="208">
        <f>'Marks Entry'!CJ53</f>
        <v>0</v>
      </c>
      <c r="CJ51" s="209">
        <f>'Marks Entry'!CK53</f>
        <v>0</v>
      </c>
      <c r="CK51" s="208">
        <f>'Marks Entry'!CL53</f>
        <v>0</v>
      </c>
      <c r="CL51" s="209">
        <f>'Marks Entry'!CM53</f>
        <v>0</v>
      </c>
      <c r="CM51" s="208">
        <f>'Marks Entry'!CN53</f>
        <v>0</v>
      </c>
      <c r="CN51" s="208" t="str">
        <f>'Marks Entry'!CO53</f>
        <v/>
      </c>
      <c r="CO51" s="208" t="str">
        <f>'Marks Entry'!CP53</f>
        <v/>
      </c>
      <c r="CP51" s="210" t="str">
        <f>'Marks Entry'!CQ53</f>
        <v/>
      </c>
      <c r="CQ51" s="207">
        <f>'Marks Entry'!CR53</f>
        <v>0</v>
      </c>
      <c r="CR51" s="208">
        <f>'Marks Entry'!CS53</f>
        <v>0</v>
      </c>
      <c r="CS51" s="208">
        <f>'Marks Entry'!CT53</f>
        <v>0</v>
      </c>
      <c r="CT51" s="208">
        <f>'Marks Entry'!CU53</f>
        <v>0</v>
      </c>
      <c r="CU51" s="208">
        <f>'Marks Entry'!CV53</f>
        <v>0</v>
      </c>
      <c r="CV51" s="209">
        <f>'Marks Entry'!CW53</f>
        <v>0</v>
      </c>
      <c r="CW51" s="208">
        <f>'Marks Entry'!CX53</f>
        <v>0</v>
      </c>
      <c r="CX51" s="209">
        <f>'Marks Entry'!CY53</f>
        <v>0</v>
      </c>
      <c r="CY51" s="208">
        <f>'Marks Entry'!CZ53</f>
        <v>0</v>
      </c>
      <c r="CZ51" s="209">
        <f>'Marks Entry'!DA53</f>
        <v>0</v>
      </c>
      <c r="DA51" s="208">
        <f>'Marks Entry'!DB53</f>
        <v>0</v>
      </c>
      <c r="DB51" s="208" t="str">
        <f>'Marks Entry'!DC53</f>
        <v/>
      </c>
      <c r="DC51" s="208" t="str">
        <f>'Marks Entry'!DD53</f>
        <v/>
      </c>
      <c r="DD51" s="210" t="str">
        <f>'Marks Entry'!DE53</f>
        <v/>
      </c>
      <c r="DE51" s="211">
        <f>'Marks Entry'!DF53</f>
        <v>0</v>
      </c>
      <c r="DF51" s="212">
        <f>'Marks Entry'!DG53</f>
        <v>0</v>
      </c>
      <c r="DG51" s="212">
        <f>'Marks Entry'!DH53</f>
        <v>0</v>
      </c>
      <c r="DH51" s="209">
        <f>'Marks Entry'!DI53</f>
        <v>0</v>
      </c>
      <c r="DI51" s="212">
        <f>'Marks Entry'!DJ53</f>
        <v>0</v>
      </c>
      <c r="DJ51" s="213">
        <f>'Marks Entry'!DK53</f>
        <v>0</v>
      </c>
      <c r="DK51" s="214">
        <f>'Marks Entry'!DL53</f>
        <v>0</v>
      </c>
      <c r="DL51" s="213">
        <f>'Marks Entry'!DM53</f>
        <v>0</v>
      </c>
      <c r="DM51" s="212">
        <f>'Marks Entry'!DN53</f>
        <v>0</v>
      </c>
      <c r="DN51" s="214">
        <f>'Marks Entry'!DO53</f>
        <v>0</v>
      </c>
      <c r="DO51" s="215">
        <f>'Marks Entry'!DP53</f>
        <v>0</v>
      </c>
      <c r="DP51" s="208">
        <f>'Marks Entry'!DQ53</f>
        <v>0</v>
      </c>
      <c r="DQ51" s="210" t="str">
        <f>'Marks Entry'!DR53</f>
        <v/>
      </c>
      <c r="DR51" s="211">
        <f>'Marks Entry'!DS53</f>
        <v>0</v>
      </c>
      <c r="DS51" s="212">
        <f>'Marks Entry'!DT53</f>
        <v>0</v>
      </c>
      <c r="DT51" s="216">
        <f>'Marks Entry'!DU53</f>
        <v>0</v>
      </c>
      <c r="DU51" s="212">
        <f>'Marks Entry'!DV53</f>
        <v>0</v>
      </c>
      <c r="DV51" s="212">
        <f>'Marks Entry'!DW53</f>
        <v>0</v>
      </c>
      <c r="DW51" s="216">
        <f>'Marks Entry'!DX53</f>
        <v>0</v>
      </c>
      <c r="DX51" s="212">
        <f>'Marks Entry'!DY53</f>
        <v>0</v>
      </c>
      <c r="DY51" s="212">
        <f>'Marks Entry'!DZ53</f>
        <v>0</v>
      </c>
      <c r="DZ51" s="216" t="str">
        <f>'Marks Entry'!EA53</f>
        <v/>
      </c>
      <c r="EA51" s="216">
        <f>'Marks Entry'!EB53</f>
        <v>0</v>
      </c>
      <c r="EB51" s="216">
        <f>'Marks Entry'!EC53</f>
        <v>0</v>
      </c>
      <c r="EC51" s="217">
        <f>'Marks Entry'!ED53</f>
        <v>0</v>
      </c>
      <c r="ED51" s="212">
        <f>'Marks Entry'!EE53</f>
        <v>0</v>
      </c>
      <c r="EE51" s="213">
        <f>'Marks Entry'!EF53</f>
        <v>0</v>
      </c>
      <c r="EF51" s="216">
        <f>'Marks Entry'!EG53</f>
        <v>0</v>
      </c>
      <c r="EG51" s="213">
        <f>'Marks Entry'!EH53</f>
        <v>0</v>
      </c>
      <c r="EH51" s="212">
        <f>'Marks Entry'!EI53</f>
        <v>0</v>
      </c>
      <c r="EI51" s="214">
        <f>'Marks Entry'!EJ53</f>
        <v>0</v>
      </c>
      <c r="EJ51" s="214">
        <f>'Marks Entry'!EK53</f>
        <v>0</v>
      </c>
      <c r="EK51" s="214">
        <f>'Marks Entry'!EL53</f>
        <v>0</v>
      </c>
      <c r="EL51" s="218">
        <f>'Marks Entry'!EM53</f>
        <v>0</v>
      </c>
      <c r="EM51" s="208">
        <f>'Marks Entry'!EN53</f>
        <v>0</v>
      </c>
      <c r="EN51" s="210" t="str">
        <f>'Marks Entry'!EO53</f>
        <v/>
      </c>
      <c r="EO51" s="211">
        <f>'Marks Entry'!EP53</f>
        <v>0</v>
      </c>
      <c r="EP51" s="212">
        <f>'Marks Entry'!EQ53</f>
        <v>0</v>
      </c>
      <c r="EQ51" s="212">
        <f>'Marks Entry'!ER53</f>
        <v>0</v>
      </c>
      <c r="ER51" s="215">
        <f>'Marks Entry'!ES53</f>
        <v>0</v>
      </c>
      <c r="ES51" s="219">
        <f>'Marks Entry'!ET53</f>
        <v>0</v>
      </c>
      <c r="ET51" s="220" t="str">
        <f>'Marks Entry'!EU53</f>
        <v/>
      </c>
      <c r="EU51" s="211">
        <f>'Marks Entry'!EV53</f>
        <v>0</v>
      </c>
      <c r="EV51" s="212">
        <f>'Marks Entry'!EW53</f>
        <v>0</v>
      </c>
      <c r="EW51" s="212">
        <f>'Marks Entry'!EX53</f>
        <v>0</v>
      </c>
      <c r="EX51" s="215">
        <f>'Marks Entry'!EY53</f>
        <v>0</v>
      </c>
      <c r="EY51" s="219">
        <f>'Marks Entry'!EZ53</f>
        <v>0</v>
      </c>
      <c r="EZ51" s="220" t="str">
        <f>'Marks Entry'!FA53</f>
        <v/>
      </c>
      <c r="FA51" s="211">
        <f>'Marks Entry'!FB53</f>
        <v>0</v>
      </c>
      <c r="FB51" s="212">
        <f>'Marks Entry'!FC53</f>
        <v>0</v>
      </c>
      <c r="FC51" s="213">
        <f>'Marks Entry'!FD53</f>
        <v>0</v>
      </c>
      <c r="FD51" s="216">
        <f>'Marks Entry'!FE53</f>
        <v>0</v>
      </c>
      <c r="FE51" s="213">
        <f>'Marks Entry'!FF53</f>
        <v>0</v>
      </c>
      <c r="FF51" s="216">
        <f>'Marks Entry'!FG53</f>
        <v>0</v>
      </c>
      <c r="FG51" s="213">
        <f>'Marks Entry'!FH53</f>
        <v>0</v>
      </c>
      <c r="FH51" s="221">
        <f>'Marks Entry'!FI53</f>
        <v>0</v>
      </c>
      <c r="FI51" s="221">
        <f>'Marks Entry'!FJ53</f>
        <v>0</v>
      </c>
      <c r="FJ51" s="221" t="str">
        <f>'Marks Entry'!FK53</f>
        <v/>
      </c>
      <c r="FK51" s="208" t="str">
        <f>'Marks Entry'!FL53</f>
        <v/>
      </c>
      <c r="FL51" s="210" t="str">
        <f>'Marks Entry'!FM53</f>
        <v/>
      </c>
      <c r="FM51" s="211">
        <f>'Marks Entry'!FN53</f>
        <v>0</v>
      </c>
      <c r="FN51" s="212">
        <f>'Marks Entry'!FO53</f>
        <v>0</v>
      </c>
      <c r="FO51" s="212">
        <f>'Marks Entry'!FP53</f>
        <v>0</v>
      </c>
      <c r="FP51" s="215">
        <f>'Marks Entry'!FQ53</f>
        <v>0</v>
      </c>
      <c r="FQ51" s="219">
        <f>'Marks Entry'!FR53</f>
        <v>0</v>
      </c>
      <c r="FR51" s="220" t="str">
        <f>'Marks Entry'!FS53</f>
        <v/>
      </c>
      <c r="FS51" s="207">
        <f>'Marks Entry'!FT53</f>
        <v>0</v>
      </c>
      <c r="FT51" s="208">
        <f>'Marks Entry'!FU53</f>
        <v>0</v>
      </c>
      <c r="FU51" s="222" t="str">
        <f>'Marks Entry'!FV53</f>
        <v/>
      </c>
      <c r="FV51" s="207" t="str">
        <f>'Marks Entry'!FW53</f>
        <v/>
      </c>
      <c r="FW51" s="208" t="str">
        <f>'Marks Entry'!FX53</f>
        <v/>
      </c>
      <c r="FX51" s="223" t="str">
        <f>'Marks Entry'!FY53</f>
        <v/>
      </c>
      <c r="FY51" s="208" t="str">
        <f>'Marks Entry'!FZ53</f>
        <v/>
      </c>
      <c r="FZ51" s="208" t="str">
        <f>'Marks Entry'!GA53</f>
        <v/>
      </c>
      <c r="GA51" s="208" t="str">
        <f>'Marks Entry'!GC53</f>
        <v/>
      </c>
      <c r="GB51" s="445" t="str">
        <f>'Marks Entry'!GD53</f>
        <v/>
      </c>
    </row>
    <row r="52" spans="1:184" s="31" customFormat="1" ht="17.25" customHeight="1">
      <c r="A52" s="1064"/>
      <c r="B52" s="188">
        <f t="shared" si="1"/>
        <v>0</v>
      </c>
      <c r="C52" s="189">
        <f>'Marks Entry'!D54</f>
        <v>0</v>
      </c>
      <c r="D52" s="189">
        <f>'Marks Entry'!E54</f>
        <v>0</v>
      </c>
      <c r="E52" s="189">
        <f>'Marks Entry'!F54</f>
        <v>0</v>
      </c>
      <c r="F52" s="189">
        <f>'Marks Entry'!$G54</f>
        <v>0</v>
      </c>
      <c r="G52" s="189">
        <f>'Marks Entry'!$H54</f>
        <v>0</v>
      </c>
      <c r="H52" s="189">
        <f>'Marks Entry'!I54</f>
        <v>0</v>
      </c>
      <c r="I52" s="189">
        <f>'Marks Entry'!J54</f>
        <v>0</v>
      </c>
      <c r="J52" s="366">
        <f>'Marks Entry'!K54</f>
        <v>0</v>
      </c>
      <c r="K52" s="207">
        <f>'Marks Entry'!L54</f>
        <v>0</v>
      </c>
      <c r="L52" s="208">
        <f>'Marks Entry'!M54</f>
        <v>0</v>
      </c>
      <c r="M52" s="208">
        <f>'Marks Entry'!N54</f>
        <v>0</v>
      </c>
      <c r="N52" s="208">
        <f>'Marks Entry'!O54</f>
        <v>0</v>
      </c>
      <c r="O52" s="208">
        <f>'Marks Entry'!P54</f>
        <v>0</v>
      </c>
      <c r="P52" s="209">
        <f>'Marks Entry'!Q54</f>
        <v>0</v>
      </c>
      <c r="Q52" s="208">
        <f>'Marks Entry'!R54</f>
        <v>0</v>
      </c>
      <c r="R52" s="209">
        <f>'Marks Entry'!S54</f>
        <v>0</v>
      </c>
      <c r="S52" s="208">
        <f>'Marks Entry'!T54</f>
        <v>0</v>
      </c>
      <c r="T52" s="209">
        <f>'Marks Entry'!U54</f>
        <v>0</v>
      </c>
      <c r="U52" s="208">
        <f>'Marks Entry'!V54</f>
        <v>0</v>
      </c>
      <c r="V52" s="208" t="str">
        <f>'Marks Entry'!W54</f>
        <v/>
      </c>
      <c r="W52" s="208" t="str">
        <f>'Marks Entry'!X54</f>
        <v/>
      </c>
      <c r="X52" s="210" t="str">
        <f>'Marks Entry'!Y54</f>
        <v/>
      </c>
      <c r="Y52" s="207">
        <f>'Marks Entry'!Z54</f>
        <v>0</v>
      </c>
      <c r="Z52" s="208">
        <f>'Marks Entry'!AA54</f>
        <v>0</v>
      </c>
      <c r="AA52" s="208">
        <f>'Marks Entry'!AB54</f>
        <v>0</v>
      </c>
      <c r="AB52" s="208">
        <f>'Marks Entry'!AC54</f>
        <v>0</v>
      </c>
      <c r="AC52" s="208">
        <f>'Marks Entry'!AD54</f>
        <v>0</v>
      </c>
      <c r="AD52" s="209">
        <f>'Marks Entry'!AE54</f>
        <v>0</v>
      </c>
      <c r="AE52" s="208">
        <f>'Marks Entry'!AF54</f>
        <v>0</v>
      </c>
      <c r="AF52" s="209">
        <f>'Marks Entry'!AG54</f>
        <v>0</v>
      </c>
      <c r="AG52" s="208">
        <f>'Marks Entry'!AH54</f>
        <v>0</v>
      </c>
      <c r="AH52" s="209">
        <f>'Marks Entry'!AI54</f>
        <v>0</v>
      </c>
      <c r="AI52" s="208">
        <f>'Marks Entry'!AJ54</f>
        <v>0</v>
      </c>
      <c r="AJ52" s="208" t="str">
        <f>'Marks Entry'!AK54</f>
        <v/>
      </c>
      <c r="AK52" s="208" t="str">
        <f>'Marks Entry'!AL54</f>
        <v/>
      </c>
      <c r="AL52" s="210" t="str">
        <f>'Marks Entry'!AM54</f>
        <v/>
      </c>
      <c r="AM52" s="207">
        <f>'Marks Entry'!AN54</f>
        <v>0</v>
      </c>
      <c r="AN52" s="208">
        <f>'Marks Entry'!AO54</f>
        <v>0</v>
      </c>
      <c r="AO52" s="208">
        <f>'Marks Entry'!AP54</f>
        <v>0</v>
      </c>
      <c r="AP52" s="208">
        <f>'Marks Entry'!AQ54</f>
        <v>0</v>
      </c>
      <c r="AQ52" s="208">
        <f>'Marks Entry'!AR54</f>
        <v>0</v>
      </c>
      <c r="AR52" s="209">
        <f>'Marks Entry'!AS54</f>
        <v>0</v>
      </c>
      <c r="AS52" s="208">
        <f>'Marks Entry'!AT54</f>
        <v>0</v>
      </c>
      <c r="AT52" s="209">
        <f>'Marks Entry'!AU54</f>
        <v>0</v>
      </c>
      <c r="AU52" s="208">
        <f>'Marks Entry'!AV54</f>
        <v>0</v>
      </c>
      <c r="AV52" s="209">
        <f>'Marks Entry'!AW54</f>
        <v>0</v>
      </c>
      <c r="AW52" s="208">
        <f>'Marks Entry'!AX54</f>
        <v>0</v>
      </c>
      <c r="AX52" s="208" t="str">
        <f>'Marks Entry'!AY54</f>
        <v/>
      </c>
      <c r="AY52" s="208" t="str">
        <f>'Marks Entry'!AZ54</f>
        <v/>
      </c>
      <c r="AZ52" s="210" t="str">
        <f>'Marks Entry'!BA54</f>
        <v/>
      </c>
      <c r="BA52" s="207">
        <f>'Marks Entry'!BB54</f>
        <v>0</v>
      </c>
      <c r="BB52" s="208">
        <f>'Marks Entry'!BC54</f>
        <v>0</v>
      </c>
      <c r="BC52" s="208">
        <f>'Marks Entry'!BD54</f>
        <v>0</v>
      </c>
      <c r="BD52" s="208">
        <f>'Marks Entry'!BE54</f>
        <v>0</v>
      </c>
      <c r="BE52" s="208">
        <f>'Marks Entry'!BF54</f>
        <v>0</v>
      </c>
      <c r="BF52" s="209">
        <f>'Marks Entry'!BG54</f>
        <v>0</v>
      </c>
      <c r="BG52" s="208">
        <f>'Marks Entry'!BH54</f>
        <v>0</v>
      </c>
      <c r="BH52" s="209">
        <f>'Marks Entry'!BI54</f>
        <v>0</v>
      </c>
      <c r="BI52" s="208">
        <f>'Marks Entry'!BJ54</f>
        <v>0</v>
      </c>
      <c r="BJ52" s="209">
        <f>'Marks Entry'!BK54</f>
        <v>0</v>
      </c>
      <c r="BK52" s="208">
        <f>'Marks Entry'!BL54</f>
        <v>0</v>
      </c>
      <c r="BL52" s="208" t="str">
        <f>'Marks Entry'!BM54</f>
        <v/>
      </c>
      <c r="BM52" s="208" t="str">
        <f>'Marks Entry'!BN54</f>
        <v/>
      </c>
      <c r="BN52" s="210" t="str">
        <f>'Marks Entry'!BO54</f>
        <v/>
      </c>
      <c r="BO52" s="207">
        <f>'Marks Entry'!BP54</f>
        <v>0</v>
      </c>
      <c r="BP52" s="208">
        <f>'Marks Entry'!BQ54</f>
        <v>0</v>
      </c>
      <c r="BQ52" s="208">
        <f>'Marks Entry'!BR54</f>
        <v>0</v>
      </c>
      <c r="BR52" s="208">
        <f>'Marks Entry'!BS54</f>
        <v>0</v>
      </c>
      <c r="BS52" s="208">
        <f>'Marks Entry'!BT54</f>
        <v>0</v>
      </c>
      <c r="BT52" s="209">
        <f>'Marks Entry'!BU54</f>
        <v>0</v>
      </c>
      <c r="BU52" s="208">
        <f>'Marks Entry'!BV54</f>
        <v>0</v>
      </c>
      <c r="BV52" s="209">
        <f>'Marks Entry'!BW54</f>
        <v>0</v>
      </c>
      <c r="BW52" s="208">
        <f>'Marks Entry'!BX54</f>
        <v>0</v>
      </c>
      <c r="BX52" s="209">
        <f>'Marks Entry'!BY54</f>
        <v>0</v>
      </c>
      <c r="BY52" s="208">
        <f>'Marks Entry'!BZ54</f>
        <v>0</v>
      </c>
      <c r="BZ52" s="208" t="str">
        <f>'Marks Entry'!CA54</f>
        <v/>
      </c>
      <c r="CA52" s="208" t="str">
        <f>'Marks Entry'!CB54</f>
        <v/>
      </c>
      <c r="CB52" s="210" t="str">
        <f>'Marks Entry'!CC54</f>
        <v/>
      </c>
      <c r="CC52" s="207">
        <f>'Marks Entry'!CD54</f>
        <v>0</v>
      </c>
      <c r="CD52" s="208">
        <f>'Marks Entry'!CE54</f>
        <v>0</v>
      </c>
      <c r="CE52" s="208">
        <f>'Marks Entry'!CF54</f>
        <v>0</v>
      </c>
      <c r="CF52" s="208">
        <f>'Marks Entry'!CG54</f>
        <v>0</v>
      </c>
      <c r="CG52" s="208">
        <f>'Marks Entry'!CH54</f>
        <v>0</v>
      </c>
      <c r="CH52" s="209">
        <f>'Marks Entry'!CI54</f>
        <v>0</v>
      </c>
      <c r="CI52" s="208">
        <f>'Marks Entry'!CJ54</f>
        <v>0</v>
      </c>
      <c r="CJ52" s="209">
        <f>'Marks Entry'!CK54</f>
        <v>0</v>
      </c>
      <c r="CK52" s="208">
        <f>'Marks Entry'!CL54</f>
        <v>0</v>
      </c>
      <c r="CL52" s="209">
        <f>'Marks Entry'!CM54</f>
        <v>0</v>
      </c>
      <c r="CM52" s="208">
        <f>'Marks Entry'!CN54</f>
        <v>0</v>
      </c>
      <c r="CN52" s="208" t="str">
        <f>'Marks Entry'!CO54</f>
        <v/>
      </c>
      <c r="CO52" s="208" t="str">
        <f>'Marks Entry'!CP54</f>
        <v/>
      </c>
      <c r="CP52" s="210" t="str">
        <f>'Marks Entry'!CQ54</f>
        <v/>
      </c>
      <c r="CQ52" s="207">
        <f>'Marks Entry'!CR54</f>
        <v>0</v>
      </c>
      <c r="CR52" s="208">
        <f>'Marks Entry'!CS54</f>
        <v>0</v>
      </c>
      <c r="CS52" s="208">
        <f>'Marks Entry'!CT54</f>
        <v>0</v>
      </c>
      <c r="CT52" s="208">
        <f>'Marks Entry'!CU54</f>
        <v>0</v>
      </c>
      <c r="CU52" s="208">
        <f>'Marks Entry'!CV54</f>
        <v>0</v>
      </c>
      <c r="CV52" s="209">
        <f>'Marks Entry'!CW54</f>
        <v>0</v>
      </c>
      <c r="CW52" s="208">
        <f>'Marks Entry'!CX54</f>
        <v>0</v>
      </c>
      <c r="CX52" s="209">
        <f>'Marks Entry'!CY54</f>
        <v>0</v>
      </c>
      <c r="CY52" s="208">
        <f>'Marks Entry'!CZ54</f>
        <v>0</v>
      </c>
      <c r="CZ52" s="209">
        <f>'Marks Entry'!DA54</f>
        <v>0</v>
      </c>
      <c r="DA52" s="208">
        <f>'Marks Entry'!DB54</f>
        <v>0</v>
      </c>
      <c r="DB52" s="208" t="str">
        <f>'Marks Entry'!DC54</f>
        <v/>
      </c>
      <c r="DC52" s="208" t="str">
        <f>'Marks Entry'!DD54</f>
        <v/>
      </c>
      <c r="DD52" s="210" t="str">
        <f>'Marks Entry'!DE54</f>
        <v/>
      </c>
      <c r="DE52" s="211">
        <f>'Marks Entry'!DF54</f>
        <v>0</v>
      </c>
      <c r="DF52" s="212">
        <f>'Marks Entry'!DG54</f>
        <v>0</v>
      </c>
      <c r="DG52" s="212">
        <f>'Marks Entry'!DH54</f>
        <v>0</v>
      </c>
      <c r="DH52" s="209">
        <f>'Marks Entry'!DI54</f>
        <v>0</v>
      </c>
      <c r="DI52" s="212">
        <f>'Marks Entry'!DJ54</f>
        <v>0</v>
      </c>
      <c r="DJ52" s="213">
        <f>'Marks Entry'!DK54</f>
        <v>0</v>
      </c>
      <c r="DK52" s="214">
        <f>'Marks Entry'!DL54</f>
        <v>0</v>
      </c>
      <c r="DL52" s="213">
        <f>'Marks Entry'!DM54</f>
        <v>0</v>
      </c>
      <c r="DM52" s="212">
        <f>'Marks Entry'!DN54</f>
        <v>0</v>
      </c>
      <c r="DN52" s="214">
        <f>'Marks Entry'!DO54</f>
        <v>0</v>
      </c>
      <c r="DO52" s="215">
        <f>'Marks Entry'!DP54</f>
        <v>0</v>
      </c>
      <c r="DP52" s="208">
        <f>'Marks Entry'!DQ54</f>
        <v>0</v>
      </c>
      <c r="DQ52" s="210" t="str">
        <f>'Marks Entry'!DR54</f>
        <v/>
      </c>
      <c r="DR52" s="211">
        <f>'Marks Entry'!DS54</f>
        <v>0</v>
      </c>
      <c r="DS52" s="212">
        <f>'Marks Entry'!DT54</f>
        <v>0</v>
      </c>
      <c r="DT52" s="216">
        <f>'Marks Entry'!DU54</f>
        <v>0</v>
      </c>
      <c r="DU52" s="212">
        <f>'Marks Entry'!DV54</f>
        <v>0</v>
      </c>
      <c r="DV52" s="212">
        <f>'Marks Entry'!DW54</f>
        <v>0</v>
      </c>
      <c r="DW52" s="216">
        <f>'Marks Entry'!DX54</f>
        <v>0</v>
      </c>
      <c r="DX52" s="212">
        <f>'Marks Entry'!DY54</f>
        <v>0</v>
      </c>
      <c r="DY52" s="212">
        <f>'Marks Entry'!DZ54</f>
        <v>0</v>
      </c>
      <c r="DZ52" s="216" t="str">
        <f>'Marks Entry'!EA54</f>
        <v/>
      </c>
      <c r="EA52" s="216">
        <f>'Marks Entry'!EB54</f>
        <v>0</v>
      </c>
      <c r="EB52" s="216">
        <f>'Marks Entry'!EC54</f>
        <v>0</v>
      </c>
      <c r="EC52" s="217">
        <f>'Marks Entry'!ED54</f>
        <v>0</v>
      </c>
      <c r="ED52" s="212">
        <f>'Marks Entry'!EE54</f>
        <v>0</v>
      </c>
      <c r="EE52" s="213">
        <f>'Marks Entry'!EF54</f>
        <v>0</v>
      </c>
      <c r="EF52" s="216">
        <f>'Marks Entry'!EG54</f>
        <v>0</v>
      </c>
      <c r="EG52" s="213">
        <f>'Marks Entry'!EH54</f>
        <v>0</v>
      </c>
      <c r="EH52" s="212">
        <f>'Marks Entry'!EI54</f>
        <v>0</v>
      </c>
      <c r="EI52" s="214">
        <f>'Marks Entry'!EJ54</f>
        <v>0</v>
      </c>
      <c r="EJ52" s="214">
        <f>'Marks Entry'!EK54</f>
        <v>0</v>
      </c>
      <c r="EK52" s="214">
        <f>'Marks Entry'!EL54</f>
        <v>0</v>
      </c>
      <c r="EL52" s="218">
        <f>'Marks Entry'!EM54</f>
        <v>0</v>
      </c>
      <c r="EM52" s="208">
        <f>'Marks Entry'!EN54</f>
        <v>0</v>
      </c>
      <c r="EN52" s="210" t="str">
        <f>'Marks Entry'!EO54</f>
        <v/>
      </c>
      <c r="EO52" s="211">
        <f>'Marks Entry'!EP54</f>
        <v>0</v>
      </c>
      <c r="EP52" s="212">
        <f>'Marks Entry'!EQ54</f>
        <v>0</v>
      </c>
      <c r="EQ52" s="212">
        <f>'Marks Entry'!ER54</f>
        <v>0</v>
      </c>
      <c r="ER52" s="215">
        <f>'Marks Entry'!ES54</f>
        <v>0</v>
      </c>
      <c r="ES52" s="219">
        <f>'Marks Entry'!ET54</f>
        <v>0</v>
      </c>
      <c r="ET52" s="220" t="str">
        <f>'Marks Entry'!EU54</f>
        <v/>
      </c>
      <c r="EU52" s="211">
        <f>'Marks Entry'!EV54</f>
        <v>0</v>
      </c>
      <c r="EV52" s="212">
        <f>'Marks Entry'!EW54</f>
        <v>0</v>
      </c>
      <c r="EW52" s="212">
        <f>'Marks Entry'!EX54</f>
        <v>0</v>
      </c>
      <c r="EX52" s="215">
        <f>'Marks Entry'!EY54</f>
        <v>0</v>
      </c>
      <c r="EY52" s="219">
        <f>'Marks Entry'!EZ54</f>
        <v>0</v>
      </c>
      <c r="EZ52" s="220" t="str">
        <f>'Marks Entry'!FA54</f>
        <v/>
      </c>
      <c r="FA52" s="211">
        <f>'Marks Entry'!FB54</f>
        <v>0</v>
      </c>
      <c r="FB52" s="212">
        <f>'Marks Entry'!FC54</f>
        <v>0</v>
      </c>
      <c r="FC52" s="213">
        <f>'Marks Entry'!FD54</f>
        <v>0</v>
      </c>
      <c r="FD52" s="216">
        <f>'Marks Entry'!FE54</f>
        <v>0</v>
      </c>
      <c r="FE52" s="213">
        <f>'Marks Entry'!FF54</f>
        <v>0</v>
      </c>
      <c r="FF52" s="216">
        <f>'Marks Entry'!FG54</f>
        <v>0</v>
      </c>
      <c r="FG52" s="213">
        <f>'Marks Entry'!FH54</f>
        <v>0</v>
      </c>
      <c r="FH52" s="221">
        <f>'Marks Entry'!FI54</f>
        <v>0</v>
      </c>
      <c r="FI52" s="221">
        <f>'Marks Entry'!FJ54</f>
        <v>0</v>
      </c>
      <c r="FJ52" s="221" t="str">
        <f>'Marks Entry'!FK54</f>
        <v/>
      </c>
      <c r="FK52" s="208" t="str">
        <f>'Marks Entry'!FL54</f>
        <v/>
      </c>
      <c r="FL52" s="210" t="str">
        <f>'Marks Entry'!FM54</f>
        <v/>
      </c>
      <c r="FM52" s="211">
        <f>'Marks Entry'!FN54</f>
        <v>0</v>
      </c>
      <c r="FN52" s="212">
        <f>'Marks Entry'!FO54</f>
        <v>0</v>
      </c>
      <c r="FO52" s="212">
        <f>'Marks Entry'!FP54</f>
        <v>0</v>
      </c>
      <c r="FP52" s="215">
        <f>'Marks Entry'!FQ54</f>
        <v>0</v>
      </c>
      <c r="FQ52" s="219">
        <f>'Marks Entry'!FR54</f>
        <v>0</v>
      </c>
      <c r="FR52" s="220" t="str">
        <f>'Marks Entry'!FS54</f>
        <v/>
      </c>
      <c r="FS52" s="207">
        <f>'Marks Entry'!FT54</f>
        <v>0</v>
      </c>
      <c r="FT52" s="208">
        <f>'Marks Entry'!FU54</f>
        <v>0</v>
      </c>
      <c r="FU52" s="222" t="str">
        <f>'Marks Entry'!FV54</f>
        <v/>
      </c>
      <c r="FV52" s="207" t="str">
        <f>'Marks Entry'!FW54</f>
        <v/>
      </c>
      <c r="FW52" s="208" t="str">
        <f>'Marks Entry'!FX54</f>
        <v/>
      </c>
      <c r="FX52" s="223" t="str">
        <f>'Marks Entry'!FY54</f>
        <v/>
      </c>
      <c r="FY52" s="224" t="str">
        <f>'Marks Entry'!FZ54</f>
        <v/>
      </c>
      <c r="FZ52" s="224" t="str">
        <f>'Marks Entry'!GA54</f>
        <v/>
      </c>
      <c r="GA52" s="208" t="str">
        <f>'Marks Entry'!GC54</f>
        <v/>
      </c>
      <c r="GB52" s="445" t="str">
        <f>'Marks Entry'!GD54</f>
        <v/>
      </c>
    </row>
    <row r="53" spans="1:184" s="31" customFormat="1" ht="17.25" customHeight="1">
      <c r="A53" s="1064"/>
      <c r="B53" s="188">
        <f t="shared" si="1"/>
        <v>0</v>
      </c>
      <c r="C53" s="189">
        <f>'Marks Entry'!D55</f>
        <v>0</v>
      </c>
      <c r="D53" s="189">
        <f>'Marks Entry'!E55</f>
        <v>0</v>
      </c>
      <c r="E53" s="189">
        <f>'Marks Entry'!F55</f>
        <v>0</v>
      </c>
      <c r="F53" s="189">
        <f>'Marks Entry'!$G55</f>
        <v>0</v>
      </c>
      <c r="G53" s="189">
        <f>'Marks Entry'!$H55</f>
        <v>0</v>
      </c>
      <c r="H53" s="189">
        <f>'Marks Entry'!I55</f>
        <v>0</v>
      </c>
      <c r="I53" s="189">
        <f>'Marks Entry'!J55</f>
        <v>0</v>
      </c>
      <c r="J53" s="366">
        <f>'Marks Entry'!K55</f>
        <v>0</v>
      </c>
      <c r="K53" s="207">
        <f>'Marks Entry'!L55</f>
        <v>0</v>
      </c>
      <c r="L53" s="208">
        <f>'Marks Entry'!M55</f>
        <v>0</v>
      </c>
      <c r="M53" s="208">
        <f>'Marks Entry'!N55</f>
        <v>0</v>
      </c>
      <c r="N53" s="208">
        <f>'Marks Entry'!O55</f>
        <v>0</v>
      </c>
      <c r="O53" s="208">
        <f>'Marks Entry'!P55</f>
        <v>0</v>
      </c>
      <c r="P53" s="209">
        <f>'Marks Entry'!Q55</f>
        <v>0</v>
      </c>
      <c r="Q53" s="208">
        <f>'Marks Entry'!R55</f>
        <v>0</v>
      </c>
      <c r="R53" s="209">
        <f>'Marks Entry'!S55</f>
        <v>0</v>
      </c>
      <c r="S53" s="208">
        <f>'Marks Entry'!T55</f>
        <v>0</v>
      </c>
      <c r="T53" s="209">
        <f>'Marks Entry'!U55</f>
        <v>0</v>
      </c>
      <c r="U53" s="208">
        <f>'Marks Entry'!V55</f>
        <v>0</v>
      </c>
      <c r="V53" s="208" t="str">
        <f>'Marks Entry'!W55</f>
        <v/>
      </c>
      <c r="W53" s="208" t="str">
        <f>'Marks Entry'!X55</f>
        <v/>
      </c>
      <c r="X53" s="210" t="str">
        <f>'Marks Entry'!Y55</f>
        <v/>
      </c>
      <c r="Y53" s="207">
        <f>'Marks Entry'!Z55</f>
        <v>0</v>
      </c>
      <c r="Z53" s="208">
        <f>'Marks Entry'!AA55</f>
        <v>0</v>
      </c>
      <c r="AA53" s="208">
        <f>'Marks Entry'!AB55</f>
        <v>0</v>
      </c>
      <c r="AB53" s="208">
        <f>'Marks Entry'!AC55</f>
        <v>0</v>
      </c>
      <c r="AC53" s="208">
        <f>'Marks Entry'!AD55</f>
        <v>0</v>
      </c>
      <c r="AD53" s="209">
        <f>'Marks Entry'!AE55</f>
        <v>0</v>
      </c>
      <c r="AE53" s="208">
        <f>'Marks Entry'!AF55</f>
        <v>0</v>
      </c>
      <c r="AF53" s="209">
        <f>'Marks Entry'!AG55</f>
        <v>0</v>
      </c>
      <c r="AG53" s="208">
        <f>'Marks Entry'!AH55</f>
        <v>0</v>
      </c>
      <c r="AH53" s="209">
        <f>'Marks Entry'!AI55</f>
        <v>0</v>
      </c>
      <c r="AI53" s="208">
        <f>'Marks Entry'!AJ55</f>
        <v>0</v>
      </c>
      <c r="AJ53" s="208" t="str">
        <f>'Marks Entry'!AK55</f>
        <v/>
      </c>
      <c r="AK53" s="208" t="str">
        <f>'Marks Entry'!AL55</f>
        <v/>
      </c>
      <c r="AL53" s="210" t="str">
        <f>'Marks Entry'!AM55</f>
        <v/>
      </c>
      <c r="AM53" s="207">
        <f>'Marks Entry'!AN55</f>
        <v>0</v>
      </c>
      <c r="AN53" s="208">
        <f>'Marks Entry'!AO55</f>
        <v>0</v>
      </c>
      <c r="AO53" s="208">
        <f>'Marks Entry'!AP55</f>
        <v>0</v>
      </c>
      <c r="AP53" s="208">
        <f>'Marks Entry'!AQ55</f>
        <v>0</v>
      </c>
      <c r="AQ53" s="208">
        <f>'Marks Entry'!AR55</f>
        <v>0</v>
      </c>
      <c r="AR53" s="209">
        <f>'Marks Entry'!AS55</f>
        <v>0</v>
      </c>
      <c r="AS53" s="208">
        <f>'Marks Entry'!AT55</f>
        <v>0</v>
      </c>
      <c r="AT53" s="209">
        <f>'Marks Entry'!AU55</f>
        <v>0</v>
      </c>
      <c r="AU53" s="208">
        <f>'Marks Entry'!AV55</f>
        <v>0</v>
      </c>
      <c r="AV53" s="209">
        <f>'Marks Entry'!AW55</f>
        <v>0</v>
      </c>
      <c r="AW53" s="208">
        <f>'Marks Entry'!AX55</f>
        <v>0</v>
      </c>
      <c r="AX53" s="208" t="str">
        <f>'Marks Entry'!AY55</f>
        <v/>
      </c>
      <c r="AY53" s="208" t="str">
        <f>'Marks Entry'!AZ55</f>
        <v/>
      </c>
      <c r="AZ53" s="210" t="str">
        <f>'Marks Entry'!BA55</f>
        <v/>
      </c>
      <c r="BA53" s="207">
        <f>'Marks Entry'!BB55</f>
        <v>0</v>
      </c>
      <c r="BB53" s="208">
        <f>'Marks Entry'!BC55</f>
        <v>0</v>
      </c>
      <c r="BC53" s="208">
        <f>'Marks Entry'!BD55</f>
        <v>0</v>
      </c>
      <c r="BD53" s="208">
        <f>'Marks Entry'!BE55</f>
        <v>0</v>
      </c>
      <c r="BE53" s="208">
        <f>'Marks Entry'!BF55</f>
        <v>0</v>
      </c>
      <c r="BF53" s="209">
        <f>'Marks Entry'!BG55</f>
        <v>0</v>
      </c>
      <c r="BG53" s="208">
        <f>'Marks Entry'!BH55</f>
        <v>0</v>
      </c>
      <c r="BH53" s="209">
        <f>'Marks Entry'!BI55</f>
        <v>0</v>
      </c>
      <c r="BI53" s="208">
        <f>'Marks Entry'!BJ55</f>
        <v>0</v>
      </c>
      <c r="BJ53" s="209">
        <f>'Marks Entry'!BK55</f>
        <v>0</v>
      </c>
      <c r="BK53" s="208">
        <f>'Marks Entry'!BL55</f>
        <v>0</v>
      </c>
      <c r="BL53" s="208" t="str">
        <f>'Marks Entry'!BM55</f>
        <v/>
      </c>
      <c r="BM53" s="208" t="str">
        <f>'Marks Entry'!BN55</f>
        <v/>
      </c>
      <c r="BN53" s="210" t="str">
        <f>'Marks Entry'!BO55</f>
        <v/>
      </c>
      <c r="BO53" s="207">
        <f>'Marks Entry'!BP55</f>
        <v>0</v>
      </c>
      <c r="BP53" s="208">
        <f>'Marks Entry'!BQ55</f>
        <v>0</v>
      </c>
      <c r="BQ53" s="208">
        <f>'Marks Entry'!BR55</f>
        <v>0</v>
      </c>
      <c r="BR53" s="208">
        <f>'Marks Entry'!BS55</f>
        <v>0</v>
      </c>
      <c r="BS53" s="208">
        <f>'Marks Entry'!BT55</f>
        <v>0</v>
      </c>
      <c r="BT53" s="209">
        <f>'Marks Entry'!BU55</f>
        <v>0</v>
      </c>
      <c r="BU53" s="208">
        <f>'Marks Entry'!BV55</f>
        <v>0</v>
      </c>
      <c r="BV53" s="209">
        <f>'Marks Entry'!BW55</f>
        <v>0</v>
      </c>
      <c r="BW53" s="208">
        <f>'Marks Entry'!BX55</f>
        <v>0</v>
      </c>
      <c r="BX53" s="209">
        <f>'Marks Entry'!BY55</f>
        <v>0</v>
      </c>
      <c r="BY53" s="208">
        <f>'Marks Entry'!BZ55</f>
        <v>0</v>
      </c>
      <c r="BZ53" s="208" t="str">
        <f>'Marks Entry'!CA55</f>
        <v/>
      </c>
      <c r="CA53" s="208" t="str">
        <f>'Marks Entry'!CB55</f>
        <v/>
      </c>
      <c r="CB53" s="210" t="str">
        <f>'Marks Entry'!CC55</f>
        <v/>
      </c>
      <c r="CC53" s="207">
        <f>'Marks Entry'!CD55</f>
        <v>0</v>
      </c>
      <c r="CD53" s="208">
        <f>'Marks Entry'!CE55</f>
        <v>0</v>
      </c>
      <c r="CE53" s="208">
        <f>'Marks Entry'!CF55</f>
        <v>0</v>
      </c>
      <c r="CF53" s="208">
        <f>'Marks Entry'!CG55</f>
        <v>0</v>
      </c>
      <c r="CG53" s="208">
        <f>'Marks Entry'!CH55</f>
        <v>0</v>
      </c>
      <c r="CH53" s="209">
        <f>'Marks Entry'!CI55</f>
        <v>0</v>
      </c>
      <c r="CI53" s="208">
        <f>'Marks Entry'!CJ55</f>
        <v>0</v>
      </c>
      <c r="CJ53" s="209">
        <f>'Marks Entry'!CK55</f>
        <v>0</v>
      </c>
      <c r="CK53" s="208">
        <f>'Marks Entry'!CL55</f>
        <v>0</v>
      </c>
      <c r="CL53" s="209">
        <f>'Marks Entry'!CM55</f>
        <v>0</v>
      </c>
      <c r="CM53" s="208">
        <f>'Marks Entry'!CN55</f>
        <v>0</v>
      </c>
      <c r="CN53" s="208" t="str">
        <f>'Marks Entry'!CO55</f>
        <v/>
      </c>
      <c r="CO53" s="208" t="str">
        <f>'Marks Entry'!CP55</f>
        <v/>
      </c>
      <c r="CP53" s="210" t="str">
        <f>'Marks Entry'!CQ55</f>
        <v/>
      </c>
      <c r="CQ53" s="207">
        <f>'Marks Entry'!CR55</f>
        <v>0</v>
      </c>
      <c r="CR53" s="208">
        <f>'Marks Entry'!CS55</f>
        <v>0</v>
      </c>
      <c r="CS53" s="208">
        <f>'Marks Entry'!CT55</f>
        <v>0</v>
      </c>
      <c r="CT53" s="208">
        <f>'Marks Entry'!CU55</f>
        <v>0</v>
      </c>
      <c r="CU53" s="208">
        <f>'Marks Entry'!CV55</f>
        <v>0</v>
      </c>
      <c r="CV53" s="209">
        <f>'Marks Entry'!CW55</f>
        <v>0</v>
      </c>
      <c r="CW53" s="208">
        <f>'Marks Entry'!CX55</f>
        <v>0</v>
      </c>
      <c r="CX53" s="209">
        <f>'Marks Entry'!CY55</f>
        <v>0</v>
      </c>
      <c r="CY53" s="208">
        <f>'Marks Entry'!CZ55</f>
        <v>0</v>
      </c>
      <c r="CZ53" s="209">
        <f>'Marks Entry'!DA55</f>
        <v>0</v>
      </c>
      <c r="DA53" s="208">
        <f>'Marks Entry'!DB55</f>
        <v>0</v>
      </c>
      <c r="DB53" s="208" t="str">
        <f>'Marks Entry'!DC55</f>
        <v/>
      </c>
      <c r="DC53" s="208" t="str">
        <f>'Marks Entry'!DD55</f>
        <v/>
      </c>
      <c r="DD53" s="210" t="str">
        <f>'Marks Entry'!DE55</f>
        <v/>
      </c>
      <c r="DE53" s="211">
        <f>'Marks Entry'!DF55</f>
        <v>0</v>
      </c>
      <c r="DF53" s="212">
        <f>'Marks Entry'!DG55</f>
        <v>0</v>
      </c>
      <c r="DG53" s="212">
        <f>'Marks Entry'!DH55</f>
        <v>0</v>
      </c>
      <c r="DH53" s="209">
        <f>'Marks Entry'!DI55</f>
        <v>0</v>
      </c>
      <c r="DI53" s="212">
        <f>'Marks Entry'!DJ55</f>
        <v>0</v>
      </c>
      <c r="DJ53" s="213">
        <f>'Marks Entry'!DK55</f>
        <v>0</v>
      </c>
      <c r="DK53" s="214">
        <f>'Marks Entry'!DL55</f>
        <v>0</v>
      </c>
      <c r="DL53" s="213">
        <f>'Marks Entry'!DM55</f>
        <v>0</v>
      </c>
      <c r="DM53" s="212">
        <f>'Marks Entry'!DN55</f>
        <v>0</v>
      </c>
      <c r="DN53" s="214">
        <f>'Marks Entry'!DO55</f>
        <v>0</v>
      </c>
      <c r="DO53" s="215">
        <f>'Marks Entry'!DP55</f>
        <v>0</v>
      </c>
      <c r="DP53" s="208">
        <f>'Marks Entry'!DQ55</f>
        <v>0</v>
      </c>
      <c r="DQ53" s="210" t="str">
        <f>'Marks Entry'!DR55</f>
        <v/>
      </c>
      <c r="DR53" s="211">
        <f>'Marks Entry'!DS55</f>
        <v>0</v>
      </c>
      <c r="DS53" s="212">
        <f>'Marks Entry'!DT55</f>
        <v>0</v>
      </c>
      <c r="DT53" s="216">
        <f>'Marks Entry'!DU55</f>
        <v>0</v>
      </c>
      <c r="DU53" s="212">
        <f>'Marks Entry'!DV55</f>
        <v>0</v>
      </c>
      <c r="DV53" s="212">
        <f>'Marks Entry'!DW55</f>
        <v>0</v>
      </c>
      <c r="DW53" s="216">
        <f>'Marks Entry'!DX55</f>
        <v>0</v>
      </c>
      <c r="DX53" s="212">
        <f>'Marks Entry'!DY55</f>
        <v>0</v>
      </c>
      <c r="DY53" s="212">
        <f>'Marks Entry'!DZ55</f>
        <v>0</v>
      </c>
      <c r="DZ53" s="216" t="str">
        <f>'Marks Entry'!EA55</f>
        <v/>
      </c>
      <c r="EA53" s="216">
        <f>'Marks Entry'!EB55</f>
        <v>0</v>
      </c>
      <c r="EB53" s="216">
        <f>'Marks Entry'!EC55</f>
        <v>0</v>
      </c>
      <c r="EC53" s="217">
        <f>'Marks Entry'!ED55</f>
        <v>0</v>
      </c>
      <c r="ED53" s="212">
        <f>'Marks Entry'!EE55</f>
        <v>0</v>
      </c>
      <c r="EE53" s="213">
        <f>'Marks Entry'!EF55</f>
        <v>0</v>
      </c>
      <c r="EF53" s="216">
        <f>'Marks Entry'!EG55</f>
        <v>0</v>
      </c>
      <c r="EG53" s="213">
        <f>'Marks Entry'!EH55</f>
        <v>0</v>
      </c>
      <c r="EH53" s="212">
        <f>'Marks Entry'!EI55</f>
        <v>0</v>
      </c>
      <c r="EI53" s="214">
        <f>'Marks Entry'!EJ55</f>
        <v>0</v>
      </c>
      <c r="EJ53" s="214">
        <f>'Marks Entry'!EK55</f>
        <v>0</v>
      </c>
      <c r="EK53" s="214">
        <f>'Marks Entry'!EL55</f>
        <v>0</v>
      </c>
      <c r="EL53" s="218">
        <f>'Marks Entry'!EM55</f>
        <v>0</v>
      </c>
      <c r="EM53" s="208">
        <f>'Marks Entry'!EN55</f>
        <v>0</v>
      </c>
      <c r="EN53" s="210" t="str">
        <f>'Marks Entry'!EO55</f>
        <v/>
      </c>
      <c r="EO53" s="211">
        <f>'Marks Entry'!EP55</f>
        <v>0</v>
      </c>
      <c r="EP53" s="212">
        <f>'Marks Entry'!EQ55</f>
        <v>0</v>
      </c>
      <c r="EQ53" s="212">
        <f>'Marks Entry'!ER55</f>
        <v>0</v>
      </c>
      <c r="ER53" s="215">
        <f>'Marks Entry'!ES55</f>
        <v>0</v>
      </c>
      <c r="ES53" s="219">
        <f>'Marks Entry'!ET55</f>
        <v>0</v>
      </c>
      <c r="ET53" s="220" t="str">
        <f>'Marks Entry'!EU55</f>
        <v/>
      </c>
      <c r="EU53" s="211">
        <f>'Marks Entry'!EV55</f>
        <v>0</v>
      </c>
      <c r="EV53" s="212">
        <f>'Marks Entry'!EW55</f>
        <v>0</v>
      </c>
      <c r="EW53" s="212">
        <f>'Marks Entry'!EX55</f>
        <v>0</v>
      </c>
      <c r="EX53" s="215">
        <f>'Marks Entry'!EY55</f>
        <v>0</v>
      </c>
      <c r="EY53" s="219">
        <f>'Marks Entry'!EZ55</f>
        <v>0</v>
      </c>
      <c r="EZ53" s="220" t="str">
        <f>'Marks Entry'!FA55</f>
        <v/>
      </c>
      <c r="FA53" s="211">
        <f>'Marks Entry'!FB55</f>
        <v>0</v>
      </c>
      <c r="FB53" s="212">
        <f>'Marks Entry'!FC55</f>
        <v>0</v>
      </c>
      <c r="FC53" s="213">
        <f>'Marks Entry'!FD55</f>
        <v>0</v>
      </c>
      <c r="FD53" s="216">
        <f>'Marks Entry'!FE55</f>
        <v>0</v>
      </c>
      <c r="FE53" s="213">
        <f>'Marks Entry'!FF55</f>
        <v>0</v>
      </c>
      <c r="FF53" s="216">
        <f>'Marks Entry'!FG55</f>
        <v>0</v>
      </c>
      <c r="FG53" s="213">
        <f>'Marks Entry'!FH55</f>
        <v>0</v>
      </c>
      <c r="FH53" s="221">
        <f>'Marks Entry'!FI55</f>
        <v>0</v>
      </c>
      <c r="FI53" s="221">
        <f>'Marks Entry'!FJ55</f>
        <v>0</v>
      </c>
      <c r="FJ53" s="221" t="str">
        <f>'Marks Entry'!FK55</f>
        <v/>
      </c>
      <c r="FK53" s="208" t="str">
        <f>'Marks Entry'!FL55</f>
        <v/>
      </c>
      <c r="FL53" s="210" t="str">
        <f>'Marks Entry'!FM55</f>
        <v/>
      </c>
      <c r="FM53" s="211">
        <f>'Marks Entry'!FN55</f>
        <v>0</v>
      </c>
      <c r="FN53" s="212">
        <f>'Marks Entry'!FO55</f>
        <v>0</v>
      </c>
      <c r="FO53" s="212">
        <f>'Marks Entry'!FP55</f>
        <v>0</v>
      </c>
      <c r="FP53" s="215">
        <f>'Marks Entry'!FQ55</f>
        <v>0</v>
      </c>
      <c r="FQ53" s="219">
        <f>'Marks Entry'!FR55</f>
        <v>0</v>
      </c>
      <c r="FR53" s="220" t="str">
        <f>'Marks Entry'!FS55</f>
        <v/>
      </c>
      <c r="FS53" s="207">
        <f>'Marks Entry'!FT55</f>
        <v>0</v>
      </c>
      <c r="FT53" s="208">
        <f>'Marks Entry'!FU55</f>
        <v>0</v>
      </c>
      <c r="FU53" s="222" t="str">
        <f>'Marks Entry'!FV55</f>
        <v/>
      </c>
      <c r="FV53" s="207" t="str">
        <f>'Marks Entry'!FW55</f>
        <v/>
      </c>
      <c r="FW53" s="208" t="str">
        <f>'Marks Entry'!FX55</f>
        <v/>
      </c>
      <c r="FX53" s="223" t="str">
        <f>'Marks Entry'!FY55</f>
        <v/>
      </c>
      <c r="FY53" s="224" t="str">
        <f>'Marks Entry'!FZ55</f>
        <v/>
      </c>
      <c r="FZ53" s="224" t="str">
        <f>'Marks Entry'!GA55</f>
        <v/>
      </c>
      <c r="GA53" s="208" t="str">
        <f>'Marks Entry'!GC55</f>
        <v/>
      </c>
      <c r="GB53" s="445" t="str">
        <f>'Marks Entry'!GD55</f>
        <v/>
      </c>
    </row>
    <row r="54" spans="1:184" s="31" customFormat="1" ht="17.25" customHeight="1">
      <c r="A54" s="1064"/>
      <c r="B54" s="188">
        <f t="shared" si="1"/>
        <v>0</v>
      </c>
      <c r="C54" s="189">
        <f>'Marks Entry'!D56</f>
        <v>0</v>
      </c>
      <c r="D54" s="189">
        <f>'Marks Entry'!E56</f>
        <v>0</v>
      </c>
      <c r="E54" s="189">
        <f>'Marks Entry'!F56</f>
        <v>0</v>
      </c>
      <c r="F54" s="189">
        <f>'Marks Entry'!$G56</f>
        <v>0</v>
      </c>
      <c r="G54" s="189">
        <f>'Marks Entry'!$H56</f>
        <v>0</v>
      </c>
      <c r="H54" s="189">
        <f>'Marks Entry'!I56</f>
        <v>0</v>
      </c>
      <c r="I54" s="189">
        <f>'Marks Entry'!J56</f>
        <v>0</v>
      </c>
      <c r="J54" s="366">
        <f>'Marks Entry'!K56</f>
        <v>0</v>
      </c>
      <c r="K54" s="207">
        <f>'Marks Entry'!L56</f>
        <v>0</v>
      </c>
      <c r="L54" s="208">
        <f>'Marks Entry'!M56</f>
        <v>0</v>
      </c>
      <c r="M54" s="208">
        <f>'Marks Entry'!N56</f>
        <v>0</v>
      </c>
      <c r="N54" s="208">
        <f>'Marks Entry'!O56</f>
        <v>0</v>
      </c>
      <c r="O54" s="208">
        <f>'Marks Entry'!P56</f>
        <v>0</v>
      </c>
      <c r="P54" s="209">
        <f>'Marks Entry'!Q56</f>
        <v>0</v>
      </c>
      <c r="Q54" s="208">
        <f>'Marks Entry'!R56</f>
        <v>0</v>
      </c>
      <c r="R54" s="209">
        <f>'Marks Entry'!S56</f>
        <v>0</v>
      </c>
      <c r="S54" s="208">
        <f>'Marks Entry'!T56</f>
        <v>0</v>
      </c>
      <c r="T54" s="209">
        <f>'Marks Entry'!U56</f>
        <v>0</v>
      </c>
      <c r="U54" s="208">
        <f>'Marks Entry'!V56</f>
        <v>0</v>
      </c>
      <c r="V54" s="208" t="str">
        <f>'Marks Entry'!W56</f>
        <v/>
      </c>
      <c r="W54" s="208" t="str">
        <f>'Marks Entry'!X56</f>
        <v/>
      </c>
      <c r="X54" s="210" t="str">
        <f>'Marks Entry'!Y56</f>
        <v/>
      </c>
      <c r="Y54" s="207">
        <f>'Marks Entry'!Z56</f>
        <v>0</v>
      </c>
      <c r="Z54" s="208">
        <f>'Marks Entry'!AA56</f>
        <v>0</v>
      </c>
      <c r="AA54" s="208">
        <f>'Marks Entry'!AB56</f>
        <v>0</v>
      </c>
      <c r="AB54" s="208">
        <f>'Marks Entry'!AC56</f>
        <v>0</v>
      </c>
      <c r="AC54" s="208">
        <f>'Marks Entry'!AD56</f>
        <v>0</v>
      </c>
      <c r="AD54" s="209">
        <f>'Marks Entry'!AE56</f>
        <v>0</v>
      </c>
      <c r="AE54" s="208">
        <f>'Marks Entry'!AF56</f>
        <v>0</v>
      </c>
      <c r="AF54" s="209">
        <f>'Marks Entry'!AG56</f>
        <v>0</v>
      </c>
      <c r="AG54" s="208">
        <f>'Marks Entry'!AH56</f>
        <v>0</v>
      </c>
      <c r="AH54" s="209">
        <f>'Marks Entry'!AI56</f>
        <v>0</v>
      </c>
      <c r="AI54" s="208">
        <f>'Marks Entry'!AJ56</f>
        <v>0</v>
      </c>
      <c r="AJ54" s="208" t="str">
        <f>'Marks Entry'!AK56</f>
        <v/>
      </c>
      <c r="AK54" s="208" t="str">
        <f>'Marks Entry'!AL56</f>
        <v/>
      </c>
      <c r="AL54" s="210" t="str">
        <f>'Marks Entry'!AM56</f>
        <v/>
      </c>
      <c r="AM54" s="207">
        <f>'Marks Entry'!AN56</f>
        <v>0</v>
      </c>
      <c r="AN54" s="208">
        <f>'Marks Entry'!AO56</f>
        <v>0</v>
      </c>
      <c r="AO54" s="208">
        <f>'Marks Entry'!AP56</f>
        <v>0</v>
      </c>
      <c r="AP54" s="208">
        <f>'Marks Entry'!AQ56</f>
        <v>0</v>
      </c>
      <c r="AQ54" s="208">
        <f>'Marks Entry'!AR56</f>
        <v>0</v>
      </c>
      <c r="AR54" s="209">
        <f>'Marks Entry'!AS56</f>
        <v>0</v>
      </c>
      <c r="AS54" s="208">
        <f>'Marks Entry'!AT56</f>
        <v>0</v>
      </c>
      <c r="AT54" s="209">
        <f>'Marks Entry'!AU56</f>
        <v>0</v>
      </c>
      <c r="AU54" s="208">
        <f>'Marks Entry'!AV56</f>
        <v>0</v>
      </c>
      <c r="AV54" s="209">
        <f>'Marks Entry'!AW56</f>
        <v>0</v>
      </c>
      <c r="AW54" s="208">
        <f>'Marks Entry'!AX56</f>
        <v>0</v>
      </c>
      <c r="AX54" s="208" t="str">
        <f>'Marks Entry'!AY56</f>
        <v/>
      </c>
      <c r="AY54" s="208" t="str">
        <f>'Marks Entry'!AZ56</f>
        <v/>
      </c>
      <c r="AZ54" s="210" t="str">
        <f>'Marks Entry'!BA56</f>
        <v/>
      </c>
      <c r="BA54" s="207">
        <f>'Marks Entry'!BB56</f>
        <v>0</v>
      </c>
      <c r="BB54" s="208">
        <f>'Marks Entry'!BC56</f>
        <v>0</v>
      </c>
      <c r="BC54" s="208">
        <f>'Marks Entry'!BD56</f>
        <v>0</v>
      </c>
      <c r="BD54" s="208">
        <f>'Marks Entry'!BE56</f>
        <v>0</v>
      </c>
      <c r="BE54" s="208">
        <f>'Marks Entry'!BF56</f>
        <v>0</v>
      </c>
      <c r="BF54" s="209">
        <f>'Marks Entry'!BG56</f>
        <v>0</v>
      </c>
      <c r="BG54" s="208">
        <f>'Marks Entry'!BH56</f>
        <v>0</v>
      </c>
      <c r="BH54" s="209">
        <f>'Marks Entry'!BI56</f>
        <v>0</v>
      </c>
      <c r="BI54" s="208">
        <f>'Marks Entry'!BJ56</f>
        <v>0</v>
      </c>
      <c r="BJ54" s="209">
        <f>'Marks Entry'!BK56</f>
        <v>0</v>
      </c>
      <c r="BK54" s="208">
        <f>'Marks Entry'!BL56</f>
        <v>0</v>
      </c>
      <c r="BL54" s="208" t="str">
        <f>'Marks Entry'!BM56</f>
        <v/>
      </c>
      <c r="BM54" s="208" t="str">
        <f>'Marks Entry'!BN56</f>
        <v/>
      </c>
      <c r="BN54" s="210" t="str">
        <f>'Marks Entry'!BO56</f>
        <v/>
      </c>
      <c r="BO54" s="207">
        <f>'Marks Entry'!BP56</f>
        <v>0</v>
      </c>
      <c r="BP54" s="208">
        <f>'Marks Entry'!BQ56</f>
        <v>0</v>
      </c>
      <c r="BQ54" s="208">
        <f>'Marks Entry'!BR56</f>
        <v>0</v>
      </c>
      <c r="BR54" s="208">
        <f>'Marks Entry'!BS56</f>
        <v>0</v>
      </c>
      <c r="BS54" s="208">
        <f>'Marks Entry'!BT56</f>
        <v>0</v>
      </c>
      <c r="BT54" s="209">
        <f>'Marks Entry'!BU56</f>
        <v>0</v>
      </c>
      <c r="BU54" s="208">
        <f>'Marks Entry'!BV56</f>
        <v>0</v>
      </c>
      <c r="BV54" s="209">
        <f>'Marks Entry'!BW56</f>
        <v>0</v>
      </c>
      <c r="BW54" s="208">
        <f>'Marks Entry'!BX56</f>
        <v>0</v>
      </c>
      <c r="BX54" s="209">
        <f>'Marks Entry'!BY56</f>
        <v>0</v>
      </c>
      <c r="BY54" s="208">
        <f>'Marks Entry'!BZ56</f>
        <v>0</v>
      </c>
      <c r="BZ54" s="208" t="str">
        <f>'Marks Entry'!CA56</f>
        <v/>
      </c>
      <c r="CA54" s="208" t="str">
        <f>'Marks Entry'!CB56</f>
        <v/>
      </c>
      <c r="CB54" s="210" t="str">
        <f>'Marks Entry'!CC56</f>
        <v/>
      </c>
      <c r="CC54" s="207">
        <f>'Marks Entry'!CD56</f>
        <v>0</v>
      </c>
      <c r="CD54" s="208">
        <f>'Marks Entry'!CE56</f>
        <v>0</v>
      </c>
      <c r="CE54" s="208">
        <f>'Marks Entry'!CF56</f>
        <v>0</v>
      </c>
      <c r="CF54" s="208">
        <f>'Marks Entry'!CG56</f>
        <v>0</v>
      </c>
      <c r="CG54" s="208">
        <f>'Marks Entry'!CH56</f>
        <v>0</v>
      </c>
      <c r="CH54" s="209">
        <f>'Marks Entry'!CI56</f>
        <v>0</v>
      </c>
      <c r="CI54" s="208">
        <f>'Marks Entry'!CJ56</f>
        <v>0</v>
      </c>
      <c r="CJ54" s="209">
        <f>'Marks Entry'!CK56</f>
        <v>0</v>
      </c>
      <c r="CK54" s="208">
        <f>'Marks Entry'!CL56</f>
        <v>0</v>
      </c>
      <c r="CL54" s="209">
        <f>'Marks Entry'!CM56</f>
        <v>0</v>
      </c>
      <c r="CM54" s="208">
        <f>'Marks Entry'!CN56</f>
        <v>0</v>
      </c>
      <c r="CN54" s="208" t="str">
        <f>'Marks Entry'!CO56</f>
        <v/>
      </c>
      <c r="CO54" s="208" t="str">
        <f>'Marks Entry'!CP56</f>
        <v/>
      </c>
      <c r="CP54" s="210" t="str">
        <f>'Marks Entry'!CQ56</f>
        <v/>
      </c>
      <c r="CQ54" s="207">
        <f>'Marks Entry'!CR56</f>
        <v>0</v>
      </c>
      <c r="CR54" s="208">
        <f>'Marks Entry'!CS56</f>
        <v>0</v>
      </c>
      <c r="CS54" s="208">
        <f>'Marks Entry'!CT56</f>
        <v>0</v>
      </c>
      <c r="CT54" s="208">
        <f>'Marks Entry'!CU56</f>
        <v>0</v>
      </c>
      <c r="CU54" s="208">
        <f>'Marks Entry'!CV56</f>
        <v>0</v>
      </c>
      <c r="CV54" s="209">
        <f>'Marks Entry'!CW56</f>
        <v>0</v>
      </c>
      <c r="CW54" s="208">
        <f>'Marks Entry'!CX56</f>
        <v>0</v>
      </c>
      <c r="CX54" s="209">
        <f>'Marks Entry'!CY56</f>
        <v>0</v>
      </c>
      <c r="CY54" s="208">
        <f>'Marks Entry'!CZ56</f>
        <v>0</v>
      </c>
      <c r="CZ54" s="209">
        <f>'Marks Entry'!DA56</f>
        <v>0</v>
      </c>
      <c r="DA54" s="208">
        <f>'Marks Entry'!DB56</f>
        <v>0</v>
      </c>
      <c r="DB54" s="208" t="str">
        <f>'Marks Entry'!DC56</f>
        <v/>
      </c>
      <c r="DC54" s="208" t="str">
        <f>'Marks Entry'!DD56</f>
        <v/>
      </c>
      <c r="DD54" s="210" t="str">
        <f>'Marks Entry'!DE56</f>
        <v/>
      </c>
      <c r="DE54" s="211">
        <f>'Marks Entry'!DF56</f>
        <v>0</v>
      </c>
      <c r="DF54" s="212">
        <f>'Marks Entry'!DG56</f>
        <v>0</v>
      </c>
      <c r="DG54" s="212">
        <f>'Marks Entry'!DH56</f>
        <v>0</v>
      </c>
      <c r="DH54" s="209">
        <f>'Marks Entry'!DI56</f>
        <v>0</v>
      </c>
      <c r="DI54" s="212">
        <f>'Marks Entry'!DJ56</f>
        <v>0</v>
      </c>
      <c r="DJ54" s="213">
        <f>'Marks Entry'!DK56</f>
        <v>0</v>
      </c>
      <c r="DK54" s="214">
        <f>'Marks Entry'!DL56</f>
        <v>0</v>
      </c>
      <c r="DL54" s="213">
        <f>'Marks Entry'!DM56</f>
        <v>0</v>
      </c>
      <c r="DM54" s="212">
        <f>'Marks Entry'!DN56</f>
        <v>0</v>
      </c>
      <c r="DN54" s="214">
        <f>'Marks Entry'!DO56</f>
        <v>0</v>
      </c>
      <c r="DO54" s="215">
        <f>'Marks Entry'!DP56</f>
        <v>0</v>
      </c>
      <c r="DP54" s="208">
        <f>'Marks Entry'!DQ56</f>
        <v>0</v>
      </c>
      <c r="DQ54" s="210" t="str">
        <f>'Marks Entry'!DR56</f>
        <v/>
      </c>
      <c r="DR54" s="211">
        <f>'Marks Entry'!DS56</f>
        <v>0</v>
      </c>
      <c r="DS54" s="212">
        <f>'Marks Entry'!DT56</f>
        <v>0</v>
      </c>
      <c r="DT54" s="216">
        <f>'Marks Entry'!DU56</f>
        <v>0</v>
      </c>
      <c r="DU54" s="212">
        <f>'Marks Entry'!DV56</f>
        <v>0</v>
      </c>
      <c r="DV54" s="212">
        <f>'Marks Entry'!DW56</f>
        <v>0</v>
      </c>
      <c r="DW54" s="216">
        <f>'Marks Entry'!DX56</f>
        <v>0</v>
      </c>
      <c r="DX54" s="212">
        <f>'Marks Entry'!DY56</f>
        <v>0</v>
      </c>
      <c r="DY54" s="212">
        <f>'Marks Entry'!DZ56</f>
        <v>0</v>
      </c>
      <c r="DZ54" s="216" t="str">
        <f>'Marks Entry'!EA56</f>
        <v/>
      </c>
      <c r="EA54" s="216">
        <f>'Marks Entry'!EB56</f>
        <v>0</v>
      </c>
      <c r="EB54" s="216">
        <f>'Marks Entry'!EC56</f>
        <v>0</v>
      </c>
      <c r="EC54" s="217">
        <f>'Marks Entry'!ED56</f>
        <v>0</v>
      </c>
      <c r="ED54" s="212">
        <f>'Marks Entry'!EE56</f>
        <v>0</v>
      </c>
      <c r="EE54" s="213">
        <f>'Marks Entry'!EF56</f>
        <v>0</v>
      </c>
      <c r="EF54" s="216">
        <f>'Marks Entry'!EG56</f>
        <v>0</v>
      </c>
      <c r="EG54" s="213">
        <f>'Marks Entry'!EH56</f>
        <v>0</v>
      </c>
      <c r="EH54" s="212">
        <f>'Marks Entry'!EI56</f>
        <v>0</v>
      </c>
      <c r="EI54" s="214">
        <f>'Marks Entry'!EJ56</f>
        <v>0</v>
      </c>
      <c r="EJ54" s="214">
        <f>'Marks Entry'!EK56</f>
        <v>0</v>
      </c>
      <c r="EK54" s="214">
        <f>'Marks Entry'!EL56</f>
        <v>0</v>
      </c>
      <c r="EL54" s="218">
        <f>'Marks Entry'!EM56</f>
        <v>0</v>
      </c>
      <c r="EM54" s="208">
        <f>'Marks Entry'!EN56</f>
        <v>0</v>
      </c>
      <c r="EN54" s="210" t="str">
        <f>'Marks Entry'!EO56</f>
        <v/>
      </c>
      <c r="EO54" s="211">
        <f>'Marks Entry'!EP56</f>
        <v>0</v>
      </c>
      <c r="EP54" s="212">
        <f>'Marks Entry'!EQ56</f>
        <v>0</v>
      </c>
      <c r="EQ54" s="212">
        <f>'Marks Entry'!ER56</f>
        <v>0</v>
      </c>
      <c r="ER54" s="215">
        <f>'Marks Entry'!ES56</f>
        <v>0</v>
      </c>
      <c r="ES54" s="219">
        <f>'Marks Entry'!ET56</f>
        <v>0</v>
      </c>
      <c r="ET54" s="220" t="str">
        <f>'Marks Entry'!EU56</f>
        <v/>
      </c>
      <c r="EU54" s="211">
        <f>'Marks Entry'!EV56</f>
        <v>0</v>
      </c>
      <c r="EV54" s="212">
        <f>'Marks Entry'!EW56</f>
        <v>0</v>
      </c>
      <c r="EW54" s="212">
        <f>'Marks Entry'!EX56</f>
        <v>0</v>
      </c>
      <c r="EX54" s="215">
        <f>'Marks Entry'!EY56</f>
        <v>0</v>
      </c>
      <c r="EY54" s="219">
        <f>'Marks Entry'!EZ56</f>
        <v>0</v>
      </c>
      <c r="EZ54" s="220" t="str">
        <f>'Marks Entry'!FA56</f>
        <v/>
      </c>
      <c r="FA54" s="211">
        <f>'Marks Entry'!FB56</f>
        <v>0</v>
      </c>
      <c r="FB54" s="212">
        <f>'Marks Entry'!FC56</f>
        <v>0</v>
      </c>
      <c r="FC54" s="213">
        <f>'Marks Entry'!FD56</f>
        <v>0</v>
      </c>
      <c r="FD54" s="216">
        <f>'Marks Entry'!FE56</f>
        <v>0</v>
      </c>
      <c r="FE54" s="213">
        <f>'Marks Entry'!FF56</f>
        <v>0</v>
      </c>
      <c r="FF54" s="216">
        <f>'Marks Entry'!FG56</f>
        <v>0</v>
      </c>
      <c r="FG54" s="213">
        <f>'Marks Entry'!FH56</f>
        <v>0</v>
      </c>
      <c r="FH54" s="221">
        <f>'Marks Entry'!FI56</f>
        <v>0</v>
      </c>
      <c r="FI54" s="221">
        <f>'Marks Entry'!FJ56</f>
        <v>0</v>
      </c>
      <c r="FJ54" s="221" t="str">
        <f>'Marks Entry'!FK56</f>
        <v/>
      </c>
      <c r="FK54" s="208" t="str">
        <f>'Marks Entry'!FL56</f>
        <v/>
      </c>
      <c r="FL54" s="210" t="str">
        <f>'Marks Entry'!FM56</f>
        <v/>
      </c>
      <c r="FM54" s="211">
        <f>'Marks Entry'!FN56</f>
        <v>0</v>
      </c>
      <c r="FN54" s="212">
        <f>'Marks Entry'!FO56</f>
        <v>0</v>
      </c>
      <c r="FO54" s="212">
        <f>'Marks Entry'!FP56</f>
        <v>0</v>
      </c>
      <c r="FP54" s="215">
        <f>'Marks Entry'!FQ56</f>
        <v>0</v>
      </c>
      <c r="FQ54" s="219">
        <f>'Marks Entry'!FR56</f>
        <v>0</v>
      </c>
      <c r="FR54" s="220" t="str">
        <f>'Marks Entry'!FS56</f>
        <v/>
      </c>
      <c r="FS54" s="207">
        <f>'Marks Entry'!FT56</f>
        <v>0</v>
      </c>
      <c r="FT54" s="208">
        <f>'Marks Entry'!FU56</f>
        <v>0</v>
      </c>
      <c r="FU54" s="222" t="str">
        <f>'Marks Entry'!FV56</f>
        <v/>
      </c>
      <c r="FV54" s="207" t="str">
        <f>'Marks Entry'!FW56</f>
        <v/>
      </c>
      <c r="FW54" s="208" t="str">
        <f>'Marks Entry'!FX56</f>
        <v/>
      </c>
      <c r="FX54" s="223" t="str">
        <f>'Marks Entry'!FY56</f>
        <v/>
      </c>
      <c r="FY54" s="208" t="str">
        <f>'Marks Entry'!FZ56</f>
        <v/>
      </c>
      <c r="FZ54" s="208" t="str">
        <f>'Marks Entry'!GA56</f>
        <v/>
      </c>
      <c r="GA54" s="208" t="str">
        <f>'Marks Entry'!GC56</f>
        <v/>
      </c>
      <c r="GB54" s="445" t="str">
        <f>'Marks Entry'!GD56</f>
        <v/>
      </c>
    </row>
    <row r="55" spans="1:184" s="31" customFormat="1" ht="17.25" customHeight="1">
      <c r="A55" s="1064"/>
      <c r="B55" s="188">
        <f t="shared" si="1"/>
        <v>0</v>
      </c>
      <c r="C55" s="189">
        <f>'Marks Entry'!D57</f>
        <v>0</v>
      </c>
      <c r="D55" s="189">
        <f>'Marks Entry'!E57</f>
        <v>0</v>
      </c>
      <c r="E55" s="189">
        <f>'Marks Entry'!F57</f>
        <v>0</v>
      </c>
      <c r="F55" s="189">
        <f>'Marks Entry'!$G57</f>
        <v>0</v>
      </c>
      <c r="G55" s="189">
        <f>'Marks Entry'!$H57</f>
        <v>0</v>
      </c>
      <c r="H55" s="189">
        <f>'Marks Entry'!I57</f>
        <v>0</v>
      </c>
      <c r="I55" s="189">
        <f>'Marks Entry'!J57</f>
        <v>0</v>
      </c>
      <c r="J55" s="366">
        <f>'Marks Entry'!K57</f>
        <v>0</v>
      </c>
      <c r="K55" s="207">
        <f>'Marks Entry'!L57</f>
        <v>0</v>
      </c>
      <c r="L55" s="208">
        <f>'Marks Entry'!M57</f>
        <v>0</v>
      </c>
      <c r="M55" s="208">
        <f>'Marks Entry'!N57</f>
        <v>0</v>
      </c>
      <c r="N55" s="208">
        <f>'Marks Entry'!O57</f>
        <v>0</v>
      </c>
      <c r="O55" s="208">
        <f>'Marks Entry'!P57</f>
        <v>0</v>
      </c>
      <c r="P55" s="209">
        <f>'Marks Entry'!Q57</f>
        <v>0</v>
      </c>
      <c r="Q55" s="208">
        <f>'Marks Entry'!R57</f>
        <v>0</v>
      </c>
      <c r="R55" s="209">
        <f>'Marks Entry'!S57</f>
        <v>0</v>
      </c>
      <c r="S55" s="208">
        <f>'Marks Entry'!T57</f>
        <v>0</v>
      </c>
      <c r="T55" s="209">
        <f>'Marks Entry'!U57</f>
        <v>0</v>
      </c>
      <c r="U55" s="208">
        <f>'Marks Entry'!V57</f>
        <v>0</v>
      </c>
      <c r="V55" s="208" t="str">
        <f>'Marks Entry'!W57</f>
        <v/>
      </c>
      <c r="W55" s="208" t="str">
        <f>'Marks Entry'!X57</f>
        <v/>
      </c>
      <c r="X55" s="210" t="str">
        <f>'Marks Entry'!Y57</f>
        <v/>
      </c>
      <c r="Y55" s="207">
        <f>'Marks Entry'!Z57</f>
        <v>0</v>
      </c>
      <c r="Z55" s="208">
        <f>'Marks Entry'!AA57</f>
        <v>0</v>
      </c>
      <c r="AA55" s="208">
        <f>'Marks Entry'!AB57</f>
        <v>0</v>
      </c>
      <c r="AB55" s="208">
        <f>'Marks Entry'!AC57</f>
        <v>0</v>
      </c>
      <c r="AC55" s="208">
        <f>'Marks Entry'!AD57</f>
        <v>0</v>
      </c>
      <c r="AD55" s="209">
        <f>'Marks Entry'!AE57</f>
        <v>0</v>
      </c>
      <c r="AE55" s="208">
        <f>'Marks Entry'!AF57</f>
        <v>0</v>
      </c>
      <c r="AF55" s="209">
        <f>'Marks Entry'!AG57</f>
        <v>0</v>
      </c>
      <c r="AG55" s="208">
        <f>'Marks Entry'!AH57</f>
        <v>0</v>
      </c>
      <c r="AH55" s="209">
        <f>'Marks Entry'!AI57</f>
        <v>0</v>
      </c>
      <c r="AI55" s="208">
        <f>'Marks Entry'!AJ57</f>
        <v>0</v>
      </c>
      <c r="AJ55" s="208" t="str">
        <f>'Marks Entry'!AK57</f>
        <v/>
      </c>
      <c r="AK55" s="208" t="str">
        <f>'Marks Entry'!AL57</f>
        <v/>
      </c>
      <c r="AL55" s="210" t="str">
        <f>'Marks Entry'!AM57</f>
        <v/>
      </c>
      <c r="AM55" s="207">
        <f>'Marks Entry'!AN57</f>
        <v>0</v>
      </c>
      <c r="AN55" s="208">
        <f>'Marks Entry'!AO57</f>
        <v>0</v>
      </c>
      <c r="AO55" s="208">
        <f>'Marks Entry'!AP57</f>
        <v>0</v>
      </c>
      <c r="AP55" s="208">
        <f>'Marks Entry'!AQ57</f>
        <v>0</v>
      </c>
      <c r="AQ55" s="208">
        <f>'Marks Entry'!AR57</f>
        <v>0</v>
      </c>
      <c r="AR55" s="209">
        <f>'Marks Entry'!AS57</f>
        <v>0</v>
      </c>
      <c r="AS55" s="208">
        <f>'Marks Entry'!AT57</f>
        <v>0</v>
      </c>
      <c r="AT55" s="209">
        <f>'Marks Entry'!AU57</f>
        <v>0</v>
      </c>
      <c r="AU55" s="208">
        <f>'Marks Entry'!AV57</f>
        <v>0</v>
      </c>
      <c r="AV55" s="209">
        <f>'Marks Entry'!AW57</f>
        <v>0</v>
      </c>
      <c r="AW55" s="208">
        <f>'Marks Entry'!AX57</f>
        <v>0</v>
      </c>
      <c r="AX55" s="208" t="str">
        <f>'Marks Entry'!AY57</f>
        <v/>
      </c>
      <c r="AY55" s="208" t="str">
        <f>'Marks Entry'!AZ57</f>
        <v/>
      </c>
      <c r="AZ55" s="210" t="str">
        <f>'Marks Entry'!BA57</f>
        <v/>
      </c>
      <c r="BA55" s="207">
        <f>'Marks Entry'!BB57</f>
        <v>0</v>
      </c>
      <c r="BB55" s="208">
        <f>'Marks Entry'!BC57</f>
        <v>0</v>
      </c>
      <c r="BC55" s="208">
        <f>'Marks Entry'!BD57</f>
        <v>0</v>
      </c>
      <c r="BD55" s="208">
        <f>'Marks Entry'!BE57</f>
        <v>0</v>
      </c>
      <c r="BE55" s="208">
        <f>'Marks Entry'!BF57</f>
        <v>0</v>
      </c>
      <c r="BF55" s="209">
        <f>'Marks Entry'!BG57</f>
        <v>0</v>
      </c>
      <c r="BG55" s="208">
        <f>'Marks Entry'!BH57</f>
        <v>0</v>
      </c>
      <c r="BH55" s="209">
        <f>'Marks Entry'!BI57</f>
        <v>0</v>
      </c>
      <c r="BI55" s="208">
        <f>'Marks Entry'!BJ57</f>
        <v>0</v>
      </c>
      <c r="BJ55" s="209">
        <f>'Marks Entry'!BK57</f>
        <v>0</v>
      </c>
      <c r="BK55" s="208">
        <f>'Marks Entry'!BL57</f>
        <v>0</v>
      </c>
      <c r="BL55" s="208" t="str">
        <f>'Marks Entry'!BM57</f>
        <v/>
      </c>
      <c r="BM55" s="208" t="str">
        <f>'Marks Entry'!BN57</f>
        <v/>
      </c>
      <c r="BN55" s="210" t="str">
        <f>'Marks Entry'!BO57</f>
        <v/>
      </c>
      <c r="BO55" s="207">
        <f>'Marks Entry'!BP57</f>
        <v>0</v>
      </c>
      <c r="BP55" s="208">
        <f>'Marks Entry'!BQ57</f>
        <v>0</v>
      </c>
      <c r="BQ55" s="208">
        <f>'Marks Entry'!BR57</f>
        <v>0</v>
      </c>
      <c r="BR55" s="208">
        <f>'Marks Entry'!BS57</f>
        <v>0</v>
      </c>
      <c r="BS55" s="208">
        <f>'Marks Entry'!BT57</f>
        <v>0</v>
      </c>
      <c r="BT55" s="209">
        <f>'Marks Entry'!BU57</f>
        <v>0</v>
      </c>
      <c r="BU55" s="208">
        <f>'Marks Entry'!BV57</f>
        <v>0</v>
      </c>
      <c r="BV55" s="209">
        <f>'Marks Entry'!BW57</f>
        <v>0</v>
      </c>
      <c r="BW55" s="208">
        <f>'Marks Entry'!BX57</f>
        <v>0</v>
      </c>
      <c r="BX55" s="209">
        <f>'Marks Entry'!BY57</f>
        <v>0</v>
      </c>
      <c r="BY55" s="208">
        <f>'Marks Entry'!BZ57</f>
        <v>0</v>
      </c>
      <c r="BZ55" s="208" t="str">
        <f>'Marks Entry'!CA57</f>
        <v/>
      </c>
      <c r="CA55" s="208" t="str">
        <f>'Marks Entry'!CB57</f>
        <v/>
      </c>
      <c r="CB55" s="210" t="str">
        <f>'Marks Entry'!CC57</f>
        <v/>
      </c>
      <c r="CC55" s="207">
        <f>'Marks Entry'!CD57</f>
        <v>0</v>
      </c>
      <c r="CD55" s="208">
        <f>'Marks Entry'!CE57</f>
        <v>0</v>
      </c>
      <c r="CE55" s="208">
        <f>'Marks Entry'!CF57</f>
        <v>0</v>
      </c>
      <c r="CF55" s="208">
        <f>'Marks Entry'!CG57</f>
        <v>0</v>
      </c>
      <c r="CG55" s="208">
        <f>'Marks Entry'!CH57</f>
        <v>0</v>
      </c>
      <c r="CH55" s="209">
        <f>'Marks Entry'!CI57</f>
        <v>0</v>
      </c>
      <c r="CI55" s="208">
        <f>'Marks Entry'!CJ57</f>
        <v>0</v>
      </c>
      <c r="CJ55" s="209">
        <f>'Marks Entry'!CK57</f>
        <v>0</v>
      </c>
      <c r="CK55" s="208">
        <f>'Marks Entry'!CL57</f>
        <v>0</v>
      </c>
      <c r="CL55" s="209">
        <f>'Marks Entry'!CM57</f>
        <v>0</v>
      </c>
      <c r="CM55" s="208">
        <f>'Marks Entry'!CN57</f>
        <v>0</v>
      </c>
      <c r="CN55" s="208" t="str">
        <f>'Marks Entry'!CO57</f>
        <v/>
      </c>
      <c r="CO55" s="208" t="str">
        <f>'Marks Entry'!CP57</f>
        <v/>
      </c>
      <c r="CP55" s="210" t="str">
        <f>'Marks Entry'!CQ57</f>
        <v/>
      </c>
      <c r="CQ55" s="207">
        <f>'Marks Entry'!CR57</f>
        <v>0</v>
      </c>
      <c r="CR55" s="208">
        <f>'Marks Entry'!CS57</f>
        <v>0</v>
      </c>
      <c r="CS55" s="208">
        <f>'Marks Entry'!CT57</f>
        <v>0</v>
      </c>
      <c r="CT55" s="208">
        <f>'Marks Entry'!CU57</f>
        <v>0</v>
      </c>
      <c r="CU55" s="208">
        <f>'Marks Entry'!CV57</f>
        <v>0</v>
      </c>
      <c r="CV55" s="209">
        <f>'Marks Entry'!CW57</f>
        <v>0</v>
      </c>
      <c r="CW55" s="208">
        <f>'Marks Entry'!CX57</f>
        <v>0</v>
      </c>
      <c r="CX55" s="209">
        <f>'Marks Entry'!CY57</f>
        <v>0</v>
      </c>
      <c r="CY55" s="208">
        <f>'Marks Entry'!CZ57</f>
        <v>0</v>
      </c>
      <c r="CZ55" s="209">
        <f>'Marks Entry'!DA57</f>
        <v>0</v>
      </c>
      <c r="DA55" s="208">
        <f>'Marks Entry'!DB57</f>
        <v>0</v>
      </c>
      <c r="DB55" s="208" t="str">
        <f>'Marks Entry'!DC57</f>
        <v/>
      </c>
      <c r="DC55" s="208" t="str">
        <f>'Marks Entry'!DD57</f>
        <v/>
      </c>
      <c r="DD55" s="210" t="str">
        <f>'Marks Entry'!DE57</f>
        <v/>
      </c>
      <c r="DE55" s="211">
        <f>'Marks Entry'!DF57</f>
        <v>0</v>
      </c>
      <c r="DF55" s="212">
        <f>'Marks Entry'!DG57</f>
        <v>0</v>
      </c>
      <c r="DG55" s="212">
        <f>'Marks Entry'!DH57</f>
        <v>0</v>
      </c>
      <c r="DH55" s="209">
        <f>'Marks Entry'!DI57</f>
        <v>0</v>
      </c>
      <c r="DI55" s="212">
        <f>'Marks Entry'!DJ57</f>
        <v>0</v>
      </c>
      <c r="DJ55" s="213">
        <f>'Marks Entry'!DK57</f>
        <v>0</v>
      </c>
      <c r="DK55" s="214">
        <f>'Marks Entry'!DL57</f>
        <v>0</v>
      </c>
      <c r="DL55" s="213">
        <f>'Marks Entry'!DM57</f>
        <v>0</v>
      </c>
      <c r="DM55" s="212">
        <f>'Marks Entry'!DN57</f>
        <v>0</v>
      </c>
      <c r="DN55" s="214">
        <f>'Marks Entry'!DO57</f>
        <v>0</v>
      </c>
      <c r="DO55" s="215">
        <f>'Marks Entry'!DP57</f>
        <v>0</v>
      </c>
      <c r="DP55" s="208">
        <f>'Marks Entry'!DQ57</f>
        <v>0</v>
      </c>
      <c r="DQ55" s="210" t="str">
        <f>'Marks Entry'!DR57</f>
        <v/>
      </c>
      <c r="DR55" s="211">
        <f>'Marks Entry'!DS57</f>
        <v>0</v>
      </c>
      <c r="DS55" s="212">
        <f>'Marks Entry'!DT57</f>
        <v>0</v>
      </c>
      <c r="DT55" s="216">
        <f>'Marks Entry'!DU57</f>
        <v>0</v>
      </c>
      <c r="DU55" s="212">
        <f>'Marks Entry'!DV57</f>
        <v>0</v>
      </c>
      <c r="DV55" s="212">
        <f>'Marks Entry'!DW57</f>
        <v>0</v>
      </c>
      <c r="DW55" s="216">
        <f>'Marks Entry'!DX57</f>
        <v>0</v>
      </c>
      <c r="DX55" s="212">
        <f>'Marks Entry'!DY57</f>
        <v>0</v>
      </c>
      <c r="DY55" s="212">
        <f>'Marks Entry'!DZ57</f>
        <v>0</v>
      </c>
      <c r="DZ55" s="216" t="str">
        <f>'Marks Entry'!EA57</f>
        <v/>
      </c>
      <c r="EA55" s="216">
        <f>'Marks Entry'!EB57</f>
        <v>0</v>
      </c>
      <c r="EB55" s="216">
        <f>'Marks Entry'!EC57</f>
        <v>0</v>
      </c>
      <c r="EC55" s="217">
        <f>'Marks Entry'!ED57</f>
        <v>0</v>
      </c>
      <c r="ED55" s="212">
        <f>'Marks Entry'!EE57</f>
        <v>0</v>
      </c>
      <c r="EE55" s="213">
        <f>'Marks Entry'!EF57</f>
        <v>0</v>
      </c>
      <c r="EF55" s="216">
        <f>'Marks Entry'!EG57</f>
        <v>0</v>
      </c>
      <c r="EG55" s="213">
        <f>'Marks Entry'!EH57</f>
        <v>0</v>
      </c>
      <c r="EH55" s="212">
        <f>'Marks Entry'!EI57</f>
        <v>0</v>
      </c>
      <c r="EI55" s="214">
        <f>'Marks Entry'!EJ57</f>
        <v>0</v>
      </c>
      <c r="EJ55" s="214">
        <f>'Marks Entry'!EK57</f>
        <v>0</v>
      </c>
      <c r="EK55" s="214">
        <f>'Marks Entry'!EL57</f>
        <v>0</v>
      </c>
      <c r="EL55" s="218">
        <f>'Marks Entry'!EM57</f>
        <v>0</v>
      </c>
      <c r="EM55" s="208">
        <f>'Marks Entry'!EN57</f>
        <v>0</v>
      </c>
      <c r="EN55" s="210" t="str">
        <f>'Marks Entry'!EO57</f>
        <v/>
      </c>
      <c r="EO55" s="211">
        <f>'Marks Entry'!EP57</f>
        <v>0</v>
      </c>
      <c r="EP55" s="212">
        <f>'Marks Entry'!EQ57</f>
        <v>0</v>
      </c>
      <c r="EQ55" s="212">
        <f>'Marks Entry'!ER57</f>
        <v>0</v>
      </c>
      <c r="ER55" s="215">
        <f>'Marks Entry'!ES57</f>
        <v>0</v>
      </c>
      <c r="ES55" s="219">
        <f>'Marks Entry'!ET57</f>
        <v>0</v>
      </c>
      <c r="ET55" s="220" t="str">
        <f>'Marks Entry'!EU57</f>
        <v/>
      </c>
      <c r="EU55" s="211">
        <f>'Marks Entry'!EV57</f>
        <v>0</v>
      </c>
      <c r="EV55" s="212">
        <f>'Marks Entry'!EW57</f>
        <v>0</v>
      </c>
      <c r="EW55" s="212">
        <f>'Marks Entry'!EX57</f>
        <v>0</v>
      </c>
      <c r="EX55" s="215">
        <f>'Marks Entry'!EY57</f>
        <v>0</v>
      </c>
      <c r="EY55" s="219">
        <f>'Marks Entry'!EZ57</f>
        <v>0</v>
      </c>
      <c r="EZ55" s="220" t="str">
        <f>'Marks Entry'!FA57</f>
        <v/>
      </c>
      <c r="FA55" s="211">
        <f>'Marks Entry'!FB57</f>
        <v>0</v>
      </c>
      <c r="FB55" s="212">
        <f>'Marks Entry'!FC57</f>
        <v>0</v>
      </c>
      <c r="FC55" s="213">
        <f>'Marks Entry'!FD57</f>
        <v>0</v>
      </c>
      <c r="FD55" s="216">
        <f>'Marks Entry'!FE57</f>
        <v>0</v>
      </c>
      <c r="FE55" s="213">
        <f>'Marks Entry'!FF57</f>
        <v>0</v>
      </c>
      <c r="FF55" s="216">
        <f>'Marks Entry'!FG57</f>
        <v>0</v>
      </c>
      <c r="FG55" s="213">
        <f>'Marks Entry'!FH57</f>
        <v>0</v>
      </c>
      <c r="FH55" s="221">
        <f>'Marks Entry'!FI57</f>
        <v>0</v>
      </c>
      <c r="FI55" s="221">
        <f>'Marks Entry'!FJ57</f>
        <v>0</v>
      </c>
      <c r="FJ55" s="221" t="str">
        <f>'Marks Entry'!FK57</f>
        <v/>
      </c>
      <c r="FK55" s="208" t="str">
        <f>'Marks Entry'!FL57</f>
        <v/>
      </c>
      <c r="FL55" s="210" t="str">
        <f>'Marks Entry'!FM57</f>
        <v/>
      </c>
      <c r="FM55" s="211">
        <f>'Marks Entry'!FN57</f>
        <v>0</v>
      </c>
      <c r="FN55" s="212">
        <f>'Marks Entry'!FO57</f>
        <v>0</v>
      </c>
      <c r="FO55" s="212">
        <f>'Marks Entry'!FP57</f>
        <v>0</v>
      </c>
      <c r="FP55" s="215">
        <f>'Marks Entry'!FQ57</f>
        <v>0</v>
      </c>
      <c r="FQ55" s="219">
        <f>'Marks Entry'!FR57</f>
        <v>0</v>
      </c>
      <c r="FR55" s="220" t="str">
        <f>'Marks Entry'!FS57</f>
        <v/>
      </c>
      <c r="FS55" s="207">
        <f>'Marks Entry'!FT57</f>
        <v>0</v>
      </c>
      <c r="FT55" s="208">
        <f>'Marks Entry'!FU57</f>
        <v>0</v>
      </c>
      <c r="FU55" s="222" t="str">
        <f>'Marks Entry'!FV57</f>
        <v/>
      </c>
      <c r="FV55" s="207" t="str">
        <f>'Marks Entry'!FW57</f>
        <v/>
      </c>
      <c r="FW55" s="208" t="str">
        <f>'Marks Entry'!FX57</f>
        <v/>
      </c>
      <c r="FX55" s="223" t="str">
        <f>'Marks Entry'!FY57</f>
        <v/>
      </c>
      <c r="FY55" s="224" t="str">
        <f>'Marks Entry'!FZ57</f>
        <v/>
      </c>
      <c r="FZ55" s="224" t="str">
        <f>'Marks Entry'!GA57</f>
        <v/>
      </c>
      <c r="GA55" s="208" t="str">
        <f>'Marks Entry'!GC57</f>
        <v/>
      </c>
      <c r="GB55" s="445" t="str">
        <f>'Marks Entry'!GD57</f>
        <v/>
      </c>
    </row>
    <row r="56" spans="1:184" s="31" customFormat="1" ht="17.25" customHeight="1">
      <c r="A56" s="1064"/>
      <c r="B56" s="188">
        <f t="shared" si="1"/>
        <v>0</v>
      </c>
      <c r="C56" s="189">
        <f>'Marks Entry'!D58</f>
        <v>0</v>
      </c>
      <c r="D56" s="189">
        <f>'Marks Entry'!E58</f>
        <v>0</v>
      </c>
      <c r="E56" s="189">
        <f>'Marks Entry'!F58</f>
        <v>0</v>
      </c>
      <c r="F56" s="189">
        <f>'Marks Entry'!$G58</f>
        <v>0</v>
      </c>
      <c r="G56" s="189">
        <f>'Marks Entry'!$H58</f>
        <v>0</v>
      </c>
      <c r="H56" s="189">
        <f>'Marks Entry'!I58</f>
        <v>0</v>
      </c>
      <c r="I56" s="189">
        <f>'Marks Entry'!J58</f>
        <v>0</v>
      </c>
      <c r="J56" s="366">
        <f>'Marks Entry'!K58</f>
        <v>0</v>
      </c>
      <c r="K56" s="207">
        <f>'Marks Entry'!L58</f>
        <v>0</v>
      </c>
      <c r="L56" s="208">
        <f>'Marks Entry'!M58</f>
        <v>0</v>
      </c>
      <c r="M56" s="208">
        <f>'Marks Entry'!N58</f>
        <v>0</v>
      </c>
      <c r="N56" s="208">
        <f>'Marks Entry'!O58</f>
        <v>0</v>
      </c>
      <c r="O56" s="208">
        <f>'Marks Entry'!P58</f>
        <v>0</v>
      </c>
      <c r="P56" s="209">
        <f>'Marks Entry'!Q58</f>
        <v>0</v>
      </c>
      <c r="Q56" s="208">
        <f>'Marks Entry'!R58</f>
        <v>0</v>
      </c>
      <c r="R56" s="209">
        <f>'Marks Entry'!S58</f>
        <v>0</v>
      </c>
      <c r="S56" s="208">
        <f>'Marks Entry'!T58</f>
        <v>0</v>
      </c>
      <c r="T56" s="209">
        <f>'Marks Entry'!U58</f>
        <v>0</v>
      </c>
      <c r="U56" s="208">
        <f>'Marks Entry'!V58</f>
        <v>0</v>
      </c>
      <c r="V56" s="208" t="str">
        <f>'Marks Entry'!W58</f>
        <v/>
      </c>
      <c r="W56" s="208" t="str">
        <f>'Marks Entry'!X58</f>
        <v/>
      </c>
      <c r="X56" s="210" t="str">
        <f>'Marks Entry'!Y58</f>
        <v/>
      </c>
      <c r="Y56" s="207">
        <f>'Marks Entry'!Z58</f>
        <v>0</v>
      </c>
      <c r="Z56" s="208">
        <f>'Marks Entry'!AA58</f>
        <v>0</v>
      </c>
      <c r="AA56" s="208">
        <f>'Marks Entry'!AB58</f>
        <v>0</v>
      </c>
      <c r="AB56" s="208">
        <f>'Marks Entry'!AC58</f>
        <v>0</v>
      </c>
      <c r="AC56" s="208">
        <f>'Marks Entry'!AD58</f>
        <v>0</v>
      </c>
      <c r="AD56" s="209">
        <f>'Marks Entry'!AE58</f>
        <v>0</v>
      </c>
      <c r="AE56" s="208">
        <f>'Marks Entry'!AF58</f>
        <v>0</v>
      </c>
      <c r="AF56" s="209">
        <f>'Marks Entry'!AG58</f>
        <v>0</v>
      </c>
      <c r="AG56" s="208">
        <f>'Marks Entry'!AH58</f>
        <v>0</v>
      </c>
      <c r="AH56" s="209">
        <f>'Marks Entry'!AI58</f>
        <v>0</v>
      </c>
      <c r="AI56" s="208">
        <f>'Marks Entry'!AJ58</f>
        <v>0</v>
      </c>
      <c r="AJ56" s="208" t="str">
        <f>'Marks Entry'!AK58</f>
        <v/>
      </c>
      <c r="AK56" s="208" t="str">
        <f>'Marks Entry'!AL58</f>
        <v/>
      </c>
      <c r="AL56" s="210" t="str">
        <f>'Marks Entry'!AM58</f>
        <v/>
      </c>
      <c r="AM56" s="207">
        <f>'Marks Entry'!AN58</f>
        <v>0</v>
      </c>
      <c r="AN56" s="208">
        <f>'Marks Entry'!AO58</f>
        <v>0</v>
      </c>
      <c r="AO56" s="208">
        <f>'Marks Entry'!AP58</f>
        <v>0</v>
      </c>
      <c r="AP56" s="208">
        <f>'Marks Entry'!AQ58</f>
        <v>0</v>
      </c>
      <c r="AQ56" s="208">
        <f>'Marks Entry'!AR58</f>
        <v>0</v>
      </c>
      <c r="AR56" s="209">
        <f>'Marks Entry'!AS58</f>
        <v>0</v>
      </c>
      <c r="AS56" s="208">
        <f>'Marks Entry'!AT58</f>
        <v>0</v>
      </c>
      <c r="AT56" s="209">
        <f>'Marks Entry'!AU58</f>
        <v>0</v>
      </c>
      <c r="AU56" s="208">
        <f>'Marks Entry'!AV58</f>
        <v>0</v>
      </c>
      <c r="AV56" s="209">
        <f>'Marks Entry'!AW58</f>
        <v>0</v>
      </c>
      <c r="AW56" s="208">
        <f>'Marks Entry'!AX58</f>
        <v>0</v>
      </c>
      <c r="AX56" s="208" t="str">
        <f>'Marks Entry'!AY58</f>
        <v/>
      </c>
      <c r="AY56" s="208" t="str">
        <f>'Marks Entry'!AZ58</f>
        <v/>
      </c>
      <c r="AZ56" s="210" t="str">
        <f>'Marks Entry'!BA58</f>
        <v/>
      </c>
      <c r="BA56" s="207">
        <f>'Marks Entry'!BB58</f>
        <v>0</v>
      </c>
      <c r="BB56" s="208">
        <f>'Marks Entry'!BC58</f>
        <v>0</v>
      </c>
      <c r="BC56" s="208">
        <f>'Marks Entry'!BD58</f>
        <v>0</v>
      </c>
      <c r="BD56" s="208">
        <f>'Marks Entry'!BE58</f>
        <v>0</v>
      </c>
      <c r="BE56" s="208">
        <f>'Marks Entry'!BF58</f>
        <v>0</v>
      </c>
      <c r="BF56" s="209">
        <f>'Marks Entry'!BG58</f>
        <v>0</v>
      </c>
      <c r="BG56" s="208">
        <f>'Marks Entry'!BH58</f>
        <v>0</v>
      </c>
      <c r="BH56" s="209">
        <f>'Marks Entry'!BI58</f>
        <v>0</v>
      </c>
      <c r="BI56" s="208">
        <f>'Marks Entry'!BJ58</f>
        <v>0</v>
      </c>
      <c r="BJ56" s="209">
        <f>'Marks Entry'!BK58</f>
        <v>0</v>
      </c>
      <c r="BK56" s="208">
        <f>'Marks Entry'!BL58</f>
        <v>0</v>
      </c>
      <c r="BL56" s="208" t="str">
        <f>'Marks Entry'!BM58</f>
        <v/>
      </c>
      <c r="BM56" s="208" t="str">
        <f>'Marks Entry'!BN58</f>
        <v/>
      </c>
      <c r="BN56" s="210" t="str">
        <f>'Marks Entry'!BO58</f>
        <v/>
      </c>
      <c r="BO56" s="207">
        <f>'Marks Entry'!BP58</f>
        <v>0</v>
      </c>
      <c r="BP56" s="208">
        <f>'Marks Entry'!BQ58</f>
        <v>0</v>
      </c>
      <c r="BQ56" s="208">
        <f>'Marks Entry'!BR58</f>
        <v>0</v>
      </c>
      <c r="BR56" s="208">
        <f>'Marks Entry'!BS58</f>
        <v>0</v>
      </c>
      <c r="BS56" s="208">
        <f>'Marks Entry'!BT58</f>
        <v>0</v>
      </c>
      <c r="BT56" s="209">
        <f>'Marks Entry'!BU58</f>
        <v>0</v>
      </c>
      <c r="BU56" s="208">
        <f>'Marks Entry'!BV58</f>
        <v>0</v>
      </c>
      <c r="BV56" s="209">
        <f>'Marks Entry'!BW58</f>
        <v>0</v>
      </c>
      <c r="BW56" s="208">
        <f>'Marks Entry'!BX58</f>
        <v>0</v>
      </c>
      <c r="BX56" s="209">
        <f>'Marks Entry'!BY58</f>
        <v>0</v>
      </c>
      <c r="BY56" s="208">
        <f>'Marks Entry'!BZ58</f>
        <v>0</v>
      </c>
      <c r="BZ56" s="208" t="str">
        <f>'Marks Entry'!CA58</f>
        <v/>
      </c>
      <c r="CA56" s="208" t="str">
        <f>'Marks Entry'!CB58</f>
        <v/>
      </c>
      <c r="CB56" s="210" t="str">
        <f>'Marks Entry'!CC58</f>
        <v/>
      </c>
      <c r="CC56" s="207">
        <f>'Marks Entry'!CD58</f>
        <v>0</v>
      </c>
      <c r="CD56" s="208">
        <f>'Marks Entry'!CE58</f>
        <v>0</v>
      </c>
      <c r="CE56" s="208">
        <f>'Marks Entry'!CF58</f>
        <v>0</v>
      </c>
      <c r="CF56" s="208">
        <f>'Marks Entry'!CG58</f>
        <v>0</v>
      </c>
      <c r="CG56" s="208">
        <f>'Marks Entry'!CH58</f>
        <v>0</v>
      </c>
      <c r="CH56" s="209">
        <f>'Marks Entry'!CI58</f>
        <v>0</v>
      </c>
      <c r="CI56" s="208">
        <f>'Marks Entry'!CJ58</f>
        <v>0</v>
      </c>
      <c r="CJ56" s="209">
        <f>'Marks Entry'!CK58</f>
        <v>0</v>
      </c>
      <c r="CK56" s="208">
        <f>'Marks Entry'!CL58</f>
        <v>0</v>
      </c>
      <c r="CL56" s="209">
        <f>'Marks Entry'!CM58</f>
        <v>0</v>
      </c>
      <c r="CM56" s="208">
        <f>'Marks Entry'!CN58</f>
        <v>0</v>
      </c>
      <c r="CN56" s="208" t="str">
        <f>'Marks Entry'!CO58</f>
        <v/>
      </c>
      <c r="CO56" s="208" t="str">
        <f>'Marks Entry'!CP58</f>
        <v/>
      </c>
      <c r="CP56" s="210" t="str">
        <f>'Marks Entry'!CQ58</f>
        <v/>
      </c>
      <c r="CQ56" s="207">
        <f>'Marks Entry'!CR58</f>
        <v>0</v>
      </c>
      <c r="CR56" s="208">
        <f>'Marks Entry'!CS58</f>
        <v>0</v>
      </c>
      <c r="CS56" s="208">
        <f>'Marks Entry'!CT58</f>
        <v>0</v>
      </c>
      <c r="CT56" s="208">
        <f>'Marks Entry'!CU58</f>
        <v>0</v>
      </c>
      <c r="CU56" s="208">
        <f>'Marks Entry'!CV58</f>
        <v>0</v>
      </c>
      <c r="CV56" s="209">
        <f>'Marks Entry'!CW58</f>
        <v>0</v>
      </c>
      <c r="CW56" s="208">
        <f>'Marks Entry'!CX58</f>
        <v>0</v>
      </c>
      <c r="CX56" s="209">
        <f>'Marks Entry'!CY58</f>
        <v>0</v>
      </c>
      <c r="CY56" s="208">
        <f>'Marks Entry'!CZ58</f>
        <v>0</v>
      </c>
      <c r="CZ56" s="209">
        <f>'Marks Entry'!DA58</f>
        <v>0</v>
      </c>
      <c r="DA56" s="208">
        <f>'Marks Entry'!DB58</f>
        <v>0</v>
      </c>
      <c r="DB56" s="208" t="str">
        <f>'Marks Entry'!DC58</f>
        <v/>
      </c>
      <c r="DC56" s="208" t="str">
        <f>'Marks Entry'!DD58</f>
        <v/>
      </c>
      <c r="DD56" s="210" t="str">
        <f>'Marks Entry'!DE58</f>
        <v/>
      </c>
      <c r="DE56" s="211">
        <f>'Marks Entry'!DF58</f>
        <v>0</v>
      </c>
      <c r="DF56" s="212">
        <f>'Marks Entry'!DG58</f>
        <v>0</v>
      </c>
      <c r="DG56" s="212">
        <f>'Marks Entry'!DH58</f>
        <v>0</v>
      </c>
      <c r="DH56" s="209">
        <f>'Marks Entry'!DI58</f>
        <v>0</v>
      </c>
      <c r="DI56" s="212">
        <f>'Marks Entry'!DJ58</f>
        <v>0</v>
      </c>
      <c r="DJ56" s="213">
        <f>'Marks Entry'!DK58</f>
        <v>0</v>
      </c>
      <c r="DK56" s="214">
        <f>'Marks Entry'!DL58</f>
        <v>0</v>
      </c>
      <c r="DL56" s="213">
        <f>'Marks Entry'!DM58</f>
        <v>0</v>
      </c>
      <c r="DM56" s="212">
        <f>'Marks Entry'!DN58</f>
        <v>0</v>
      </c>
      <c r="DN56" s="214">
        <f>'Marks Entry'!DO58</f>
        <v>0</v>
      </c>
      <c r="DO56" s="215">
        <f>'Marks Entry'!DP58</f>
        <v>0</v>
      </c>
      <c r="DP56" s="208">
        <f>'Marks Entry'!DQ58</f>
        <v>0</v>
      </c>
      <c r="DQ56" s="210" t="str">
        <f>'Marks Entry'!DR58</f>
        <v/>
      </c>
      <c r="DR56" s="211">
        <f>'Marks Entry'!DS58</f>
        <v>0</v>
      </c>
      <c r="DS56" s="212">
        <f>'Marks Entry'!DT58</f>
        <v>0</v>
      </c>
      <c r="DT56" s="216">
        <f>'Marks Entry'!DU58</f>
        <v>0</v>
      </c>
      <c r="DU56" s="212">
        <f>'Marks Entry'!DV58</f>
        <v>0</v>
      </c>
      <c r="DV56" s="212">
        <f>'Marks Entry'!DW58</f>
        <v>0</v>
      </c>
      <c r="DW56" s="216">
        <f>'Marks Entry'!DX58</f>
        <v>0</v>
      </c>
      <c r="DX56" s="212">
        <f>'Marks Entry'!DY58</f>
        <v>0</v>
      </c>
      <c r="DY56" s="212">
        <f>'Marks Entry'!DZ58</f>
        <v>0</v>
      </c>
      <c r="DZ56" s="216" t="str">
        <f>'Marks Entry'!EA58</f>
        <v/>
      </c>
      <c r="EA56" s="216">
        <f>'Marks Entry'!EB58</f>
        <v>0</v>
      </c>
      <c r="EB56" s="216">
        <f>'Marks Entry'!EC58</f>
        <v>0</v>
      </c>
      <c r="EC56" s="217">
        <f>'Marks Entry'!ED58</f>
        <v>0</v>
      </c>
      <c r="ED56" s="212">
        <f>'Marks Entry'!EE58</f>
        <v>0</v>
      </c>
      <c r="EE56" s="213">
        <f>'Marks Entry'!EF58</f>
        <v>0</v>
      </c>
      <c r="EF56" s="216">
        <f>'Marks Entry'!EG58</f>
        <v>0</v>
      </c>
      <c r="EG56" s="213">
        <f>'Marks Entry'!EH58</f>
        <v>0</v>
      </c>
      <c r="EH56" s="212">
        <f>'Marks Entry'!EI58</f>
        <v>0</v>
      </c>
      <c r="EI56" s="214">
        <f>'Marks Entry'!EJ58</f>
        <v>0</v>
      </c>
      <c r="EJ56" s="214">
        <f>'Marks Entry'!EK58</f>
        <v>0</v>
      </c>
      <c r="EK56" s="214">
        <f>'Marks Entry'!EL58</f>
        <v>0</v>
      </c>
      <c r="EL56" s="218">
        <f>'Marks Entry'!EM58</f>
        <v>0</v>
      </c>
      <c r="EM56" s="208">
        <f>'Marks Entry'!EN58</f>
        <v>0</v>
      </c>
      <c r="EN56" s="210" t="str">
        <f>'Marks Entry'!EO58</f>
        <v/>
      </c>
      <c r="EO56" s="211">
        <f>'Marks Entry'!EP58</f>
        <v>0</v>
      </c>
      <c r="EP56" s="212">
        <f>'Marks Entry'!EQ58</f>
        <v>0</v>
      </c>
      <c r="EQ56" s="212">
        <f>'Marks Entry'!ER58</f>
        <v>0</v>
      </c>
      <c r="ER56" s="215">
        <f>'Marks Entry'!ES58</f>
        <v>0</v>
      </c>
      <c r="ES56" s="219">
        <f>'Marks Entry'!ET58</f>
        <v>0</v>
      </c>
      <c r="ET56" s="220" t="str">
        <f>'Marks Entry'!EU58</f>
        <v/>
      </c>
      <c r="EU56" s="211">
        <f>'Marks Entry'!EV58</f>
        <v>0</v>
      </c>
      <c r="EV56" s="212">
        <f>'Marks Entry'!EW58</f>
        <v>0</v>
      </c>
      <c r="EW56" s="212">
        <f>'Marks Entry'!EX58</f>
        <v>0</v>
      </c>
      <c r="EX56" s="215">
        <f>'Marks Entry'!EY58</f>
        <v>0</v>
      </c>
      <c r="EY56" s="219">
        <f>'Marks Entry'!EZ58</f>
        <v>0</v>
      </c>
      <c r="EZ56" s="220" t="str">
        <f>'Marks Entry'!FA58</f>
        <v/>
      </c>
      <c r="FA56" s="211">
        <f>'Marks Entry'!FB58</f>
        <v>0</v>
      </c>
      <c r="FB56" s="212">
        <f>'Marks Entry'!FC58</f>
        <v>0</v>
      </c>
      <c r="FC56" s="213">
        <f>'Marks Entry'!FD58</f>
        <v>0</v>
      </c>
      <c r="FD56" s="216">
        <f>'Marks Entry'!FE58</f>
        <v>0</v>
      </c>
      <c r="FE56" s="213">
        <f>'Marks Entry'!FF58</f>
        <v>0</v>
      </c>
      <c r="FF56" s="216">
        <f>'Marks Entry'!FG58</f>
        <v>0</v>
      </c>
      <c r="FG56" s="213">
        <f>'Marks Entry'!FH58</f>
        <v>0</v>
      </c>
      <c r="FH56" s="221">
        <f>'Marks Entry'!FI58</f>
        <v>0</v>
      </c>
      <c r="FI56" s="221">
        <f>'Marks Entry'!FJ58</f>
        <v>0</v>
      </c>
      <c r="FJ56" s="221" t="str">
        <f>'Marks Entry'!FK58</f>
        <v/>
      </c>
      <c r="FK56" s="208" t="str">
        <f>'Marks Entry'!FL58</f>
        <v/>
      </c>
      <c r="FL56" s="210" t="str">
        <f>'Marks Entry'!FM58</f>
        <v/>
      </c>
      <c r="FM56" s="211">
        <f>'Marks Entry'!FN58</f>
        <v>0</v>
      </c>
      <c r="FN56" s="212">
        <f>'Marks Entry'!FO58</f>
        <v>0</v>
      </c>
      <c r="FO56" s="212">
        <f>'Marks Entry'!FP58</f>
        <v>0</v>
      </c>
      <c r="FP56" s="215">
        <f>'Marks Entry'!FQ58</f>
        <v>0</v>
      </c>
      <c r="FQ56" s="219">
        <f>'Marks Entry'!FR58</f>
        <v>0</v>
      </c>
      <c r="FR56" s="220" t="str">
        <f>'Marks Entry'!FS58</f>
        <v/>
      </c>
      <c r="FS56" s="207">
        <f>'Marks Entry'!FT58</f>
        <v>0</v>
      </c>
      <c r="FT56" s="208">
        <f>'Marks Entry'!FU58</f>
        <v>0</v>
      </c>
      <c r="FU56" s="222" t="str">
        <f>'Marks Entry'!FV58</f>
        <v/>
      </c>
      <c r="FV56" s="207" t="str">
        <f>'Marks Entry'!FW58</f>
        <v/>
      </c>
      <c r="FW56" s="208" t="str">
        <f>'Marks Entry'!FX58</f>
        <v/>
      </c>
      <c r="FX56" s="223" t="str">
        <f>'Marks Entry'!FY58</f>
        <v/>
      </c>
      <c r="FY56" s="224" t="str">
        <f>'Marks Entry'!FZ58</f>
        <v/>
      </c>
      <c r="FZ56" s="224" t="str">
        <f>'Marks Entry'!GA58</f>
        <v/>
      </c>
      <c r="GA56" s="208" t="str">
        <f>'Marks Entry'!GC58</f>
        <v/>
      </c>
      <c r="GB56" s="445" t="str">
        <f>'Marks Entry'!GD58</f>
        <v/>
      </c>
    </row>
    <row r="57" spans="1:184" s="31" customFormat="1" ht="17.25" customHeight="1">
      <c r="A57" s="1064"/>
      <c r="B57" s="188">
        <f t="shared" si="1"/>
        <v>0</v>
      </c>
      <c r="C57" s="189">
        <f>'Marks Entry'!D59</f>
        <v>0</v>
      </c>
      <c r="D57" s="189">
        <f>'Marks Entry'!E59</f>
        <v>0</v>
      </c>
      <c r="E57" s="189">
        <f>'Marks Entry'!F59</f>
        <v>0</v>
      </c>
      <c r="F57" s="189">
        <f>'Marks Entry'!$G59</f>
        <v>0</v>
      </c>
      <c r="G57" s="189">
        <f>'Marks Entry'!$H59</f>
        <v>0</v>
      </c>
      <c r="H57" s="189">
        <f>'Marks Entry'!I59</f>
        <v>0</v>
      </c>
      <c r="I57" s="189">
        <f>'Marks Entry'!J59</f>
        <v>0</v>
      </c>
      <c r="J57" s="366">
        <f>'Marks Entry'!K59</f>
        <v>0</v>
      </c>
      <c r="K57" s="207">
        <f>'Marks Entry'!L59</f>
        <v>0</v>
      </c>
      <c r="L57" s="208">
        <f>'Marks Entry'!M59</f>
        <v>0</v>
      </c>
      <c r="M57" s="208">
        <f>'Marks Entry'!N59</f>
        <v>0</v>
      </c>
      <c r="N57" s="208">
        <f>'Marks Entry'!O59</f>
        <v>0</v>
      </c>
      <c r="O57" s="208">
        <f>'Marks Entry'!P59</f>
        <v>0</v>
      </c>
      <c r="P57" s="209">
        <f>'Marks Entry'!Q59</f>
        <v>0</v>
      </c>
      <c r="Q57" s="208">
        <f>'Marks Entry'!R59</f>
        <v>0</v>
      </c>
      <c r="R57" s="209">
        <f>'Marks Entry'!S59</f>
        <v>0</v>
      </c>
      <c r="S57" s="208">
        <f>'Marks Entry'!T59</f>
        <v>0</v>
      </c>
      <c r="T57" s="209">
        <f>'Marks Entry'!U59</f>
        <v>0</v>
      </c>
      <c r="U57" s="208">
        <f>'Marks Entry'!V59</f>
        <v>0</v>
      </c>
      <c r="V57" s="208" t="str">
        <f>'Marks Entry'!W59</f>
        <v/>
      </c>
      <c r="W57" s="208" t="str">
        <f>'Marks Entry'!X59</f>
        <v/>
      </c>
      <c r="X57" s="210" t="str">
        <f>'Marks Entry'!Y59</f>
        <v/>
      </c>
      <c r="Y57" s="207">
        <f>'Marks Entry'!Z59</f>
        <v>0</v>
      </c>
      <c r="Z57" s="208">
        <f>'Marks Entry'!AA59</f>
        <v>0</v>
      </c>
      <c r="AA57" s="208">
        <f>'Marks Entry'!AB59</f>
        <v>0</v>
      </c>
      <c r="AB57" s="208">
        <f>'Marks Entry'!AC59</f>
        <v>0</v>
      </c>
      <c r="AC57" s="208">
        <f>'Marks Entry'!AD59</f>
        <v>0</v>
      </c>
      <c r="AD57" s="209">
        <f>'Marks Entry'!AE59</f>
        <v>0</v>
      </c>
      <c r="AE57" s="208">
        <f>'Marks Entry'!AF59</f>
        <v>0</v>
      </c>
      <c r="AF57" s="209">
        <f>'Marks Entry'!AG59</f>
        <v>0</v>
      </c>
      <c r="AG57" s="208">
        <f>'Marks Entry'!AH59</f>
        <v>0</v>
      </c>
      <c r="AH57" s="209">
        <f>'Marks Entry'!AI59</f>
        <v>0</v>
      </c>
      <c r="AI57" s="208">
        <f>'Marks Entry'!AJ59</f>
        <v>0</v>
      </c>
      <c r="AJ57" s="208" t="str">
        <f>'Marks Entry'!AK59</f>
        <v/>
      </c>
      <c r="AK57" s="208" t="str">
        <f>'Marks Entry'!AL59</f>
        <v/>
      </c>
      <c r="AL57" s="210" t="str">
        <f>'Marks Entry'!AM59</f>
        <v/>
      </c>
      <c r="AM57" s="207">
        <f>'Marks Entry'!AN59</f>
        <v>0</v>
      </c>
      <c r="AN57" s="208">
        <f>'Marks Entry'!AO59</f>
        <v>0</v>
      </c>
      <c r="AO57" s="208">
        <f>'Marks Entry'!AP59</f>
        <v>0</v>
      </c>
      <c r="AP57" s="208">
        <f>'Marks Entry'!AQ59</f>
        <v>0</v>
      </c>
      <c r="AQ57" s="208">
        <f>'Marks Entry'!AR59</f>
        <v>0</v>
      </c>
      <c r="AR57" s="209">
        <f>'Marks Entry'!AS59</f>
        <v>0</v>
      </c>
      <c r="AS57" s="208">
        <f>'Marks Entry'!AT59</f>
        <v>0</v>
      </c>
      <c r="AT57" s="209">
        <f>'Marks Entry'!AU59</f>
        <v>0</v>
      </c>
      <c r="AU57" s="208">
        <f>'Marks Entry'!AV59</f>
        <v>0</v>
      </c>
      <c r="AV57" s="209">
        <f>'Marks Entry'!AW59</f>
        <v>0</v>
      </c>
      <c r="AW57" s="208">
        <f>'Marks Entry'!AX59</f>
        <v>0</v>
      </c>
      <c r="AX57" s="208" t="str">
        <f>'Marks Entry'!AY59</f>
        <v/>
      </c>
      <c r="AY57" s="208" t="str">
        <f>'Marks Entry'!AZ59</f>
        <v/>
      </c>
      <c r="AZ57" s="210" t="str">
        <f>'Marks Entry'!BA59</f>
        <v/>
      </c>
      <c r="BA57" s="207">
        <f>'Marks Entry'!BB59</f>
        <v>0</v>
      </c>
      <c r="BB57" s="208">
        <f>'Marks Entry'!BC59</f>
        <v>0</v>
      </c>
      <c r="BC57" s="208">
        <f>'Marks Entry'!BD59</f>
        <v>0</v>
      </c>
      <c r="BD57" s="208">
        <f>'Marks Entry'!BE59</f>
        <v>0</v>
      </c>
      <c r="BE57" s="208">
        <f>'Marks Entry'!BF59</f>
        <v>0</v>
      </c>
      <c r="BF57" s="209">
        <f>'Marks Entry'!BG59</f>
        <v>0</v>
      </c>
      <c r="BG57" s="208">
        <f>'Marks Entry'!BH59</f>
        <v>0</v>
      </c>
      <c r="BH57" s="209">
        <f>'Marks Entry'!BI59</f>
        <v>0</v>
      </c>
      <c r="BI57" s="208">
        <f>'Marks Entry'!BJ59</f>
        <v>0</v>
      </c>
      <c r="BJ57" s="209">
        <f>'Marks Entry'!BK59</f>
        <v>0</v>
      </c>
      <c r="BK57" s="208">
        <f>'Marks Entry'!BL59</f>
        <v>0</v>
      </c>
      <c r="BL57" s="208" t="str">
        <f>'Marks Entry'!BM59</f>
        <v/>
      </c>
      <c r="BM57" s="208" t="str">
        <f>'Marks Entry'!BN59</f>
        <v/>
      </c>
      <c r="BN57" s="210" t="str">
        <f>'Marks Entry'!BO59</f>
        <v/>
      </c>
      <c r="BO57" s="207">
        <f>'Marks Entry'!BP59</f>
        <v>0</v>
      </c>
      <c r="BP57" s="208">
        <f>'Marks Entry'!BQ59</f>
        <v>0</v>
      </c>
      <c r="BQ57" s="208">
        <f>'Marks Entry'!BR59</f>
        <v>0</v>
      </c>
      <c r="BR57" s="208">
        <f>'Marks Entry'!BS59</f>
        <v>0</v>
      </c>
      <c r="BS57" s="208">
        <f>'Marks Entry'!BT59</f>
        <v>0</v>
      </c>
      <c r="BT57" s="209">
        <f>'Marks Entry'!BU59</f>
        <v>0</v>
      </c>
      <c r="BU57" s="208">
        <f>'Marks Entry'!BV59</f>
        <v>0</v>
      </c>
      <c r="BV57" s="209">
        <f>'Marks Entry'!BW59</f>
        <v>0</v>
      </c>
      <c r="BW57" s="208">
        <f>'Marks Entry'!BX59</f>
        <v>0</v>
      </c>
      <c r="BX57" s="209">
        <f>'Marks Entry'!BY59</f>
        <v>0</v>
      </c>
      <c r="BY57" s="208">
        <f>'Marks Entry'!BZ59</f>
        <v>0</v>
      </c>
      <c r="BZ57" s="208" t="str">
        <f>'Marks Entry'!CA59</f>
        <v/>
      </c>
      <c r="CA57" s="208" t="str">
        <f>'Marks Entry'!CB59</f>
        <v/>
      </c>
      <c r="CB57" s="210" t="str">
        <f>'Marks Entry'!CC59</f>
        <v/>
      </c>
      <c r="CC57" s="207">
        <f>'Marks Entry'!CD59</f>
        <v>0</v>
      </c>
      <c r="CD57" s="208">
        <f>'Marks Entry'!CE59</f>
        <v>0</v>
      </c>
      <c r="CE57" s="208">
        <f>'Marks Entry'!CF59</f>
        <v>0</v>
      </c>
      <c r="CF57" s="208">
        <f>'Marks Entry'!CG59</f>
        <v>0</v>
      </c>
      <c r="CG57" s="208">
        <f>'Marks Entry'!CH59</f>
        <v>0</v>
      </c>
      <c r="CH57" s="209">
        <f>'Marks Entry'!CI59</f>
        <v>0</v>
      </c>
      <c r="CI57" s="208">
        <f>'Marks Entry'!CJ59</f>
        <v>0</v>
      </c>
      <c r="CJ57" s="209">
        <f>'Marks Entry'!CK59</f>
        <v>0</v>
      </c>
      <c r="CK57" s="208">
        <f>'Marks Entry'!CL59</f>
        <v>0</v>
      </c>
      <c r="CL57" s="209">
        <f>'Marks Entry'!CM59</f>
        <v>0</v>
      </c>
      <c r="CM57" s="208">
        <f>'Marks Entry'!CN59</f>
        <v>0</v>
      </c>
      <c r="CN57" s="208" t="str">
        <f>'Marks Entry'!CO59</f>
        <v/>
      </c>
      <c r="CO57" s="208" t="str">
        <f>'Marks Entry'!CP59</f>
        <v/>
      </c>
      <c r="CP57" s="210" t="str">
        <f>'Marks Entry'!CQ59</f>
        <v/>
      </c>
      <c r="CQ57" s="207">
        <f>'Marks Entry'!CR59</f>
        <v>0</v>
      </c>
      <c r="CR57" s="208">
        <f>'Marks Entry'!CS59</f>
        <v>0</v>
      </c>
      <c r="CS57" s="208">
        <f>'Marks Entry'!CT59</f>
        <v>0</v>
      </c>
      <c r="CT57" s="208">
        <f>'Marks Entry'!CU59</f>
        <v>0</v>
      </c>
      <c r="CU57" s="208">
        <f>'Marks Entry'!CV59</f>
        <v>0</v>
      </c>
      <c r="CV57" s="209">
        <f>'Marks Entry'!CW59</f>
        <v>0</v>
      </c>
      <c r="CW57" s="208">
        <f>'Marks Entry'!CX59</f>
        <v>0</v>
      </c>
      <c r="CX57" s="209">
        <f>'Marks Entry'!CY59</f>
        <v>0</v>
      </c>
      <c r="CY57" s="208">
        <f>'Marks Entry'!CZ59</f>
        <v>0</v>
      </c>
      <c r="CZ57" s="209">
        <f>'Marks Entry'!DA59</f>
        <v>0</v>
      </c>
      <c r="DA57" s="208">
        <f>'Marks Entry'!DB59</f>
        <v>0</v>
      </c>
      <c r="DB57" s="208" t="str">
        <f>'Marks Entry'!DC59</f>
        <v/>
      </c>
      <c r="DC57" s="208" t="str">
        <f>'Marks Entry'!DD59</f>
        <v/>
      </c>
      <c r="DD57" s="210" t="str">
        <f>'Marks Entry'!DE59</f>
        <v/>
      </c>
      <c r="DE57" s="211">
        <f>'Marks Entry'!DF59</f>
        <v>0</v>
      </c>
      <c r="DF57" s="212">
        <f>'Marks Entry'!DG59</f>
        <v>0</v>
      </c>
      <c r="DG57" s="212">
        <f>'Marks Entry'!DH59</f>
        <v>0</v>
      </c>
      <c r="DH57" s="209">
        <f>'Marks Entry'!DI59</f>
        <v>0</v>
      </c>
      <c r="DI57" s="212">
        <f>'Marks Entry'!DJ59</f>
        <v>0</v>
      </c>
      <c r="DJ57" s="213">
        <f>'Marks Entry'!DK59</f>
        <v>0</v>
      </c>
      <c r="DK57" s="214">
        <f>'Marks Entry'!DL59</f>
        <v>0</v>
      </c>
      <c r="DL57" s="213">
        <f>'Marks Entry'!DM59</f>
        <v>0</v>
      </c>
      <c r="DM57" s="212">
        <f>'Marks Entry'!DN59</f>
        <v>0</v>
      </c>
      <c r="DN57" s="214">
        <f>'Marks Entry'!DO59</f>
        <v>0</v>
      </c>
      <c r="DO57" s="215">
        <f>'Marks Entry'!DP59</f>
        <v>0</v>
      </c>
      <c r="DP57" s="208">
        <f>'Marks Entry'!DQ59</f>
        <v>0</v>
      </c>
      <c r="DQ57" s="210" t="str">
        <f>'Marks Entry'!DR59</f>
        <v/>
      </c>
      <c r="DR57" s="211">
        <f>'Marks Entry'!DS59</f>
        <v>0</v>
      </c>
      <c r="DS57" s="212">
        <f>'Marks Entry'!DT59</f>
        <v>0</v>
      </c>
      <c r="DT57" s="216">
        <f>'Marks Entry'!DU59</f>
        <v>0</v>
      </c>
      <c r="DU57" s="212">
        <f>'Marks Entry'!DV59</f>
        <v>0</v>
      </c>
      <c r="DV57" s="212">
        <f>'Marks Entry'!DW59</f>
        <v>0</v>
      </c>
      <c r="DW57" s="216">
        <f>'Marks Entry'!DX59</f>
        <v>0</v>
      </c>
      <c r="DX57" s="212">
        <f>'Marks Entry'!DY59</f>
        <v>0</v>
      </c>
      <c r="DY57" s="212">
        <f>'Marks Entry'!DZ59</f>
        <v>0</v>
      </c>
      <c r="DZ57" s="216" t="str">
        <f>'Marks Entry'!EA59</f>
        <v/>
      </c>
      <c r="EA57" s="216">
        <f>'Marks Entry'!EB59</f>
        <v>0</v>
      </c>
      <c r="EB57" s="216">
        <f>'Marks Entry'!EC59</f>
        <v>0</v>
      </c>
      <c r="EC57" s="217">
        <f>'Marks Entry'!ED59</f>
        <v>0</v>
      </c>
      <c r="ED57" s="212">
        <f>'Marks Entry'!EE59</f>
        <v>0</v>
      </c>
      <c r="EE57" s="213">
        <f>'Marks Entry'!EF59</f>
        <v>0</v>
      </c>
      <c r="EF57" s="216">
        <f>'Marks Entry'!EG59</f>
        <v>0</v>
      </c>
      <c r="EG57" s="213">
        <f>'Marks Entry'!EH59</f>
        <v>0</v>
      </c>
      <c r="EH57" s="212">
        <f>'Marks Entry'!EI59</f>
        <v>0</v>
      </c>
      <c r="EI57" s="214">
        <f>'Marks Entry'!EJ59</f>
        <v>0</v>
      </c>
      <c r="EJ57" s="214">
        <f>'Marks Entry'!EK59</f>
        <v>0</v>
      </c>
      <c r="EK57" s="214">
        <f>'Marks Entry'!EL59</f>
        <v>0</v>
      </c>
      <c r="EL57" s="218">
        <f>'Marks Entry'!EM59</f>
        <v>0</v>
      </c>
      <c r="EM57" s="208">
        <f>'Marks Entry'!EN59</f>
        <v>0</v>
      </c>
      <c r="EN57" s="210" t="str">
        <f>'Marks Entry'!EO59</f>
        <v/>
      </c>
      <c r="EO57" s="211">
        <f>'Marks Entry'!EP59</f>
        <v>0</v>
      </c>
      <c r="EP57" s="212">
        <f>'Marks Entry'!EQ59</f>
        <v>0</v>
      </c>
      <c r="EQ57" s="212">
        <f>'Marks Entry'!ER59</f>
        <v>0</v>
      </c>
      <c r="ER57" s="215">
        <f>'Marks Entry'!ES59</f>
        <v>0</v>
      </c>
      <c r="ES57" s="219">
        <f>'Marks Entry'!ET59</f>
        <v>0</v>
      </c>
      <c r="ET57" s="220" t="str">
        <f>'Marks Entry'!EU59</f>
        <v/>
      </c>
      <c r="EU57" s="211">
        <f>'Marks Entry'!EV59</f>
        <v>0</v>
      </c>
      <c r="EV57" s="212">
        <f>'Marks Entry'!EW59</f>
        <v>0</v>
      </c>
      <c r="EW57" s="212">
        <f>'Marks Entry'!EX59</f>
        <v>0</v>
      </c>
      <c r="EX57" s="215">
        <f>'Marks Entry'!EY59</f>
        <v>0</v>
      </c>
      <c r="EY57" s="219">
        <f>'Marks Entry'!EZ59</f>
        <v>0</v>
      </c>
      <c r="EZ57" s="220" t="str">
        <f>'Marks Entry'!FA59</f>
        <v/>
      </c>
      <c r="FA57" s="211">
        <f>'Marks Entry'!FB59</f>
        <v>0</v>
      </c>
      <c r="FB57" s="212">
        <f>'Marks Entry'!FC59</f>
        <v>0</v>
      </c>
      <c r="FC57" s="213">
        <f>'Marks Entry'!FD59</f>
        <v>0</v>
      </c>
      <c r="FD57" s="216">
        <f>'Marks Entry'!FE59</f>
        <v>0</v>
      </c>
      <c r="FE57" s="213">
        <f>'Marks Entry'!FF59</f>
        <v>0</v>
      </c>
      <c r="FF57" s="216">
        <f>'Marks Entry'!FG59</f>
        <v>0</v>
      </c>
      <c r="FG57" s="213">
        <f>'Marks Entry'!FH59</f>
        <v>0</v>
      </c>
      <c r="FH57" s="221">
        <f>'Marks Entry'!FI59</f>
        <v>0</v>
      </c>
      <c r="FI57" s="221">
        <f>'Marks Entry'!FJ59</f>
        <v>0</v>
      </c>
      <c r="FJ57" s="221" t="str">
        <f>'Marks Entry'!FK59</f>
        <v/>
      </c>
      <c r="FK57" s="208" t="str">
        <f>'Marks Entry'!FL59</f>
        <v/>
      </c>
      <c r="FL57" s="210" t="str">
        <f>'Marks Entry'!FM59</f>
        <v/>
      </c>
      <c r="FM57" s="211">
        <f>'Marks Entry'!FN59</f>
        <v>0</v>
      </c>
      <c r="FN57" s="212">
        <f>'Marks Entry'!FO59</f>
        <v>0</v>
      </c>
      <c r="FO57" s="212">
        <f>'Marks Entry'!FP59</f>
        <v>0</v>
      </c>
      <c r="FP57" s="215">
        <f>'Marks Entry'!FQ59</f>
        <v>0</v>
      </c>
      <c r="FQ57" s="219">
        <f>'Marks Entry'!FR59</f>
        <v>0</v>
      </c>
      <c r="FR57" s="220" t="str">
        <f>'Marks Entry'!FS59</f>
        <v/>
      </c>
      <c r="FS57" s="207">
        <f>'Marks Entry'!FT59</f>
        <v>0</v>
      </c>
      <c r="FT57" s="208">
        <f>'Marks Entry'!FU59</f>
        <v>0</v>
      </c>
      <c r="FU57" s="222" t="str">
        <f>'Marks Entry'!FV59</f>
        <v/>
      </c>
      <c r="FV57" s="207" t="str">
        <f>'Marks Entry'!FW59</f>
        <v/>
      </c>
      <c r="FW57" s="208" t="str">
        <f>'Marks Entry'!FX59</f>
        <v/>
      </c>
      <c r="FX57" s="223" t="str">
        <f>'Marks Entry'!FY59</f>
        <v/>
      </c>
      <c r="FY57" s="208" t="str">
        <f>'Marks Entry'!FZ59</f>
        <v/>
      </c>
      <c r="FZ57" s="208" t="str">
        <f>'Marks Entry'!GA59</f>
        <v/>
      </c>
      <c r="GA57" s="208" t="str">
        <f>'Marks Entry'!GC59</f>
        <v/>
      </c>
      <c r="GB57" s="445" t="str">
        <f>'Marks Entry'!GD59</f>
        <v/>
      </c>
    </row>
    <row r="58" spans="1:184" s="31" customFormat="1" ht="17.25" customHeight="1">
      <c r="A58" s="1064"/>
      <c r="B58" s="188">
        <f t="shared" si="1"/>
        <v>0</v>
      </c>
      <c r="C58" s="189">
        <f>'Marks Entry'!D60</f>
        <v>0</v>
      </c>
      <c r="D58" s="189">
        <f>'Marks Entry'!E60</f>
        <v>0</v>
      </c>
      <c r="E58" s="189">
        <f>'Marks Entry'!F60</f>
        <v>0</v>
      </c>
      <c r="F58" s="189">
        <f>'Marks Entry'!$G60</f>
        <v>0</v>
      </c>
      <c r="G58" s="189">
        <f>'Marks Entry'!$H60</f>
        <v>0</v>
      </c>
      <c r="H58" s="189">
        <f>'Marks Entry'!I60</f>
        <v>0</v>
      </c>
      <c r="I58" s="189">
        <f>'Marks Entry'!J60</f>
        <v>0</v>
      </c>
      <c r="J58" s="366">
        <f>'Marks Entry'!K60</f>
        <v>0</v>
      </c>
      <c r="K58" s="207">
        <f>'Marks Entry'!L60</f>
        <v>0</v>
      </c>
      <c r="L58" s="208">
        <f>'Marks Entry'!M60</f>
        <v>0</v>
      </c>
      <c r="M58" s="208">
        <f>'Marks Entry'!N60</f>
        <v>0</v>
      </c>
      <c r="N58" s="208">
        <f>'Marks Entry'!O60</f>
        <v>0</v>
      </c>
      <c r="O58" s="208">
        <f>'Marks Entry'!P60</f>
        <v>0</v>
      </c>
      <c r="P58" s="209">
        <f>'Marks Entry'!Q60</f>
        <v>0</v>
      </c>
      <c r="Q58" s="208">
        <f>'Marks Entry'!R60</f>
        <v>0</v>
      </c>
      <c r="R58" s="209">
        <f>'Marks Entry'!S60</f>
        <v>0</v>
      </c>
      <c r="S58" s="208">
        <f>'Marks Entry'!T60</f>
        <v>0</v>
      </c>
      <c r="T58" s="209">
        <f>'Marks Entry'!U60</f>
        <v>0</v>
      </c>
      <c r="U58" s="208">
        <f>'Marks Entry'!V60</f>
        <v>0</v>
      </c>
      <c r="V58" s="208" t="str">
        <f>'Marks Entry'!W60</f>
        <v/>
      </c>
      <c r="W58" s="208" t="str">
        <f>'Marks Entry'!X60</f>
        <v/>
      </c>
      <c r="X58" s="210" t="str">
        <f>'Marks Entry'!Y60</f>
        <v/>
      </c>
      <c r="Y58" s="207">
        <f>'Marks Entry'!Z60</f>
        <v>0</v>
      </c>
      <c r="Z58" s="208">
        <f>'Marks Entry'!AA60</f>
        <v>0</v>
      </c>
      <c r="AA58" s="208">
        <f>'Marks Entry'!AB60</f>
        <v>0</v>
      </c>
      <c r="AB58" s="208">
        <f>'Marks Entry'!AC60</f>
        <v>0</v>
      </c>
      <c r="AC58" s="208">
        <f>'Marks Entry'!AD60</f>
        <v>0</v>
      </c>
      <c r="AD58" s="209">
        <f>'Marks Entry'!AE60</f>
        <v>0</v>
      </c>
      <c r="AE58" s="208">
        <f>'Marks Entry'!AF60</f>
        <v>0</v>
      </c>
      <c r="AF58" s="209">
        <f>'Marks Entry'!AG60</f>
        <v>0</v>
      </c>
      <c r="AG58" s="208">
        <f>'Marks Entry'!AH60</f>
        <v>0</v>
      </c>
      <c r="AH58" s="209">
        <f>'Marks Entry'!AI60</f>
        <v>0</v>
      </c>
      <c r="AI58" s="208">
        <f>'Marks Entry'!AJ60</f>
        <v>0</v>
      </c>
      <c r="AJ58" s="208" t="str">
        <f>'Marks Entry'!AK60</f>
        <v/>
      </c>
      <c r="AK58" s="208" t="str">
        <f>'Marks Entry'!AL60</f>
        <v/>
      </c>
      <c r="AL58" s="210" t="str">
        <f>'Marks Entry'!AM60</f>
        <v/>
      </c>
      <c r="AM58" s="207">
        <f>'Marks Entry'!AN60</f>
        <v>0</v>
      </c>
      <c r="AN58" s="208">
        <f>'Marks Entry'!AO60</f>
        <v>0</v>
      </c>
      <c r="AO58" s="208">
        <f>'Marks Entry'!AP60</f>
        <v>0</v>
      </c>
      <c r="AP58" s="208">
        <f>'Marks Entry'!AQ60</f>
        <v>0</v>
      </c>
      <c r="AQ58" s="208">
        <f>'Marks Entry'!AR60</f>
        <v>0</v>
      </c>
      <c r="AR58" s="209">
        <f>'Marks Entry'!AS60</f>
        <v>0</v>
      </c>
      <c r="AS58" s="208">
        <f>'Marks Entry'!AT60</f>
        <v>0</v>
      </c>
      <c r="AT58" s="209">
        <f>'Marks Entry'!AU60</f>
        <v>0</v>
      </c>
      <c r="AU58" s="208">
        <f>'Marks Entry'!AV60</f>
        <v>0</v>
      </c>
      <c r="AV58" s="209">
        <f>'Marks Entry'!AW60</f>
        <v>0</v>
      </c>
      <c r="AW58" s="208">
        <f>'Marks Entry'!AX60</f>
        <v>0</v>
      </c>
      <c r="AX58" s="208" t="str">
        <f>'Marks Entry'!AY60</f>
        <v/>
      </c>
      <c r="AY58" s="208" t="str">
        <f>'Marks Entry'!AZ60</f>
        <v/>
      </c>
      <c r="AZ58" s="210" t="str">
        <f>'Marks Entry'!BA60</f>
        <v/>
      </c>
      <c r="BA58" s="207">
        <f>'Marks Entry'!BB60</f>
        <v>0</v>
      </c>
      <c r="BB58" s="208">
        <f>'Marks Entry'!BC60</f>
        <v>0</v>
      </c>
      <c r="BC58" s="208">
        <f>'Marks Entry'!BD60</f>
        <v>0</v>
      </c>
      <c r="BD58" s="208">
        <f>'Marks Entry'!BE60</f>
        <v>0</v>
      </c>
      <c r="BE58" s="208">
        <f>'Marks Entry'!BF60</f>
        <v>0</v>
      </c>
      <c r="BF58" s="209">
        <f>'Marks Entry'!BG60</f>
        <v>0</v>
      </c>
      <c r="BG58" s="208">
        <f>'Marks Entry'!BH60</f>
        <v>0</v>
      </c>
      <c r="BH58" s="209">
        <f>'Marks Entry'!BI60</f>
        <v>0</v>
      </c>
      <c r="BI58" s="208">
        <f>'Marks Entry'!BJ60</f>
        <v>0</v>
      </c>
      <c r="BJ58" s="209">
        <f>'Marks Entry'!BK60</f>
        <v>0</v>
      </c>
      <c r="BK58" s="208">
        <f>'Marks Entry'!BL60</f>
        <v>0</v>
      </c>
      <c r="BL58" s="208" t="str">
        <f>'Marks Entry'!BM60</f>
        <v/>
      </c>
      <c r="BM58" s="208" t="str">
        <f>'Marks Entry'!BN60</f>
        <v/>
      </c>
      <c r="BN58" s="210" t="str">
        <f>'Marks Entry'!BO60</f>
        <v/>
      </c>
      <c r="BO58" s="207">
        <f>'Marks Entry'!BP60</f>
        <v>0</v>
      </c>
      <c r="BP58" s="208">
        <f>'Marks Entry'!BQ60</f>
        <v>0</v>
      </c>
      <c r="BQ58" s="208">
        <f>'Marks Entry'!BR60</f>
        <v>0</v>
      </c>
      <c r="BR58" s="208">
        <f>'Marks Entry'!BS60</f>
        <v>0</v>
      </c>
      <c r="BS58" s="208">
        <f>'Marks Entry'!BT60</f>
        <v>0</v>
      </c>
      <c r="BT58" s="209">
        <f>'Marks Entry'!BU60</f>
        <v>0</v>
      </c>
      <c r="BU58" s="208">
        <f>'Marks Entry'!BV60</f>
        <v>0</v>
      </c>
      <c r="BV58" s="209">
        <f>'Marks Entry'!BW60</f>
        <v>0</v>
      </c>
      <c r="BW58" s="208">
        <f>'Marks Entry'!BX60</f>
        <v>0</v>
      </c>
      <c r="BX58" s="209">
        <f>'Marks Entry'!BY60</f>
        <v>0</v>
      </c>
      <c r="BY58" s="208">
        <f>'Marks Entry'!BZ60</f>
        <v>0</v>
      </c>
      <c r="BZ58" s="208" t="str">
        <f>'Marks Entry'!CA60</f>
        <v/>
      </c>
      <c r="CA58" s="208" t="str">
        <f>'Marks Entry'!CB60</f>
        <v/>
      </c>
      <c r="CB58" s="210" t="str">
        <f>'Marks Entry'!CC60</f>
        <v/>
      </c>
      <c r="CC58" s="207">
        <f>'Marks Entry'!CD60</f>
        <v>0</v>
      </c>
      <c r="CD58" s="208">
        <f>'Marks Entry'!CE60</f>
        <v>0</v>
      </c>
      <c r="CE58" s="208">
        <f>'Marks Entry'!CF60</f>
        <v>0</v>
      </c>
      <c r="CF58" s="208">
        <f>'Marks Entry'!CG60</f>
        <v>0</v>
      </c>
      <c r="CG58" s="208">
        <f>'Marks Entry'!CH60</f>
        <v>0</v>
      </c>
      <c r="CH58" s="209">
        <f>'Marks Entry'!CI60</f>
        <v>0</v>
      </c>
      <c r="CI58" s="208">
        <f>'Marks Entry'!CJ60</f>
        <v>0</v>
      </c>
      <c r="CJ58" s="209">
        <f>'Marks Entry'!CK60</f>
        <v>0</v>
      </c>
      <c r="CK58" s="208">
        <f>'Marks Entry'!CL60</f>
        <v>0</v>
      </c>
      <c r="CL58" s="209">
        <f>'Marks Entry'!CM60</f>
        <v>0</v>
      </c>
      <c r="CM58" s="208">
        <f>'Marks Entry'!CN60</f>
        <v>0</v>
      </c>
      <c r="CN58" s="208" t="str">
        <f>'Marks Entry'!CO60</f>
        <v/>
      </c>
      <c r="CO58" s="208" t="str">
        <f>'Marks Entry'!CP60</f>
        <v/>
      </c>
      <c r="CP58" s="210" t="str">
        <f>'Marks Entry'!CQ60</f>
        <v/>
      </c>
      <c r="CQ58" s="207">
        <f>'Marks Entry'!CR60</f>
        <v>0</v>
      </c>
      <c r="CR58" s="208">
        <f>'Marks Entry'!CS60</f>
        <v>0</v>
      </c>
      <c r="CS58" s="208">
        <f>'Marks Entry'!CT60</f>
        <v>0</v>
      </c>
      <c r="CT58" s="208">
        <f>'Marks Entry'!CU60</f>
        <v>0</v>
      </c>
      <c r="CU58" s="208">
        <f>'Marks Entry'!CV60</f>
        <v>0</v>
      </c>
      <c r="CV58" s="209">
        <f>'Marks Entry'!CW60</f>
        <v>0</v>
      </c>
      <c r="CW58" s="208">
        <f>'Marks Entry'!CX60</f>
        <v>0</v>
      </c>
      <c r="CX58" s="209">
        <f>'Marks Entry'!CY60</f>
        <v>0</v>
      </c>
      <c r="CY58" s="208">
        <f>'Marks Entry'!CZ60</f>
        <v>0</v>
      </c>
      <c r="CZ58" s="209">
        <f>'Marks Entry'!DA60</f>
        <v>0</v>
      </c>
      <c r="DA58" s="208">
        <f>'Marks Entry'!DB60</f>
        <v>0</v>
      </c>
      <c r="DB58" s="208" t="str">
        <f>'Marks Entry'!DC60</f>
        <v/>
      </c>
      <c r="DC58" s="208" t="str">
        <f>'Marks Entry'!DD60</f>
        <v/>
      </c>
      <c r="DD58" s="210" t="str">
        <f>'Marks Entry'!DE60</f>
        <v/>
      </c>
      <c r="DE58" s="211">
        <f>'Marks Entry'!DF60</f>
        <v>0</v>
      </c>
      <c r="DF58" s="212">
        <f>'Marks Entry'!DG60</f>
        <v>0</v>
      </c>
      <c r="DG58" s="212">
        <f>'Marks Entry'!DH60</f>
        <v>0</v>
      </c>
      <c r="DH58" s="209">
        <f>'Marks Entry'!DI60</f>
        <v>0</v>
      </c>
      <c r="DI58" s="212">
        <f>'Marks Entry'!DJ60</f>
        <v>0</v>
      </c>
      <c r="DJ58" s="213">
        <f>'Marks Entry'!DK60</f>
        <v>0</v>
      </c>
      <c r="DK58" s="214">
        <f>'Marks Entry'!DL60</f>
        <v>0</v>
      </c>
      <c r="DL58" s="213">
        <f>'Marks Entry'!DM60</f>
        <v>0</v>
      </c>
      <c r="DM58" s="212">
        <f>'Marks Entry'!DN60</f>
        <v>0</v>
      </c>
      <c r="DN58" s="214">
        <f>'Marks Entry'!DO60</f>
        <v>0</v>
      </c>
      <c r="DO58" s="215">
        <f>'Marks Entry'!DP60</f>
        <v>0</v>
      </c>
      <c r="DP58" s="208">
        <f>'Marks Entry'!DQ60</f>
        <v>0</v>
      </c>
      <c r="DQ58" s="210" t="str">
        <f>'Marks Entry'!DR60</f>
        <v/>
      </c>
      <c r="DR58" s="211">
        <f>'Marks Entry'!DS60</f>
        <v>0</v>
      </c>
      <c r="DS58" s="212">
        <f>'Marks Entry'!DT60</f>
        <v>0</v>
      </c>
      <c r="DT58" s="216">
        <f>'Marks Entry'!DU60</f>
        <v>0</v>
      </c>
      <c r="DU58" s="212">
        <f>'Marks Entry'!DV60</f>
        <v>0</v>
      </c>
      <c r="DV58" s="212">
        <f>'Marks Entry'!DW60</f>
        <v>0</v>
      </c>
      <c r="DW58" s="216">
        <f>'Marks Entry'!DX60</f>
        <v>0</v>
      </c>
      <c r="DX58" s="212">
        <f>'Marks Entry'!DY60</f>
        <v>0</v>
      </c>
      <c r="DY58" s="212">
        <f>'Marks Entry'!DZ60</f>
        <v>0</v>
      </c>
      <c r="DZ58" s="216" t="str">
        <f>'Marks Entry'!EA60</f>
        <v/>
      </c>
      <c r="EA58" s="216">
        <f>'Marks Entry'!EB60</f>
        <v>0</v>
      </c>
      <c r="EB58" s="216">
        <f>'Marks Entry'!EC60</f>
        <v>0</v>
      </c>
      <c r="EC58" s="217">
        <f>'Marks Entry'!ED60</f>
        <v>0</v>
      </c>
      <c r="ED58" s="212">
        <f>'Marks Entry'!EE60</f>
        <v>0</v>
      </c>
      <c r="EE58" s="213">
        <f>'Marks Entry'!EF60</f>
        <v>0</v>
      </c>
      <c r="EF58" s="216">
        <f>'Marks Entry'!EG60</f>
        <v>0</v>
      </c>
      <c r="EG58" s="213">
        <f>'Marks Entry'!EH60</f>
        <v>0</v>
      </c>
      <c r="EH58" s="212">
        <f>'Marks Entry'!EI60</f>
        <v>0</v>
      </c>
      <c r="EI58" s="214">
        <f>'Marks Entry'!EJ60</f>
        <v>0</v>
      </c>
      <c r="EJ58" s="214">
        <f>'Marks Entry'!EK60</f>
        <v>0</v>
      </c>
      <c r="EK58" s="214">
        <f>'Marks Entry'!EL60</f>
        <v>0</v>
      </c>
      <c r="EL58" s="218">
        <f>'Marks Entry'!EM60</f>
        <v>0</v>
      </c>
      <c r="EM58" s="208">
        <f>'Marks Entry'!EN60</f>
        <v>0</v>
      </c>
      <c r="EN58" s="210" t="str">
        <f>'Marks Entry'!EO60</f>
        <v/>
      </c>
      <c r="EO58" s="211">
        <f>'Marks Entry'!EP60</f>
        <v>0</v>
      </c>
      <c r="EP58" s="212">
        <f>'Marks Entry'!EQ60</f>
        <v>0</v>
      </c>
      <c r="EQ58" s="212">
        <f>'Marks Entry'!ER60</f>
        <v>0</v>
      </c>
      <c r="ER58" s="215">
        <f>'Marks Entry'!ES60</f>
        <v>0</v>
      </c>
      <c r="ES58" s="219">
        <f>'Marks Entry'!ET60</f>
        <v>0</v>
      </c>
      <c r="ET58" s="220" t="str">
        <f>'Marks Entry'!EU60</f>
        <v/>
      </c>
      <c r="EU58" s="211">
        <f>'Marks Entry'!EV60</f>
        <v>0</v>
      </c>
      <c r="EV58" s="212">
        <f>'Marks Entry'!EW60</f>
        <v>0</v>
      </c>
      <c r="EW58" s="212">
        <f>'Marks Entry'!EX60</f>
        <v>0</v>
      </c>
      <c r="EX58" s="215">
        <f>'Marks Entry'!EY60</f>
        <v>0</v>
      </c>
      <c r="EY58" s="219">
        <f>'Marks Entry'!EZ60</f>
        <v>0</v>
      </c>
      <c r="EZ58" s="220" t="str">
        <f>'Marks Entry'!FA60</f>
        <v/>
      </c>
      <c r="FA58" s="211">
        <f>'Marks Entry'!FB60</f>
        <v>0</v>
      </c>
      <c r="FB58" s="212">
        <f>'Marks Entry'!FC60</f>
        <v>0</v>
      </c>
      <c r="FC58" s="213">
        <f>'Marks Entry'!FD60</f>
        <v>0</v>
      </c>
      <c r="FD58" s="216">
        <f>'Marks Entry'!FE60</f>
        <v>0</v>
      </c>
      <c r="FE58" s="213">
        <f>'Marks Entry'!FF60</f>
        <v>0</v>
      </c>
      <c r="FF58" s="216">
        <f>'Marks Entry'!FG60</f>
        <v>0</v>
      </c>
      <c r="FG58" s="213">
        <f>'Marks Entry'!FH60</f>
        <v>0</v>
      </c>
      <c r="FH58" s="221">
        <f>'Marks Entry'!FI60</f>
        <v>0</v>
      </c>
      <c r="FI58" s="221">
        <f>'Marks Entry'!FJ60</f>
        <v>0</v>
      </c>
      <c r="FJ58" s="221" t="str">
        <f>'Marks Entry'!FK60</f>
        <v/>
      </c>
      <c r="FK58" s="208" t="str">
        <f>'Marks Entry'!FL60</f>
        <v/>
      </c>
      <c r="FL58" s="210" t="str">
        <f>'Marks Entry'!FM60</f>
        <v/>
      </c>
      <c r="FM58" s="211">
        <f>'Marks Entry'!FN60</f>
        <v>0</v>
      </c>
      <c r="FN58" s="212">
        <f>'Marks Entry'!FO60</f>
        <v>0</v>
      </c>
      <c r="FO58" s="212">
        <f>'Marks Entry'!FP60</f>
        <v>0</v>
      </c>
      <c r="FP58" s="215">
        <f>'Marks Entry'!FQ60</f>
        <v>0</v>
      </c>
      <c r="FQ58" s="219">
        <f>'Marks Entry'!FR60</f>
        <v>0</v>
      </c>
      <c r="FR58" s="220" t="str">
        <f>'Marks Entry'!FS60</f>
        <v/>
      </c>
      <c r="FS58" s="207">
        <f>'Marks Entry'!FT60</f>
        <v>0</v>
      </c>
      <c r="FT58" s="208">
        <f>'Marks Entry'!FU60</f>
        <v>0</v>
      </c>
      <c r="FU58" s="222" t="str">
        <f>'Marks Entry'!FV60</f>
        <v/>
      </c>
      <c r="FV58" s="207" t="str">
        <f>'Marks Entry'!FW60</f>
        <v/>
      </c>
      <c r="FW58" s="208" t="str">
        <f>'Marks Entry'!FX60</f>
        <v/>
      </c>
      <c r="FX58" s="223" t="str">
        <f>'Marks Entry'!FY60</f>
        <v/>
      </c>
      <c r="FY58" s="208" t="str">
        <f>'Marks Entry'!FZ60</f>
        <v/>
      </c>
      <c r="FZ58" s="208" t="str">
        <f>'Marks Entry'!GA60</f>
        <v/>
      </c>
      <c r="GA58" s="208" t="str">
        <f>'Marks Entry'!GC60</f>
        <v/>
      </c>
      <c r="GB58" s="445" t="str">
        <f>'Marks Entry'!GD60</f>
        <v/>
      </c>
    </row>
    <row r="59" spans="1:184" s="31" customFormat="1" ht="17.25" customHeight="1">
      <c r="A59" s="1064"/>
      <c r="B59" s="188">
        <f t="shared" si="1"/>
        <v>0</v>
      </c>
      <c r="C59" s="189">
        <f>'Marks Entry'!D61</f>
        <v>0</v>
      </c>
      <c r="D59" s="189">
        <f>'Marks Entry'!E61</f>
        <v>0</v>
      </c>
      <c r="E59" s="189">
        <f>'Marks Entry'!F61</f>
        <v>0</v>
      </c>
      <c r="F59" s="189">
        <f>'Marks Entry'!$G61</f>
        <v>0</v>
      </c>
      <c r="G59" s="189">
        <f>'Marks Entry'!$H61</f>
        <v>0</v>
      </c>
      <c r="H59" s="189">
        <f>'Marks Entry'!I61</f>
        <v>0</v>
      </c>
      <c r="I59" s="189">
        <f>'Marks Entry'!J61</f>
        <v>0</v>
      </c>
      <c r="J59" s="366">
        <f>'Marks Entry'!K61</f>
        <v>0</v>
      </c>
      <c r="K59" s="207">
        <f>'Marks Entry'!L61</f>
        <v>0</v>
      </c>
      <c r="L59" s="208">
        <f>'Marks Entry'!M61</f>
        <v>0</v>
      </c>
      <c r="M59" s="208">
        <f>'Marks Entry'!N61</f>
        <v>0</v>
      </c>
      <c r="N59" s="208">
        <f>'Marks Entry'!O61</f>
        <v>0</v>
      </c>
      <c r="O59" s="208">
        <f>'Marks Entry'!P61</f>
        <v>0</v>
      </c>
      <c r="P59" s="209">
        <f>'Marks Entry'!Q61</f>
        <v>0</v>
      </c>
      <c r="Q59" s="208">
        <f>'Marks Entry'!R61</f>
        <v>0</v>
      </c>
      <c r="R59" s="209">
        <f>'Marks Entry'!S61</f>
        <v>0</v>
      </c>
      <c r="S59" s="208">
        <f>'Marks Entry'!T61</f>
        <v>0</v>
      </c>
      <c r="T59" s="209">
        <f>'Marks Entry'!U61</f>
        <v>0</v>
      </c>
      <c r="U59" s="208">
        <f>'Marks Entry'!V61</f>
        <v>0</v>
      </c>
      <c r="V59" s="208" t="str">
        <f>'Marks Entry'!W61</f>
        <v/>
      </c>
      <c r="W59" s="208" t="str">
        <f>'Marks Entry'!X61</f>
        <v/>
      </c>
      <c r="X59" s="210" t="str">
        <f>'Marks Entry'!Y61</f>
        <v/>
      </c>
      <c r="Y59" s="207">
        <f>'Marks Entry'!Z61</f>
        <v>0</v>
      </c>
      <c r="Z59" s="208">
        <f>'Marks Entry'!AA61</f>
        <v>0</v>
      </c>
      <c r="AA59" s="208">
        <f>'Marks Entry'!AB61</f>
        <v>0</v>
      </c>
      <c r="AB59" s="208">
        <f>'Marks Entry'!AC61</f>
        <v>0</v>
      </c>
      <c r="AC59" s="208">
        <f>'Marks Entry'!AD61</f>
        <v>0</v>
      </c>
      <c r="AD59" s="209">
        <f>'Marks Entry'!AE61</f>
        <v>0</v>
      </c>
      <c r="AE59" s="208">
        <f>'Marks Entry'!AF61</f>
        <v>0</v>
      </c>
      <c r="AF59" s="209">
        <f>'Marks Entry'!AG61</f>
        <v>0</v>
      </c>
      <c r="AG59" s="208">
        <f>'Marks Entry'!AH61</f>
        <v>0</v>
      </c>
      <c r="AH59" s="209">
        <f>'Marks Entry'!AI61</f>
        <v>0</v>
      </c>
      <c r="AI59" s="208">
        <f>'Marks Entry'!AJ61</f>
        <v>0</v>
      </c>
      <c r="AJ59" s="208" t="str">
        <f>'Marks Entry'!AK61</f>
        <v/>
      </c>
      <c r="AK59" s="208" t="str">
        <f>'Marks Entry'!AL61</f>
        <v/>
      </c>
      <c r="AL59" s="210" t="str">
        <f>'Marks Entry'!AM61</f>
        <v/>
      </c>
      <c r="AM59" s="207">
        <f>'Marks Entry'!AN61</f>
        <v>0</v>
      </c>
      <c r="AN59" s="208">
        <f>'Marks Entry'!AO61</f>
        <v>0</v>
      </c>
      <c r="AO59" s="208">
        <f>'Marks Entry'!AP61</f>
        <v>0</v>
      </c>
      <c r="AP59" s="208">
        <f>'Marks Entry'!AQ61</f>
        <v>0</v>
      </c>
      <c r="AQ59" s="208">
        <f>'Marks Entry'!AR61</f>
        <v>0</v>
      </c>
      <c r="AR59" s="209">
        <f>'Marks Entry'!AS61</f>
        <v>0</v>
      </c>
      <c r="AS59" s="208">
        <f>'Marks Entry'!AT61</f>
        <v>0</v>
      </c>
      <c r="AT59" s="209">
        <f>'Marks Entry'!AU61</f>
        <v>0</v>
      </c>
      <c r="AU59" s="208">
        <f>'Marks Entry'!AV61</f>
        <v>0</v>
      </c>
      <c r="AV59" s="209">
        <f>'Marks Entry'!AW61</f>
        <v>0</v>
      </c>
      <c r="AW59" s="208">
        <f>'Marks Entry'!AX61</f>
        <v>0</v>
      </c>
      <c r="AX59" s="208" t="str">
        <f>'Marks Entry'!AY61</f>
        <v/>
      </c>
      <c r="AY59" s="208" t="str">
        <f>'Marks Entry'!AZ61</f>
        <v/>
      </c>
      <c r="AZ59" s="210" t="str">
        <f>'Marks Entry'!BA61</f>
        <v/>
      </c>
      <c r="BA59" s="207">
        <f>'Marks Entry'!BB61</f>
        <v>0</v>
      </c>
      <c r="BB59" s="208">
        <f>'Marks Entry'!BC61</f>
        <v>0</v>
      </c>
      <c r="BC59" s="208">
        <f>'Marks Entry'!BD61</f>
        <v>0</v>
      </c>
      <c r="BD59" s="208">
        <f>'Marks Entry'!BE61</f>
        <v>0</v>
      </c>
      <c r="BE59" s="208">
        <f>'Marks Entry'!BF61</f>
        <v>0</v>
      </c>
      <c r="BF59" s="209">
        <f>'Marks Entry'!BG61</f>
        <v>0</v>
      </c>
      <c r="BG59" s="208">
        <f>'Marks Entry'!BH61</f>
        <v>0</v>
      </c>
      <c r="BH59" s="209">
        <f>'Marks Entry'!BI61</f>
        <v>0</v>
      </c>
      <c r="BI59" s="208">
        <f>'Marks Entry'!BJ61</f>
        <v>0</v>
      </c>
      <c r="BJ59" s="209">
        <f>'Marks Entry'!BK61</f>
        <v>0</v>
      </c>
      <c r="BK59" s="208">
        <f>'Marks Entry'!BL61</f>
        <v>0</v>
      </c>
      <c r="BL59" s="208" t="str">
        <f>'Marks Entry'!BM61</f>
        <v/>
      </c>
      <c r="BM59" s="208" t="str">
        <f>'Marks Entry'!BN61</f>
        <v/>
      </c>
      <c r="BN59" s="210" t="str">
        <f>'Marks Entry'!BO61</f>
        <v/>
      </c>
      <c r="BO59" s="207">
        <f>'Marks Entry'!BP61</f>
        <v>0</v>
      </c>
      <c r="BP59" s="208">
        <f>'Marks Entry'!BQ61</f>
        <v>0</v>
      </c>
      <c r="BQ59" s="208">
        <f>'Marks Entry'!BR61</f>
        <v>0</v>
      </c>
      <c r="BR59" s="208">
        <f>'Marks Entry'!BS61</f>
        <v>0</v>
      </c>
      <c r="BS59" s="208">
        <f>'Marks Entry'!BT61</f>
        <v>0</v>
      </c>
      <c r="BT59" s="209">
        <f>'Marks Entry'!BU61</f>
        <v>0</v>
      </c>
      <c r="BU59" s="208">
        <f>'Marks Entry'!BV61</f>
        <v>0</v>
      </c>
      <c r="BV59" s="209">
        <f>'Marks Entry'!BW61</f>
        <v>0</v>
      </c>
      <c r="BW59" s="208">
        <f>'Marks Entry'!BX61</f>
        <v>0</v>
      </c>
      <c r="BX59" s="209">
        <f>'Marks Entry'!BY61</f>
        <v>0</v>
      </c>
      <c r="BY59" s="208">
        <f>'Marks Entry'!BZ61</f>
        <v>0</v>
      </c>
      <c r="BZ59" s="208" t="str">
        <f>'Marks Entry'!CA61</f>
        <v/>
      </c>
      <c r="CA59" s="208" t="str">
        <f>'Marks Entry'!CB61</f>
        <v/>
      </c>
      <c r="CB59" s="210" t="str">
        <f>'Marks Entry'!CC61</f>
        <v/>
      </c>
      <c r="CC59" s="207">
        <f>'Marks Entry'!CD61</f>
        <v>0</v>
      </c>
      <c r="CD59" s="208">
        <f>'Marks Entry'!CE61</f>
        <v>0</v>
      </c>
      <c r="CE59" s="208">
        <f>'Marks Entry'!CF61</f>
        <v>0</v>
      </c>
      <c r="CF59" s="208">
        <f>'Marks Entry'!CG61</f>
        <v>0</v>
      </c>
      <c r="CG59" s="208">
        <f>'Marks Entry'!CH61</f>
        <v>0</v>
      </c>
      <c r="CH59" s="209">
        <f>'Marks Entry'!CI61</f>
        <v>0</v>
      </c>
      <c r="CI59" s="208">
        <f>'Marks Entry'!CJ61</f>
        <v>0</v>
      </c>
      <c r="CJ59" s="209">
        <f>'Marks Entry'!CK61</f>
        <v>0</v>
      </c>
      <c r="CK59" s="208">
        <f>'Marks Entry'!CL61</f>
        <v>0</v>
      </c>
      <c r="CL59" s="209">
        <f>'Marks Entry'!CM61</f>
        <v>0</v>
      </c>
      <c r="CM59" s="208">
        <f>'Marks Entry'!CN61</f>
        <v>0</v>
      </c>
      <c r="CN59" s="208" t="str">
        <f>'Marks Entry'!CO61</f>
        <v/>
      </c>
      <c r="CO59" s="208" t="str">
        <f>'Marks Entry'!CP61</f>
        <v/>
      </c>
      <c r="CP59" s="210" t="str">
        <f>'Marks Entry'!CQ61</f>
        <v/>
      </c>
      <c r="CQ59" s="207">
        <f>'Marks Entry'!CR61</f>
        <v>0</v>
      </c>
      <c r="CR59" s="208">
        <f>'Marks Entry'!CS61</f>
        <v>0</v>
      </c>
      <c r="CS59" s="208">
        <f>'Marks Entry'!CT61</f>
        <v>0</v>
      </c>
      <c r="CT59" s="208">
        <f>'Marks Entry'!CU61</f>
        <v>0</v>
      </c>
      <c r="CU59" s="208">
        <f>'Marks Entry'!CV61</f>
        <v>0</v>
      </c>
      <c r="CV59" s="209">
        <f>'Marks Entry'!CW61</f>
        <v>0</v>
      </c>
      <c r="CW59" s="208">
        <f>'Marks Entry'!CX61</f>
        <v>0</v>
      </c>
      <c r="CX59" s="209">
        <f>'Marks Entry'!CY61</f>
        <v>0</v>
      </c>
      <c r="CY59" s="208">
        <f>'Marks Entry'!CZ61</f>
        <v>0</v>
      </c>
      <c r="CZ59" s="209">
        <f>'Marks Entry'!DA61</f>
        <v>0</v>
      </c>
      <c r="DA59" s="208">
        <f>'Marks Entry'!DB61</f>
        <v>0</v>
      </c>
      <c r="DB59" s="208" t="str">
        <f>'Marks Entry'!DC61</f>
        <v/>
      </c>
      <c r="DC59" s="208" t="str">
        <f>'Marks Entry'!DD61</f>
        <v/>
      </c>
      <c r="DD59" s="210" t="str">
        <f>'Marks Entry'!DE61</f>
        <v/>
      </c>
      <c r="DE59" s="211">
        <f>'Marks Entry'!DF61</f>
        <v>0</v>
      </c>
      <c r="DF59" s="212">
        <f>'Marks Entry'!DG61</f>
        <v>0</v>
      </c>
      <c r="DG59" s="212">
        <f>'Marks Entry'!DH61</f>
        <v>0</v>
      </c>
      <c r="DH59" s="209">
        <f>'Marks Entry'!DI61</f>
        <v>0</v>
      </c>
      <c r="DI59" s="212">
        <f>'Marks Entry'!DJ61</f>
        <v>0</v>
      </c>
      <c r="DJ59" s="213">
        <f>'Marks Entry'!DK61</f>
        <v>0</v>
      </c>
      <c r="DK59" s="214">
        <f>'Marks Entry'!DL61</f>
        <v>0</v>
      </c>
      <c r="DL59" s="213">
        <f>'Marks Entry'!DM61</f>
        <v>0</v>
      </c>
      <c r="DM59" s="212">
        <f>'Marks Entry'!DN61</f>
        <v>0</v>
      </c>
      <c r="DN59" s="214">
        <f>'Marks Entry'!DO61</f>
        <v>0</v>
      </c>
      <c r="DO59" s="215">
        <f>'Marks Entry'!DP61</f>
        <v>0</v>
      </c>
      <c r="DP59" s="208">
        <f>'Marks Entry'!DQ61</f>
        <v>0</v>
      </c>
      <c r="DQ59" s="210" t="str">
        <f>'Marks Entry'!DR61</f>
        <v/>
      </c>
      <c r="DR59" s="211">
        <f>'Marks Entry'!DS61</f>
        <v>0</v>
      </c>
      <c r="DS59" s="212">
        <f>'Marks Entry'!DT61</f>
        <v>0</v>
      </c>
      <c r="DT59" s="216">
        <f>'Marks Entry'!DU61</f>
        <v>0</v>
      </c>
      <c r="DU59" s="212">
        <f>'Marks Entry'!DV61</f>
        <v>0</v>
      </c>
      <c r="DV59" s="212">
        <f>'Marks Entry'!DW61</f>
        <v>0</v>
      </c>
      <c r="DW59" s="216">
        <f>'Marks Entry'!DX61</f>
        <v>0</v>
      </c>
      <c r="DX59" s="212">
        <f>'Marks Entry'!DY61</f>
        <v>0</v>
      </c>
      <c r="DY59" s="212">
        <f>'Marks Entry'!DZ61</f>
        <v>0</v>
      </c>
      <c r="DZ59" s="216" t="str">
        <f>'Marks Entry'!EA61</f>
        <v/>
      </c>
      <c r="EA59" s="216">
        <f>'Marks Entry'!EB61</f>
        <v>0</v>
      </c>
      <c r="EB59" s="216">
        <f>'Marks Entry'!EC61</f>
        <v>0</v>
      </c>
      <c r="EC59" s="217">
        <f>'Marks Entry'!ED61</f>
        <v>0</v>
      </c>
      <c r="ED59" s="212">
        <f>'Marks Entry'!EE61</f>
        <v>0</v>
      </c>
      <c r="EE59" s="213">
        <f>'Marks Entry'!EF61</f>
        <v>0</v>
      </c>
      <c r="EF59" s="216">
        <f>'Marks Entry'!EG61</f>
        <v>0</v>
      </c>
      <c r="EG59" s="213">
        <f>'Marks Entry'!EH61</f>
        <v>0</v>
      </c>
      <c r="EH59" s="212">
        <f>'Marks Entry'!EI61</f>
        <v>0</v>
      </c>
      <c r="EI59" s="214">
        <f>'Marks Entry'!EJ61</f>
        <v>0</v>
      </c>
      <c r="EJ59" s="214">
        <f>'Marks Entry'!EK61</f>
        <v>0</v>
      </c>
      <c r="EK59" s="214">
        <f>'Marks Entry'!EL61</f>
        <v>0</v>
      </c>
      <c r="EL59" s="218">
        <f>'Marks Entry'!EM61</f>
        <v>0</v>
      </c>
      <c r="EM59" s="208">
        <f>'Marks Entry'!EN61</f>
        <v>0</v>
      </c>
      <c r="EN59" s="210" t="str">
        <f>'Marks Entry'!EO61</f>
        <v/>
      </c>
      <c r="EO59" s="211">
        <f>'Marks Entry'!EP61</f>
        <v>0</v>
      </c>
      <c r="EP59" s="212">
        <f>'Marks Entry'!EQ61</f>
        <v>0</v>
      </c>
      <c r="EQ59" s="212">
        <f>'Marks Entry'!ER61</f>
        <v>0</v>
      </c>
      <c r="ER59" s="215">
        <f>'Marks Entry'!ES61</f>
        <v>0</v>
      </c>
      <c r="ES59" s="219">
        <f>'Marks Entry'!ET61</f>
        <v>0</v>
      </c>
      <c r="ET59" s="220" t="str">
        <f>'Marks Entry'!EU61</f>
        <v/>
      </c>
      <c r="EU59" s="211">
        <f>'Marks Entry'!EV61</f>
        <v>0</v>
      </c>
      <c r="EV59" s="212">
        <f>'Marks Entry'!EW61</f>
        <v>0</v>
      </c>
      <c r="EW59" s="212">
        <f>'Marks Entry'!EX61</f>
        <v>0</v>
      </c>
      <c r="EX59" s="215">
        <f>'Marks Entry'!EY61</f>
        <v>0</v>
      </c>
      <c r="EY59" s="219">
        <f>'Marks Entry'!EZ61</f>
        <v>0</v>
      </c>
      <c r="EZ59" s="220" t="str">
        <f>'Marks Entry'!FA61</f>
        <v/>
      </c>
      <c r="FA59" s="211">
        <f>'Marks Entry'!FB61</f>
        <v>0</v>
      </c>
      <c r="FB59" s="212">
        <f>'Marks Entry'!FC61</f>
        <v>0</v>
      </c>
      <c r="FC59" s="213">
        <f>'Marks Entry'!FD61</f>
        <v>0</v>
      </c>
      <c r="FD59" s="216">
        <f>'Marks Entry'!FE61</f>
        <v>0</v>
      </c>
      <c r="FE59" s="213">
        <f>'Marks Entry'!FF61</f>
        <v>0</v>
      </c>
      <c r="FF59" s="216">
        <f>'Marks Entry'!FG61</f>
        <v>0</v>
      </c>
      <c r="FG59" s="213">
        <f>'Marks Entry'!FH61</f>
        <v>0</v>
      </c>
      <c r="FH59" s="221">
        <f>'Marks Entry'!FI61</f>
        <v>0</v>
      </c>
      <c r="FI59" s="221">
        <f>'Marks Entry'!FJ61</f>
        <v>0</v>
      </c>
      <c r="FJ59" s="221" t="str">
        <f>'Marks Entry'!FK61</f>
        <v/>
      </c>
      <c r="FK59" s="208" t="str">
        <f>'Marks Entry'!FL61</f>
        <v/>
      </c>
      <c r="FL59" s="210" t="str">
        <f>'Marks Entry'!FM61</f>
        <v/>
      </c>
      <c r="FM59" s="211">
        <f>'Marks Entry'!FN61</f>
        <v>0</v>
      </c>
      <c r="FN59" s="212">
        <f>'Marks Entry'!FO61</f>
        <v>0</v>
      </c>
      <c r="FO59" s="212">
        <f>'Marks Entry'!FP61</f>
        <v>0</v>
      </c>
      <c r="FP59" s="215">
        <f>'Marks Entry'!FQ61</f>
        <v>0</v>
      </c>
      <c r="FQ59" s="219">
        <f>'Marks Entry'!FR61</f>
        <v>0</v>
      </c>
      <c r="FR59" s="220" t="str">
        <f>'Marks Entry'!FS61</f>
        <v/>
      </c>
      <c r="FS59" s="207">
        <f>'Marks Entry'!FT61</f>
        <v>0</v>
      </c>
      <c r="FT59" s="208">
        <f>'Marks Entry'!FU61</f>
        <v>0</v>
      </c>
      <c r="FU59" s="222" t="str">
        <f>'Marks Entry'!FV61</f>
        <v/>
      </c>
      <c r="FV59" s="207" t="str">
        <f>'Marks Entry'!FW61</f>
        <v/>
      </c>
      <c r="FW59" s="208" t="str">
        <f>'Marks Entry'!FX61</f>
        <v/>
      </c>
      <c r="FX59" s="223" t="str">
        <f>'Marks Entry'!FY61</f>
        <v/>
      </c>
      <c r="FY59" s="224" t="str">
        <f>'Marks Entry'!FZ61</f>
        <v/>
      </c>
      <c r="FZ59" s="224" t="str">
        <f>'Marks Entry'!GA61</f>
        <v/>
      </c>
      <c r="GA59" s="208" t="str">
        <f>'Marks Entry'!GC61</f>
        <v/>
      </c>
      <c r="GB59" s="445" t="str">
        <f>'Marks Entry'!GD61</f>
        <v/>
      </c>
    </row>
    <row r="60" spans="1:184" s="31" customFormat="1" ht="17.25" customHeight="1">
      <c r="A60" s="1064"/>
      <c r="B60" s="188">
        <f t="shared" si="1"/>
        <v>0</v>
      </c>
      <c r="C60" s="189">
        <f>'Marks Entry'!D62</f>
        <v>0</v>
      </c>
      <c r="D60" s="189">
        <f>'Marks Entry'!E62</f>
        <v>0</v>
      </c>
      <c r="E60" s="189">
        <f>'Marks Entry'!F62</f>
        <v>0</v>
      </c>
      <c r="F60" s="189">
        <f>'Marks Entry'!$G62</f>
        <v>0</v>
      </c>
      <c r="G60" s="189">
        <f>'Marks Entry'!$H62</f>
        <v>0</v>
      </c>
      <c r="H60" s="189">
        <f>'Marks Entry'!I62</f>
        <v>0</v>
      </c>
      <c r="I60" s="189">
        <f>'Marks Entry'!J62</f>
        <v>0</v>
      </c>
      <c r="J60" s="366">
        <f>'Marks Entry'!K62</f>
        <v>0</v>
      </c>
      <c r="K60" s="207">
        <f>'Marks Entry'!L62</f>
        <v>0</v>
      </c>
      <c r="L60" s="208">
        <f>'Marks Entry'!M62</f>
        <v>0</v>
      </c>
      <c r="M60" s="208">
        <f>'Marks Entry'!N62</f>
        <v>0</v>
      </c>
      <c r="N60" s="208">
        <f>'Marks Entry'!O62</f>
        <v>0</v>
      </c>
      <c r="O60" s="208">
        <f>'Marks Entry'!P62</f>
        <v>0</v>
      </c>
      <c r="P60" s="209">
        <f>'Marks Entry'!Q62</f>
        <v>0</v>
      </c>
      <c r="Q60" s="208">
        <f>'Marks Entry'!R62</f>
        <v>0</v>
      </c>
      <c r="R60" s="209">
        <f>'Marks Entry'!S62</f>
        <v>0</v>
      </c>
      <c r="S60" s="208">
        <f>'Marks Entry'!T62</f>
        <v>0</v>
      </c>
      <c r="T60" s="209">
        <f>'Marks Entry'!U62</f>
        <v>0</v>
      </c>
      <c r="U60" s="208">
        <f>'Marks Entry'!V62</f>
        <v>0</v>
      </c>
      <c r="V60" s="208" t="str">
        <f>'Marks Entry'!W62</f>
        <v/>
      </c>
      <c r="W60" s="208" t="str">
        <f>'Marks Entry'!X62</f>
        <v/>
      </c>
      <c r="X60" s="210" t="str">
        <f>'Marks Entry'!Y62</f>
        <v/>
      </c>
      <c r="Y60" s="207">
        <f>'Marks Entry'!Z62</f>
        <v>0</v>
      </c>
      <c r="Z60" s="208">
        <f>'Marks Entry'!AA62</f>
        <v>0</v>
      </c>
      <c r="AA60" s="208">
        <f>'Marks Entry'!AB62</f>
        <v>0</v>
      </c>
      <c r="AB60" s="208">
        <f>'Marks Entry'!AC62</f>
        <v>0</v>
      </c>
      <c r="AC60" s="208">
        <f>'Marks Entry'!AD62</f>
        <v>0</v>
      </c>
      <c r="AD60" s="209">
        <f>'Marks Entry'!AE62</f>
        <v>0</v>
      </c>
      <c r="AE60" s="208">
        <f>'Marks Entry'!AF62</f>
        <v>0</v>
      </c>
      <c r="AF60" s="209">
        <f>'Marks Entry'!AG62</f>
        <v>0</v>
      </c>
      <c r="AG60" s="208">
        <f>'Marks Entry'!AH62</f>
        <v>0</v>
      </c>
      <c r="AH60" s="209">
        <f>'Marks Entry'!AI62</f>
        <v>0</v>
      </c>
      <c r="AI60" s="208">
        <f>'Marks Entry'!AJ62</f>
        <v>0</v>
      </c>
      <c r="AJ60" s="208" t="str">
        <f>'Marks Entry'!AK62</f>
        <v/>
      </c>
      <c r="AK60" s="208" t="str">
        <f>'Marks Entry'!AL62</f>
        <v/>
      </c>
      <c r="AL60" s="210" t="str">
        <f>'Marks Entry'!AM62</f>
        <v/>
      </c>
      <c r="AM60" s="207">
        <f>'Marks Entry'!AN62</f>
        <v>0</v>
      </c>
      <c r="AN60" s="208">
        <f>'Marks Entry'!AO62</f>
        <v>0</v>
      </c>
      <c r="AO60" s="208">
        <f>'Marks Entry'!AP62</f>
        <v>0</v>
      </c>
      <c r="AP60" s="208">
        <f>'Marks Entry'!AQ62</f>
        <v>0</v>
      </c>
      <c r="AQ60" s="208">
        <f>'Marks Entry'!AR62</f>
        <v>0</v>
      </c>
      <c r="AR60" s="209">
        <f>'Marks Entry'!AS62</f>
        <v>0</v>
      </c>
      <c r="AS60" s="208">
        <f>'Marks Entry'!AT62</f>
        <v>0</v>
      </c>
      <c r="AT60" s="209">
        <f>'Marks Entry'!AU62</f>
        <v>0</v>
      </c>
      <c r="AU60" s="208">
        <f>'Marks Entry'!AV62</f>
        <v>0</v>
      </c>
      <c r="AV60" s="209">
        <f>'Marks Entry'!AW62</f>
        <v>0</v>
      </c>
      <c r="AW60" s="208">
        <f>'Marks Entry'!AX62</f>
        <v>0</v>
      </c>
      <c r="AX60" s="208" t="str">
        <f>'Marks Entry'!AY62</f>
        <v/>
      </c>
      <c r="AY60" s="208" t="str">
        <f>'Marks Entry'!AZ62</f>
        <v/>
      </c>
      <c r="AZ60" s="210" t="str">
        <f>'Marks Entry'!BA62</f>
        <v/>
      </c>
      <c r="BA60" s="207">
        <f>'Marks Entry'!BB62</f>
        <v>0</v>
      </c>
      <c r="BB60" s="208">
        <f>'Marks Entry'!BC62</f>
        <v>0</v>
      </c>
      <c r="BC60" s="208">
        <f>'Marks Entry'!BD62</f>
        <v>0</v>
      </c>
      <c r="BD60" s="208">
        <f>'Marks Entry'!BE62</f>
        <v>0</v>
      </c>
      <c r="BE60" s="208">
        <f>'Marks Entry'!BF62</f>
        <v>0</v>
      </c>
      <c r="BF60" s="209">
        <f>'Marks Entry'!BG62</f>
        <v>0</v>
      </c>
      <c r="BG60" s="208">
        <f>'Marks Entry'!BH62</f>
        <v>0</v>
      </c>
      <c r="BH60" s="209">
        <f>'Marks Entry'!BI62</f>
        <v>0</v>
      </c>
      <c r="BI60" s="208">
        <f>'Marks Entry'!BJ62</f>
        <v>0</v>
      </c>
      <c r="BJ60" s="209">
        <f>'Marks Entry'!BK62</f>
        <v>0</v>
      </c>
      <c r="BK60" s="208">
        <f>'Marks Entry'!BL62</f>
        <v>0</v>
      </c>
      <c r="BL60" s="208" t="str">
        <f>'Marks Entry'!BM62</f>
        <v/>
      </c>
      <c r="BM60" s="208" t="str">
        <f>'Marks Entry'!BN62</f>
        <v/>
      </c>
      <c r="BN60" s="210" t="str">
        <f>'Marks Entry'!BO62</f>
        <v/>
      </c>
      <c r="BO60" s="207">
        <f>'Marks Entry'!BP62</f>
        <v>0</v>
      </c>
      <c r="BP60" s="208">
        <f>'Marks Entry'!BQ62</f>
        <v>0</v>
      </c>
      <c r="BQ60" s="208">
        <f>'Marks Entry'!BR62</f>
        <v>0</v>
      </c>
      <c r="BR60" s="208">
        <f>'Marks Entry'!BS62</f>
        <v>0</v>
      </c>
      <c r="BS60" s="208">
        <f>'Marks Entry'!BT62</f>
        <v>0</v>
      </c>
      <c r="BT60" s="209">
        <f>'Marks Entry'!BU62</f>
        <v>0</v>
      </c>
      <c r="BU60" s="208">
        <f>'Marks Entry'!BV62</f>
        <v>0</v>
      </c>
      <c r="BV60" s="209">
        <f>'Marks Entry'!BW62</f>
        <v>0</v>
      </c>
      <c r="BW60" s="208">
        <f>'Marks Entry'!BX62</f>
        <v>0</v>
      </c>
      <c r="BX60" s="209">
        <f>'Marks Entry'!BY62</f>
        <v>0</v>
      </c>
      <c r="BY60" s="208">
        <f>'Marks Entry'!BZ62</f>
        <v>0</v>
      </c>
      <c r="BZ60" s="208" t="str">
        <f>'Marks Entry'!CA62</f>
        <v/>
      </c>
      <c r="CA60" s="208" t="str">
        <f>'Marks Entry'!CB62</f>
        <v/>
      </c>
      <c r="CB60" s="210" t="str">
        <f>'Marks Entry'!CC62</f>
        <v/>
      </c>
      <c r="CC60" s="207">
        <f>'Marks Entry'!CD62</f>
        <v>0</v>
      </c>
      <c r="CD60" s="208">
        <f>'Marks Entry'!CE62</f>
        <v>0</v>
      </c>
      <c r="CE60" s="208">
        <f>'Marks Entry'!CF62</f>
        <v>0</v>
      </c>
      <c r="CF60" s="208">
        <f>'Marks Entry'!CG62</f>
        <v>0</v>
      </c>
      <c r="CG60" s="208">
        <f>'Marks Entry'!CH62</f>
        <v>0</v>
      </c>
      <c r="CH60" s="209">
        <f>'Marks Entry'!CI62</f>
        <v>0</v>
      </c>
      <c r="CI60" s="208">
        <f>'Marks Entry'!CJ62</f>
        <v>0</v>
      </c>
      <c r="CJ60" s="209">
        <f>'Marks Entry'!CK62</f>
        <v>0</v>
      </c>
      <c r="CK60" s="208">
        <f>'Marks Entry'!CL62</f>
        <v>0</v>
      </c>
      <c r="CL60" s="209">
        <f>'Marks Entry'!CM62</f>
        <v>0</v>
      </c>
      <c r="CM60" s="208">
        <f>'Marks Entry'!CN62</f>
        <v>0</v>
      </c>
      <c r="CN60" s="208" t="str">
        <f>'Marks Entry'!CO62</f>
        <v/>
      </c>
      <c r="CO60" s="208" t="str">
        <f>'Marks Entry'!CP62</f>
        <v/>
      </c>
      <c r="CP60" s="210" t="str">
        <f>'Marks Entry'!CQ62</f>
        <v/>
      </c>
      <c r="CQ60" s="207">
        <f>'Marks Entry'!CR62</f>
        <v>0</v>
      </c>
      <c r="CR60" s="208">
        <f>'Marks Entry'!CS62</f>
        <v>0</v>
      </c>
      <c r="CS60" s="208">
        <f>'Marks Entry'!CT62</f>
        <v>0</v>
      </c>
      <c r="CT60" s="208">
        <f>'Marks Entry'!CU62</f>
        <v>0</v>
      </c>
      <c r="CU60" s="208">
        <f>'Marks Entry'!CV62</f>
        <v>0</v>
      </c>
      <c r="CV60" s="209">
        <f>'Marks Entry'!CW62</f>
        <v>0</v>
      </c>
      <c r="CW60" s="208">
        <f>'Marks Entry'!CX62</f>
        <v>0</v>
      </c>
      <c r="CX60" s="209">
        <f>'Marks Entry'!CY62</f>
        <v>0</v>
      </c>
      <c r="CY60" s="208">
        <f>'Marks Entry'!CZ62</f>
        <v>0</v>
      </c>
      <c r="CZ60" s="209">
        <f>'Marks Entry'!DA62</f>
        <v>0</v>
      </c>
      <c r="DA60" s="208">
        <f>'Marks Entry'!DB62</f>
        <v>0</v>
      </c>
      <c r="DB60" s="208" t="str">
        <f>'Marks Entry'!DC62</f>
        <v/>
      </c>
      <c r="DC60" s="208" t="str">
        <f>'Marks Entry'!DD62</f>
        <v/>
      </c>
      <c r="DD60" s="210" t="str">
        <f>'Marks Entry'!DE62</f>
        <v/>
      </c>
      <c r="DE60" s="211">
        <f>'Marks Entry'!DF62</f>
        <v>0</v>
      </c>
      <c r="DF60" s="212">
        <f>'Marks Entry'!DG62</f>
        <v>0</v>
      </c>
      <c r="DG60" s="212">
        <f>'Marks Entry'!DH62</f>
        <v>0</v>
      </c>
      <c r="DH60" s="209">
        <f>'Marks Entry'!DI62</f>
        <v>0</v>
      </c>
      <c r="DI60" s="212">
        <f>'Marks Entry'!DJ62</f>
        <v>0</v>
      </c>
      <c r="DJ60" s="213">
        <f>'Marks Entry'!DK62</f>
        <v>0</v>
      </c>
      <c r="DK60" s="214">
        <f>'Marks Entry'!DL62</f>
        <v>0</v>
      </c>
      <c r="DL60" s="213">
        <f>'Marks Entry'!DM62</f>
        <v>0</v>
      </c>
      <c r="DM60" s="212">
        <f>'Marks Entry'!DN62</f>
        <v>0</v>
      </c>
      <c r="DN60" s="214">
        <f>'Marks Entry'!DO62</f>
        <v>0</v>
      </c>
      <c r="DO60" s="215">
        <f>'Marks Entry'!DP62</f>
        <v>0</v>
      </c>
      <c r="DP60" s="208">
        <f>'Marks Entry'!DQ62</f>
        <v>0</v>
      </c>
      <c r="DQ60" s="210" t="str">
        <f>'Marks Entry'!DR62</f>
        <v/>
      </c>
      <c r="DR60" s="211">
        <f>'Marks Entry'!DS62</f>
        <v>0</v>
      </c>
      <c r="DS60" s="212">
        <f>'Marks Entry'!DT62</f>
        <v>0</v>
      </c>
      <c r="DT60" s="216">
        <f>'Marks Entry'!DU62</f>
        <v>0</v>
      </c>
      <c r="DU60" s="212">
        <f>'Marks Entry'!DV62</f>
        <v>0</v>
      </c>
      <c r="DV60" s="212">
        <f>'Marks Entry'!DW62</f>
        <v>0</v>
      </c>
      <c r="DW60" s="216">
        <f>'Marks Entry'!DX62</f>
        <v>0</v>
      </c>
      <c r="DX60" s="212">
        <f>'Marks Entry'!DY62</f>
        <v>0</v>
      </c>
      <c r="DY60" s="212">
        <f>'Marks Entry'!DZ62</f>
        <v>0</v>
      </c>
      <c r="DZ60" s="216" t="str">
        <f>'Marks Entry'!EA62</f>
        <v/>
      </c>
      <c r="EA60" s="216">
        <f>'Marks Entry'!EB62</f>
        <v>0</v>
      </c>
      <c r="EB60" s="216">
        <f>'Marks Entry'!EC62</f>
        <v>0</v>
      </c>
      <c r="EC60" s="217">
        <f>'Marks Entry'!ED62</f>
        <v>0</v>
      </c>
      <c r="ED60" s="212">
        <f>'Marks Entry'!EE62</f>
        <v>0</v>
      </c>
      <c r="EE60" s="213">
        <f>'Marks Entry'!EF62</f>
        <v>0</v>
      </c>
      <c r="EF60" s="216">
        <f>'Marks Entry'!EG62</f>
        <v>0</v>
      </c>
      <c r="EG60" s="213">
        <f>'Marks Entry'!EH62</f>
        <v>0</v>
      </c>
      <c r="EH60" s="212">
        <f>'Marks Entry'!EI62</f>
        <v>0</v>
      </c>
      <c r="EI60" s="214">
        <f>'Marks Entry'!EJ62</f>
        <v>0</v>
      </c>
      <c r="EJ60" s="214">
        <f>'Marks Entry'!EK62</f>
        <v>0</v>
      </c>
      <c r="EK60" s="214">
        <f>'Marks Entry'!EL62</f>
        <v>0</v>
      </c>
      <c r="EL60" s="218">
        <f>'Marks Entry'!EM62</f>
        <v>0</v>
      </c>
      <c r="EM60" s="208">
        <f>'Marks Entry'!EN62</f>
        <v>0</v>
      </c>
      <c r="EN60" s="210" t="str">
        <f>'Marks Entry'!EO62</f>
        <v/>
      </c>
      <c r="EO60" s="211">
        <f>'Marks Entry'!EP62</f>
        <v>0</v>
      </c>
      <c r="EP60" s="212">
        <f>'Marks Entry'!EQ62</f>
        <v>0</v>
      </c>
      <c r="EQ60" s="212">
        <f>'Marks Entry'!ER62</f>
        <v>0</v>
      </c>
      <c r="ER60" s="215">
        <f>'Marks Entry'!ES62</f>
        <v>0</v>
      </c>
      <c r="ES60" s="219">
        <f>'Marks Entry'!ET62</f>
        <v>0</v>
      </c>
      <c r="ET60" s="220" t="str">
        <f>'Marks Entry'!EU62</f>
        <v/>
      </c>
      <c r="EU60" s="211">
        <f>'Marks Entry'!EV62</f>
        <v>0</v>
      </c>
      <c r="EV60" s="212">
        <f>'Marks Entry'!EW62</f>
        <v>0</v>
      </c>
      <c r="EW60" s="212">
        <f>'Marks Entry'!EX62</f>
        <v>0</v>
      </c>
      <c r="EX60" s="215">
        <f>'Marks Entry'!EY62</f>
        <v>0</v>
      </c>
      <c r="EY60" s="219">
        <f>'Marks Entry'!EZ62</f>
        <v>0</v>
      </c>
      <c r="EZ60" s="220" t="str">
        <f>'Marks Entry'!FA62</f>
        <v/>
      </c>
      <c r="FA60" s="211">
        <f>'Marks Entry'!FB62</f>
        <v>0</v>
      </c>
      <c r="FB60" s="212">
        <f>'Marks Entry'!FC62</f>
        <v>0</v>
      </c>
      <c r="FC60" s="213">
        <f>'Marks Entry'!FD62</f>
        <v>0</v>
      </c>
      <c r="FD60" s="216">
        <f>'Marks Entry'!FE62</f>
        <v>0</v>
      </c>
      <c r="FE60" s="213">
        <f>'Marks Entry'!FF62</f>
        <v>0</v>
      </c>
      <c r="FF60" s="216">
        <f>'Marks Entry'!FG62</f>
        <v>0</v>
      </c>
      <c r="FG60" s="213">
        <f>'Marks Entry'!FH62</f>
        <v>0</v>
      </c>
      <c r="FH60" s="221">
        <f>'Marks Entry'!FI62</f>
        <v>0</v>
      </c>
      <c r="FI60" s="221">
        <f>'Marks Entry'!FJ62</f>
        <v>0</v>
      </c>
      <c r="FJ60" s="221" t="str">
        <f>'Marks Entry'!FK62</f>
        <v/>
      </c>
      <c r="FK60" s="208" t="str">
        <f>'Marks Entry'!FL62</f>
        <v/>
      </c>
      <c r="FL60" s="210" t="str">
        <f>'Marks Entry'!FM62</f>
        <v/>
      </c>
      <c r="FM60" s="211">
        <f>'Marks Entry'!FN62</f>
        <v>0</v>
      </c>
      <c r="FN60" s="212">
        <f>'Marks Entry'!FO62</f>
        <v>0</v>
      </c>
      <c r="FO60" s="212">
        <f>'Marks Entry'!FP62</f>
        <v>0</v>
      </c>
      <c r="FP60" s="215">
        <f>'Marks Entry'!FQ62</f>
        <v>0</v>
      </c>
      <c r="FQ60" s="219">
        <f>'Marks Entry'!FR62</f>
        <v>0</v>
      </c>
      <c r="FR60" s="220" t="str">
        <f>'Marks Entry'!FS62</f>
        <v/>
      </c>
      <c r="FS60" s="207">
        <f>'Marks Entry'!FT62</f>
        <v>0</v>
      </c>
      <c r="FT60" s="208">
        <f>'Marks Entry'!FU62</f>
        <v>0</v>
      </c>
      <c r="FU60" s="222" t="str">
        <f>'Marks Entry'!FV62</f>
        <v/>
      </c>
      <c r="FV60" s="207" t="str">
        <f>'Marks Entry'!FW62</f>
        <v/>
      </c>
      <c r="FW60" s="208" t="str">
        <f>'Marks Entry'!FX62</f>
        <v/>
      </c>
      <c r="FX60" s="223" t="str">
        <f>'Marks Entry'!FY62</f>
        <v/>
      </c>
      <c r="FY60" s="224" t="str">
        <f>'Marks Entry'!FZ62</f>
        <v/>
      </c>
      <c r="FZ60" s="224" t="str">
        <f>'Marks Entry'!GA62</f>
        <v/>
      </c>
      <c r="GA60" s="208" t="str">
        <f>'Marks Entry'!GC62</f>
        <v/>
      </c>
      <c r="GB60" s="445" t="str">
        <f>'Marks Entry'!GD62</f>
        <v/>
      </c>
    </row>
    <row r="61" spans="1:184" s="31" customFormat="1" ht="17.25" customHeight="1">
      <c r="A61" s="1064"/>
      <c r="B61" s="188">
        <f t="shared" si="1"/>
        <v>0</v>
      </c>
      <c r="C61" s="189">
        <f>'Marks Entry'!D63</f>
        <v>0</v>
      </c>
      <c r="D61" s="189">
        <f>'Marks Entry'!E63</f>
        <v>0</v>
      </c>
      <c r="E61" s="189">
        <f>'Marks Entry'!F63</f>
        <v>0</v>
      </c>
      <c r="F61" s="189">
        <f>'Marks Entry'!$G63</f>
        <v>0</v>
      </c>
      <c r="G61" s="189">
        <f>'Marks Entry'!$H63</f>
        <v>0</v>
      </c>
      <c r="H61" s="189">
        <f>'Marks Entry'!I63</f>
        <v>0</v>
      </c>
      <c r="I61" s="189">
        <f>'Marks Entry'!J63</f>
        <v>0</v>
      </c>
      <c r="J61" s="366">
        <f>'Marks Entry'!K63</f>
        <v>0</v>
      </c>
      <c r="K61" s="207">
        <f>'Marks Entry'!L63</f>
        <v>0</v>
      </c>
      <c r="L61" s="208">
        <f>'Marks Entry'!M63</f>
        <v>0</v>
      </c>
      <c r="M61" s="208">
        <f>'Marks Entry'!N63</f>
        <v>0</v>
      </c>
      <c r="N61" s="208">
        <f>'Marks Entry'!O63</f>
        <v>0</v>
      </c>
      <c r="O61" s="208">
        <f>'Marks Entry'!P63</f>
        <v>0</v>
      </c>
      <c r="P61" s="209">
        <f>'Marks Entry'!Q63</f>
        <v>0</v>
      </c>
      <c r="Q61" s="208">
        <f>'Marks Entry'!R63</f>
        <v>0</v>
      </c>
      <c r="R61" s="209">
        <f>'Marks Entry'!S63</f>
        <v>0</v>
      </c>
      <c r="S61" s="208">
        <f>'Marks Entry'!T63</f>
        <v>0</v>
      </c>
      <c r="T61" s="209">
        <f>'Marks Entry'!U63</f>
        <v>0</v>
      </c>
      <c r="U61" s="208">
        <f>'Marks Entry'!V63</f>
        <v>0</v>
      </c>
      <c r="V61" s="208" t="str">
        <f>'Marks Entry'!W63</f>
        <v/>
      </c>
      <c r="W61" s="208" t="str">
        <f>'Marks Entry'!X63</f>
        <v/>
      </c>
      <c r="X61" s="210" t="str">
        <f>'Marks Entry'!Y63</f>
        <v/>
      </c>
      <c r="Y61" s="207">
        <f>'Marks Entry'!Z63</f>
        <v>0</v>
      </c>
      <c r="Z61" s="208">
        <f>'Marks Entry'!AA63</f>
        <v>0</v>
      </c>
      <c r="AA61" s="208">
        <f>'Marks Entry'!AB63</f>
        <v>0</v>
      </c>
      <c r="AB61" s="208">
        <f>'Marks Entry'!AC63</f>
        <v>0</v>
      </c>
      <c r="AC61" s="208">
        <f>'Marks Entry'!AD63</f>
        <v>0</v>
      </c>
      <c r="AD61" s="209">
        <f>'Marks Entry'!AE63</f>
        <v>0</v>
      </c>
      <c r="AE61" s="208">
        <f>'Marks Entry'!AF63</f>
        <v>0</v>
      </c>
      <c r="AF61" s="209">
        <f>'Marks Entry'!AG63</f>
        <v>0</v>
      </c>
      <c r="AG61" s="208">
        <f>'Marks Entry'!AH63</f>
        <v>0</v>
      </c>
      <c r="AH61" s="209">
        <f>'Marks Entry'!AI63</f>
        <v>0</v>
      </c>
      <c r="AI61" s="208">
        <f>'Marks Entry'!AJ63</f>
        <v>0</v>
      </c>
      <c r="AJ61" s="208" t="str">
        <f>'Marks Entry'!AK63</f>
        <v/>
      </c>
      <c r="AK61" s="208" t="str">
        <f>'Marks Entry'!AL63</f>
        <v/>
      </c>
      <c r="AL61" s="210" t="str">
        <f>'Marks Entry'!AM63</f>
        <v/>
      </c>
      <c r="AM61" s="207">
        <f>'Marks Entry'!AN63</f>
        <v>0</v>
      </c>
      <c r="AN61" s="208">
        <f>'Marks Entry'!AO63</f>
        <v>0</v>
      </c>
      <c r="AO61" s="208">
        <f>'Marks Entry'!AP63</f>
        <v>0</v>
      </c>
      <c r="AP61" s="208">
        <f>'Marks Entry'!AQ63</f>
        <v>0</v>
      </c>
      <c r="AQ61" s="208">
        <f>'Marks Entry'!AR63</f>
        <v>0</v>
      </c>
      <c r="AR61" s="209">
        <f>'Marks Entry'!AS63</f>
        <v>0</v>
      </c>
      <c r="AS61" s="208">
        <f>'Marks Entry'!AT63</f>
        <v>0</v>
      </c>
      <c r="AT61" s="209">
        <f>'Marks Entry'!AU63</f>
        <v>0</v>
      </c>
      <c r="AU61" s="208">
        <f>'Marks Entry'!AV63</f>
        <v>0</v>
      </c>
      <c r="AV61" s="209">
        <f>'Marks Entry'!AW63</f>
        <v>0</v>
      </c>
      <c r="AW61" s="208">
        <f>'Marks Entry'!AX63</f>
        <v>0</v>
      </c>
      <c r="AX61" s="208" t="str">
        <f>'Marks Entry'!AY63</f>
        <v/>
      </c>
      <c r="AY61" s="208" t="str">
        <f>'Marks Entry'!AZ63</f>
        <v/>
      </c>
      <c r="AZ61" s="210" t="str">
        <f>'Marks Entry'!BA63</f>
        <v/>
      </c>
      <c r="BA61" s="207">
        <f>'Marks Entry'!BB63</f>
        <v>0</v>
      </c>
      <c r="BB61" s="208">
        <f>'Marks Entry'!BC63</f>
        <v>0</v>
      </c>
      <c r="BC61" s="208">
        <f>'Marks Entry'!BD63</f>
        <v>0</v>
      </c>
      <c r="BD61" s="208">
        <f>'Marks Entry'!BE63</f>
        <v>0</v>
      </c>
      <c r="BE61" s="208">
        <f>'Marks Entry'!BF63</f>
        <v>0</v>
      </c>
      <c r="BF61" s="209">
        <f>'Marks Entry'!BG63</f>
        <v>0</v>
      </c>
      <c r="BG61" s="208">
        <f>'Marks Entry'!BH63</f>
        <v>0</v>
      </c>
      <c r="BH61" s="209">
        <f>'Marks Entry'!BI63</f>
        <v>0</v>
      </c>
      <c r="BI61" s="208">
        <f>'Marks Entry'!BJ63</f>
        <v>0</v>
      </c>
      <c r="BJ61" s="209">
        <f>'Marks Entry'!BK63</f>
        <v>0</v>
      </c>
      <c r="BK61" s="208">
        <f>'Marks Entry'!BL63</f>
        <v>0</v>
      </c>
      <c r="BL61" s="208" t="str">
        <f>'Marks Entry'!BM63</f>
        <v/>
      </c>
      <c r="BM61" s="208" t="str">
        <f>'Marks Entry'!BN63</f>
        <v/>
      </c>
      <c r="BN61" s="210" t="str">
        <f>'Marks Entry'!BO63</f>
        <v/>
      </c>
      <c r="BO61" s="207">
        <f>'Marks Entry'!BP63</f>
        <v>0</v>
      </c>
      <c r="BP61" s="208">
        <f>'Marks Entry'!BQ63</f>
        <v>0</v>
      </c>
      <c r="BQ61" s="208">
        <f>'Marks Entry'!BR63</f>
        <v>0</v>
      </c>
      <c r="BR61" s="208">
        <f>'Marks Entry'!BS63</f>
        <v>0</v>
      </c>
      <c r="BS61" s="208">
        <f>'Marks Entry'!BT63</f>
        <v>0</v>
      </c>
      <c r="BT61" s="209">
        <f>'Marks Entry'!BU63</f>
        <v>0</v>
      </c>
      <c r="BU61" s="208">
        <f>'Marks Entry'!BV63</f>
        <v>0</v>
      </c>
      <c r="BV61" s="209">
        <f>'Marks Entry'!BW63</f>
        <v>0</v>
      </c>
      <c r="BW61" s="208">
        <f>'Marks Entry'!BX63</f>
        <v>0</v>
      </c>
      <c r="BX61" s="209">
        <f>'Marks Entry'!BY63</f>
        <v>0</v>
      </c>
      <c r="BY61" s="208">
        <f>'Marks Entry'!BZ63</f>
        <v>0</v>
      </c>
      <c r="BZ61" s="208" t="str">
        <f>'Marks Entry'!CA63</f>
        <v/>
      </c>
      <c r="CA61" s="208" t="str">
        <f>'Marks Entry'!CB63</f>
        <v/>
      </c>
      <c r="CB61" s="210" t="str">
        <f>'Marks Entry'!CC63</f>
        <v/>
      </c>
      <c r="CC61" s="207">
        <f>'Marks Entry'!CD63</f>
        <v>0</v>
      </c>
      <c r="CD61" s="208">
        <f>'Marks Entry'!CE63</f>
        <v>0</v>
      </c>
      <c r="CE61" s="208">
        <f>'Marks Entry'!CF63</f>
        <v>0</v>
      </c>
      <c r="CF61" s="208">
        <f>'Marks Entry'!CG63</f>
        <v>0</v>
      </c>
      <c r="CG61" s="208">
        <f>'Marks Entry'!CH63</f>
        <v>0</v>
      </c>
      <c r="CH61" s="209">
        <f>'Marks Entry'!CI63</f>
        <v>0</v>
      </c>
      <c r="CI61" s="208">
        <f>'Marks Entry'!CJ63</f>
        <v>0</v>
      </c>
      <c r="CJ61" s="209">
        <f>'Marks Entry'!CK63</f>
        <v>0</v>
      </c>
      <c r="CK61" s="208">
        <f>'Marks Entry'!CL63</f>
        <v>0</v>
      </c>
      <c r="CL61" s="209">
        <f>'Marks Entry'!CM63</f>
        <v>0</v>
      </c>
      <c r="CM61" s="208">
        <f>'Marks Entry'!CN63</f>
        <v>0</v>
      </c>
      <c r="CN61" s="208" t="str">
        <f>'Marks Entry'!CO63</f>
        <v/>
      </c>
      <c r="CO61" s="208" t="str">
        <f>'Marks Entry'!CP63</f>
        <v/>
      </c>
      <c r="CP61" s="210" t="str">
        <f>'Marks Entry'!CQ63</f>
        <v/>
      </c>
      <c r="CQ61" s="207">
        <f>'Marks Entry'!CR63</f>
        <v>0</v>
      </c>
      <c r="CR61" s="208">
        <f>'Marks Entry'!CS63</f>
        <v>0</v>
      </c>
      <c r="CS61" s="208">
        <f>'Marks Entry'!CT63</f>
        <v>0</v>
      </c>
      <c r="CT61" s="208">
        <f>'Marks Entry'!CU63</f>
        <v>0</v>
      </c>
      <c r="CU61" s="208">
        <f>'Marks Entry'!CV63</f>
        <v>0</v>
      </c>
      <c r="CV61" s="209">
        <f>'Marks Entry'!CW63</f>
        <v>0</v>
      </c>
      <c r="CW61" s="208">
        <f>'Marks Entry'!CX63</f>
        <v>0</v>
      </c>
      <c r="CX61" s="209">
        <f>'Marks Entry'!CY63</f>
        <v>0</v>
      </c>
      <c r="CY61" s="208">
        <f>'Marks Entry'!CZ63</f>
        <v>0</v>
      </c>
      <c r="CZ61" s="209">
        <f>'Marks Entry'!DA63</f>
        <v>0</v>
      </c>
      <c r="DA61" s="208">
        <f>'Marks Entry'!DB63</f>
        <v>0</v>
      </c>
      <c r="DB61" s="208" t="str">
        <f>'Marks Entry'!DC63</f>
        <v/>
      </c>
      <c r="DC61" s="208" t="str">
        <f>'Marks Entry'!DD63</f>
        <v/>
      </c>
      <c r="DD61" s="210" t="str">
        <f>'Marks Entry'!DE63</f>
        <v/>
      </c>
      <c r="DE61" s="211">
        <f>'Marks Entry'!DF63</f>
        <v>0</v>
      </c>
      <c r="DF61" s="212">
        <f>'Marks Entry'!DG63</f>
        <v>0</v>
      </c>
      <c r="DG61" s="212">
        <f>'Marks Entry'!DH63</f>
        <v>0</v>
      </c>
      <c r="DH61" s="209">
        <f>'Marks Entry'!DI63</f>
        <v>0</v>
      </c>
      <c r="DI61" s="212">
        <f>'Marks Entry'!DJ63</f>
        <v>0</v>
      </c>
      <c r="DJ61" s="213">
        <f>'Marks Entry'!DK63</f>
        <v>0</v>
      </c>
      <c r="DK61" s="214">
        <f>'Marks Entry'!DL63</f>
        <v>0</v>
      </c>
      <c r="DL61" s="213">
        <f>'Marks Entry'!DM63</f>
        <v>0</v>
      </c>
      <c r="DM61" s="212">
        <f>'Marks Entry'!DN63</f>
        <v>0</v>
      </c>
      <c r="DN61" s="214">
        <f>'Marks Entry'!DO63</f>
        <v>0</v>
      </c>
      <c r="DO61" s="215">
        <f>'Marks Entry'!DP63</f>
        <v>0</v>
      </c>
      <c r="DP61" s="208">
        <f>'Marks Entry'!DQ63</f>
        <v>0</v>
      </c>
      <c r="DQ61" s="210" t="str">
        <f>'Marks Entry'!DR63</f>
        <v/>
      </c>
      <c r="DR61" s="211">
        <f>'Marks Entry'!DS63</f>
        <v>0</v>
      </c>
      <c r="DS61" s="212">
        <f>'Marks Entry'!DT63</f>
        <v>0</v>
      </c>
      <c r="DT61" s="216">
        <f>'Marks Entry'!DU63</f>
        <v>0</v>
      </c>
      <c r="DU61" s="212">
        <f>'Marks Entry'!DV63</f>
        <v>0</v>
      </c>
      <c r="DV61" s="212">
        <f>'Marks Entry'!DW63</f>
        <v>0</v>
      </c>
      <c r="DW61" s="216">
        <f>'Marks Entry'!DX63</f>
        <v>0</v>
      </c>
      <c r="DX61" s="212">
        <f>'Marks Entry'!DY63</f>
        <v>0</v>
      </c>
      <c r="DY61" s="212">
        <f>'Marks Entry'!DZ63</f>
        <v>0</v>
      </c>
      <c r="DZ61" s="216" t="str">
        <f>'Marks Entry'!EA63</f>
        <v/>
      </c>
      <c r="EA61" s="216">
        <f>'Marks Entry'!EB63</f>
        <v>0</v>
      </c>
      <c r="EB61" s="216">
        <f>'Marks Entry'!EC63</f>
        <v>0</v>
      </c>
      <c r="EC61" s="217">
        <f>'Marks Entry'!ED63</f>
        <v>0</v>
      </c>
      <c r="ED61" s="212">
        <f>'Marks Entry'!EE63</f>
        <v>0</v>
      </c>
      <c r="EE61" s="213">
        <f>'Marks Entry'!EF63</f>
        <v>0</v>
      </c>
      <c r="EF61" s="216">
        <f>'Marks Entry'!EG63</f>
        <v>0</v>
      </c>
      <c r="EG61" s="213">
        <f>'Marks Entry'!EH63</f>
        <v>0</v>
      </c>
      <c r="EH61" s="212">
        <f>'Marks Entry'!EI63</f>
        <v>0</v>
      </c>
      <c r="EI61" s="214">
        <f>'Marks Entry'!EJ63</f>
        <v>0</v>
      </c>
      <c r="EJ61" s="214">
        <f>'Marks Entry'!EK63</f>
        <v>0</v>
      </c>
      <c r="EK61" s="214">
        <f>'Marks Entry'!EL63</f>
        <v>0</v>
      </c>
      <c r="EL61" s="218">
        <f>'Marks Entry'!EM63</f>
        <v>0</v>
      </c>
      <c r="EM61" s="208">
        <f>'Marks Entry'!EN63</f>
        <v>0</v>
      </c>
      <c r="EN61" s="210" t="str">
        <f>'Marks Entry'!EO63</f>
        <v/>
      </c>
      <c r="EO61" s="211">
        <f>'Marks Entry'!EP63</f>
        <v>0</v>
      </c>
      <c r="EP61" s="212">
        <f>'Marks Entry'!EQ63</f>
        <v>0</v>
      </c>
      <c r="EQ61" s="212">
        <f>'Marks Entry'!ER63</f>
        <v>0</v>
      </c>
      <c r="ER61" s="215">
        <f>'Marks Entry'!ES63</f>
        <v>0</v>
      </c>
      <c r="ES61" s="219">
        <f>'Marks Entry'!ET63</f>
        <v>0</v>
      </c>
      <c r="ET61" s="220" t="str">
        <f>'Marks Entry'!EU63</f>
        <v/>
      </c>
      <c r="EU61" s="211">
        <f>'Marks Entry'!EV63</f>
        <v>0</v>
      </c>
      <c r="EV61" s="212">
        <f>'Marks Entry'!EW63</f>
        <v>0</v>
      </c>
      <c r="EW61" s="212">
        <f>'Marks Entry'!EX63</f>
        <v>0</v>
      </c>
      <c r="EX61" s="215">
        <f>'Marks Entry'!EY63</f>
        <v>0</v>
      </c>
      <c r="EY61" s="219">
        <f>'Marks Entry'!EZ63</f>
        <v>0</v>
      </c>
      <c r="EZ61" s="220" t="str">
        <f>'Marks Entry'!FA63</f>
        <v/>
      </c>
      <c r="FA61" s="211">
        <f>'Marks Entry'!FB63</f>
        <v>0</v>
      </c>
      <c r="FB61" s="212">
        <f>'Marks Entry'!FC63</f>
        <v>0</v>
      </c>
      <c r="FC61" s="213">
        <f>'Marks Entry'!FD63</f>
        <v>0</v>
      </c>
      <c r="FD61" s="216">
        <f>'Marks Entry'!FE63</f>
        <v>0</v>
      </c>
      <c r="FE61" s="213">
        <f>'Marks Entry'!FF63</f>
        <v>0</v>
      </c>
      <c r="FF61" s="216">
        <f>'Marks Entry'!FG63</f>
        <v>0</v>
      </c>
      <c r="FG61" s="213">
        <f>'Marks Entry'!FH63</f>
        <v>0</v>
      </c>
      <c r="FH61" s="221">
        <f>'Marks Entry'!FI63</f>
        <v>0</v>
      </c>
      <c r="FI61" s="221">
        <f>'Marks Entry'!FJ63</f>
        <v>0</v>
      </c>
      <c r="FJ61" s="221" t="str">
        <f>'Marks Entry'!FK63</f>
        <v/>
      </c>
      <c r="FK61" s="208" t="str">
        <f>'Marks Entry'!FL63</f>
        <v/>
      </c>
      <c r="FL61" s="210" t="str">
        <f>'Marks Entry'!FM63</f>
        <v/>
      </c>
      <c r="FM61" s="211">
        <f>'Marks Entry'!FN63</f>
        <v>0</v>
      </c>
      <c r="FN61" s="212">
        <f>'Marks Entry'!FO63</f>
        <v>0</v>
      </c>
      <c r="FO61" s="212">
        <f>'Marks Entry'!FP63</f>
        <v>0</v>
      </c>
      <c r="FP61" s="215">
        <f>'Marks Entry'!FQ63</f>
        <v>0</v>
      </c>
      <c r="FQ61" s="219">
        <f>'Marks Entry'!FR63</f>
        <v>0</v>
      </c>
      <c r="FR61" s="220" t="str">
        <f>'Marks Entry'!FS63</f>
        <v/>
      </c>
      <c r="FS61" s="207">
        <f>'Marks Entry'!FT63</f>
        <v>0</v>
      </c>
      <c r="FT61" s="208">
        <f>'Marks Entry'!FU63</f>
        <v>0</v>
      </c>
      <c r="FU61" s="222" t="str">
        <f>'Marks Entry'!FV63</f>
        <v/>
      </c>
      <c r="FV61" s="207" t="str">
        <f>'Marks Entry'!FW63</f>
        <v/>
      </c>
      <c r="FW61" s="208" t="str">
        <f>'Marks Entry'!FX63</f>
        <v/>
      </c>
      <c r="FX61" s="223" t="str">
        <f>'Marks Entry'!FY63</f>
        <v/>
      </c>
      <c r="FY61" s="208" t="str">
        <f>'Marks Entry'!FZ63</f>
        <v/>
      </c>
      <c r="FZ61" s="208" t="str">
        <f>'Marks Entry'!GA63</f>
        <v/>
      </c>
      <c r="GA61" s="208" t="str">
        <f>'Marks Entry'!GC63</f>
        <v/>
      </c>
      <c r="GB61" s="445" t="str">
        <f>'Marks Entry'!GD63</f>
        <v/>
      </c>
    </row>
    <row r="62" spans="1:184" s="31" customFormat="1" ht="17.25" customHeight="1">
      <c r="A62" s="1064"/>
      <c r="B62" s="188">
        <f t="shared" si="1"/>
        <v>0</v>
      </c>
      <c r="C62" s="189">
        <f>'Marks Entry'!D64</f>
        <v>0</v>
      </c>
      <c r="D62" s="189">
        <f>'Marks Entry'!E64</f>
        <v>0</v>
      </c>
      <c r="E62" s="189">
        <f>'Marks Entry'!F64</f>
        <v>0</v>
      </c>
      <c r="F62" s="189">
        <f>'Marks Entry'!$G64</f>
        <v>0</v>
      </c>
      <c r="G62" s="189">
        <f>'Marks Entry'!$H64</f>
        <v>0</v>
      </c>
      <c r="H62" s="189">
        <f>'Marks Entry'!I64</f>
        <v>0</v>
      </c>
      <c r="I62" s="189">
        <f>'Marks Entry'!J64</f>
        <v>0</v>
      </c>
      <c r="J62" s="366">
        <f>'Marks Entry'!K64</f>
        <v>0</v>
      </c>
      <c r="K62" s="207">
        <f>'Marks Entry'!L64</f>
        <v>0</v>
      </c>
      <c r="L62" s="208">
        <f>'Marks Entry'!M64</f>
        <v>0</v>
      </c>
      <c r="M62" s="208">
        <f>'Marks Entry'!N64</f>
        <v>0</v>
      </c>
      <c r="N62" s="208">
        <f>'Marks Entry'!O64</f>
        <v>0</v>
      </c>
      <c r="O62" s="208">
        <f>'Marks Entry'!P64</f>
        <v>0</v>
      </c>
      <c r="P62" s="209">
        <f>'Marks Entry'!Q64</f>
        <v>0</v>
      </c>
      <c r="Q62" s="208">
        <f>'Marks Entry'!R64</f>
        <v>0</v>
      </c>
      <c r="R62" s="209">
        <f>'Marks Entry'!S64</f>
        <v>0</v>
      </c>
      <c r="S62" s="208">
        <f>'Marks Entry'!T64</f>
        <v>0</v>
      </c>
      <c r="T62" s="209">
        <f>'Marks Entry'!U64</f>
        <v>0</v>
      </c>
      <c r="U62" s="208">
        <f>'Marks Entry'!V64</f>
        <v>0</v>
      </c>
      <c r="V62" s="208" t="str">
        <f>'Marks Entry'!W64</f>
        <v/>
      </c>
      <c r="W62" s="208" t="str">
        <f>'Marks Entry'!X64</f>
        <v/>
      </c>
      <c r="X62" s="210" t="str">
        <f>'Marks Entry'!Y64</f>
        <v/>
      </c>
      <c r="Y62" s="207">
        <f>'Marks Entry'!Z64</f>
        <v>0</v>
      </c>
      <c r="Z62" s="208">
        <f>'Marks Entry'!AA64</f>
        <v>0</v>
      </c>
      <c r="AA62" s="208">
        <f>'Marks Entry'!AB64</f>
        <v>0</v>
      </c>
      <c r="AB62" s="208">
        <f>'Marks Entry'!AC64</f>
        <v>0</v>
      </c>
      <c r="AC62" s="208">
        <f>'Marks Entry'!AD64</f>
        <v>0</v>
      </c>
      <c r="AD62" s="209">
        <f>'Marks Entry'!AE64</f>
        <v>0</v>
      </c>
      <c r="AE62" s="208">
        <f>'Marks Entry'!AF64</f>
        <v>0</v>
      </c>
      <c r="AF62" s="209">
        <f>'Marks Entry'!AG64</f>
        <v>0</v>
      </c>
      <c r="AG62" s="208">
        <f>'Marks Entry'!AH64</f>
        <v>0</v>
      </c>
      <c r="AH62" s="209">
        <f>'Marks Entry'!AI64</f>
        <v>0</v>
      </c>
      <c r="AI62" s="208">
        <f>'Marks Entry'!AJ64</f>
        <v>0</v>
      </c>
      <c r="AJ62" s="208" t="str">
        <f>'Marks Entry'!AK64</f>
        <v/>
      </c>
      <c r="AK62" s="208" t="str">
        <f>'Marks Entry'!AL64</f>
        <v/>
      </c>
      <c r="AL62" s="210" t="str">
        <f>'Marks Entry'!AM64</f>
        <v/>
      </c>
      <c r="AM62" s="207">
        <f>'Marks Entry'!AN64</f>
        <v>0</v>
      </c>
      <c r="AN62" s="208">
        <f>'Marks Entry'!AO64</f>
        <v>0</v>
      </c>
      <c r="AO62" s="208">
        <f>'Marks Entry'!AP64</f>
        <v>0</v>
      </c>
      <c r="AP62" s="208">
        <f>'Marks Entry'!AQ64</f>
        <v>0</v>
      </c>
      <c r="AQ62" s="208">
        <f>'Marks Entry'!AR64</f>
        <v>0</v>
      </c>
      <c r="AR62" s="209">
        <f>'Marks Entry'!AS64</f>
        <v>0</v>
      </c>
      <c r="AS62" s="208">
        <f>'Marks Entry'!AT64</f>
        <v>0</v>
      </c>
      <c r="AT62" s="209">
        <f>'Marks Entry'!AU64</f>
        <v>0</v>
      </c>
      <c r="AU62" s="208">
        <f>'Marks Entry'!AV64</f>
        <v>0</v>
      </c>
      <c r="AV62" s="209">
        <f>'Marks Entry'!AW64</f>
        <v>0</v>
      </c>
      <c r="AW62" s="208">
        <f>'Marks Entry'!AX64</f>
        <v>0</v>
      </c>
      <c r="AX62" s="208" t="str">
        <f>'Marks Entry'!AY64</f>
        <v/>
      </c>
      <c r="AY62" s="208" t="str">
        <f>'Marks Entry'!AZ64</f>
        <v/>
      </c>
      <c r="AZ62" s="210" t="str">
        <f>'Marks Entry'!BA64</f>
        <v/>
      </c>
      <c r="BA62" s="207">
        <f>'Marks Entry'!BB64</f>
        <v>0</v>
      </c>
      <c r="BB62" s="208">
        <f>'Marks Entry'!BC64</f>
        <v>0</v>
      </c>
      <c r="BC62" s="208">
        <f>'Marks Entry'!BD64</f>
        <v>0</v>
      </c>
      <c r="BD62" s="208">
        <f>'Marks Entry'!BE64</f>
        <v>0</v>
      </c>
      <c r="BE62" s="208">
        <f>'Marks Entry'!BF64</f>
        <v>0</v>
      </c>
      <c r="BF62" s="209">
        <f>'Marks Entry'!BG64</f>
        <v>0</v>
      </c>
      <c r="BG62" s="208">
        <f>'Marks Entry'!BH64</f>
        <v>0</v>
      </c>
      <c r="BH62" s="209">
        <f>'Marks Entry'!BI64</f>
        <v>0</v>
      </c>
      <c r="BI62" s="208">
        <f>'Marks Entry'!BJ64</f>
        <v>0</v>
      </c>
      <c r="BJ62" s="209">
        <f>'Marks Entry'!BK64</f>
        <v>0</v>
      </c>
      <c r="BK62" s="208">
        <f>'Marks Entry'!BL64</f>
        <v>0</v>
      </c>
      <c r="BL62" s="208" t="str">
        <f>'Marks Entry'!BM64</f>
        <v/>
      </c>
      <c r="BM62" s="208" t="str">
        <f>'Marks Entry'!BN64</f>
        <v/>
      </c>
      <c r="BN62" s="210" t="str">
        <f>'Marks Entry'!BO64</f>
        <v/>
      </c>
      <c r="BO62" s="207">
        <f>'Marks Entry'!BP64</f>
        <v>0</v>
      </c>
      <c r="BP62" s="208">
        <f>'Marks Entry'!BQ64</f>
        <v>0</v>
      </c>
      <c r="BQ62" s="208">
        <f>'Marks Entry'!BR64</f>
        <v>0</v>
      </c>
      <c r="BR62" s="208">
        <f>'Marks Entry'!BS64</f>
        <v>0</v>
      </c>
      <c r="BS62" s="208">
        <f>'Marks Entry'!BT64</f>
        <v>0</v>
      </c>
      <c r="BT62" s="209">
        <f>'Marks Entry'!BU64</f>
        <v>0</v>
      </c>
      <c r="BU62" s="208">
        <f>'Marks Entry'!BV64</f>
        <v>0</v>
      </c>
      <c r="BV62" s="209">
        <f>'Marks Entry'!BW64</f>
        <v>0</v>
      </c>
      <c r="BW62" s="208">
        <f>'Marks Entry'!BX64</f>
        <v>0</v>
      </c>
      <c r="BX62" s="209">
        <f>'Marks Entry'!BY64</f>
        <v>0</v>
      </c>
      <c r="BY62" s="208">
        <f>'Marks Entry'!BZ64</f>
        <v>0</v>
      </c>
      <c r="BZ62" s="208" t="str">
        <f>'Marks Entry'!CA64</f>
        <v/>
      </c>
      <c r="CA62" s="208" t="str">
        <f>'Marks Entry'!CB64</f>
        <v/>
      </c>
      <c r="CB62" s="210" t="str">
        <f>'Marks Entry'!CC64</f>
        <v/>
      </c>
      <c r="CC62" s="207">
        <f>'Marks Entry'!CD64</f>
        <v>0</v>
      </c>
      <c r="CD62" s="208">
        <f>'Marks Entry'!CE64</f>
        <v>0</v>
      </c>
      <c r="CE62" s="208">
        <f>'Marks Entry'!CF64</f>
        <v>0</v>
      </c>
      <c r="CF62" s="208">
        <f>'Marks Entry'!CG64</f>
        <v>0</v>
      </c>
      <c r="CG62" s="208">
        <f>'Marks Entry'!CH64</f>
        <v>0</v>
      </c>
      <c r="CH62" s="209">
        <f>'Marks Entry'!CI64</f>
        <v>0</v>
      </c>
      <c r="CI62" s="208">
        <f>'Marks Entry'!CJ64</f>
        <v>0</v>
      </c>
      <c r="CJ62" s="209">
        <f>'Marks Entry'!CK64</f>
        <v>0</v>
      </c>
      <c r="CK62" s="208">
        <f>'Marks Entry'!CL64</f>
        <v>0</v>
      </c>
      <c r="CL62" s="209">
        <f>'Marks Entry'!CM64</f>
        <v>0</v>
      </c>
      <c r="CM62" s="208">
        <f>'Marks Entry'!CN64</f>
        <v>0</v>
      </c>
      <c r="CN62" s="208" t="str">
        <f>'Marks Entry'!CO64</f>
        <v/>
      </c>
      <c r="CO62" s="208" t="str">
        <f>'Marks Entry'!CP64</f>
        <v/>
      </c>
      <c r="CP62" s="210" t="str">
        <f>'Marks Entry'!CQ64</f>
        <v/>
      </c>
      <c r="CQ62" s="207">
        <f>'Marks Entry'!CR64</f>
        <v>0</v>
      </c>
      <c r="CR62" s="208">
        <f>'Marks Entry'!CS64</f>
        <v>0</v>
      </c>
      <c r="CS62" s="208">
        <f>'Marks Entry'!CT64</f>
        <v>0</v>
      </c>
      <c r="CT62" s="208">
        <f>'Marks Entry'!CU64</f>
        <v>0</v>
      </c>
      <c r="CU62" s="208">
        <f>'Marks Entry'!CV64</f>
        <v>0</v>
      </c>
      <c r="CV62" s="209">
        <f>'Marks Entry'!CW64</f>
        <v>0</v>
      </c>
      <c r="CW62" s="208">
        <f>'Marks Entry'!CX64</f>
        <v>0</v>
      </c>
      <c r="CX62" s="209">
        <f>'Marks Entry'!CY64</f>
        <v>0</v>
      </c>
      <c r="CY62" s="208">
        <f>'Marks Entry'!CZ64</f>
        <v>0</v>
      </c>
      <c r="CZ62" s="209">
        <f>'Marks Entry'!DA64</f>
        <v>0</v>
      </c>
      <c r="DA62" s="208">
        <f>'Marks Entry'!DB64</f>
        <v>0</v>
      </c>
      <c r="DB62" s="208" t="str">
        <f>'Marks Entry'!DC64</f>
        <v/>
      </c>
      <c r="DC62" s="208" t="str">
        <f>'Marks Entry'!DD64</f>
        <v/>
      </c>
      <c r="DD62" s="210" t="str">
        <f>'Marks Entry'!DE64</f>
        <v/>
      </c>
      <c r="DE62" s="211">
        <f>'Marks Entry'!DF64</f>
        <v>0</v>
      </c>
      <c r="DF62" s="212">
        <f>'Marks Entry'!DG64</f>
        <v>0</v>
      </c>
      <c r="DG62" s="212">
        <f>'Marks Entry'!DH64</f>
        <v>0</v>
      </c>
      <c r="DH62" s="209">
        <f>'Marks Entry'!DI64</f>
        <v>0</v>
      </c>
      <c r="DI62" s="212">
        <f>'Marks Entry'!DJ64</f>
        <v>0</v>
      </c>
      <c r="DJ62" s="213">
        <f>'Marks Entry'!DK64</f>
        <v>0</v>
      </c>
      <c r="DK62" s="214">
        <f>'Marks Entry'!DL64</f>
        <v>0</v>
      </c>
      <c r="DL62" s="213">
        <f>'Marks Entry'!DM64</f>
        <v>0</v>
      </c>
      <c r="DM62" s="212">
        <f>'Marks Entry'!DN64</f>
        <v>0</v>
      </c>
      <c r="DN62" s="214">
        <f>'Marks Entry'!DO64</f>
        <v>0</v>
      </c>
      <c r="DO62" s="215">
        <f>'Marks Entry'!DP64</f>
        <v>0</v>
      </c>
      <c r="DP62" s="208">
        <f>'Marks Entry'!DQ64</f>
        <v>0</v>
      </c>
      <c r="DQ62" s="210" t="str">
        <f>'Marks Entry'!DR64</f>
        <v/>
      </c>
      <c r="DR62" s="211">
        <f>'Marks Entry'!DS64</f>
        <v>0</v>
      </c>
      <c r="DS62" s="212">
        <f>'Marks Entry'!DT64</f>
        <v>0</v>
      </c>
      <c r="DT62" s="216">
        <f>'Marks Entry'!DU64</f>
        <v>0</v>
      </c>
      <c r="DU62" s="212">
        <f>'Marks Entry'!DV64</f>
        <v>0</v>
      </c>
      <c r="DV62" s="212">
        <f>'Marks Entry'!DW64</f>
        <v>0</v>
      </c>
      <c r="DW62" s="216">
        <f>'Marks Entry'!DX64</f>
        <v>0</v>
      </c>
      <c r="DX62" s="212">
        <f>'Marks Entry'!DY64</f>
        <v>0</v>
      </c>
      <c r="DY62" s="212">
        <f>'Marks Entry'!DZ64</f>
        <v>0</v>
      </c>
      <c r="DZ62" s="216" t="str">
        <f>'Marks Entry'!EA64</f>
        <v/>
      </c>
      <c r="EA62" s="216">
        <f>'Marks Entry'!EB64</f>
        <v>0</v>
      </c>
      <c r="EB62" s="216">
        <f>'Marks Entry'!EC64</f>
        <v>0</v>
      </c>
      <c r="EC62" s="217">
        <f>'Marks Entry'!ED64</f>
        <v>0</v>
      </c>
      <c r="ED62" s="212">
        <f>'Marks Entry'!EE64</f>
        <v>0</v>
      </c>
      <c r="EE62" s="213">
        <f>'Marks Entry'!EF64</f>
        <v>0</v>
      </c>
      <c r="EF62" s="216">
        <f>'Marks Entry'!EG64</f>
        <v>0</v>
      </c>
      <c r="EG62" s="213">
        <f>'Marks Entry'!EH64</f>
        <v>0</v>
      </c>
      <c r="EH62" s="212">
        <f>'Marks Entry'!EI64</f>
        <v>0</v>
      </c>
      <c r="EI62" s="214">
        <f>'Marks Entry'!EJ64</f>
        <v>0</v>
      </c>
      <c r="EJ62" s="214">
        <f>'Marks Entry'!EK64</f>
        <v>0</v>
      </c>
      <c r="EK62" s="214">
        <f>'Marks Entry'!EL64</f>
        <v>0</v>
      </c>
      <c r="EL62" s="218">
        <f>'Marks Entry'!EM64</f>
        <v>0</v>
      </c>
      <c r="EM62" s="208">
        <f>'Marks Entry'!EN64</f>
        <v>0</v>
      </c>
      <c r="EN62" s="210" t="str">
        <f>'Marks Entry'!EO64</f>
        <v/>
      </c>
      <c r="EO62" s="211">
        <f>'Marks Entry'!EP64</f>
        <v>0</v>
      </c>
      <c r="EP62" s="212">
        <f>'Marks Entry'!EQ64</f>
        <v>0</v>
      </c>
      <c r="EQ62" s="212">
        <f>'Marks Entry'!ER64</f>
        <v>0</v>
      </c>
      <c r="ER62" s="215">
        <f>'Marks Entry'!ES64</f>
        <v>0</v>
      </c>
      <c r="ES62" s="219">
        <f>'Marks Entry'!ET64</f>
        <v>0</v>
      </c>
      <c r="ET62" s="220" t="str">
        <f>'Marks Entry'!EU64</f>
        <v/>
      </c>
      <c r="EU62" s="211">
        <f>'Marks Entry'!EV64</f>
        <v>0</v>
      </c>
      <c r="EV62" s="212">
        <f>'Marks Entry'!EW64</f>
        <v>0</v>
      </c>
      <c r="EW62" s="212">
        <f>'Marks Entry'!EX64</f>
        <v>0</v>
      </c>
      <c r="EX62" s="215">
        <f>'Marks Entry'!EY64</f>
        <v>0</v>
      </c>
      <c r="EY62" s="219">
        <f>'Marks Entry'!EZ64</f>
        <v>0</v>
      </c>
      <c r="EZ62" s="220" t="str">
        <f>'Marks Entry'!FA64</f>
        <v/>
      </c>
      <c r="FA62" s="211">
        <f>'Marks Entry'!FB64</f>
        <v>0</v>
      </c>
      <c r="FB62" s="212">
        <f>'Marks Entry'!FC64</f>
        <v>0</v>
      </c>
      <c r="FC62" s="213">
        <f>'Marks Entry'!FD64</f>
        <v>0</v>
      </c>
      <c r="FD62" s="216">
        <f>'Marks Entry'!FE64</f>
        <v>0</v>
      </c>
      <c r="FE62" s="213">
        <f>'Marks Entry'!FF64</f>
        <v>0</v>
      </c>
      <c r="FF62" s="216">
        <f>'Marks Entry'!FG64</f>
        <v>0</v>
      </c>
      <c r="FG62" s="213">
        <f>'Marks Entry'!FH64</f>
        <v>0</v>
      </c>
      <c r="FH62" s="221">
        <f>'Marks Entry'!FI64</f>
        <v>0</v>
      </c>
      <c r="FI62" s="221">
        <f>'Marks Entry'!FJ64</f>
        <v>0</v>
      </c>
      <c r="FJ62" s="221" t="str">
        <f>'Marks Entry'!FK64</f>
        <v/>
      </c>
      <c r="FK62" s="208" t="str">
        <f>'Marks Entry'!FL64</f>
        <v/>
      </c>
      <c r="FL62" s="210" t="str">
        <f>'Marks Entry'!FM64</f>
        <v/>
      </c>
      <c r="FM62" s="211">
        <f>'Marks Entry'!FN64</f>
        <v>0</v>
      </c>
      <c r="FN62" s="212">
        <f>'Marks Entry'!FO64</f>
        <v>0</v>
      </c>
      <c r="FO62" s="212">
        <f>'Marks Entry'!FP64</f>
        <v>0</v>
      </c>
      <c r="FP62" s="215">
        <f>'Marks Entry'!FQ64</f>
        <v>0</v>
      </c>
      <c r="FQ62" s="219">
        <f>'Marks Entry'!FR64</f>
        <v>0</v>
      </c>
      <c r="FR62" s="220" t="str">
        <f>'Marks Entry'!FS64</f>
        <v/>
      </c>
      <c r="FS62" s="207">
        <f>'Marks Entry'!FT64</f>
        <v>0</v>
      </c>
      <c r="FT62" s="208">
        <f>'Marks Entry'!FU64</f>
        <v>0</v>
      </c>
      <c r="FU62" s="222" t="str">
        <f>'Marks Entry'!FV64</f>
        <v/>
      </c>
      <c r="FV62" s="207" t="str">
        <f>'Marks Entry'!FW64</f>
        <v/>
      </c>
      <c r="FW62" s="208" t="str">
        <f>'Marks Entry'!FX64</f>
        <v/>
      </c>
      <c r="FX62" s="223" t="str">
        <f>'Marks Entry'!FY64</f>
        <v/>
      </c>
      <c r="FY62" s="224" t="str">
        <f>'Marks Entry'!FZ64</f>
        <v/>
      </c>
      <c r="FZ62" s="224" t="str">
        <f>'Marks Entry'!GA64</f>
        <v/>
      </c>
      <c r="GA62" s="208" t="str">
        <f>'Marks Entry'!GC64</f>
        <v/>
      </c>
      <c r="GB62" s="445" t="str">
        <f>'Marks Entry'!GD64</f>
        <v/>
      </c>
    </row>
    <row r="63" spans="1:184" s="31" customFormat="1" ht="17.25" customHeight="1">
      <c r="A63" s="1064"/>
      <c r="B63" s="188">
        <f t="shared" si="1"/>
        <v>0</v>
      </c>
      <c r="C63" s="189">
        <f>'Marks Entry'!D65</f>
        <v>0</v>
      </c>
      <c r="D63" s="189">
        <f>'Marks Entry'!E65</f>
        <v>0</v>
      </c>
      <c r="E63" s="189">
        <f>'Marks Entry'!F65</f>
        <v>0</v>
      </c>
      <c r="F63" s="189">
        <f>'Marks Entry'!$G65</f>
        <v>0</v>
      </c>
      <c r="G63" s="189">
        <f>'Marks Entry'!$H65</f>
        <v>0</v>
      </c>
      <c r="H63" s="189">
        <f>'Marks Entry'!I65</f>
        <v>0</v>
      </c>
      <c r="I63" s="189">
        <f>'Marks Entry'!J65</f>
        <v>0</v>
      </c>
      <c r="J63" s="366">
        <f>'Marks Entry'!K65</f>
        <v>0</v>
      </c>
      <c r="K63" s="207">
        <f>'Marks Entry'!L65</f>
        <v>0</v>
      </c>
      <c r="L63" s="208">
        <f>'Marks Entry'!M65</f>
        <v>0</v>
      </c>
      <c r="M63" s="208">
        <f>'Marks Entry'!N65</f>
        <v>0</v>
      </c>
      <c r="N63" s="208">
        <f>'Marks Entry'!O65</f>
        <v>0</v>
      </c>
      <c r="O63" s="208">
        <f>'Marks Entry'!P65</f>
        <v>0</v>
      </c>
      <c r="P63" s="209">
        <f>'Marks Entry'!Q65</f>
        <v>0</v>
      </c>
      <c r="Q63" s="208">
        <f>'Marks Entry'!R65</f>
        <v>0</v>
      </c>
      <c r="R63" s="209">
        <f>'Marks Entry'!S65</f>
        <v>0</v>
      </c>
      <c r="S63" s="208">
        <f>'Marks Entry'!T65</f>
        <v>0</v>
      </c>
      <c r="T63" s="209">
        <f>'Marks Entry'!U65</f>
        <v>0</v>
      </c>
      <c r="U63" s="208">
        <f>'Marks Entry'!V65</f>
        <v>0</v>
      </c>
      <c r="V63" s="208" t="str">
        <f>'Marks Entry'!W65</f>
        <v/>
      </c>
      <c r="W63" s="208" t="str">
        <f>'Marks Entry'!X65</f>
        <v/>
      </c>
      <c r="X63" s="210" t="str">
        <f>'Marks Entry'!Y65</f>
        <v/>
      </c>
      <c r="Y63" s="207">
        <f>'Marks Entry'!Z65</f>
        <v>0</v>
      </c>
      <c r="Z63" s="208">
        <f>'Marks Entry'!AA65</f>
        <v>0</v>
      </c>
      <c r="AA63" s="208">
        <f>'Marks Entry'!AB65</f>
        <v>0</v>
      </c>
      <c r="AB63" s="208">
        <f>'Marks Entry'!AC65</f>
        <v>0</v>
      </c>
      <c r="AC63" s="208">
        <f>'Marks Entry'!AD65</f>
        <v>0</v>
      </c>
      <c r="AD63" s="209">
        <f>'Marks Entry'!AE65</f>
        <v>0</v>
      </c>
      <c r="AE63" s="208">
        <f>'Marks Entry'!AF65</f>
        <v>0</v>
      </c>
      <c r="AF63" s="209">
        <f>'Marks Entry'!AG65</f>
        <v>0</v>
      </c>
      <c r="AG63" s="208">
        <f>'Marks Entry'!AH65</f>
        <v>0</v>
      </c>
      <c r="AH63" s="209">
        <f>'Marks Entry'!AI65</f>
        <v>0</v>
      </c>
      <c r="AI63" s="208">
        <f>'Marks Entry'!AJ65</f>
        <v>0</v>
      </c>
      <c r="AJ63" s="208" t="str">
        <f>'Marks Entry'!AK65</f>
        <v/>
      </c>
      <c r="AK63" s="208" t="str">
        <f>'Marks Entry'!AL65</f>
        <v/>
      </c>
      <c r="AL63" s="210" t="str">
        <f>'Marks Entry'!AM65</f>
        <v/>
      </c>
      <c r="AM63" s="207">
        <f>'Marks Entry'!AN65</f>
        <v>0</v>
      </c>
      <c r="AN63" s="208">
        <f>'Marks Entry'!AO65</f>
        <v>0</v>
      </c>
      <c r="AO63" s="208">
        <f>'Marks Entry'!AP65</f>
        <v>0</v>
      </c>
      <c r="AP63" s="208">
        <f>'Marks Entry'!AQ65</f>
        <v>0</v>
      </c>
      <c r="AQ63" s="208">
        <f>'Marks Entry'!AR65</f>
        <v>0</v>
      </c>
      <c r="AR63" s="209">
        <f>'Marks Entry'!AS65</f>
        <v>0</v>
      </c>
      <c r="AS63" s="208">
        <f>'Marks Entry'!AT65</f>
        <v>0</v>
      </c>
      <c r="AT63" s="209">
        <f>'Marks Entry'!AU65</f>
        <v>0</v>
      </c>
      <c r="AU63" s="208">
        <f>'Marks Entry'!AV65</f>
        <v>0</v>
      </c>
      <c r="AV63" s="209">
        <f>'Marks Entry'!AW65</f>
        <v>0</v>
      </c>
      <c r="AW63" s="208">
        <f>'Marks Entry'!AX65</f>
        <v>0</v>
      </c>
      <c r="AX63" s="208" t="str">
        <f>'Marks Entry'!AY65</f>
        <v/>
      </c>
      <c r="AY63" s="208" t="str">
        <f>'Marks Entry'!AZ65</f>
        <v/>
      </c>
      <c r="AZ63" s="210" t="str">
        <f>'Marks Entry'!BA65</f>
        <v/>
      </c>
      <c r="BA63" s="207">
        <f>'Marks Entry'!BB65</f>
        <v>0</v>
      </c>
      <c r="BB63" s="208">
        <f>'Marks Entry'!BC65</f>
        <v>0</v>
      </c>
      <c r="BC63" s="208">
        <f>'Marks Entry'!BD65</f>
        <v>0</v>
      </c>
      <c r="BD63" s="208">
        <f>'Marks Entry'!BE65</f>
        <v>0</v>
      </c>
      <c r="BE63" s="208">
        <f>'Marks Entry'!BF65</f>
        <v>0</v>
      </c>
      <c r="BF63" s="209">
        <f>'Marks Entry'!BG65</f>
        <v>0</v>
      </c>
      <c r="BG63" s="208">
        <f>'Marks Entry'!BH65</f>
        <v>0</v>
      </c>
      <c r="BH63" s="209">
        <f>'Marks Entry'!BI65</f>
        <v>0</v>
      </c>
      <c r="BI63" s="208">
        <f>'Marks Entry'!BJ65</f>
        <v>0</v>
      </c>
      <c r="BJ63" s="209">
        <f>'Marks Entry'!BK65</f>
        <v>0</v>
      </c>
      <c r="BK63" s="208">
        <f>'Marks Entry'!BL65</f>
        <v>0</v>
      </c>
      <c r="BL63" s="208" t="str">
        <f>'Marks Entry'!BM65</f>
        <v/>
      </c>
      <c r="BM63" s="208" t="str">
        <f>'Marks Entry'!BN65</f>
        <v/>
      </c>
      <c r="BN63" s="210" t="str">
        <f>'Marks Entry'!BO65</f>
        <v/>
      </c>
      <c r="BO63" s="207">
        <f>'Marks Entry'!BP65</f>
        <v>0</v>
      </c>
      <c r="BP63" s="208">
        <f>'Marks Entry'!BQ65</f>
        <v>0</v>
      </c>
      <c r="BQ63" s="208">
        <f>'Marks Entry'!BR65</f>
        <v>0</v>
      </c>
      <c r="BR63" s="208">
        <f>'Marks Entry'!BS65</f>
        <v>0</v>
      </c>
      <c r="BS63" s="208">
        <f>'Marks Entry'!BT65</f>
        <v>0</v>
      </c>
      <c r="BT63" s="209">
        <f>'Marks Entry'!BU65</f>
        <v>0</v>
      </c>
      <c r="BU63" s="208">
        <f>'Marks Entry'!BV65</f>
        <v>0</v>
      </c>
      <c r="BV63" s="209">
        <f>'Marks Entry'!BW65</f>
        <v>0</v>
      </c>
      <c r="BW63" s="208">
        <f>'Marks Entry'!BX65</f>
        <v>0</v>
      </c>
      <c r="BX63" s="209">
        <f>'Marks Entry'!BY65</f>
        <v>0</v>
      </c>
      <c r="BY63" s="208">
        <f>'Marks Entry'!BZ65</f>
        <v>0</v>
      </c>
      <c r="BZ63" s="208" t="str">
        <f>'Marks Entry'!CA65</f>
        <v/>
      </c>
      <c r="CA63" s="208" t="str">
        <f>'Marks Entry'!CB65</f>
        <v/>
      </c>
      <c r="CB63" s="210" t="str">
        <f>'Marks Entry'!CC65</f>
        <v/>
      </c>
      <c r="CC63" s="207">
        <f>'Marks Entry'!CD65</f>
        <v>0</v>
      </c>
      <c r="CD63" s="208">
        <f>'Marks Entry'!CE65</f>
        <v>0</v>
      </c>
      <c r="CE63" s="208">
        <f>'Marks Entry'!CF65</f>
        <v>0</v>
      </c>
      <c r="CF63" s="208">
        <f>'Marks Entry'!CG65</f>
        <v>0</v>
      </c>
      <c r="CG63" s="208">
        <f>'Marks Entry'!CH65</f>
        <v>0</v>
      </c>
      <c r="CH63" s="209">
        <f>'Marks Entry'!CI65</f>
        <v>0</v>
      </c>
      <c r="CI63" s="208">
        <f>'Marks Entry'!CJ65</f>
        <v>0</v>
      </c>
      <c r="CJ63" s="209">
        <f>'Marks Entry'!CK65</f>
        <v>0</v>
      </c>
      <c r="CK63" s="208">
        <f>'Marks Entry'!CL65</f>
        <v>0</v>
      </c>
      <c r="CL63" s="209">
        <f>'Marks Entry'!CM65</f>
        <v>0</v>
      </c>
      <c r="CM63" s="208">
        <f>'Marks Entry'!CN65</f>
        <v>0</v>
      </c>
      <c r="CN63" s="208" t="str">
        <f>'Marks Entry'!CO65</f>
        <v/>
      </c>
      <c r="CO63" s="208" t="str">
        <f>'Marks Entry'!CP65</f>
        <v/>
      </c>
      <c r="CP63" s="210" t="str">
        <f>'Marks Entry'!CQ65</f>
        <v/>
      </c>
      <c r="CQ63" s="207">
        <f>'Marks Entry'!CR65</f>
        <v>0</v>
      </c>
      <c r="CR63" s="208">
        <f>'Marks Entry'!CS65</f>
        <v>0</v>
      </c>
      <c r="CS63" s="208">
        <f>'Marks Entry'!CT65</f>
        <v>0</v>
      </c>
      <c r="CT63" s="208">
        <f>'Marks Entry'!CU65</f>
        <v>0</v>
      </c>
      <c r="CU63" s="208">
        <f>'Marks Entry'!CV65</f>
        <v>0</v>
      </c>
      <c r="CV63" s="209">
        <f>'Marks Entry'!CW65</f>
        <v>0</v>
      </c>
      <c r="CW63" s="208">
        <f>'Marks Entry'!CX65</f>
        <v>0</v>
      </c>
      <c r="CX63" s="209">
        <f>'Marks Entry'!CY65</f>
        <v>0</v>
      </c>
      <c r="CY63" s="208">
        <f>'Marks Entry'!CZ65</f>
        <v>0</v>
      </c>
      <c r="CZ63" s="209">
        <f>'Marks Entry'!DA65</f>
        <v>0</v>
      </c>
      <c r="DA63" s="208">
        <f>'Marks Entry'!DB65</f>
        <v>0</v>
      </c>
      <c r="DB63" s="208" t="str">
        <f>'Marks Entry'!DC65</f>
        <v/>
      </c>
      <c r="DC63" s="208" t="str">
        <f>'Marks Entry'!DD65</f>
        <v/>
      </c>
      <c r="DD63" s="210" t="str">
        <f>'Marks Entry'!DE65</f>
        <v/>
      </c>
      <c r="DE63" s="211">
        <f>'Marks Entry'!DF65</f>
        <v>0</v>
      </c>
      <c r="DF63" s="212">
        <f>'Marks Entry'!DG65</f>
        <v>0</v>
      </c>
      <c r="DG63" s="212">
        <f>'Marks Entry'!DH65</f>
        <v>0</v>
      </c>
      <c r="DH63" s="209">
        <f>'Marks Entry'!DI65</f>
        <v>0</v>
      </c>
      <c r="DI63" s="212">
        <f>'Marks Entry'!DJ65</f>
        <v>0</v>
      </c>
      <c r="DJ63" s="213">
        <f>'Marks Entry'!DK65</f>
        <v>0</v>
      </c>
      <c r="DK63" s="214">
        <f>'Marks Entry'!DL65</f>
        <v>0</v>
      </c>
      <c r="DL63" s="213">
        <f>'Marks Entry'!DM65</f>
        <v>0</v>
      </c>
      <c r="DM63" s="212">
        <f>'Marks Entry'!DN65</f>
        <v>0</v>
      </c>
      <c r="DN63" s="214">
        <f>'Marks Entry'!DO65</f>
        <v>0</v>
      </c>
      <c r="DO63" s="215">
        <f>'Marks Entry'!DP65</f>
        <v>0</v>
      </c>
      <c r="DP63" s="208">
        <f>'Marks Entry'!DQ65</f>
        <v>0</v>
      </c>
      <c r="DQ63" s="210" t="str">
        <f>'Marks Entry'!DR65</f>
        <v/>
      </c>
      <c r="DR63" s="211">
        <f>'Marks Entry'!DS65</f>
        <v>0</v>
      </c>
      <c r="DS63" s="212">
        <f>'Marks Entry'!DT65</f>
        <v>0</v>
      </c>
      <c r="DT63" s="216">
        <f>'Marks Entry'!DU65</f>
        <v>0</v>
      </c>
      <c r="DU63" s="212">
        <f>'Marks Entry'!DV65</f>
        <v>0</v>
      </c>
      <c r="DV63" s="212">
        <f>'Marks Entry'!DW65</f>
        <v>0</v>
      </c>
      <c r="DW63" s="216">
        <f>'Marks Entry'!DX65</f>
        <v>0</v>
      </c>
      <c r="DX63" s="212">
        <f>'Marks Entry'!DY65</f>
        <v>0</v>
      </c>
      <c r="DY63" s="212">
        <f>'Marks Entry'!DZ65</f>
        <v>0</v>
      </c>
      <c r="DZ63" s="216" t="str">
        <f>'Marks Entry'!EA65</f>
        <v/>
      </c>
      <c r="EA63" s="216">
        <f>'Marks Entry'!EB65</f>
        <v>0</v>
      </c>
      <c r="EB63" s="216">
        <f>'Marks Entry'!EC65</f>
        <v>0</v>
      </c>
      <c r="EC63" s="217">
        <f>'Marks Entry'!ED65</f>
        <v>0</v>
      </c>
      <c r="ED63" s="212">
        <f>'Marks Entry'!EE65</f>
        <v>0</v>
      </c>
      <c r="EE63" s="213">
        <f>'Marks Entry'!EF65</f>
        <v>0</v>
      </c>
      <c r="EF63" s="216">
        <f>'Marks Entry'!EG65</f>
        <v>0</v>
      </c>
      <c r="EG63" s="213">
        <f>'Marks Entry'!EH65</f>
        <v>0</v>
      </c>
      <c r="EH63" s="212">
        <f>'Marks Entry'!EI65</f>
        <v>0</v>
      </c>
      <c r="EI63" s="214">
        <f>'Marks Entry'!EJ65</f>
        <v>0</v>
      </c>
      <c r="EJ63" s="214">
        <f>'Marks Entry'!EK65</f>
        <v>0</v>
      </c>
      <c r="EK63" s="214">
        <f>'Marks Entry'!EL65</f>
        <v>0</v>
      </c>
      <c r="EL63" s="218">
        <f>'Marks Entry'!EM65</f>
        <v>0</v>
      </c>
      <c r="EM63" s="208">
        <f>'Marks Entry'!EN65</f>
        <v>0</v>
      </c>
      <c r="EN63" s="210" t="str">
        <f>'Marks Entry'!EO65</f>
        <v/>
      </c>
      <c r="EO63" s="211">
        <f>'Marks Entry'!EP65</f>
        <v>0</v>
      </c>
      <c r="EP63" s="212">
        <f>'Marks Entry'!EQ65</f>
        <v>0</v>
      </c>
      <c r="EQ63" s="212">
        <f>'Marks Entry'!ER65</f>
        <v>0</v>
      </c>
      <c r="ER63" s="215">
        <f>'Marks Entry'!ES65</f>
        <v>0</v>
      </c>
      <c r="ES63" s="219">
        <f>'Marks Entry'!ET65</f>
        <v>0</v>
      </c>
      <c r="ET63" s="220" t="str">
        <f>'Marks Entry'!EU65</f>
        <v/>
      </c>
      <c r="EU63" s="211">
        <f>'Marks Entry'!EV65</f>
        <v>0</v>
      </c>
      <c r="EV63" s="212">
        <f>'Marks Entry'!EW65</f>
        <v>0</v>
      </c>
      <c r="EW63" s="212">
        <f>'Marks Entry'!EX65</f>
        <v>0</v>
      </c>
      <c r="EX63" s="215">
        <f>'Marks Entry'!EY65</f>
        <v>0</v>
      </c>
      <c r="EY63" s="219">
        <f>'Marks Entry'!EZ65</f>
        <v>0</v>
      </c>
      <c r="EZ63" s="220" t="str">
        <f>'Marks Entry'!FA65</f>
        <v/>
      </c>
      <c r="FA63" s="211">
        <f>'Marks Entry'!FB65</f>
        <v>0</v>
      </c>
      <c r="FB63" s="212">
        <f>'Marks Entry'!FC65</f>
        <v>0</v>
      </c>
      <c r="FC63" s="213">
        <f>'Marks Entry'!FD65</f>
        <v>0</v>
      </c>
      <c r="FD63" s="216">
        <f>'Marks Entry'!FE65</f>
        <v>0</v>
      </c>
      <c r="FE63" s="213">
        <f>'Marks Entry'!FF65</f>
        <v>0</v>
      </c>
      <c r="FF63" s="216">
        <f>'Marks Entry'!FG65</f>
        <v>0</v>
      </c>
      <c r="FG63" s="213">
        <f>'Marks Entry'!FH65</f>
        <v>0</v>
      </c>
      <c r="FH63" s="221">
        <f>'Marks Entry'!FI65</f>
        <v>0</v>
      </c>
      <c r="FI63" s="221">
        <f>'Marks Entry'!FJ65</f>
        <v>0</v>
      </c>
      <c r="FJ63" s="221" t="str">
        <f>'Marks Entry'!FK65</f>
        <v/>
      </c>
      <c r="FK63" s="208" t="str">
        <f>'Marks Entry'!FL65</f>
        <v/>
      </c>
      <c r="FL63" s="210" t="str">
        <f>'Marks Entry'!FM65</f>
        <v/>
      </c>
      <c r="FM63" s="211">
        <f>'Marks Entry'!FN65</f>
        <v>0</v>
      </c>
      <c r="FN63" s="212">
        <f>'Marks Entry'!FO65</f>
        <v>0</v>
      </c>
      <c r="FO63" s="212">
        <f>'Marks Entry'!FP65</f>
        <v>0</v>
      </c>
      <c r="FP63" s="215">
        <f>'Marks Entry'!FQ65</f>
        <v>0</v>
      </c>
      <c r="FQ63" s="219">
        <f>'Marks Entry'!FR65</f>
        <v>0</v>
      </c>
      <c r="FR63" s="220" t="str">
        <f>'Marks Entry'!FS65</f>
        <v/>
      </c>
      <c r="FS63" s="207">
        <f>'Marks Entry'!FT65</f>
        <v>0</v>
      </c>
      <c r="FT63" s="208">
        <f>'Marks Entry'!FU65</f>
        <v>0</v>
      </c>
      <c r="FU63" s="222" t="str">
        <f>'Marks Entry'!FV65</f>
        <v/>
      </c>
      <c r="FV63" s="207" t="str">
        <f>'Marks Entry'!FW65</f>
        <v/>
      </c>
      <c r="FW63" s="208" t="str">
        <f>'Marks Entry'!FX65</f>
        <v/>
      </c>
      <c r="FX63" s="223" t="str">
        <f>'Marks Entry'!FY65</f>
        <v/>
      </c>
      <c r="FY63" s="224" t="str">
        <f>'Marks Entry'!FZ65</f>
        <v/>
      </c>
      <c r="FZ63" s="224" t="str">
        <f>'Marks Entry'!GA65</f>
        <v/>
      </c>
      <c r="GA63" s="208" t="str">
        <f>'Marks Entry'!GC65</f>
        <v/>
      </c>
      <c r="GB63" s="445" t="str">
        <f>'Marks Entry'!GD65</f>
        <v/>
      </c>
    </row>
    <row r="64" spans="1:184" s="31" customFormat="1" ht="17.25" customHeight="1">
      <c r="A64" s="1064"/>
      <c r="B64" s="188">
        <f t="shared" si="1"/>
        <v>0</v>
      </c>
      <c r="C64" s="189">
        <f>'Marks Entry'!D66</f>
        <v>0</v>
      </c>
      <c r="D64" s="189">
        <f>'Marks Entry'!E66</f>
        <v>0</v>
      </c>
      <c r="E64" s="189">
        <f>'Marks Entry'!F66</f>
        <v>0</v>
      </c>
      <c r="F64" s="189">
        <f>'Marks Entry'!$G66</f>
        <v>0</v>
      </c>
      <c r="G64" s="189">
        <f>'Marks Entry'!$H66</f>
        <v>0</v>
      </c>
      <c r="H64" s="189">
        <f>'Marks Entry'!I66</f>
        <v>0</v>
      </c>
      <c r="I64" s="189">
        <f>'Marks Entry'!J66</f>
        <v>0</v>
      </c>
      <c r="J64" s="366">
        <f>'Marks Entry'!K66</f>
        <v>0</v>
      </c>
      <c r="K64" s="207">
        <f>'Marks Entry'!L66</f>
        <v>0</v>
      </c>
      <c r="L64" s="208">
        <f>'Marks Entry'!M66</f>
        <v>0</v>
      </c>
      <c r="M64" s="208">
        <f>'Marks Entry'!N66</f>
        <v>0</v>
      </c>
      <c r="N64" s="208">
        <f>'Marks Entry'!O66</f>
        <v>0</v>
      </c>
      <c r="O64" s="208">
        <f>'Marks Entry'!P66</f>
        <v>0</v>
      </c>
      <c r="P64" s="209">
        <f>'Marks Entry'!Q66</f>
        <v>0</v>
      </c>
      <c r="Q64" s="208">
        <f>'Marks Entry'!R66</f>
        <v>0</v>
      </c>
      <c r="R64" s="209">
        <f>'Marks Entry'!S66</f>
        <v>0</v>
      </c>
      <c r="S64" s="208">
        <f>'Marks Entry'!T66</f>
        <v>0</v>
      </c>
      <c r="T64" s="209">
        <f>'Marks Entry'!U66</f>
        <v>0</v>
      </c>
      <c r="U64" s="208">
        <f>'Marks Entry'!V66</f>
        <v>0</v>
      </c>
      <c r="V64" s="208" t="str">
        <f>'Marks Entry'!W66</f>
        <v/>
      </c>
      <c r="W64" s="208" t="str">
        <f>'Marks Entry'!X66</f>
        <v/>
      </c>
      <c r="X64" s="210" t="str">
        <f>'Marks Entry'!Y66</f>
        <v/>
      </c>
      <c r="Y64" s="207">
        <f>'Marks Entry'!Z66</f>
        <v>0</v>
      </c>
      <c r="Z64" s="208">
        <f>'Marks Entry'!AA66</f>
        <v>0</v>
      </c>
      <c r="AA64" s="208">
        <f>'Marks Entry'!AB66</f>
        <v>0</v>
      </c>
      <c r="AB64" s="208">
        <f>'Marks Entry'!AC66</f>
        <v>0</v>
      </c>
      <c r="AC64" s="208">
        <f>'Marks Entry'!AD66</f>
        <v>0</v>
      </c>
      <c r="AD64" s="209">
        <f>'Marks Entry'!AE66</f>
        <v>0</v>
      </c>
      <c r="AE64" s="208">
        <f>'Marks Entry'!AF66</f>
        <v>0</v>
      </c>
      <c r="AF64" s="209">
        <f>'Marks Entry'!AG66</f>
        <v>0</v>
      </c>
      <c r="AG64" s="208">
        <f>'Marks Entry'!AH66</f>
        <v>0</v>
      </c>
      <c r="AH64" s="209">
        <f>'Marks Entry'!AI66</f>
        <v>0</v>
      </c>
      <c r="AI64" s="208">
        <f>'Marks Entry'!AJ66</f>
        <v>0</v>
      </c>
      <c r="AJ64" s="208" t="str">
        <f>'Marks Entry'!AK66</f>
        <v/>
      </c>
      <c r="AK64" s="208" t="str">
        <f>'Marks Entry'!AL66</f>
        <v/>
      </c>
      <c r="AL64" s="210" t="str">
        <f>'Marks Entry'!AM66</f>
        <v/>
      </c>
      <c r="AM64" s="207">
        <f>'Marks Entry'!AN66</f>
        <v>0</v>
      </c>
      <c r="AN64" s="208">
        <f>'Marks Entry'!AO66</f>
        <v>0</v>
      </c>
      <c r="AO64" s="208">
        <f>'Marks Entry'!AP66</f>
        <v>0</v>
      </c>
      <c r="AP64" s="208">
        <f>'Marks Entry'!AQ66</f>
        <v>0</v>
      </c>
      <c r="AQ64" s="208">
        <f>'Marks Entry'!AR66</f>
        <v>0</v>
      </c>
      <c r="AR64" s="209">
        <f>'Marks Entry'!AS66</f>
        <v>0</v>
      </c>
      <c r="AS64" s="208">
        <f>'Marks Entry'!AT66</f>
        <v>0</v>
      </c>
      <c r="AT64" s="209">
        <f>'Marks Entry'!AU66</f>
        <v>0</v>
      </c>
      <c r="AU64" s="208">
        <f>'Marks Entry'!AV66</f>
        <v>0</v>
      </c>
      <c r="AV64" s="209">
        <f>'Marks Entry'!AW66</f>
        <v>0</v>
      </c>
      <c r="AW64" s="208">
        <f>'Marks Entry'!AX66</f>
        <v>0</v>
      </c>
      <c r="AX64" s="208" t="str">
        <f>'Marks Entry'!AY66</f>
        <v/>
      </c>
      <c r="AY64" s="208" t="str">
        <f>'Marks Entry'!AZ66</f>
        <v/>
      </c>
      <c r="AZ64" s="210" t="str">
        <f>'Marks Entry'!BA66</f>
        <v/>
      </c>
      <c r="BA64" s="207">
        <f>'Marks Entry'!BB66</f>
        <v>0</v>
      </c>
      <c r="BB64" s="208">
        <f>'Marks Entry'!BC66</f>
        <v>0</v>
      </c>
      <c r="BC64" s="208">
        <f>'Marks Entry'!BD66</f>
        <v>0</v>
      </c>
      <c r="BD64" s="208">
        <f>'Marks Entry'!BE66</f>
        <v>0</v>
      </c>
      <c r="BE64" s="208">
        <f>'Marks Entry'!BF66</f>
        <v>0</v>
      </c>
      <c r="BF64" s="209">
        <f>'Marks Entry'!BG66</f>
        <v>0</v>
      </c>
      <c r="BG64" s="208">
        <f>'Marks Entry'!BH66</f>
        <v>0</v>
      </c>
      <c r="BH64" s="209">
        <f>'Marks Entry'!BI66</f>
        <v>0</v>
      </c>
      <c r="BI64" s="208">
        <f>'Marks Entry'!BJ66</f>
        <v>0</v>
      </c>
      <c r="BJ64" s="209">
        <f>'Marks Entry'!BK66</f>
        <v>0</v>
      </c>
      <c r="BK64" s="208">
        <f>'Marks Entry'!BL66</f>
        <v>0</v>
      </c>
      <c r="BL64" s="208" t="str">
        <f>'Marks Entry'!BM66</f>
        <v/>
      </c>
      <c r="BM64" s="208" t="str">
        <f>'Marks Entry'!BN66</f>
        <v/>
      </c>
      <c r="BN64" s="210" t="str">
        <f>'Marks Entry'!BO66</f>
        <v/>
      </c>
      <c r="BO64" s="207">
        <f>'Marks Entry'!BP66</f>
        <v>0</v>
      </c>
      <c r="BP64" s="208">
        <f>'Marks Entry'!BQ66</f>
        <v>0</v>
      </c>
      <c r="BQ64" s="208">
        <f>'Marks Entry'!BR66</f>
        <v>0</v>
      </c>
      <c r="BR64" s="208">
        <f>'Marks Entry'!BS66</f>
        <v>0</v>
      </c>
      <c r="BS64" s="208">
        <f>'Marks Entry'!BT66</f>
        <v>0</v>
      </c>
      <c r="BT64" s="209">
        <f>'Marks Entry'!BU66</f>
        <v>0</v>
      </c>
      <c r="BU64" s="208">
        <f>'Marks Entry'!BV66</f>
        <v>0</v>
      </c>
      <c r="BV64" s="209">
        <f>'Marks Entry'!BW66</f>
        <v>0</v>
      </c>
      <c r="BW64" s="208">
        <f>'Marks Entry'!BX66</f>
        <v>0</v>
      </c>
      <c r="BX64" s="209">
        <f>'Marks Entry'!BY66</f>
        <v>0</v>
      </c>
      <c r="BY64" s="208">
        <f>'Marks Entry'!BZ66</f>
        <v>0</v>
      </c>
      <c r="BZ64" s="208" t="str">
        <f>'Marks Entry'!CA66</f>
        <v/>
      </c>
      <c r="CA64" s="208" t="str">
        <f>'Marks Entry'!CB66</f>
        <v/>
      </c>
      <c r="CB64" s="210" t="str">
        <f>'Marks Entry'!CC66</f>
        <v/>
      </c>
      <c r="CC64" s="207">
        <f>'Marks Entry'!CD66</f>
        <v>0</v>
      </c>
      <c r="CD64" s="208">
        <f>'Marks Entry'!CE66</f>
        <v>0</v>
      </c>
      <c r="CE64" s="208">
        <f>'Marks Entry'!CF66</f>
        <v>0</v>
      </c>
      <c r="CF64" s="208">
        <f>'Marks Entry'!CG66</f>
        <v>0</v>
      </c>
      <c r="CG64" s="208">
        <f>'Marks Entry'!CH66</f>
        <v>0</v>
      </c>
      <c r="CH64" s="209">
        <f>'Marks Entry'!CI66</f>
        <v>0</v>
      </c>
      <c r="CI64" s="208">
        <f>'Marks Entry'!CJ66</f>
        <v>0</v>
      </c>
      <c r="CJ64" s="209">
        <f>'Marks Entry'!CK66</f>
        <v>0</v>
      </c>
      <c r="CK64" s="208">
        <f>'Marks Entry'!CL66</f>
        <v>0</v>
      </c>
      <c r="CL64" s="209">
        <f>'Marks Entry'!CM66</f>
        <v>0</v>
      </c>
      <c r="CM64" s="208">
        <f>'Marks Entry'!CN66</f>
        <v>0</v>
      </c>
      <c r="CN64" s="208" t="str">
        <f>'Marks Entry'!CO66</f>
        <v/>
      </c>
      <c r="CO64" s="208" t="str">
        <f>'Marks Entry'!CP66</f>
        <v/>
      </c>
      <c r="CP64" s="210" t="str">
        <f>'Marks Entry'!CQ66</f>
        <v/>
      </c>
      <c r="CQ64" s="207">
        <f>'Marks Entry'!CR66</f>
        <v>0</v>
      </c>
      <c r="CR64" s="208">
        <f>'Marks Entry'!CS66</f>
        <v>0</v>
      </c>
      <c r="CS64" s="208">
        <f>'Marks Entry'!CT66</f>
        <v>0</v>
      </c>
      <c r="CT64" s="208">
        <f>'Marks Entry'!CU66</f>
        <v>0</v>
      </c>
      <c r="CU64" s="208">
        <f>'Marks Entry'!CV66</f>
        <v>0</v>
      </c>
      <c r="CV64" s="209">
        <f>'Marks Entry'!CW66</f>
        <v>0</v>
      </c>
      <c r="CW64" s="208">
        <f>'Marks Entry'!CX66</f>
        <v>0</v>
      </c>
      <c r="CX64" s="209">
        <f>'Marks Entry'!CY66</f>
        <v>0</v>
      </c>
      <c r="CY64" s="208">
        <f>'Marks Entry'!CZ66</f>
        <v>0</v>
      </c>
      <c r="CZ64" s="209">
        <f>'Marks Entry'!DA66</f>
        <v>0</v>
      </c>
      <c r="DA64" s="208">
        <f>'Marks Entry'!DB66</f>
        <v>0</v>
      </c>
      <c r="DB64" s="208" t="str">
        <f>'Marks Entry'!DC66</f>
        <v/>
      </c>
      <c r="DC64" s="208" t="str">
        <f>'Marks Entry'!DD66</f>
        <v/>
      </c>
      <c r="DD64" s="210" t="str">
        <f>'Marks Entry'!DE66</f>
        <v/>
      </c>
      <c r="DE64" s="211">
        <f>'Marks Entry'!DF66</f>
        <v>0</v>
      </c>
      <c r="DF64" s="212">
        <f>'Marks Entry'!DG66</f>
        <v>0</v>
      </c>
      <c r="DG64" s="212">
        <f>'Marks Entry'!DH66</f>
        <v>0</v>
      </c>
      <c r="DH64" s="209">
        <f>'Marks Entry'!DI66</f>
        <v>0</v>
      </c>
      <c r="DI64" s="212">
        <f>'Marks Entry'!DJ66</f>
        <v>0</v>
      </c>
      <c r="DJ64" s="213">
        <f>'Marks Entry'!DK66</f>
        <v>0</v>
      </c>
      <c r="DK64" s="214">
        <f>'Marks Entry'!DL66</f>
        <v>0</v>
      </c>
      <c r="DL64" s="213">
        <f>'Marks Entry'!DM66</f>
        <v>0</v>
      </c>
      <c r="DM64" s="212">
        <f>'Marks Entry'!DN66</f>
        <v>0</v>
      </c>
      <c r="DN64" s="214">
        <f>'Marks Entry'!DO66</f>
        <v>0</v>
      </c>
      <c r="DO64" s="215">
        <f>'Marks Entry'!DP66</f>
        <v>0</v>
      </c>
      <c r="DP64" s="208">
        <f>'Marks Entry'!DQ66</f>
        <v>0</v>
      </c>
      <c r="DQ64" s="210" t="str">
        <f>'Marks Entry'!DR66</f>
        <v/>
      </c>
      <c r="DR64" s="211">
        <f>'Marks Entry'!DS66</f>
        <v>0</v>
      </c>
      <c r="DS64" s="212">
        <f>'Marks Entry'!DT66</f>
        <v>0</v>
      </c>
      <c r="DT64" s="216">
        <f>'Marks Entry'!DU66</f>
        <v>0</v>
      </c>
      <c r="DU64" s="212">
        <f>'Marks Entry'!DV66</f>
        <v>0</v>
      </c>
      <c r="DV64" s="212">
        <f>'Marks Entry'!DW66</f>
        <v>0</v>
      </c>
      <c r="DW64" s="216">
        <f>'Marks Entry'!DX66</f>
        <v>0</v>
      </c>
      <c r="DX64" s="212">
        <f>'Marks Entry'!DY66</f>
        <v>0</v>
      </c>
      <c r="DY64" s="212">
        <f>'Marks Entry'!DZ66</f>
        <v>0</v>
      </c>
      <c r="DZ64" s="216" t="str">
        <f>'Marks Entry'!EA66</f>
        <v/>
      </c>
      <c r="EA64" s="216">
        <f>'Marks Entry'!EB66</f>
        <v>0</v>
      </c>
      <c r="EB64" s="216">
        <f>'Marks Entry'!EC66</f>
        <v>0</v>
      </c>
      <c r="EC64" s="217">
        <f>'Marks Entry'!ED66</f>
        <v>0</v>
      </c>
      <c r="ED64" s="212">
        <f>'Marks Entry'!EE66</f>
        <v>0</v>
      </c>
      <c r="EE64" s="213">
        <f>'Marks Entry'!EF66</f>
        <v>0</v>
      </c>
      <c r="EF64" s="216">
        <f>'Marks Entry'!EG66</f>
        <v>0</v>
      </c>
      <c r="EG64" s="213">
        <f>'Marks Entry'!EH66</f>
        <v>0</v>
      </c>
      <c r="EH64" s="212">
        <f>'Marks Entry'!EI66</f>
        <v>0</v>
      </c>
      <c r="EI64" s="214">
        <f>'Marks Entry'!EJ66</f>
        <v>0</v>
      </c>
      <c r="EJ64" s="214">
        <f>'Marks Entry'!EK66</f>
        <v>0</v>
      </c>
      <c r="EK64" s="214">
        <f>'Marks Entry'!EL66</f>
        <v>0</v>
      </c>
      <c r="EL64" s="218">
        <f>'Marks Entry'!EM66</f>
        <v>0</v>
      </c>
      <c r="EM64" s="208">
        <f>'Marks Entry'!EN66</f>
        <v>0</v>
      </c>
      <c r="EN64" s="210" t="str">
        <f>'Marks Entry'!EO66</f>
        <v/>
      </c>
      <c r="EO64" s="211">
        <f>'Marks Entry'!EP66</f>
        <v>0</v>
      </c>
      <c r="EP64" s="212">
        <f>'Marks Entry'!EQ66</f>
        <v>0</v>
      </c>
      <c r="EQ64" s="212">
        <f>'Marks Entry'!ER66</f>
        <v>0</v>
      </c>
      <c r="ER64" s="215">
        <f>'Marks Entry'!ES66</f>
        <v>0</v>
      </c>
      <c r="ES64" s="219">
        <f>'Marks Entry'!ET66</f>
        <v>0</v>
      </c>
      <c r="ET64" s="220" t="str">
        <f>'Marks Entry'!EU66</f>
        <v/>
      </c>
      <c r="EU64" s="211">
        <f>'Marks Entry'!EV66</f>
        <v>0</v>
      </c>
      <c r="EV64" s="212">
        <f>'Marks Entry'!EW66</f>
        <v>0</v>
      </c>
      <c r="EW64" s="212">
        <f>'Marks Entry'!EX66</f>
        <v>0</v>
      </c>
      <c r="EX64" s="215">
        <f>'Marks Entry'!EY66</f>
        <v>0</v>
      </c>
      <c r="EY64" s="219">
        <f>'Marks Entry'!EZ66</f>
        <v>0</v>
      </c>
      <c r="EZ64" s="220" t="str">
        <f>'Marks Entry'!FA66</f>
        <v/>
      </c>
      <c r="FA64" s="211">
        <f>'Marks Entry'!FB66</f>
        <v>0</v>
      </c>
      <c r="FB64" s="212">
        <f>'Marks Entry'!FC66</f>
        <v>0</v>
      </c>
      <c r="FC64" s="213">
        <f>'Marks Entry'!FD66</f>
        <v>0</v>
      </c>
      <c r="FD64" s="216">
        <f>'Marks Entry'!FE66</f>
        <v>0</v>
      </c>
      <c r="FE64" s="213">
        <f>'Marks Entry'!FF66</f>
        <v>0</v>
      </c>
      <c r="FF64" s="216">
        <f>'Marks Entry'!FG66</f>
        <v>0</v>
      </c>
      <c r="FG64" s="213">
        <f>'Marks Entry'!FH66</f>
        <v>0</v>
      </c>
      <c r="FH64" s="221">
        <f>'Marks Entry'!FI66</f>
        <v>0</v>
      </c>
      <c r="FI64" s="221">
        <f>'Marks Entry'!FJ66</f>
        <v>0</v>
      </c>
      <c r="FJ64" s="221" t="str">
        <f>'Marks Entry'!FK66</f>
        <v/>
      </c>
      <c r="FK64" s="208" t="str">
        <f>'Marks Entry'!FL66</f>
        <v/>
      </c>
      <c r="FL64" s="210" t="str">
        <f>'Marks Entry'!FM66</f>
        <v/>
      </c>
      <c r="FM64" s="211">
        <f>'Marks Entry'!FN66</f>
        <v>0</v>
      </c>
      <c r="FN64" s="212">
        <f>'Marks Entry'!FO66</f>
        <v>0</v>
      </c>
      <c r="FO64" s="212">
        <f>'Marks Entry'!FP66</f>
        <v>0</v>
      </c>
      <c r="FP64" s="215">
        <f>'Marks Entry'!FQ66</f>
        <v>0</v>
      </c>
      <c r="FQ64" s="219">
        <f>'Marks Entry'!FR66</f>
        <v>0</v>
      </c>
      <c r="FR64" s="220" t="str">
        <f>'Marks Entry'!FS66</f>
        <v/>
      </c>
      <c r="FS64" s="207">
        <f>'Marks Entry'!FT66</f>
        <v>0</v>
      </c>
      <c r="FT64" s="208">
        <f>'Marks Entry'!FU66</f>
        <v>0</v>
      </c>
      <c r="FU64" s="222" t="str">
        <f>'Marks Entry'!FV66</f>
        <v/>
      </c>
      <c r="FV64" s="207" t="str">
        <f>'Marks Entry'!FW66</f>
        <v/>
      </c>
      <c r="FW64" s="208" t="str">
        <f>'Marks Entry'!FX66</f>
        <v/>
      </c>
      <c r="FX64" s="223" t="str">
        <f>'Marks Entry'!FY66</f>
        <v/>
      </c>
      <c r="FY64" s="208" t="str">
        <f>'Marks Entry'!FZ66</f>
        <v/>
      </c>
      <c r="FZ64" s="208" t="str">
        <f>'Marks Entry'!GA66</f>
        <v/>
      </c>
      <c r="GA64" s="208" t="str">
        <f>'Marks Entry'!GC66</f>
        <v/>
      </c>
      <c r="GB64" s="445" t="str">
        <f>'Marks Entry'!GD66</f>
        <v/>
      </c>
    </row>
    <row r="65" spans="1:184" s="31" customFormat="1" ht="17.25" customHeight="1">
      <c r="A65" s="1064"/>
      <c r="B65" s="188">
        <f t="shared" si="1"/>
        <v>0</v>
      </c>
      <c r="C65" s="189">
        <f>'Marks Entry'!D67</f>
        <v>0</v>
      </c>
      <c r="D65" s="189">
        <f>'Marks Entry'!E67</f>
        <v>0</v>
      </c>
      <c r="E65" s="189">
        <f>'Marks Entry'!F67</f>
        <v>0</v>
      </c>
      <c r="F65" s="189">
        <f>'Marks Entry'!$G67</f>
        <v>0</v>
      </c>
      <c r="G65" s="189">
        <f>'Marks Entry'!$H67</f>
        <v>0</v>
      </c>
      <c r="H65" s="189">
        <f>'Marks Entry'!I67</f>
        <v>0</v>
      </c>
      <c r="I65" s="189">
        <f>'Marks Entry'!J67</f>
        <v>0</v>
      </c>
      <c r="J65" s="366">
        <f>'Marks Entry'!K67</f>
        <v>0</v>
      </c>
      <c r="K65" s="207">
        <f>'Marks Entry'!L67</f>
        <v>0</v>
      </c>
      <c r="L65" s="208">
        <f>'Marks Entry'!M67</f>
        <v>0</v>
      </c>
      <c r="M65" s="208">
        <f>'Marks Entry'!N67</f>
        <v>0</v>
      </c>
      <c r="N65" s="208">
        <f>'Marks Entry'!O67</f>
        <v>0</v>
      </c>
      <c r="O65" s="208">
        <f>'Marks Entry'!P67</f>
        <v>0</v>
      </c>
      <c r="P65" s="209">
        <f>'Marks Entry'!Q67</f>
        <v>0</v>
      </c>
      <c r="Q65" s="208">
        <f>'Marks Entry'!R67</f>
        <v>0</v>
      </c>
      <c r="R65" s="209">
        <f>'Marks Entry'!S67</f>
        <v>0</v>
      </c>
      <c r="S65" s="208">
        <f>'Marks Entry'!T67</f>
        <v>0</v>
      </c>
      <c r="T65" s="209">
        <f>'Marks Entry'!U67</f>
        <v>0</v>
      </c>
      <c r="U65" s="208">
        <f>'Marks Entry'!V67</f>
        <v>0</v>
      </c>
      <c r="V65" s="208" t="str">
        <f>'Marks Entry'!W67</f>
        <v/>
      </c>
      <c r="W65" s="208" t="str">
        <f>'Marks Entry'!X67</f>
        <v/>
      </c>
      <c r="X65" s="210" t="str">
        <f>'Marks Entry'!Y67</f>
        <v/>
      </c>
      <c r="Y65" s="207">
        <f>'Marks Entry'!Z67</f>
        <v>0</v>
      </c>
      <c r="Z65" s="208">
        <f>'Marks Entry'!AA67</f>
        <v>0</v>
      </c>
      <c r="AA65" s="208">
        <f>'Marks Entry'!AB67</f>
        <v>0</v>
      </c>
      <c r="AB65" s="208">
        <f>'Marks Entry'!AC67</f>
        <v>0</v>
      </c>
      <c r="AC65" s="208">
        <f>'Marks Entry'!AD67</f>
        <v>0</v>
      </c>
      <c r="AD65" s="209">
        <f>'Marks Entry'!AE67</f>
        <v>0</v>
      </c>
      <c r="AE65" s="208">
        <f>'Marks Entry'!AF67</f>
        <v>0</v>
      </c>
      <c r="AF65" s="209">
        <f>'Marks Entry'!AG67</f>
        <v>0</v>
      </c>
      <c r="AG65" s="208">
        <f>'Marks Entry'!AH67</f>
        <v>0</v>
      </c>
      <c r="AH65" s="209">
        <f>'Marks Entry'!AI67</f>
        <v>0</v>
      </c>
      <c r="AI65" s="208">
        <f>'Marks Entry'!AJ67</f>
        <v>0</v>
      </c>
      <c r="AJ65" s="208" t="str">
        <f>'Marks Entry'!AK67</f>
        <v/>
      </c>
      <c r="AK65" s="208" t="str">
        <f>'Marks Entry'!AL67</f>
        <v/>
      </c>
      <c r="AL65" s="210" t="str">
        <f>'Marks Entry'!AM67</f>
        <v/>
      </c>
      <c r="AM65" s="207">
        <f>'Marks Entry'!AN67</f>
        <v>0</v>
      </c>
      <c r="AN65" s="208">
        <f>'Marks Entry'!AO67</f>
        <v>0</v>
      </c>
      <c r="AO65" s="208">
        <f>'Marks Entry'!AP67</f>
        <v>0</v>
      </c>
      <c r="AP65" s="208">
        <f>'Marks Entry'!AQ67</f>
        <v>0</v>
      </c>
      <c r="AQ65" s="208">
        <f>'Marks Entry'!AR67</f>
        <v>0</v>
      </c>
      <c r="AR65" s="209">
        <f>'Marks Entry'!AS67</f>
        <v>0</v>
      </c>
      <c r="AS65" s="208">
        <f>'Marks Entry'!AT67</f>
        <v>0</v>
      </c>
      <c r="AT65" s="209">
        <f>'Marks Entry'!AU67</f>
        <v>0</v>
      </c>
      <c r="AU65" s="208">
        <f>'Marks Entry'!AV67</f>
        <v>0</v>
      </c>
      <c r="AV65" s="209">
        <f>'Marks Entry'!AW67</f>
        <v>0</v>
      </c>
      <c r="AW65" s="208">
        <f>'Marks Entry'!AX67</f>
        <v>0</v>
      </c>
      <c r="AX65" s="208" t="str">
        <f>'Marks Entry'!AY67</f>
        <v/>
      </c>
      <c r="AY65" s="208" t="str">
        <f>'Marks Entry'!AZ67</f>
        <v/>
      </c>
      <c r="AZ65" s="210" t="str">
        <f>'Marks Entry'!BA67</f>
        <v/>
      </c>
      <c r="BA65" s="207">
        <f>'Marks Entry'!BB67</f>
        <v>0</v>
      </c>
      <c r="BB65" s="208">
        <f>'Marks Entry'!BC67</f>
        <v>0</v>
      </c>
      <c r="BC65" s="208">
        <f>'Marks Entry'!BD67</f>
        <v>0</v>
      </c>
      <c r="BD65" s="208">
        <f>'Marks Entry'!BE67</f>
        <v>0</v>
      </c>
      <c r="BE65" s="208">
        <f>'Marks Entry'!BF67</f>
        <v>0</v>
      </c>
      <c r="BF65" s="209">
        <f>'Marks Entry'!BG67</f>
        <v>0</v>
      </c>
      <c r="BG65" s="208">
        <f>'Marks Entry'!BH67</f>
        <v>0</v>
      </c>
      <c r="BH65" s="209">
        <f>'Marks Entry'!BI67</f>
        <v>0</v>
      </c>
      <c r="BI65" s="208">
        <f>'Marks Entry'!BJ67</f>
        <v>0</v>
      </c>
      <c r="BJ65" s="209">
        <f>'Marks Entry'!BK67</f>
        <v>0</v>
      </c>
      <c r="BK65" s="208">
        <f>'Marks Entry'!BL67</f>
        <v>0</v>
      </c>
      <c r="BL65" s="208" t="str">
        <f>'Marks Entry'!BM67</f>
        <v/>
      </c>
      <c r="BM65" s="208" t="str">
        <f>'Marks Entry'!BN67</f>
        <v/>
      </c>
      <c r="BN65" s="210" t="str">
        <f>'Marks Entry'!BO67</f>
        <v/>
      </c>
      <c r="BO65" s="207">
        <f>'Marks Entry'!BP67</f>
        <v>0</v>
      </c>
      <c r="BP65" s="208">
        <f>'Marks Entry'!BQ67</f>
        <v>0</v>
      </c>
      <c r="BQ65" s="208">
        <f>'Marks Entry'!BR67</f>
        <v>0</v>
      </c>
      <c r="BR65" s="208">
        <f>'Marks Entry'!BS67</f>
        <v>0</v>
      </c>
      <c r="BS65" s="208">
        <f>'Marks Entry'!BT67</f>
        <v>0</v>
      </c>
      <c r="BT65" s="209">
        <f>'Marks Entry'!BU67</f>
        <v>0</v>
      </c>
      <c r="BU65" s="208">
        <f>'Marks Entry'!BV67</f>
        <v>0</v>
      </c>
      <c r="BV65" s="209">
        <f>'Marks Entry'!BW67</f>
        <v>0</v>
      </c>
      <c r="BW65" s="208">
        <f>'Marks Entry'!BX67</f>
        <v>0</v>
      </c>
      <c r="BX65" s="209">
        <f>'Marks Entry'!BY67</f>
        <v>0</v>
      </c>
      <c r="BY65" s="208">
        <f>'Marks Entry'!BZ67</f>
        <v>0</v>
      </c>
      <c r="BZ65" s="208" t="str">
        <f>'Marks Entry'!CA67</f>
        <v/>
      </c>
      <c r="CA65" s="208" t="str">
        <f>'Marks Entry'!CB67</f>
        <v/>
      </c>
      <c r="CB65" s="210" t="str">
        <f>'Marks Entry'!CC67</f>
        <v/>
      </c>
      <c r="CC65" s="207">
        <f>'Marks Entry'!CD67</f>
        <v>0</v>
      </c>
      <c r="CD65" s="208">
        <f>'Marks Entry'!CE67</f>
        <v>0</v>
      </c>
      <c r="CE65" s="208">
        <f>'Marks Entry'!CF67</f>
        <v>0</v>
      </c>
      <c r="CF65" s="208">
        <f>'Marks Entry'!CG67</f>
        <v>0</v>
      </c>
      <c r="CG65" s="208">
        <f>'Marks Entry'!CH67</f>
        <v>0</v>
      </c>
      <c r="CH65" s="209">
        <f>'Marks Entry'!CI67</f>
        <v>0</v>
      </c>
      <c r="CI65" s="208">
        <f>'Marks Entry'!CJ67</f>
        <v>0</v>
      </c>
      <c r="CJ65" s="209">
        <f>'Marks Entry'!CK67</f>
        <v>0</v>
      </c>
      <c r="CK65" s="208">
        <f>'Marks Entry'!CL67</f>
        <v>0</v>
      </c>
      <c r="CL65" s="209">
        <f>'Marks Entry'!CM67</f>
        <v>0</v>
      </c>
      <c r="CM65" s="208">
        <f>'Marks Entry'!CN67</f>
        <v>0</v>
      </c>
      <c r="CN65" s="208" t="str">
        <f>'Marks Entry'!CO67</f>
        <v/>
      </c>
      <c r="CO65" s="208" t="str">
        <f>'Marks Entry'!CP67</f>
        <v/>
      </c>
      <c r="CP65" s="210" t="str">
        <f>'Marks Entry'!CQ67</f>
        <v/>
      </c>
      <c r="CQ65" s="207">
        <f>'Marks Entry'!CR67</f>
        <v>0</v>
      </c>
      <c r="CR65" s="208">
        <f>'Marks Entry'!CS67</f>
        <v>0</v>
      </c>
      <c r="CS65" s="208">
        <f>'Marks Entry'!CT67</f>
        <v>0</v>
      </c>
      <c r="CT65" s="208">
        <f>'Marks Entry'!CU67</f>
        <v>0</v>
      </c>
      <c r="CU65" s="208">
        <f>'Marks Entry'!CV67</f>
        <v>0</v>
      </c>
      <c r="CV65" s="209">
        <f>'Marks Entry'!CW67</f>
        <v>0</v>
      </c>
      <c r="CW65" s="208">
        <f>'Marks Entry'!CX67</f>
        <v>0</v>
      </c>
      <c r="CX65" s="209">
        <f>'Marks Entry'!CY67</f>
        <v>0</v>
      </c>
      <c r="CY65" s="208">
        <f>'Marks Entry'!CZ67</f>
        <v>0</v>
      </c>
      <c r="CZ65" s="209">
        <f>'Marks Entry'!DA67</f>
        <v>0</v>
      </c>
      <c r="DA65" s="208">
        <f>'Marks Entry'!DB67</f>
        <v>0</v>
      </c>
      <c r="DB65" s="208" t="str">
        <f>'Marks Entry'!DC67</f>
        <v/>
      </c>
      <c r="DC65" s="208" t="str">
        <f>'Marks Entry'!DD67</f>
        <v/>
      </c>
      <c r="DD65" s="210" t="str">
        <f>'Marks Entry'!DE67</f>
        <v/>
      </c>
      <c r="DE65" s="211">
        <f>'Marks Entry'!DF67</f>
        <v>0</v>
      </c>
      <c r="DF65" s="212">
        <f>'Marks Entry'!DG67</f>
        <v>0</v>
      </c>
      <c r="DG65" s="212">
        <f>'Marks Entry'!DH67</f>
        <v>0</v>
      </c>
      <c r="DH65" s="209">
        <f>'Marks Entry'!DI67</f>
        <v>0</v>
      </c>
      <c r="DI65" s="212">
        <f>'Marks Entry'!DJ67</f>
        <v>0</v>
      </c>
      <c r="DJ65" s="213">
        <f>'Marks Entry'!DK67</f>
        <v>0</v>
      </c>
      <c r="DK65" s="214">
        <f>'Marks Entry'!DL67</f>
        <v>0</v>
      </c>
      <c r="DL65" s="213">
        <f>'Marks Entry'!DM67</f>
        <v>0</v>
      </c>
      <c r="DM65" s="212">
        <f>'Marks Entry'!DN67</f>
        <v>0</v>
      </c>
      <c r="DN65" s="214">
        <f>'Marks Entry'!DO67</f>
        <v>0</v>
      </c>
      <c r="DO65" s="215">
        <f>'Marks Entry'!DP67</f>
        <v>0</v>
      </c>
      <c r="DP65" s="208">
        <f>'Marks Entry'!DQ67</f>
        <v>0</v>
      </c>
      <c r="DQ65" s="210" t="str">
        <f>'Marks Entry'!DR67</f>
        <v/>
      </c>
      <c r="DR65" s="211">
        <f>'Marks Entry'!DS67</f>
        <v>0</v>
      </c>
      <c r="DS65" s="212">
        <f>'Marks Entry'!DT67</f>
        <v>0</v>
      </c>
      <c r="DT65" s="216">
        <f>'Marks Entry'!DU67</f>
        <v>0</v>
      </c>
      <c r="DU65" s="212">
        <f>'Marks Entry'!DV67</f>
        <v>0</v>
      </c>
      <c r="DV65" s="212">
        <f>'Marks Entry'!DW67</f>
        <v>0</v>
      </c>
      <c r="DW65" s="216">
        <f>'Marks Entry'!DX67</f>
        <v>0</v>
      </c>
      <c r="DX65" s="212">
        <f>'Marks Entry'!DY67</f>
        <v>0</v>
      </c>
      <c r="DY65" s="212">
        <f>'Marks Entry'!DZ67</f>
        <v>0</v>
      </c>
      <c r="DZ65" s="216" t="str">
        <f>'Marks Entry'!EA67</f>
        <v/>
      </c>
      <c r="EA65" s="216">
        <f>'Marks Entry'!EB67</f>
        <v>0</v>
      </c>
      <c r="EB65" s="216">
        <f>'Marks Entry'!EC67</f>
        <v>0</v>
      </c>
      <c r="EC65" s="217">
        <f>'Marks Entry'!ED67</f>
        <v>0</v>
      </c>
      <c r="ED65" s="212">
        <f>'Marks Entry'!EE67</f>
        <v>0</v>
      </c>
      <c r="EE65" s="213">
        <f>'Marks Entry'!EF67</f>
        <v>0</v>
      </c>
      <c r="EF65" s="216">
        <f>'Marks Entry'!EG67</f>
        <v>0</v>
      </c>
      <c r="EG65" s="213">
        <f>'Marks Entry'!EH67</f>
        <v>0</v>
      </c>
      <c r="EH65" s="212">
        <f>'Marks Entry'!EI67</f>
        <v>0</v>
      </c>
      <c r="EI65" s="214">
        <f>'Marks Entry'!EJ67</f>
        <v>0</v>
      </c>
      <c r="EJ65" s="214">
        <f>'Marks Entry'!EK67</f>
        <v>0</v>
      </c>
      <c r="EK65" s="214">
        <f>'Marks Entry'!EL67</f>
        <v>0</v>
      </c>
      <c r="EL65" s="218">
        <f>'Marks Entry'!EM67</f>
        <v>0</v>
      </c>
      <c r="EM65" s="208">
        <f>'Marks Entry'!EN67</f>
        <v>0</v>
      </c>
      <c r="EN65" s="210" t="str">
        <f>'Marks Entry'!EO67</f>
        <v/>
      </c>
      <c r="EO65" s="211">
        <f>'Marks Entry'!EP67</f>
        <v>0</v>
      </c>
      <c r="EP65" s="212">
        <f>'Marks Entry'!EQ67</f>
        <v>0</v>
      </c>
      <c r="EQ65" s="212">
        <f>'Marks Entry'!ER67</f>
        <v>0</v>
      </c>
      <c r="ER65" s="215">
        <f>'Marks Entry'!ES67</f>
        <v>0</v>
      </c>
      <c r="ES65" s="219">
        <f>'Marks Entry'!ET67</f>
        <v>0</v>
      </c>
      <c r="ET65" s="220" t="str">
        <f>'Marks Entry'!EU67</f>
        <v/>
      </c>
      <c r="EU65" s="211">
        <f>'Marks Entry'!EV67</f>
        <v>0</v>
      </c>
      <c r="EV65" s="212">
        <f>'Marks Entry'!EW67</f>
        <v>0</v>
      </c>
      <c r="EW65" s="212">
        <f>'Marks Entry'!EX67</f>
        <v>0</v>
      </c>
      <c r="EX65" s="215">
        <f>'Marks Entry'!EY67</f>
        <v>0</v>
      </c>
      <c r="EY65" s="219">
        <f>'Marks Entry'!EZ67</f>
        <v>0</v>
      </c>
      <c r="EZ65" s="220" t="str">
        <f>'Marks Entry'!FA67</f>
        <v/>
      </c>
      <c r="FA65" s="211">
        <f>'Marks Entry'!FB67</f>
        <v>0</v>
      </c>
      <c r="FB65" s="212">
        <f>'Marks Entry'!FC67</f>
        <v>0</v>
      </c>
      <c r="FC65" s="213">
        <f>'Marks Entry'!FD67</f>
        <v>0</v>
      </c>
      <c r="FD65" s="216">
        <f>'Marks Entry'!FE67</f>
        <v>0</v>
      </c>
      <c r="FE65" s="213">
        <f>'Marks Entry'!FF67</f>
        <v>0</v>
      </c>
      <c r="FF65" s="216">
        <f>'Marks Entry'!FG67</f>
        <v>0</v>
      </c>
      <c r="FG65" s="213">
        <f>'Marks Entry'!FH67</f>
        <v>0</v>
      </c>
      <c r="FH65" s="221">
        <f>'Marks Entry'!FI67</f>
        <v>0</v>
      </c>
      <c r="FI65" s="221">
        <f>'Marks Entry'!FJ67</f>
        <v>0</v>
      </c>
      <c r="FJ65" s="221" t="str">
        <f>'Marks Entry'!FK67</f>
        <v/>
      </c>
      <c r="FK65" s="208" t="str">
        <f>'Marks Entry'!FL67</f>
        <v/>
      </c>
      <c r="FL65" s="210" t="str">
        <f>'Marks Entry'!FM67</f>
        <v/>
      </c>
      <c r="FM65" s="211">
        <f>'Marks Entry'!FN67</f>
        <v>0</v>
      </c>
      <c r="FN65" s="212">
        <f>'Marks Entry'!FO67</f>
        <v>0</v>
      </c>
      <c r="FO65" s="212">
        <f>'Marks Entry'!FP67</f>
        <v>0</v>
      </c>
      <c r="FP65" s="215">
        <f>'Marks Entry'!FQ67</f>
        <v>0</v>
      </c>
      <c r="FQ65" s="219">
        <f>'Marks Entry'!FR67</f>
        <v>0</v>
      </c>
      <c r="FR65" s="220" t="str">
        <f>'Marks Entry'!FS67</f>
        <v/>
      </c>
      <c r="FS65" s="207">
        <f>'Marks Entry'!FT67</f>
        <v>0</v>
      </c>
      <c r="FT65" s="208">
        <f>'Marks Entry'!FU67</f>
        <v>0</v>
      </c>
      <c r="FU65" s="222" t="str">
        <f>'Marks Entry'!FV67</f>
        <v/>
      </c>
      <c r="FV65" s="207" t="str">
        <f>'Marks Entry'!FW67</f>
        <v/>
      </c>
      <c r="FW65" s="208" t="str">
        <f>'Marks Entry'!FX67</f>
        <v/>
      </c>
      <c r="FX65" s="223" t="str">
        <f>'Marks Entry'!FY67</f>
        <v/>
      </c>
      <c r="FY65" s="224" t="str">
        <f>'Marks Entry'!FZ67</f>
        <v/>
      </c>
      <c r="FZ65" s="224" t="str">
        <f>'Marks Entry'!GA67</f>
        <v/>
      </c>
      <c r="GA65" s="208" t="str">
        <f>'Marks Entry'!GC67</f>
        <v/>
      </c>
      <c r="GB65" s="445" t="str">
        <f>'Marks Entry'!GD67</f>
        <v/>
      </c>
    </row>
    <row r="66" spans="1:184" s="31" customFormat="1" ht="17.25" customHeight="1">
      <c r="A66" s="1064"/>
      <c r="B66" s="188">
        <f t="shared" si="1"/>
        <v>0</v>
      </c>
      <c r="C66" s="189">
        <f>'Marks Entry'!D68</f>
        <v>0</v>
      </c>
      <c r="D66" s="189">
        <f>'Marks Entry'!E68</f>
        <v>0</v>
      </c>
      <c r="E66" s="189">
        <f>'Marks Entry'!F68</f>
        <v>0</v>
      </c>
      <c r="F66" s="189">
        <f>'Marks Entry'!$G68</f>
        <v>0</v>
      </c>
      <c r="G66" s="189">
        <f>'Marks Entry'!$H68</f>
        <v>0</v>
      </c>
      <c r="H66" s="189">
        <f>'Marks Entry'!I68</f>
        <v>0</v>
      </c>
      <c r="I66" s="189">
        <f>'Marks Entry'!J68</f>
        <v>0</v>
      </c>
      <c r="J66" s="366">
        <f>'Marks Entry'!K68</f>
        <v>0</v>
      </c>
      <c r="K66" s="207">
        <f>'Marks Entry'!L68</f>
        <v>0</v>
      </c>
      <c r="L66" s="208">
        <f>'Marks Entry'!M68</f>
        <v>0</v>
      </c>
      <c r="M66" s="208">
        <f>'Marks Entry'!N68</f>
        <v>0</v>
      </c>
      <c r="N66" s="208">
        <f>'Marks Entry'!O68</f>
        <v>0</v>
      </c>
      <c r="O66" s="208">
        <f>'Marks Entry'!P68</f>
        <v>0</v>
      </c>
      <c r="P66" s="209">
        <f>'Marks Entry'!Q68</f>
        <v>0</v>
      </c>
      <c r="Q66" s="208">
        <f>'Marks Entry'!R68</f>
        <v>0</v>
      </c>
      <c r="R66" s="209">
        <f>'Marks Entry'!S68</f>
        <v>0</v>
      </c>
      <c r="S66" s="208">
        <f>'Marks Entry'!T68</f>
        <v>0</v>
      </c>
      <c r="T66" s="209">
        <f>'Marks Entry'!U68</f>
        <v>0</v>
      </c>
      <c r="U66" s="208">
        <f>'Marks Entry'!V68</f>
        <v>0</v>
      </c>
      <c r="V66" s="208" t="str">
        <f>'Marks Entry'!W68</f>
        <v/>
      </c>
      <c r="W66" s="208" t="str">
        <f>'Marks Entry'!X68</f>
        <v/>
      </c>
      <c r="X66" s="210" t="str">
        <f>'Marks Entry'!Y68</f>
        <v/>
      </c>
      <c r="Y66" s="207">
        <f>'Marks Entry'!Z68</f>
        <v>0</v>
      </c>
      <c r="Z66" s="208">
        <f>'Marks Entry'!AA68</f>
        <v>0</v>
      </c>
      <c r="AA66" s="208">
        <f>'Marks Entry'!AB68</f>
        <v>0</v>
      </c>
      <c r="AB66" s="208">
        <f>'Marks Entry'!AC68</f>
        <v>0</v>
      </c>
      <c r="AC66" s="208">
        <f>'Marks Entry'!AD68</f>
        <v>0</v>
      </c>
      <c r="AD66" s="209">
        <f>'Marks Entry'!AE68</f>
        <v>0</v>
      </c>
      <c r="AE66" s="208">
        <f>'Marks Entry'!AF68</f>
        <v>0</v>
      </c>
      <c r="AF66" s="209">
        <f>'Marks Entry'!AG68</f>
        <v>0</v>
      </c>
      <c r="AG66" s="208">
        <f>'Marks Entry'!AH68</f>
        <v>0</v>
      </c>
      <c r="AH66" s="209">
        <f>'Marks Entry'!AI68</f>
        <v>0</v>
      </c>
      <c r="AI66" s="208">
        <f>'Marks Entry'!AJ68</f>
        <v>0</v>
      </c>
      <c r="AJ66" s="208" t="str">
        <f>'Marks Entry'!AK68</f>
        <v/>
      </c>
      <c r="AK66" s="208" t="str">
        <f>'Marks Entry'!AL68</f>
        <v/>
      </c>
      <c r="AL66" s="210" t="str">
        <f>'Marks Entry'!AM68</f>
        <v/>
      </c>
      <c r="AM66" s="207">
        <f>'Marks Entry'!AN68</f>
        <v>0</v>
      </c>
      <c r="AN66" s="208">
        <f>'Marks Entry'!AO68</f>
        <v>0</v>
      </c>
      <c r="AO66" s="208">
        <f>'Marks Entry'!AP68</f>
        <v>0</v>
      </c>
      <c r="AP66" s="208">
        <f>'Marks Entry'!AQ68</f>
        <v>0</v>
      </c>
      <c r="AQ66" s="208">
        <f>'Marks Entry'!AR68</f>
        <v>0</v>
      </c>
      <c r="AR66" s="209">
        <f>'Marks Entry'!AS68</f>
        <v>0</v>
      </c>
      <c r="AS66" s="208">
        <f>'Marks Entry'!AT68</f>
        <v>0</v>
      </c>
      <c r="AT66" s="209">
        <f>'Marks Entry'!AU68</f>
        <v>0</v>
      </c>
      <c r="AU66" s="208">
        <f>'Marks Entry'!AV68</f>
        <v>0</v>
      </c>
      <c r="AV66" s="209">
        <f>'Marks Entry'!AW68</f>
        <v>0</v>
      </c>
      <c r="AW66" s="208">
        <f>'Marks Entry'!AX68</f>
        <v>0</v>
      </c>
      <c r="AX66" s="208" t="str">
        <f>'Marks Entry'!AY68</f>
        <v/>
      </c>
      <c r="AY66" s="208" t="str">
        <f>'Marks Entry'!AZ68</f>
        <v/>
      </c>
      <c r="AZ66" s="210" t="str">
        <f>'Marks Entry'!BA68</f>
        <v/>
      </c>
      <c r="BA66" s="207">
        <f>'Marks Entry'!BB68</f>
        <v>0</v>
      </c>
      <c r="BB66" s="208">
        <f>'Marks Entry'!BC68</f>
        <v>0</v>
      </c>
      <c r="BC66" s="208">
        <f>'Marks Entry'!BD68</f>
        <v>0</v>
      </c>
      <c r="BD66" s="208">
        <f>'Marks Entry'!BE68</f>
        <v>0</v>
      </c>
      <c r="BE66" s="208">
        <f>'Marks Entry'!BF68</f>
        <v>0</v>
      </c>
      <c r="BF66" s="209">
        <f>'Marks Entry'!BG68</f>
        <v>0</v>
      </c>
      <c r="BG66" s="208">
        <f>'Marks Entry'!BH68</f>
        <v>0</v>
      </c>
      <c r="BH66" s="209">
        <f>'Marks Entry'!BI68</f>
        <v>0</v>
      </c>
      <c r="BI66" s="208">
        <f>'Marks Entry'!BJ68</f>
        <v>0</v>
      </c>
      <c r="BJ66" s="209">
        <f>'Marks Entry'!BK68</f>
        <v>0</v>
      </c>
      <c r="BK66" s="208">
        <f>'Marks Entry'!BL68</f>
        <v>0</v>
      </c>
      <c r="BL66" s="208" t="str">
        <f>'Marks Entry'!BM68</f>
        <v/>
      </c>
      <c r="BM66" s="208" t="str">
        <f>'Marks Entry'!BN68</f>
        <v/>
      </c>
      <c r="BN66" s="210" t="str">
        <f>'Marks Entry'!BO68</f>
        <v/>
      </c>
      <c r="BO66" s="207">
        <f>'Marks Entry'!BP68</f>
        <v>0</v>
      </c>
      <c r="BP66" s="208">
        <f>'Marks Entry'!BQ68</f>
        <v>0</v>
      </c>
      <c r="BQ66" s="208">
        <f>'Marks Entry'!BR68</f>
        <v>0</v>
      </c>
      <c r="BR66" s="208">
        <f>'Marks Entry'!BS68</f>
        <v>0</v>
      </c>
      <c r="BS66" s="208">
        <f>'Marks Entry'!BT68</f>
        <v>0</v>
      </c>
      <c r="BT66" s="209">
        <f>'Marks Entry'!BU68</f>
        <v>0</v>
      </c>
      <c r="BU66" s="208">
        <f>'Marks Entry'!BV68</f>
        <v>0</v>
      </c>
      <c r="BV66" s="209">
        <f>'Marks Entry'!BW68</f>
        <v>0</v>
      </c>
      <c r="BW66" s="208">
        <f>'Marks Entry'!BX68</f>
        <v>0</v>
      </c>
      <c r="BX66" s="209">
        <f>'Marks Entry'!BY68</f>
        <v>0</v>
      </c>
      <c r="BY66" s="208">
        <f>'Marks Entry'!BZ68</f>
        <v>0</v>
      </c>
      <c r="BZ66" s="208" t="str">
        <f>'Marks Entry'!CA68</f>
        <v/>
      </c>
      <c r="CA66" s="208" t="str">
        <f>'Marks Entry'!CB68</f>
        <v/>
      </c>
      <c r="CB66" s="210" t="str">
        <f>'Marks Entry'!CC68</f>
        <v/>
      </c>
      <c r="CC66" s="207">
        <f>'Marks Entry'!CD68</f>
        <v>0</v>
      </c>
      <c r="CD66" s="208">
        <f>'Marks Entry'!CE68</f>
        <v>0</v>
      </c>
      <c r="CE66" s="208">
        <f>'Marks Entry'!CF68</f>
        <v>0</v>
      </c>
      <c r="CF66" s="208">
        <f>'Marks Entry'!CG68</f>
        <v>0</v>
      </c>
      <c r="CG66" s="208">
        <f>'Marks Entry'!CH68</f>
        <v>0</v>
      </c>
      <c r="CH66" s="209">
        <f>'Marks Entry'!CI68</f>
        <v>0</v>
      </c>
      <c r="CI66" s="208">
        <f>'Marks Entry'!CJ68</f>
        <v>0</v>
      </c>
      <c r="CJ66" s="209">
        <f>'Marks Entry'!CK68</f>
        <v>0</v>
      </c>
      <c r="CK66" s="208">
        <f>'Marks Entry'!CL68</f>
        <v>0</v>
      </c>
      <c r="CL66" s="209">
        <f>'Marks Entry'!CM68</f>
        <v>0</v>
      </c>
      <c r="CM66" s="208">
        <f>'Marks Entry'!CN68</f>
        <v>0</v>
      </c>
      <c r="CN66" s="208" t="str">
        <f>'Marks Entry'!CO68</f>
        <v/>
      </c>
      <c r="CO66" s="208" t="str">
        <f>'Marks Entry'!CP68</f>
        <v/>
      </c>
      <c r="CP66" s="210" t="str">
        <f>'Marks Entry'!CQ68</f>
        <v/>
      </c>
      <c r="CQ66" s="207">
        <f>'Marks Entry'!CR68</f>
        <v>0</v>
      </c>
      <c r="CR66" s="208">
        <f>'Marks Entry'!CS68</f>
        <v>0</v>
      </c>
      <c r="CS66" s="208">
        <f>'Marks Entry'!CT68</f>
        <v>0</v>
      </c>
      <c r="CT66" s="208">
        <f>'Marks Entry'!CU68</f>
        <v>0</v>
      </c>
      <c r="CU66" s="208">
        <f>'Marks Entry'!CV68</f>
        <v>0</v>
      </c>
      <c r="CV66" s="209">
        <f>'Marks Entry'!CW68</f>
        <v>0</v>
      </c>
      <c r="CW66" s="208">
        <f>'Marks Entry'!CX68</f>
        <v>0</v>
      </c>
      <c r="CX66" s="209">
        <f>'Marks Entry'!CY68</f>
        <v>0</v>
      </c>
      <c r="CY66" s="208">
        <f>'Marks Entry'!CZ68</f>
        <v>0</v>
      </c>
      <c r="CZ66" s="209">
        <f>'Marks Entry'!DA68</f>
        <v>0</v>
      </c>
      <c r="DA66" s="208">
        <f>'Marks Entry'!DB68</f>
        <v>0</v>
      </c>
      <c r="DB66" s="208" t="str">
        <f>'Marks Entry'!DC68</f>
        <v/>
      </c>
      <c r="DC66" s="208" t="str">
        <f>'Marks Entry'!DD68</f>
        <v/>
      </c>
      <c r="DD66" s="210" t="str">
        <f>'Marks Entry'!DE68</f>
        <v/>
      </c>
      <c r="DE66" s="211">
        <f>'Marks Entry'!DF68</f>
        <v>0</v>
      </c>
      <c r="DF66" s="212">
        <f>'Marks Entry'!DG68</f>
        <v>0</v>
      </c>
      <c r="DG66" s="212">
        <f>'Marks Entry'!DH68</f>
        <v>0</v>
      </c>
      <c r="DH66" s="209">
        <f>'Marks Entry'!DI68</f>
        <v>0</v>
      </c>
      <c r="DI66" s="212">
        <f>'Marks Entry'!DJ68</f>
        <v>0</v>
      </c>
      <c r="DJ66" s="213">
        <f>'Marks Entry'!DK68</f>
        <v>0</v>
      </c>
      <c r="DK66" s="214">
        <f>'Marks Entry'!DL68</f>
        <v>0</v>
      </c>
      <c r="DL66" s="213">
        <f>'Marks Entry'!DM68</f>
        <v>0</v>
      </c>
      <c r="DM66" s="212">
        <f>'Marks Entry'!DN68</f>
        <v>0</v>
      </c>
      <c r="DN66" s="214">
        <f>'Marks Entry'!DO68</f>
        <v>0</v>
      </c>
      <c r="DO66" s="215">
        <f>'Marks Entry'!DP68</f>
        <v>0</v>
      </c>
      <c r="DP66" s="208">
        <f>'Marks Entry'!DQ68</f>
        <v>0</v>
      </c>
      <c r="DQ66" s="210" t="str">
        <f>'Marks Entry'!DR68</f>
        <v/>
      </c>
      <c r="DR66" s="211">
        <f>'Marks Entry'!DS68</f>
        <v>0</v>
      </c>
      <c r="DS66" s="212">
        <f>'Marks Entry'!DT68</f>
        <v>0</v>
      </c>
      <c r="DT66" s="216">
        <f>'Marks Entry'!DU68</f>
        <v>0</v>
      </c>
      <c r="DU66" s="212">
        <f>'Marks Entry'!DV68</f>
        <v>0</v>
      </c>
      <c r="DV66" s="212">
        <f>'Marks Entry'!DW68</f>
        <v>0</v>
      </c>
      <c r="DW66" s="216">
        <f>'Marks Entry'!DX68</f>
        <v>0</v>
      </c>
      <c r="DX66" s="212">
        <f>'Marks Entry'!DY68</f>
        <v>0</v>
      </c>
      <c r="DY66" s="212">
        <f>'Marks Entry'!DZ68</f>
        <v>0</v>
      </c>
      <c r="DZ66" s="216" t="str">
        <f>'Marks Entry'!EA68</f>
        <v/>
      </c>
      <c r="EA66" s="216">
        <f>'Marks Entry'!EB68</f>
        <v>0</v>
      </c>
      <c r="EB66" s="216">
        <f>'Marks Entry'!EC68</f>
        <v>0</v>
      </c>
      <c r="EC66" s="217">
        <f>'Marks Entry'!ED68</f>
        <v>0</v>
      </c>
      <c r="ED66" s="212">
        <f>'Marks Entry'!EE68</f>
        <v>0</v>
      </c>
      <c r="EE66" s="213">
        <f>'Marks Entry'!EF68</f>
        <v>0</v>
      </c>
      <c r="EF66" s="216">
        <f>'Marks Entry'!EG68</f>
        <v>0</v>
      </c>
      <c r="EG66" s="213">
        <f>'Marks Entry'!EH68</f>
        <v>0</v>
      </c>
      <c r="EH66" s="212">
        <f>'Marks Entry'!EI68</f>
        <v>0</v>
      </c>
      <c r="EI66" s="214">
        <f>'Marks Entry'!EJ68</f>
        <v>0</v>
      </c>
      <c r="EJ66" s="214">
        <f>'Marks Entry'!EK68</f>
        <v>0</v>
      </c>
      <c r="EK66" s="214">
        <f>'Marks Entry'!EL68</f>
        <v>0</v>
      </c>
      <c r="EL66" s="218">
        <f>'Marks Entry'!EM68</f>
        <v>0</v>
      </c>
      <c r="EM66" s="208">
        <f>'Marks Entry'!EN68</f>
        <v>0</v>
      </c>
      <c r="EN66" s="210" t="str">
        <f>'Marks Entry'!EO68</f>
        <v/>
      </c>
      <c r="EO66" s="211">
        <f>'Marks Entry'!EP68</f>
        <v>0</v>
      </c>
      <c r="EP66" s="212">
        <f>'Marks Entry'!EQ68</f>
        <v>0</v>
      </c>
      <c r="EQ66" s="212">
        <f>'Marks Entry'!ER68</f>
        <v>0</v>
      </c>
      <c r="ER66" s="215">
        <f>'Marks Entry'!ES68</f>
        <v>0</v>
      </c>
      <c r="ES66" s="219">
        <f>'Marks Entry'!ET68</f>
        <v>0</v>
      </c>
      <c r="ET66" s="220" t="str">
        <f>'Marks Entry'!EU68</f>
        <v/>
      </c>
      <c r="EU66" s="211">
        <f>'Marks Entry'!EV68</f>
        <v>0</v>
      </c>
      <c r="EV66" s="212">
        <f>'Marks Entry'!EW68</f>
        <v>0</v>
      </c>
      <c r="EW66" s="212">
        <f>'Marks Entry'!EX68</f>
        <v>0</v>
      </c>
      <c r="EX66" s="215">
        <f>'Marks Entry'!EY68</f>
        <v>0</v>
      </c>
      <c r="EY66" s="219">
        <f>'Marks Entry'!EZ68</f>
        <v>0</v>
      </c>
      <c r="EZ66" s="220" t="str">
        <f>'Marks Entry'!FA68</f>
        <v/>
      </c>
      <c r="FA66" s="211">
        <f>'Marks Entry'!FB68</f>
        <v>0</v>
      </c>
      <c r="FB66" s="212">
        <f>'Marks Entry'!FC68</f>
        <v>0</v>
      </c>
      <c r="FC66" s="213">
        <f>'Marks Entry'!FD68</f>
        <v>0</v>
      </c>
      <c r="FD66" s="216">
        <f>'Marks Entry'!FE68</f>
        <v>0</v>
      </c>
      <c r="FE66" s="213">
        <f>'Marks Entry'!FF68</f>
        <v>0</v>
      </c>
      <c r="FF66" s="216">
        <f>'Marks Entry'!FG68</f>
        <v>0</v>
      </c>
      <c r="FG66" s="213">
        <f>'Marks Entry'!FH68</f>
        <v>0</v>
      </c>
      <c r="FH66" s="221">
        <f>'Marks Entry'!FI68</f>
        <v>0</v>
      </c>
      <c r="FI66" s="221">
        <f>'Marks Entry'!FJ68</f>
        <v>0</v>
      </c>
      <c r="FJ66" s="221" t="str">
        <f>'Marks Entry'!FK68</f>
        <v/>
      </c>
      <c r="FK66" s="208" t="str">
        <f>'Marks Entry'!FL68</f>
        <v/>
      </c>
      <c r="FL66" s="210" t="str">
        <f>'Marks Entry'!FM68</f>
        <v/>
      </c>
      <c r="FM66" s="211">
        <f>'Marks Entry'!FN68</f>
        <v>0</v>
      </c>
      <c r="FN66" s="212">
        <f>'Marks Entry'!FO68</f>
        <v>0</v>
      </c>
      <c r="FO66" s="212">
        <f>'Marks Entry'!FP68</f>
        <v>0</v>
      </c>
      <c r="FP66" s="215">
        <f>'Marks Entry'!FQ68</f>
        <v>0</v>
      </c>
      <c r="FQ66" s="219">
        <f>'Marks Entry'!FR68</f>
        <v>0</v>
      </c>
      <c r="FR66" s="220" t="str">
        <f>'Marks Entry'!FS68</f>
        <v/>
      </c>
      <c r="FS66" s="207">
        <f>'Marks Entry'!FT68</f>
        <v>0</v>
      </c>
      <c r="FT66" s="208">
        <f>'Marks Entry'!FU68</f>
        <v>0</v>
      </c>
      <c r="FU66" s="222" t="str">
        <f>'Marks Entry'!FV68</f>
        <v/>
      </c>
      <c r="FV66" s="207" t="str">
        <f>'Marks Entry'!FW68</f>
        <v/>
      </c>
      <c r="FW66" s="208" t="str">
        <f>'Marks Entry'!FX68</f>
        <v/>
      </c>
      <c r="FX66" s="223" t="str">
        <f>'Marks Entry'!FY68</f>
        <v/>
      </c>
      <c r="FY66" s="224" t="str">
        <f>'Marks Entry'!FZ68</f>
        <v/>
      </c>
      <c r="FZ66" s="224" t="str">
        <f>'Marks Entry'!GA68</f>
        <v/>
      </c>
      <c r="GA66" s="208" t="str">
        <f>'Marks Entry'!GC68</f>
        <v/>
      </c>
      <c r="GB66" s="445" t="str">
        <f>'Marks Entry'!GD68</f>
        <v/>
      </c>
    </row>
    <row r="67" spans="1:184" s="31" customFormat="1" ht="17.25" customHeight="1">
      <c r="A67" s="1064"/>
      <c r="B67" s="188">
        <f t="shared" si="1"/>
        <v>0</v>
      </c>
      <c r="C67" s="189">
        <f>'Marks Entry'!D69</f>
        <v>0</v>
      </c>
      <c r="D67" s="189">
        <f>'Marks Entry'!E69</f>
        <v>0</v>
      </c>
      <c r="E67" s="189">
        <f>'Marks Entry'!F69</f>
        <v>0</v>
      </c>
      <c r="F67" s="189">
        <f>'Marks Entry'!$G69</f>
        <v>0</v>
      </c>
      <c r="G67" s="189">
        <f>'Marks Entry'!$H69</f>
        <v>0</v>
      </c>
      <c r="H67" s="189">
        <f>'Marks Entry'!I69</f>
        <v>0</v>
      </c>
      <c r="I67" s="189">
        <f>'Marks Entry'!J69</f>
        <v>0</v>
      </c>
      <c r="J67" s="366">
        <f>'Marks Entry'!K69</f>
        <v>0</v>
      </c>
      <c r="K67" s="207">
        <f>'Marks Entry'!L69</f>
        <v>0</v>
      </c>
      <c r="L67" s="208">
        <f>'Marks Entry'!M69</f>
        <v>0</v>
      </c>
      <c r="M67" s="208">
        <f>'Marks Entry'!N69</f>
        <v>0</v>
      </c>
      <c r="N67" s="208">
        <f>'Marks Entry'!O69</f>
        <v>0</v>
      </c>
      <c r="O67" s="208">
        <f>'Marks Entry'!P69</f>
        <v>0</v>
      </c>
      <c r="P67" s="209">
        <f>'Marks Entry'!Q69</f>
        <v>0</v>
      </c>
      <c r="Q67" s="208">
        <f>'Marks Entry'!R69</f>
        <v>0</v>
      </c>
      <c r="R67" s="209">
        <f>'Marks Entry'!S69</f>
        <v>0</v>
      </c>
      <c r="S67" s="208">
        <f>'Marks Entry'!T69</f>
        <v>0</v>
      </c>
      <c r="T67" s="209">
        <f>'Marks Entry'!U69</f>
        <v>0</v>
      </c>
      <c r="U67" s="208">
        <f>'Marks Entry'!V69</f>
        <v>0</v>
      </c>
      <c r="V67" s="208" t="str">
        <f>'Marks Entry'!W69</f>
        <v/>
      </c>
      <c r="W67" s="208" t="str">
        <f>'Marks Entry'!X69</f>
        <v/>
      </c>
      <c r="X67" s="210" t="str">
        <f>'Marks Entry'!Y69</f>
        <v/>
      </c>
      <c r="Y67" s="207">
        <f>'Marks Entry'!Z69</f>
        <v>0</v>
      </c>
      <c r="Z67" s="208">
        <f>'Marks Entry'!AA69</f>
        <v>0</v>
      </c>
      <c r="AA67" s="208">
        <f>'Marks Entry'!AB69</f>
        <v>0</v>
      </c>
      <c r="AB67" s="208">
        <f>'Marks Entry'!AC69</f>
        <v>0</v>
      </c>
      <c r="AC67" s="208">
        <f>'Marks Entry'!AD69</f>
        <v>0</v>
      </c>
      <c r="AD67" s="209">
        <f>'Marks Entry'!AE69</f>
        <v>0</v>
      </c>
      <c r="AE67" s="208">
        <f>'Marks Entry'!AF69</f>
        <v>0</v>
      </c>
      <c r="AF67" s="209">
        <f>'Marks Entry'!AG69</f>
        <v>0</v>
      </c>
      <c r="AG67" s="208">
        <f>'Marks Entry'!AH69</f>
        <v>0</v>
      </c>
      <c r="AH67" s="209">
        <f>'Marks Entry'!AI69</f>
        <v>0</v>
      </c>
      <c r="AI67" s="208">
        <f>'Marks Entry'!AJ69</f>
        <v>0</v>
      </c>
      <c r="AJ67" s="208" t="str">
        <f>'Marks Entry'!AK69</f>
        <v/>
      </c>
      <c r="AK67" s="208" t="str">
        <f>'Marks Entry'!AL69</f>
        <v/>
      </c>
      <c r="AL67" s="210" t="str">
        <f>'Marks Entry'!AM69</f>
        <v/>
      </c>
      <c r="AM67" s="207">
        <f>'Marks Entry'!AN69</f>
        <v>0</v>
      </c>
      <c r="AN67" s="208">
        <f>'Marks Entry'!AO69</f>
        <v>0</v>
      </c>
      <c r="AO67" s="208">
        <f>'Marks Entry'!AP69</f>
        <v>0</v>
      </c>
      <c r="AP67" s="208">
        <f>'Marks Entry'!AQ69</f>
        <v>0</v>
      </c>
      <c r="AQ67" s="208">
        <f>'Marks Entry'!AR69</f>
        <v>0</v>
      </c>
      <c r="AR67" s="209">
        <f>'Marks Entry'!AS69</f>
        <v>0</v>
      </c>
      <c r="AS67" s="208">
        <f>'Marks Entry'!AT69</f>
        <v>0</v>
      </c>
      <c r="AT67" s="209">
        <f>'Marks Entry'!AU69</f>
        <v>0</v>
      </c>
      <c r="AU67" s="208">
        <f>'Marks Entry'!AV69</f>
        <v>0</v>
      </c>
      <c r="AV67" s="209">
        <f>'Marks Entry'!AW69</f>
        <v>0</v>
      </c>
      <c r="AW67" s="208">
        <f>'Marks Entry'!AX69</f>
        <v>0</v>
      </c>
      <c r="AX67" s="208" t="str">
        <f>'Marks Entry'!AY69</f>
        <v/>
      </c>
      <c r="AY67" s="208" t="str">
        <f>'Marks Entry'!AZ69</f>
        <v/>
      </c>
      <c r="AZ67" s="210" t="str">
        <f>'Marks Entry'!BA69</f>
        <v/>
      </c>
      <c r="BA67" s="207">
        <f>'Marks Entry'!BB69</f>
        <v>0</v>
      </c>
      <c r="BB67" s="208">
        <f>'Marks Entry'!BC69</f>
        <v>0</v>
      </c>
      <c r="BC67" s="208">
        <f>'Marks Entry'!BD69</f>
        <v>0</v>
      </c>
      <c r="BD67" s="208">
        <f>'Marks Entry'!BE69</f>
        <v>0</v>
      </c>
      <c r="BE67" s="208">
        <f>'Marks Entry'!BF69</f>
        <v>0</v>
      </c>
      <c r="BF67" s="209">
        <f>'Marks Entry'!BG69</f>
        <v>0</v>
      </c>
      <c r="BG67" s="208">
        <f>'Marks Entry'!BH69</f>
        <v>0</v>
      </c>
      <c r="BH67" s="209">
        <f>'Marks Entry'!BI69</f>
        <v>0</v>
      </c>
      <c r="BI67" s="208">
        <f>'Marks Entry'!BJ69</f>
        <v>0</v>
      </c>
      <c r="BJ67" s="209">
        <f>'Marks Entry'!BK69</f>
        <v>0</v>
      </c>
      <c r="BK67" s="208">
        <f>'Marks Entry'!BL69</f>
        <v>0</v>
      </c>
      <c r="BL67" s="208" t="str">
        <f>'Marks Entry'!BM69</f>
        <v/>
      </c>
      <c r="BM67" s="208" t="str">
        <f>'Marks Entry'!BN69</f>
        <v/>
      </c>
      <c r="BN67" s="210" t="str">
        <f>'Marks Entry'!BO69</f>
        <v/>
      </c>
      <c r="BO67" s="207">
        <f>'Marks Entry'!BP69</f>
        <v>0</v>
      </c>
      <c r="BP67" s="208">
        <f>'Marks Entry'!BQ69</f>
        <v>0</v>
      </c>
      <c r="BQ67" s="208">
        <f>'Marks Entry'!BR69</f>
        <v>0</v>
      </c>
      <c r="BR67" s="208">
        <f>'Marks Entry'!BS69</f>
        <v>0</v>
      </c>
      <c r="BS67" s="208">
        <f>'Marks Entry'!BT69</f>
        <v>0</v>
      </c>
      <c r="BT67" s="209">
        <f>'Marks Entry'!BU69</f>
        <v>0</v>
      </c>
      <c r="BU67" s="208">
        <f>'Marks Entry'!BV69</f>
        <v>0</v>
      </c>
      <c r="BV67" s="209">
        <f>'Marks Entry'!BW69</f>
        <v>0</v>
      </c>
      <c r="BW67" s="208">
        <f>'Marks Entry'!BX69</f>
        <v>0</v>
      </c>
      <c r="BX67" s="209">
        <f>'Marks Entry'!BY69</f>
        <v>0</v>
      </c>
      <c r="BY67" s="208">
        <f>'Marks Entry'!BZ69</f>
        <v>0</v>
      </c>
      <c r="BZ67" s="208" t="str">
        <f>'Marks Entry'!CA69</f>
        <v/>
      </c>
      <c r="CA67" s="208" t="str">
        <f>'Marks Entry'!CB69</f>
        <v/>
      </c>
      <c r="CB67" s="210" t="str">
        <f>'Marks Entry'!CC69</f>
        <v/>
      </c>
      <c r="CC67" s="207">
        <f>'Marks Entry'!CD69</f>
        <v>0</v>
      </c>
      <c r="CD67" s="208">
        <f>'Marks Entry'!CE69</f>
        <v>0</v>
      </c>
      <c r="CE67" s="208">
        <f>'Marks Entry'!CF69</f>
        <v>0</v>
      </c>
      <c r="CF67" s="208">
        <f>'Marks Entry'!CG69</f>
        <v>0</v>
      </c>
      <c r="CG67" s="208">
        <f>'Marks Entry'!CH69</f>
        <v>0</v>
      </c>
      <c r="CH67" s="209">
        <f>'Marks Entry'!CI69</f>
        <v>0</v>
      </c>
      <c r="CI67" s="208">
        <f>'Marks Entry'!CJ69</f>
        <v>0</v>
      </c>
      <c r="CJ67" s="209">
        <f>'Marks Entry'!CK69</f>
        <v>0</v>
      </c>
      <c r="CK67" s="208">
        <f>'Marks Entry'!CL69</f>
        <v>0</v>
      </c>
      <c r="CL67" s="209">
        <f>'Marks Entry'!CM69</f>
        <v>0</v>
      </c>
      <c r="CM67" s="208">
        <f>'Marks Entry'!CN69</f>
        <v>0</v>
      </c>
      <c r="CN67" s="208" t="str">
        <f>'Marks Entry'!CO69</f>
        <v/>
      </c>
      <c r="CO67" s="208" t="str">
        <f>'Marks Entry'!CP69</f>
        <v/>
      </c>
      <c r="CP67" s="210" t="str">
        <f>'Marks Entry'!CQ69</f>
        <v/>
      </c>
      <c r="CQ67" s="207">
        <f>'Marks Entry'!CR69</f>
        <v>0</v>
      </c>
      <c r="CR67" s="208">
        <f>'Marks Entry'!CS69</f>
        <v>0</v>
      </c>
      <c r="CS67" s="208">
        <f>'Marks Entry'!CT69</f>
        <v>0</v>
      </c>
      <c r="CT67" s="208">
        <f>'Marks Entry'!CU69</f>
        <v>0</v>
      </c>
      <c r="CU67" s="208">
        <f>'Marks Entry'!CV69</f>
        <v>0</v>
      </c>
      <c r="CV67" s="209">
        <f>'Marks Entry'!CW69</f>
        <v>0</v>
      </c>
      <c r="CW67" s="208">
        <f>'Marks Entry'!CX69</f>
        <v>0</v>
      </c>
      <c r="CX67" s="209">
        <f>'Marks Entry'!CY69</f>
        <v>0</v>
      </c>
      <c r="CY67" s="208">
        <f>'Marks Entry'!CZ69</f>
        <v>0</v>
      </c>
      <c r="CZ67" s="209">
        <f>'Marks Entry'!DA69</f>
        <v>0</v>
      </c>
      <c r="DA67" s="208">
        <f>'Marks Entry'!DB69</f>
        <v>0</v>
      </c>
      <c r="DB67" s="208" t="str">
        <f>'Marks Entry'!DC69</f>
        <v/>
      </c>
      <c r="DC67" s="208" t="str">
        <f>'Marks Entry'!DD69</f>
        <v/>
      </c>
      <c r="DD67" s="210" t="str">
        <f>'Marks Entry'!DE69</f>
        <v/>
      </c>
      <c r="DE67" s="211">
        <f>'Marks Entry'!DF69</f>
        <v>0</v>
      </c>
      <c r="DF67" s="212">
        <f>'Marks Entry'!DG69</f>
        <v>0</v>
      </c>
      <c r="DG67" s="212">
        <f>'Marks Entry'!DH69</f>
        <v>0</v>
      </c>
      <c r="DH67" s="209">
        <f>'Marks Entry'!DI69</f>
        <v>0</v>
      </c>
      <c r="DI67" s="212">
        <f>'Marks Entry'!DJ69</f>
        <v>0</v>
      </c>
      <c r="DJ67" s="213">
        <f>'Marks Entry'!DK69</f>
        <v>0</v>
      </c>
      <c r="DK67" s="214">
        <f>'Marks Entry'!DL69</f>
        <v>0</v>
      </c>
      <c r="DL67" s="213">
        <f>'Marks Entry'!DM69</f>
        <v>0</v>
      </c>
      <c r="DM67" s="212">
        <f>'Marks Entry'!DN69</f>
        <v>0</v>
      </c>
      <c r="DN67" s="214">
        <f>'Marks Entry'!DO69</f>
        <v>0</v>
      </c>
      <c r="DO67" s="215">
        <f>'Marks Entry'!DP69</f>
        <v>0</v>
      </c>
      <c r="DP67" s="208">
        <f>'Marks Entry'!DQ69</f>
        <v>0</v>
      </c>
      <c r="DQ67" s="210" t="str">
        <f>'Marks Entry'!DR69</f>
        <v/>
      </c>
      <c r="DR67" s="211">
        <f>'Marks Entry'!DS69</f>
        <v>0</v>
      </c>
      <c r="DS67" s="212">
        <f>'Marks Entry'!DT69</f>
        <v>0</v>
      </c>
      <c r="DT67" s="216">
        <f>'Marks Entry'!DU69</f>
        <v>0</v>
      </c>
      <c r="DU67" s="212">
        <f>'Marks Entry'!DV69</f>
        <v>0</v>
      </c>
      <c r="DV67" s="212">
        <f>'Marks Entry'!DW69</f>
        <v>0</v>
      </c>
      <c r="DW67" s="216">
        <f>'Marks Entry'!DX69</f>
        <v>0</v>
      </c>
      <c r="DX67" s="212">
        <f>'Marks Entry'!DY69</f>
        <v>0</v>
      </c>
      <c r="DY67" s="212">
        <f>'Marks Entry'!DZ69</f>
        <v>0</v>
      </c>
      <c r="DZ67" s="216" t="str">
        <f>'Marks Entry'!EA69</f>
        <v/>
      </c>
      <c r="EA67" s="216">
        <f>'Marks Entry'!EB69</f>
        <v>0</v>
      </c>
      <c r="EB67" s="216">
        <f>'Marks Entry'!EC69</f>
        <v>0</v>
      </c>
      <c r="EC67" s="217">
        <f>'Marks Entry'!ED69</f>
        <v>0</v>
      </c>
      <c r="ED67" s="212">
        <f>'Marks Entry'!EE69</f>
        <v>0</v>
      </c>
      <c r="EE67" s="213">
        <f>'Marks Entry'!EF69</f>
        <v>0</v>
      </c>
      <c r="EF67" s="216">
        <f>'Marks Entry'!EG69</f>
        <v>0</v>
      </c>
      <c r="EG67" s="213">
        <f>'Marks Entry'!EH69</f>
        <v>0</v>
      </c>
      <c r="EH67" s="212">
        <f>'Marks Entry'!EI69</f>
        <v>0</v>
      </c>
      <c r="EI67" s="214">
        <f>'Marks Entry'!EJ69</f>
        <v>0</v>
      </c>
      <c r="EJ67" s="214">
        <f>'Marks Entry'!EK69</f>
        <v>0</v>
      </c>
      <c r="EK67" s="214">
        <f>'Marks Entry'!EL69</f>
        <v>0</v>
      </c>
      <c r="EL67" s="218">
        <f>'Marks Entry'!EM69</f>
        <v>0</v>
      </c>
      <c r="EM67" s="208">
        <f>'Marks Entry'!EN69</f>
        <v>0</v>
      </c>
      <c r="EN67" s="210" t="str">
        <f>'Marks Entry'!EO69</f>
        <v/>
      </c>
      <c r="EO67" s="211">
        <f>'Marks Entry'!EP69</f>
        <v>0</v>
      </c>
      <c r="EP67" s="212">
        <f>'Marks Entry'!EQ69</f>
        <v>0</v>
      </c>
      <c r="EQ67" s="212">
        <f>'Marks Entry'!ER69</f>
        <v>0</v>
      </c>
      <c r="ER67" s="215">
        <f>'Marks Entry'!ES69</f>
        <v>0</v>
      </c>
      <c r="ES67" s="219">
        <f>'Marks Entry'!ET69</f>
        <v>0</v>
      </c>
      <c r="ET67" s="220" t="str">
        <f>'Marks Entry'!EU69</f>
        <v/>
      </c>
      <c r="EU67" s="211">
        <f>'Marks Entry'!EV69</f>
        <v>0</v>
      </c>
      <c r="EV67" s="212">
        <f>'Marks Entry'!EW69</f>
        <v>0</v>
      </c>
      <c r="EW67" s="212">
        <f>'Marks Entry'!EX69</f>
        <v>0</v>
      </c>
      <c r="EX67" s="215">
        <f>'Marks Entry'!EY69</f>
        <v>0</v>
      </c>
      <c r="EY67" s="219">
        <f>'Marks Entry'!EZ69</f>
        <v>0</v>
      </c>
      <c r="EZ67" s="220" t="str">
        <f>'Marks Entry'!FA69</f>
        <v/>
      </c>
      <c r="FA67" s="211">
        <f>'Marks Entry'!FB69</f>
        <v>0</v>
      </c>
      <c r="FB67" s="212">
        <f>'Marks Entry'!FC69</f>
        <v>0</v>
      </c>
      <c r="FC67" s="213">
        <f>'Marks Entry'!FD69</f>
        <v>0</v>
      </c>
      <c r="FD67" s="216">
        <f>'Marks Entry'!FE69</f>
        <v>0</v>
      </c>
      <c r="FE67" s="213">
        <f>'Marks Entry'!FF69</f>
        <v>0</v>
      </c>
      <c r="FF67" s="216">
        <f>'Marks Entry'!FG69</f>
        <v>0</v>
      </c>
      <c r="FG67" s="213">
        <f>'Marks Entry'!FH69</f>
        <v>0</v>
      </c>
      <c r="FH67" s="221">
        <f>'Marks Entry'!FI69</f>
        <v>0</v>
      </c>
      <c r="FI67" s="221">
        <f>'Marks Entry'!FJ69</f>
        <v>0</v>
      </c>
      <c r="FJ67" s="221" t="str">
        <f>'Marks Entry'!FK69</f>
        <v/>
      </c>
      <c r="FK67" s="208" t="str">
        <f>'Marks Entry'!FL69</f>
        <v/>
      </c>
      <c r="FL67" s="210" t="str">
        <f>'Marks Entry'!FM69</f>
        <v/>
      </c>
      <c r="FM67" s="211">
        <f>'Marks Entry'!FN69</f>
        <v>0</v>
      </c>
      <c r="FN67" s="212">
        <f>'Marks Entry'!FO69</f>
        <v>0</v>
      </c>
      <c r="FO67" s="212">
        <f>'Marks Entry'!FP69</f>
        <v>0</v>
      </c>
      <c r="FP67" s="215">
        <f>'Marks Entry'!FQ69</f>
        <v>0</v>
      </c>
      <c r="FQ67" s="219">
        <f>'Marks Entry'!FR69</f>
        <v>0</v>
      </c>
      <c r="FR67" s="220" t="str">
        <f>'Marks Entry'!FS69</f>
        <v/>
      </c>
      <c r="FS67" s="207">
        <f>'Marks Entry'!FT69</f>
        <v>0</v>
      </c>
      <c r="FT67" s="208">
        <f>'Marks Entry'!FU69</f>
        <v>0</v>
      </c>
      <c r="FU67" s="222" t="str">
        <f>'Marks Entry'!FV69</f>
        <v/>
      </c>
      <c r="FV67" s="207" t="str">
        <f>'Marks Entry'!FW69</f>
        <v/>
      </c>
      <c r="FW67" s="208" t="str">
        <f>'Marks Entry'!FX69</f>
        <v/>
      </c>
      <c r="FX67" s="223" t="str">
        <f>'Marks Entry'!FY69</f>
        <v/>
      </c>
      <c r="FY67" s="208" t="str">
        <f>'Marks Entry'!FZ69</f>
        <v/>
      </c>
      <c r="FZ67" s="208" t="str">
        <f>'Marks Entry'!GA69</f>
        <v/>
      </c>
      <c r="GA67" s="208" t="str">
        <f>'Marks Entry'!GC69</f>
        <v/>
      </c>
      <c r="GB67" s="445" t="str">
        <f>'Marks Entry'!GD69</f>
        <v/>
      </c>
    </row>
    <row r="68" spans="1:184" s="31" customFormat="1" ht="17.25" customHeight="1">
      <c r="A68" s="1064"/>
      <c r="B68" s="188">
        <f t="shared" si="1"/>
        <v>0</v>
      </c>
      <c r="C68" s="189">
        <f>'Marks Entry'!D70</f>
        <v>0</v>
      </c>
      <c r="D68" s="189">
        <f>'Marks Entry'!E70</f>
        <v>0</v>
      </c>
      <c r="E68" s="189">
        <f>'Marks Entry'!F70</f>
        <v>0</v>
      </c>
      <c r="F68" s="189">
        <f>'Marks Entry'!$G70</f>
        <v>0</v>
      </c>
      <c r="G68" s="189">
        <f>'Marks Entry'!$H70</f>
        <v>0</v>
      </c>
      <c r="H68" s="189">
        <f>'Marks Entry'!I70</f>
        <v>0</v>
      </c>
      <c r="I68" s="189">
        <f>'Marks Entry'!J70</f>
        <v>0</v>
      </c>
      <c r="J68" s="366">
        <f>'Marks Entry'!K70</f>
        <v>0</v>
      </c>
      <c r="K68" s="207">
        <f>'Marks Entry'!L70</f>
        <v>0</v>
      </c>
      <c r="L68" s="208">
        <f>'Marks Entry'!M70</f>
        <v>0</v>
      </c>
      <c r="M68" s="208">
        <f>'Marks Entry'!N70</f>
        <v>0</v>
      </c>
      <c r="N68" s="208">
        <f>'Marks Entry'!O70</f>
        <v>0</v>
      </c>
      <c r="O68" s="208">
        <f>'Marks Entry'!P70</f>
        <v>0</v>
      </c>
      <c r="P68" s="209">
        <f>'Marks Entry'!Q70</f>
        <v>0</v>
      </c>
      <c r="Q68" s="208">
        <f>'Marks Entry'!R70</f>
        <v>0</v>
      </c>
      <c r="R68" s="209">
        <f>'Marks Entry'!S70</f>
        <v>0</v>
      </c>
      <c r="S68" s="208">
        <f>'Marks Entry'!T70</f>
        <v>0</v>
      </c>
      <c r="T68" s="209">
        <f>'Marks Entry'!U70</f>
        <v>0</v>
      </c>
      <c r="U68" s="208">
        <f>'Marks Entry'!V70</f>
        <v>0</v>
      </c>
      <c r="V68" s="208" t="str">
        <f>'Marks Entry'!W70</f>
        <v/>
      </c>
      <c r="W68" s="208" t="str">
        <f>'Marks Entry'!X70</f>
        <v/>
      </c>
      <c r="X68" s="210" t="str">
        <f>'Marks Entry'!Y70</f>
        <v/>
      </c>
      <c r="Y68" s="207">
        <f>'Marks Entry'!Z70</f>
        <v>0</v>
      </c>
      <c r="Z68" s="208">
        <f>'Marks Entry'!AA70</f>
        <v>0</v>
      </c>
      <c r="AA68" s="208">
        <f>'Marks Entry'!AB70</f>
        <v>0</v>
      </c>
      <c r="AB68" s="208">
        <f>'Marks Entry'!AC70</f>
        <v>0</v>
      </c>
      <c r="AC68" s="208">
        <f>'Marks Entry'!AD70</f>
        <v>0</v>
      </c>
      <c r="AD68" s="209">
        <f>'Marks Entry'!AE70</f>
        <v>0</v>
      </c>
      <c r="AE68" s="208">
        <f>'Marks Entry'!AF70</f>
        <v>0</v>
      </c>
      <c r="AF68" s="209">
        <f>'Marks Entry'!AG70</f>
        <v>0</v>
      </c>
      <c r="AG68" s="208">
        <f>'Marks Entry'!AH70</f>
        <v>0</v>
      </c>
      <c r="AH68" s="209">
        <f>'Marks Entry'!AI70</f>
        <v>0</v>
      </c>
      <c r="AI68" s="208">
        <f>'Marks Entry'!AJ70</f>
        <v>0</v>
      </c>
      <c r="AJ68" s="208" t="str">
        <f>'Marks Entry'!AK70</f>
        <v/>
      </c>
      <c r="AK68" s="208" t="str">
        <f>'Marks Entry'!AL70</f>
        <v/>
      </c>
      <c r="AL68" s="210" t="str">
        <f>'Marks Entry'!AM70</f>
        <v/>
      </c>
      <c r="AM68" s="207">
        <f>'Marks Entry'!AN70</f>
        <v>0</v>
      </c>
      <c r="AN68" s="208">
        <f>'Marks Entry'!AO70</f>
        <v>0</v>
      </c>
      <c r="AO68" s="208">
        <f>'Marks Entry'!AP70</f>
        <v>0</v>
      </c>
      <c r="AP68" s="208">
        <f>'Marks Entry'!AQ70</f>
        <v>0</v>
      </c>
      <c r="AQ68" s="208">
        <f>'Marks Entry'!AR70</f>
        <v>0</v>
      </c>
      <c r="AR68" s="209">
        <f>'Marks Entry'!AS70</f>
        <v>0</v>
      </c>
      <c r="AS68" s="208">
        <f>'Marks Entry'!AT70</f>
        <v>0</v>
      </c>
      <c r="AT68" s="209">
        <f>'Marks Entry'!AU70</f>
        <v>0</v>
      </c>
      <c r="AU68" s="208">
        <f>'Marks Entry'!AV70</f>
        <v>0</v>
      </c>
      <c r="AV68" s="209">
        <f>'Marks Entry'!AW70</f>
        <v>0</v>
      </c>
      <c r="AW68" s="208">
        <f>'Marks Entry'!AX70</f>
        <v>0</v>
      </c>
      <c r="AX68" s="208" t="str">
        <f>'Marks Entry'!AY70</f>
        <v/>
      </c>
      <c r="AY68" s="208" t="str">
        <f>'Marks Entry'!AZ70</f>
        <v/>
      </c>
      <c r="AZ68" s="210" t="str">
        <f>'Marks Entry'!BA70</f>
        <v/>
      </c>
      <c r="BA68" s="207">
        <f>'Marks Entry'!BB70</f>
        <v>0</v>
      </c>
      <c r="BB68" s="208">
        <f>'Marks Entry'!BC70</f>
        <v>0</v>
      </c>
      <c r="BC68" s="208">
        <f>'Marks Entry'!BD70</f>
        <v>0</v>
      </c>
      <c r="BD68" s="208">
        <f>'Marks Entry'!BE70</f>
        <v>0</v>
      </c>
      <c r="BE68" s="208">
        <f>'Marks Entry'!BF70</f>
        <v>0</v>
      </c>
      <c r="BF68" s="209">
        <f>'Marks Entry'!BG70</f>
        <v>0</v>
      </c>
      <c r="BG68" s="208">
        <f>'Marks Entry'!BH70</f>
        <v>0</v>
      </c>
      <c r="BH68" s="209">
        <f>'Marks Entry'!BI70</f>
        <v>0</v>
      </c>
      <c r="BI68" s="208">
        <f>'Marks Entry'!BJ70</f>
        <v>0</v>
      </c>
      <c r="BJ68" s="209">
        <f>'Marks Entry'!BK70</f>
        <v>0</v>
      </c>
      <c r="BK68" s="208">
        <f>'Marks Entry'!BL70</f>
        <v>0</v>
      </c>
      <c r="BL68" s="208" t="str">
        <f>'Marks Entry'!BM70</f>
        <v/>
      </c>
      <c r="BM68" s="208" t="str">
        <f>'Marks Entry'!BN70</f>
        <v/>
      </c>
      <c r="BN68" s="210" t="str">
        <f>'Marks Entry'!BO70</f>
        <v/>
      </c>
      <c r="BO68" s="207">
        <f>'Marks Entry'!BP70</f>
        <v>0</v>
      </c>
      <c r="BP68" s="208">
        <f>'Marks Entry'!BQ70</f>
        <v>0</v>
      </c>
      <c r="BQ68" s="208">
        <f>'Marks Entry'!BR70</f>
        <v>0</v>
      </c>
      <c r="BR68" s="208">
        <f>'Marks Entry'!BS70</f>
        <v>0</v>
      </c>
      <c r="BS68" s="208">
        <f>'Marks Entry'!BT70</f>
        <v>0</v>
      </c>
      <c r="BT68" s="209">
        <f>'Marks Entry'!BU70</f>
        <v>0</v>
      </c>
      <c r="BU68" s="208">
        <f>'Marks Entry'!BV70</f>
        <v>0</v>
      </c>
      <c r="BV68" s="209">
        <f>'Marks Entry'!BW70</f>
        <v>0</v>
      </c>
      <c r="BW68" s="208">
        <f>'Marks Entry'!BX70</f>
        <v>0</v>
      </c>
      <c r="BX68" s="209">
        <f>'Marks Entry'!BY70</f>
        <v>0</v>
      </c>
      <c r="BY68" s="208">
        <f>'Marks Entry'!BZ70</f>
        <v>0</v>
      </c>
      <c r="BZ68" s="208" t="str">
        <f>'Marks Entry'!CA70</f>
        <v/>
      </c>
      <c r="CA68" s="208" t="str">
        <f>'Marks Entry'!CB70</f>
        <v/>
      </c>
      <c r="CB68" s="210" t="str">
        <f>'Marks Entry'!CC70</f>
        <v/>
      </c>
      <c r="CC68" s="207">
        <f>'Marks Entry'!CD70</f>
        <v>0</v>
      </c>
      <c r="CD68" s="208">
        <f>'Marks Entry'!CE70</f>
        <v>0</v>
      </c>
      <c r="CE68" s="208">
        <f>'Marks Entry'!CF70</f>
        <v>0</v>
      </c>
      <c r="CF68" s="208">
        <f>'Marks Entry'!CG70</f>
        <v>0</v>
      </c>
      <c r="CG68" s="208">
        <f>'Marks Entry'!CH70</f>
        <v>0</v>
      </c>
      <c r="CH68" s="209">
        <f>'Marks Entry'!CI70</f>
        <v>0</v>
      </c>
      <c r="CI68" s="208">
        <f>'Marks Entry'!CJ70</f>
        <v>0</v>
      </c>
      <c r="CJ68" s="209">
        <f>'Marks Entry'!CK70</f>
        <v>0</v>
      </c>
      <c r="CK68" s="208">
        <f>'Marks Entry'!CL70</f>
        <v>0</v>
      </c>
      <c r="CL68" s="209">
        <f>'Marks Entry'!CM70</f>
        <v>0</v>
      </c>
      <c r="CM68" s="208">
        <f>'Marks Entry'!CN70</f>
        <v>0</v>
      </c>
      <c r="CN68" s="208" t="str">
        <f>'Marks Entry'!CO70</f>
        <v/>
      </c>
      <c r="CO68" s="208" t="str">
        <f>'Marks Entry'!CP70</f>
        <v/>
      </c>
      <c r="CP68" s="210" t="str">
        <f>'Marks Entry'!CQ70</f>
        <v/>
      </c>
      <c r="CQ68" s="207">
        <f>'Marks Entry'!CR70</f>
        <v>0</v>
      </c>
      <c r="CR68" s="208">
        <f>'Marks Entry'!CS70</f>
        <v>0</v>
      </c>
      <c r="CS68" s="208">
        <f>'Marks Entry'!CT70</f>
        <v>0</v>
      </c>
      <c r="CT68" s="208">
        <f>'Marks Entry'!CU70</f>
        <v>0</v>
      </c>
      <c r="CU68" s="208">
        <f>'Marks Entry'!CV70</f>
        <v>0</v>
      </c>
      <c r="CV68" s="209">
        <f>'Marks Entry'!CW70</f>
        <v>0</v>
      </c>
      <c r="CW68" s="208">
        <f>'Marks Entry'!CX70</f>
        <v>0</v>
      </c>
      <c r="CX68" s="209">
        <f>'Marks Entry'!CY70</f>
        <v>0</v>
      </c>
      <c r="CY68" s="208">
        <f>'Marks Entry'!CZ70</f>
        <v>0</v>
      </c>
      <c r="CZ68" s="209">
        <f>'Marks Entry'!DA70</f>
        <v>0</v>
      </c>
      <c r="DA68" s="208">
        <f>'Marks Entry'!DB70</f>
        <v>0</v>
      </c>
      <c r="DB68" s="208" t="str">
        <f>'Marks Entry'!DC70</f>
        <v/>
      </c>
      <c r="DC68" s="208" t="str">
        <f>'Marks Entry'!DD70</f>
        <v/>
      </c>
      <c r="DD68" s="210" t="str">
        <f>'Marks Entry'!DE70</f>
        <v/>
      </c>
      <c r="DE68" s="211">
        <f>'Marks Entry'!DF70</f>
        <v>0</v>
      </c>
      <c r="DF68" s="212">
        <f>'Marks Entry'!DG70</f>
        <v>0</v>
      </c>
      <c r="DG68" s="212">
        <f>'Marks Entry'!DH70</f>
        <v>0</v>
      </c>
      <c r="DH68" s="209">
        <f>'Marks Entry'!DI70</f>
        <v>0</v>
      </c>
      <c r="DI68" s="212">
        <f>'Marks Entry'!DJ70</f>
        <v>0</v>
      </c>
      <c r="DJ68" s="213">
        <f>'Marks Entry'!DK70</f>
        <v>0</v>
      </c>
      <c r="DK68" s="214">
        <f>'Marks Entry'!DL70</f>
        <v>0</v>
      </c>
      <c r="DL68" s="213">
        <f>'Marks Entry'!DM70</f>
        <v>0</v>
      </c>
      <c r="DM68" s="212">
        <f>'Marks Entry'!DN70</f>
        <v>0</v>
      </c>
      <c r="DN68" s="214">
        <f>'Marks Entry'!DO70</f>
        <v>0</v>
      </c>
      <c r="DO68" s="215">
        <f>'Marks Entry'!DP70</f>
        <v>0</v>
      </c>
      <c r="DP68" s="208">
        <f>'Marks Entry'!DQ70</f>
        <v>0</v>
      </c>
      <c r="DQ68" s="210" t="str">
        <f>'Marks Entry'!DR70</f>
        <v/>
      </c>
      <c r="DR68" s="211">
        <f>'Marks Entry'!DS70</f>
        <v>0</v>
      </c>
      <c r="DS68" s="212">
        <f>'Marks Entry'!DT70</f>
        <v>0</v>
      </c>
      <c r="DT68" s="216">
        <f>'Marks Entry'!DU70</f>
        <v>0</v>
      </c>
      <c r="DU68" s="212">
        <f>'Marks Entry'!DV70</f>
        <v>0</v>
      </c>
      <c r="DV68" s="212">
        <f>'Marks Entry'!DW70</f>
        <v>0</v>
      </c>
      <c r="DW68" s="216">
        <f>'Marks Entry'!DX70</f>
        <v>0</v>
      </c>
      <c r="DX68" s="212">
        <f>'Marks Entry'!DY70</f>
        <v>0</v>
      </c>
      <c r="DY68" s="212">
        <f>'Marks Entry'!DZ70</f>
        <v>0</v>
      </c>
      <c r="DZ68" s="216" t="str">
        <f>'Marks Entry'!EA70</f>
        <v/>
      </c>
      <c r="EA68" s="216">
        <f>'Marks Entry'!EB70</f>
        <v>0</v>
      </c>
      <c r="EB68" s="216">
        <f>'Marks Entry'!EC70</f>
        <v>0</v>
      </c>
      <c r="EC68" s="217">
        <f>'Marks Entry'!ED70</f>
        <v>0</v>
      </c>
      <c r="ED68" s="212">
        <f>'Marks Entry'!EE70</f>
        <v>0</v>
      </c>
      <c r="EE68" s="213">
        <f>'Marks Entry'!EF70</f>
        <v>0</v>
      </c>
      <c r="EF68" s="216">
        <f>'Marks Entry'!EG70</f>
        <v>0</v>
      </c>
      <c r="EG68" s="213">
        <f>'Marks Entry'!EH70</f>
        <v>0</v>
      </c>
      <c r="EH68" s="212">
        <f>'Marks Entry'!EI70</f>
        <v>0</v>
      </c>
      <c r="EI68" s="214">
        <f>'Marks Entry'!EJ70</f>
        <v>0</v>
      </c>
      <c r="EJ68" s="214">
        <f>'Marks Entry'!EK70</f>
        <v>0</v>
      </c>
      <c r="EK68" s="214">
        <f>'Marks Entry'!EL70</f>
        <v>0</v>
      </c>
      <c r="EL68" s="218">
        <f>'Marks Entry'!EM70</f>
        <v>0</v>
      </c>
      <c r="EM68" s="208">
        <f>'Marks Entry'!EN70</f>
        <v>0</v>
      </c>
      <c r="EN68" s="210" t="str">
        <f>'Marks Entry'!EO70</f>
        <v/>
      </c>
      <c r="EO68" s="211">
        <f>'Marks Entry'!EP70</f>
        <v>0</v>
      </c>
      <c r="EP68" s="212">
        <f>'Marks Entry'!EQ70</f>
        <v>0</v>
      </c>
      <c r="EQ68" s="212">
        <f>'Marks Entry'!ER70</f>
        <v>0</v>
      </c>
      <c r="ER68" s="215">
        <f>'Marks Entry'!ES70</f>
        <v>0</v>
      </c>
      <c r="ES68" s="219">
        <f>'Marks Entry'!ET70</f>
        <v>0</v>
      </c>
      <c r="ET68" s="220" t="str">
        <f>'Marks Entry'!EU70</f>
        <v/>
      </c>
      <c r="EU68" s="211">
        <f>'Marks Entry'!EV70</f>
        <v>0</v>
      </c>
      <c r="EV68" s="212">
        <f>'Marks Entry'!EW70</f>
        <v>0</v>
      </c>
      <c r="EW68" s="212">
        <f>'Marks Entry'!EX70</f>
        <v>0</v>
      </c>
      <c r="EX68" s="215">
        <f>'Marks Entry'!EY70</f>
        <v>0</v>
      </c>
      <c r="EY68" s="219">
        <f>'Marks Entry'!EZ70</f>
        <v>0</v>
      </c>
      <c r="EZ68" s="220" t="str">
        <f>'Marks Entry'!FA70</f>
        <v/>
      </c>
      <c r="FA68" s="211">
        <f>'Marks Entry'!FB70</f>
        <v>0</v>
      </c>
      <c r="FB68" s="212">
        <f>'Marks Entry'!FC70</f>
        <v>0</v>
      </c>
      <c r="FC68" s="213">
        <f>'Marks Entry'!FD70</f>
        <v>0</v>
      </c>
      <c r="FD68" s="216">
        <f>'Marks Entry'!FE70</f>
        <v>0</v>
      </c>
      <c r="FE68" s="213">
        <f>'Marks Entry'!FF70</f>
        <v>0</v>
      </c>
      <c r="FF68" s="216">
        <f>'Marks Entry'!FG70</f>
        <v>0</v>
      </c>
      <c r="FG68" s="213">
        <f>'Marks Entry'!FH70</f>
        <v>0</v>
      </c>
      <c r="FH68" s="221">
        <f>'Marks Entry'!FI70</f>
        <v>0</v>
      </c>
      <c r="FI68" s="221">
        <f>'Marks Entry'!FJ70</f>
        <v>0</v>
      </c>
      <c r="FJ68" s="221" t="str">
        <f>'Marks Entry'!FK70</f>
        <v/>
      </c>
      <c r="FK68" s="208" t="str">
        <f>'Marks Entry'!FL70</f>
        <v/>
      </c>
      <c r="FL68" s="210" t="str">
        <f>'Marks Entry'!FM70</f>
        <v/>
      </c>
      <c r="FM68" s="211">
        <f>'Marks Entry'!FN70</f>
        <v>0</v>
      </c>
      <c r="FN68" s="212">
        <f>'Marks Entry'!FO70</f>
        <v>0</v>
      </c>
      <c r="FO68" s="212">
        <f>'Marks Entry'!FP70</f>
        <v>0</v>
      </c>
      <c r="FP68" s="215">
        <f>'Marks Entry'!FQ70</f>
        <v>0</v>
      </c>
      <c r="FQ68" s="219">
        <f>'Marks Entry'!FR70</f>
        <v>0</v>
      </c>
      <c r="FR68" s="220" t="str">
        <f>'Marks Entry'!FS70</f>
        <v/>
      </c>
      <c r="FS68" s="207">
        <f>'Marks Entry'!FT70</f>
        <v>0</v>
      </c>
      <c r="FT68" s="208">
        <f>'Marks Entry'!FU70</f>
        <v>0</v>
      </c>
      <c r="FU68" s="222" t="str">
        <f>'Marks Entry'!FV70</f>
        <v/>
      </c>
      <c r="FV68" s="207" t="str">
        <f>'Marks Entry'!FW70</f>
        <v/>
      </c>
      <c r="FW68" s="208" t="str">
        <f>'Marks Entry'!FX70</f>
        <v/>
      </c>
      <c r="FX68" s="223" t="str">
        <f>'Marks Entry'!FY70</f>
        <v/>
      </c>
      <c r="FY68" s="208" t="str">
        <f>'Marks Entry'!FZ70</f>
        <v/>
      </c>
      <c r="FZ68" s="208" t="str">
        <f>'Marks Entry'!GA70</f>
        <v/>
      </c>
      <c r="GA68" s="208" t="str">
        <f>'Marks Entry'!GC70</f>
        <v/>
      </c>
      <c r="GB68" s="445" t="str">
        <f>'Marks Entry'!GD70</f>
        <v/>
      </c>
    </row>
    <row r="69" spans="1:184" s="31" customFormat="1" ht="17.25" customHeight="1">
      <c r="A69" s="1064"/>
      <c r="B69" s="188">
        <f t="shared" si="1"/>
        <v>0</v>
      </c>
      <c r="C69" s="189">
        <f>'Marks Entry'!D71</f>
        <v>0</v>
      </c>
      <c r="D69" s="189">
        <f>'Marks Entry'!E71</f>
        <v>0</v>
      </c>
      <c r="E69" s="189">
        <f>'Marks Entry'!F71</f>
        <v>0</v>
      </c>
      <c r="F69" s="189">
        <f>'Marks Entry'!$G71</f>
        <v>0</v>
      </c>
      <c r="G69" s="189">
        <f>'Marks Entry'!$H71</f>
        <v>0</v>
      </c>
      <c r="H69" s="189">
        <f>'Marks Entry'!I71</f>
        <v>0</v>
      </c>
      <c r="I69" s="189">
        <f>'Marks Entry'!J71</f>
        <v>0</v>
      </c>
      <c r="J69" s="366">
        <f>'Marks Entry'!K71</f>
        <v>0</v>
      </c>
      <c r="K69" s="207">
        <f>'Marks Entry'!L71</f>
        <v>0</v>
      </c>
      <c r="L69" s="208">
        <f>'Marks Entry'!M71</f>
        <v>0</v>
      </c>
      <c r="M69" s="208">
        <f>'Marks Entry'!N71</f>
        <v>0</v>
      </c>
      <c r="N69" s="208">
        <f>'Marks Entry'!O71</f>
        <v>0</v>
      </c>
      <c r="O69" s="208">
        <f>'Marks Entry'!P71</f>
        <v>0</v>
      </c>
      <c r="P69" s="209">
        <f>'Marks Entry'!Q71</f>
        <v>0</v>
      </c>
      <c r="Q69" s="208">
        <f>'Marks Entry'!R71</f>
        <v>0</v>
      </c>
      <c r="R69" s="209">
        <f>'Marks Entry'!S71</f>
        <v>0</v>
      </c>
      <c r="S69" s="208">
        <f>'Marks Entry'!T71</f>
        <v>0</v>
      </c>
      <c r="T69" s="209">
        <f>'Marks Entry'!U71</f>
        <v>0</v>
      </c>
      <c r="U69" s="208">
        <f>'Marks Entry'!V71</f>
        <v>0</v>
      </c>
      <c r="V69" s="208" t="str">
        <f>'Marks Entry'!W71</f>
        <v/>
      </c>
      <c r="W69" s="208" t="str">
        <f>'Marks Entry'!X71</f>
        <v/>
      </c>
      <c r="X69" s="210" t="str">
        <f>'Marks Entry'!Y71</f>
        <v/>
      </c>
      <c r="Y69" s="207">
        <f>'Marks Entry'!Z71</f>
        <v>0</v>
      </c>
      <c r="Z69" s="208">
        <f>'Marks Entry'!AA71</f>
        <v>0</v>
      </c>
      <c r="AA69" s="208">
        <f>'Marks Entry'!AB71</f>
        <v>0</v>
      </c>
      <c r="AB69" s="208">
        <f>'Marks Entry'!AC71</f>
        <v>0</v>
      </c>
      <c r="AC69" s="208">
        <f>'Marks Entry'!AD71</f>
        <v>0</v>
      </c>
      <c r="AD69" s="209">
        <f>'Marks Entry'!AE71</f>
        <v>0</v>
      </c>
      <c r="AE69" s="208">
        <f>'Marks Entry'!AF71</f>
        <v>0</v>
      </c>
      <c r="AF69" s="209">
        <f>'Marks Entry'!AG71</f>
        <v>0</v>
      </c>
      <c r="AG69" s="208">
        <f>'Marks Entry'!AH71</f>
        <v>0</v>
      </c>
      <c r="AH69" s="209">
        <f>'Marks Entry'!AI71</f>
        <v>0</v>
      </c>
      <c r="AI69" s="208">
        <f>'Marks Entry'!AJ71</f>
        <v>0</v>
      </c>
      <c r="AJ69" s="208" t="str">
        <f>'Marks Entry'!AK71</f>
        <v/>
      </c>
      <c r="AK69" s="208" t="str">
        <f>'Marks Entry'!AL71</f>
        <v/>
      </c>
      <c r="AL69" s="210" t="str">
        <f>'Marks Entry'!AM71</f>
        <v/>
      </c>
      <c r="AM69" s="207">
        <f>'Marks Entry'!AN71</f>
        <v>0</v>
      </c>
      <c r="AN69" s="208">
        <f>'Marks Entry'!AO71</f>
        <v>0</v>
      </c>
      <c r="AO69" s="208">
        <f>'Marks Entry'!AP71</f>
        <v>0</v>
      </c>
      <c r="AP69" s="208">
        <f>'Marks Entry'!AQ71</f>
        <v>0</v>
      </c>
      <c r="AQ69" s="208">
        <f>'Marks Entry'!AR71</f>
        <v>0</v>
      </c>
      <c r="AR69" s="209">
        <f>'Marks Entry'!AS71</f>
        <v>0</v>
      </c>
      <c r="AS69" s="208">
        <f>'Marks Entry'!AT71</f>
        <v>0</v>
      </c>
      <c r="AT69" s="209">
        <f>'Marks Entry'!AU71</f>
        <v>0</v>
      </c>
      <c r="AU69" s="208">
        <f>'Marks Entry'!AV71</f>
        <v>0</v>
      </c>
      <c r="AV69" s="209">
        <f>'Marks Entry'!AW71</f>
        <v>0</v>
      </c>
      <c r="AW69" s="208">
        <f>'Marks Entry'!AX71</f>
        <v>0</v>
      </c>
      <c r="AX69" s="208" t="str">
        <f>'Marks Entry'!AY71</f>
        <v/>
      </c>
      <c r="AY69" s="208" t="str">
        <f>'Marks Entry'!AZ71</f>
        <v/>
      </c>
      <c r="AZ69" s="210" t="str">
        <f>'Marks Entry'!BA71</f>
        <v/>
      </c>
      <c r="BA69" s="207">
        <f>'Marks Entry'!BB71</f>
        <v>0</v>
      </c>
      <c r="BB69" s="208">
        <f>'Marks Entry'!BC71</f>
        <v>0</v>
      </c>
      <c r="BC69" s="208">
        <f>'Marks Entry'!BD71</f>
        <v>0</v>
      </c>
      <c r="BD69" s="208">
        <f>'Marks Entry'!BE71</f>
        <v>0</v>
      </c>
      <c r="BE69" s="208">
        <f>'Marks Entry'!BF71</f>
        <v>0</v>
      </c>
      <c r="BF69" s="209">
        <f>'Marks Entry'!BG71</f>
        <v>0</v>
      </c>
      <c r="BG69" s="208">
        <f>'Marks Entry'!BH71</f>
        <v>0</v>
      </c>
      <c r="BH69" s="209">
        <f>'Marks Entry'!BI71</f>
        <v>0</v>
      </c>
      <c r="BI69" s="208">
        <f>'Marks Entry'!BJ71</f>
        <v>0</v>
      </c>
      <c r="BJ69" s="209">
        <f>'Marks Entry'!BK71</f>
        <v>0</v>
      </c>
      <c r="BK69" s="208">
        <f>'Marks Entry'!BL71</f>
        <v>0</v>
      </c>
      <c r="BL69" s="208" t="str">
        <f>'Marks Entry'!BM71</f>
        <v/>
      </c>
      <c r="BM69" s="208" t="str">
        <f>'Marks Entry'!BN71</f>
        <v/>
      </c>
      <c r="BN69" s="210" t="str">
        <f>'Marks Entry'!BO71</f>
        <v/>
      </c>
      <c r="BO69" s="207">
        <f>'Marks Entry'!BP71</f>
        <v>0</v>
      </c>
      <c r="BP69" s="208">
        <f>'Marks Entry'!BQ71</f>
        <v>0</v>
      </c>
      <c r="BQ69" s="208">
        <f>'Marks Entry'!BR71</f>
        <v>0</v>
      </c>
      <c r="BR69" s="208">
        <f>'Marks Entry'!BS71</f>
        <v>0</v>
      </c>
      <c r="BS69" s="208">
        <f>'Marks Entry'!BT71</f>
        <v>0</v>
      </c>
      <c r="BT69" s="209">
        <f>'Marks Entry'!BU71</f>
        <v>0</v>
      </c>
      <c r="BU69" s="208">
        <f>'Marks Entry'!BV71</f>
        <v>0</v>
      </c>
      <c r="BV69" s="209">
        <f>'Marks Entry'!BW71</f>
        <v>0</v>
      </c>
      <c r="BW69" s="208">
        <f>'Marks Entry'!BX71</f>
        <v>0</v>
      </c>
      <c r="BX69" s="209">
        <f>'Marks Entry'!BY71</f>
        <v>0</v>
      </c>
      <c r="BY69" s="208">
        <f>'Marks Entry'!BZ71</f>
        <v>0</v>
      </c>
      <c r="BZ69" s="208" t="str">
        <f>'Marks Entry'!CA71</f>
        <v/>
      </c>
      <c r="CA69" s="208" t="str">
        <f>'Marks Entry'!CB71</f>
        <v/>
      </c>
      <c r="CB69" s="210" t="str">
        <f>'Marks Entry'!CC71</f>
        <v/>
      </c>
      <c r="CC69" s="207">
        <f>'Marks Entry'!CD71</f>
        <v>0</v>
      </c>
      <c r="CD69" s="208">
        <f>'Marks Entry'!CE71</f>
        <v>0</v>
      </c>
      <c r="CE69" s="208">
        <f>'Marks Entry'!CF71</f>
        <v>0</v>
      </c>
      <c r="CF69" s="208">
        <f>'Marks Entry'!CG71</f>
        <v>0</v>
      </c>
      <c r="CG69" s="208">
        <f>'Marks Entry'!CH71</f>
        <v>0</v>
      </c>
      <c r="CH69" s="209">
        <f>'Marks Entry'!CI71</f>
        <v>0</v>
      </c>
      <c r="CI69" s="208">
        <f>'Marks Entry'!CJ71</f>
        <v>0</v>
      </c>
      <c r="CJ69" s="209">
        <f>'Marks Entry'!CK71</f>
        <v>0</v>
      </c>
      <c r="CK69" s="208">
        <f>'Marks Entry'!CL71</f>
        <v>0</v>
      </c>
      <c r="CL69" s="209">
        <f>'Marks Entry'!CM71</f>
        <v>0</v>
      </c>
      <c r="CM69" s="208">
        <f>'Marks Entry'!CN71</f>
        <v>0</v>
      </c>
      <c r="CN69" s="208" t="str">
        <f>'Marks Entry'!CO71</f>
        <v/>
      </c>
      <c r="CO69" s="208" t="str">
        <f>'Marks Entry'!CP71</f>
        <v/>
      </c>
      <c r="CP69" s="210" t="str">
        <f>'Marks Entry'!CQ71</f>
        <v/>
      </c>
      <c r="CQ69" s="207">
        <f>'Marks Entry'!CR71</f>
        <v>0</v>
      </c>
      <c r="CR69" s="208">
        <f>'Marks Entry'!CS71</f>
        <v>0</v>
      </c>
      <c r="CS69" s="208">
        <f>'Marks Entry'!CT71</f>
        <v>0</v>
      </c>
      <c r="CT69" s="208">
        <f>'Marks Entry'!CU71</f>
        <v>0</v>
      </c>
      <c r="CU69" s="208">
        <f>'Marks Entry'!CV71</f>
        <v>0</v>
      </c>
      <c r="CV69" s="209">
        <f>'Marks Entry'!CW71</f>
        <v>0</v>
      </c>
      <c r="CW69" s="208">
        <f>'Marks Entry'!CX71</f>
        <v>0</v>
      </c>
      <c r="CX69" s="209">
        <f>'Marks Entry'!CY71</f>
        <v>0</v>
      </c>
      <c r="CY69" s="208">
        <f>'Marks Entry'!CZ71</f>
        <v>0</v>
      </c>
      <c r="CZ69" s="209">
        <f>'Marks Entry'!DA71</f>
        <v>0</v>
      </c>
      <c r="DA69" s="208">
        <f>'Marks Entry'!DB71</f>
        <v>0</v>
      </c>
      <c r="DB69" s="208" t="str">
        <f>'Marks Entry'!DC71</f>
        <v/>
      </c>
      <c r="DC69" s="208" t="str">
        <f>'Marks Entry'!DD71</f>
        <v/>
      </c>
      <c r="DD69" s="210" t="str">
        <f>'Marks Entry'!DE71</f>
        <v/>
      </c>
      <c r="DE69" s="211">
        <f>'Marks Entry'!DF71</f>
        <v>0</v>
      </c>
      <c r="DF69" s="212">
        <f>'Marks Entry'!DG71</f>
        <v>0</v>
      </c>
      <c r="DG69" s="212">
        <f>'Marks Entry'!DH71</f>
        <v>0</v>
      </c>
      <c r="DH69" s="209">
        <f>'Marks Entry'!DI71</f>
        <v>0</v>
      </c>
      <c r="DI69" s="212">
        <f>'Marks Entry'!DJ71</f>
        <v>0</v>
      </c>
      <c r="DJ69" s="213">
        <f>'Marks Entry'!DK71</f>
        <v>0</v>
      </c>
      <c r="DK69" s="214">
        <f>'Marks Entry'!DL71</f>
        <v>0</v>
      </c>
      <c r="DL69" s="213">
        <f>'Marks Entry'!DM71</f>
        <v>0</v>
      </c>
      <c r="DM69" s="212">
        <f>'Marks Entry'!DN71</f>
        <v>0</v>
      </c>
      <c r="DN69" s="214">
        <f>'Marks Entry'!DO71</f>
        <v>0</v>
      </c>
      <c r="DO69" s="215">
        <f>'Marks Entry'!DP71</f>
        <v>0</v>
      </c>
      <c r="DP69" s="208">
        <f>'Marks Entry'!DQ71</f>
        <v>0</v>
      </c>
      <c r="DQ69" s="210" t="str">
        <f>'Marks Entry'!DR71</f>
        <v/>
      </c>
      <c r="DR69" s="211">
        <f>'Marks Entry'!DS71</f>
        <v>0</v>
      </c>
      <c r="DS69" s="212">
        <f>'Marks Entry'!DT71</f>
        <v>0</v>
      </c>
      <c r="DT69" s="216">
        <f>'Marks Entry'!DU71</f>
        <v>0</v>
      </c>
      <c r="DU69" s="212">
        <f>'Marks Entry'!DV71</f>
        <v>0</v>
      </c>
      <c r="DV69" s="212">
        <f>'Marks Entry'!DW71</f>
        <v>0</v>
      </c>
      <c r="DW69" s="216">
        <f>'Marks Entry'!DX71</f>
        <v>0</v>
      </c>
      <c r="DX69" s="212">
        <f>'Marks Entry'!DY71</f>
        <v>0</v>
      </c>
      <c r="DY69" s="212">
        <f>'Marks Entry'!DZ71</f>
        <v>0</v>
      </c>
      <c r="DZ69" s="216" t="str">
        <f>'Marks Entry'!EA71</f>
        <v/>
      </c>
      <c r="EA69" s="216">
        <f>'Marks Entry'!EB71</f>
        <v>0</v>
      </c>
      <c r="EB69" s="216">
        <f>'Marks Entry'!EC71</f>
        <v>0</v>
      </c>
      <c r="EC69" s="217">
        <f>'Marks Entry'!ED71</f>
        <v>0</v>
      </c>
      <c r="ED69" s="212">
        <f>'Marks Entry'!EE71</f>
        <v>0</v>
      </c>
      <c r="EE69" s="213">
        <f>'Marks Entry'!EF71</f>
        <v>0</v>
      </c>
      <c r="EF69" s="216">
        <f>'Marks Entry'!EG71</f>
        <v>0</v>
      </c>
      <c r="EG69" s="213">
        <f>'Marks Entry'!EH71</f>
        <v>0</v>
      </c>
      <c r="EH69" s="212">
        <f>'Marks Entry'!EI71</f>
        <v>0</v>
      </c>
      <c r="EI69" s="214">
        <f>'Marks Entry'!EJ71</f>
        <v>0</v>
      </c>
      <c r="EJ69" s="214">
        <f>'Marks Entry'!EK71</f>
        <v>0</v>
      </c>
      <c r="EK69" s="214">
        <f>'Marks Entry'!EL71</f>
        <v>0</v>
      </c>
      <c r="EL69" s="218">
        <f>'Marks Entry'!EM71</f>
        <v>0</v>
      </c>
      <c r="EM69" s="208">
        <f>'Marks Entry'!EN71</f>
        <v>0</v>
      </c>
      <c r="EN69" s="210" t="str">
        <f>'Marks Entry'!EO71</f>
        <v/>
      </c>
      <c r="EO69" s="211">
        <f>'Marks Entry'!EP71</f>
        <v>0</v>
      </c>
      <c r="EP69" s="212">
        <f>'Marks Entry'!EQ71</f>
        <v>0</v>
      </c>
      <c r="EQ69" s="212">
        <f>'Marks Entry'!ER71</f>
        <v>0</v>
      </c>
      <c r="ER69" s="215">
        <f>'Marks Entry'!ES71</f>
        <v>0</v>
      </c>
      <c r="ES69" s="219">
        <f>'Marks Entry'!ET71</f>
        <v>0</v>
      </c>
      <c r="ET69" s="220" t="str">
        <f>'Marks Entry'!EU71</f>
        <v/>
      </c>
      <c r="EU69" s="211">
        <f>'Marks Entry'!EV71</f>
        <v>0</v>
      </c>
      <c r="EV69" s="212">
        <f>'Marks Entry'!EW71</f>
        <v>0</v>
      </c>
      <c r="EW69" s="212">
        <f>'Marks Entry'!EX71</f>
        <v>0</v>
      </c>
      <c r="EX69" s="215">
        <f>'Marks Entry'!EY71</f>
        <v>0</v>
      </c>
      <c r="EY69" s="219">
        <f>'Marks Entry'!EZ71</f>
        <v>0</v>
      </c>
      <c r="EZ69" s="220" t="str">
        <f>'Marks Entry'!FA71</f>
        <v/>
      </c>
      <c r="FA69" s="211">
        <f>'Marks Entry'!FB71</f>
        <v>0</v>
      </c>
      <c r="FB69" s="212">
        <f>'Marks Entry'!FC71</f>
        <v>0</v>
      </c>
      <c r="FC69" s="213">
        <f>'Marks Entry'!FD71</f>
        <v>0</v>
      </c>
      <c r="FD69" s="216">
        <f>'Marks Entry'!FE71</f>
        <v>0</v>
      </c>
      <c r="FE69" s="213">
        <f>'Marks Entry'!FF71</f>
        <v>0</v>
      </c>
      <c r="FF69" s="216">
        <f>'Marks Entry'!FG71</f>
        <v>0</v>
      </c>
      <c r="FG69" s="213">
        <f>'Marks Entry'!FH71</f>
        <v>0</v>
      </c>
      <c r="FH69" s="221">
        <f>'Marks Entry'!FI71</f>
        <v>0</v>
      </c>
      <c r="FI69" s="221">
        <f>'Marks Entry'!FJ71</f>
        <v>0</v>
      </c>
      <c r="FJ69" s="221" t="str">
        <f>'Marks Entry'!FK71</f>
        <v/>
      </c>
      <c r="FK69" s="208" t="str">
        <f>'Marks Entry'!FL71</f>
        <v/>
      </c>
      <c r="FL69" s="210" t="str">
        <f>'Marks Entry'!FM71</f>
        <v/>
      </c>
      <c r="FM69" s="211">
        <f>'Marks Entry'!FN71</f>
        <v>0</v>
      </c>
      <c r="FN69" s="212">
        <f>'Marks Entry'!FO71</f>
        <v>0</v>
      </c>
      <c r="FO69" s="212">
        <f>'Marks Entry'!FP71</f>
        <v>0</v>
      </c>
      <c r="FP69" s="215">
        <f>'Marks Entry'!FQ71</f>
        <v>0</v>
      </c>
      <c r="FQ69" s="219">
        <f>'Marks Entry'!FR71</f>
        <v>0</v>
      </c>
      <c r="FR69" s="220" t="str">
        <f>'Marks Entry'!FS71</f>
        <v/>
      </c>
      <c r="FS69" s="207">
        <f>'Marks Entry'!FT71</f>
        <v>0</v>
      </c>
      <c r="FT69" s="208">
        <f>'Marks Entry'!FU71</f>
        <v>0</v>
      </c>
      <c r="FU69" s="222" t="str">
        <f>'Marks Entry'!FV71</f>
        <v/>
      </c>
      <c r="FV69" s="207" t="str">
        <f>'Marks Entry'!FW71</f>
        <v/>
      </c>
      <c r="FW69" s="208" t="str">
        <f>'Marks Entry'!FX71</f>
        <v/>
      </c>
      <c r="FX69" s="223" t="str">
        <f>'Marks Entry'!FY71</f>
        <v/>
      </c>
      <c r="FY69" s="224" t="str">
        <f>'Marks Entry'!FZ71</f>
        <v/>
      </c>
      <c r="FZ69" s="224" t="str">
        <f>'Marks Entry'!GA71</f>
        <v/>
      </c>
      <c r="GA69" s="208" t="str">
        <f>'Marks Entry'!GC71</f>
        <v/>
      </c>
      <c r="GB69" s="445" t="str">
        <f>'Marks Entry'!GD71</f>
        <v/>
      </c>
    </row>
    <row r="70" spans="1:184" s="31" customFormat="1" ht="17.25" customHeight="1">
      <c r="A70" s="1064"/>
      <c r="B70" s="188">
        <f t="shared" si="1"/>
        <v>0</v>
      </c>
      <c r="C70" s="189">
        <f>'Marks Entry'!D72</f>
        <v>0</v>
      </c>
      <c r="D70" s="189">
        <f>'Marks Entry'!E72</f>
        <v>0</v>
      </c>
      <c r="E70" s="189">
        <f>'Marks Entry'!F72</f>
        <v>0</v>
      </c>
      <c r="F70" s="189">
        <f>'Marks Entry'!$G72</f>
        <v>0</v>
      </c>
      <c r="G70" s="189">
        <f>'Marks Entry'!$H72</f>
        <v>0</v>
      </c>
      <c r="H70" s="189">
        <f>'Marks Entry'!I72</f>
        <v>0</v>
      </c>
      <c r="I70" s="189">
        <f>'Marks Entry'!J72</f>
        <v>0</v>
      </c>
      <c r="J70" s="366">
        <f>'Marks Entry'!K72</f>
        <v>0</v>
      </c>
      <c r="K70" s="207">
        <f>'Marks Entry'!L72</f>
        <v>0</v>
      </c>
      <c r="L70" s="208">
        <f>'Marks Entry'!M72</f>
        <v>0</v>
      </c>
      <c r="M70" s="208">
        <f>'Marks Entry'!N72</f>
        <v>0</v>
      </c>
      <c r="N70" s="208">
        <f>'Marks Entry'!O72</f>
        <v>0</v>
      </c>
      <c r="O70" s="208">
        <f>'Marks Entry'!P72</f>
        <v>0</v>
      </c>
      <c r="P70" s="209">
        <f>'Marks Entry'!Q72</f>
        <v>0</v>
      </c>
      <c r="Q70" s="208">
        <f>'Marks Entry'!R72</f>
        <v>0</v>
      </c>
      <c r="R70" s="209">
        <f>'Marks Entry'!S72</f>
        <v>0</v>
      </c>
      <c r="S70" s="208">
        <f>'Marks Entry'!T72</f>
        <v>0</v>
      </c>
      <c r="T70" s="209">
        <f>'Marks Entry'!U72</f>
        <v>0</v>
      </c>
      <c r="U70" s="208">
        <f>'Marks Entry'!V72</f>
        <v>0</v>
      </c>
      <c r="V70" s="208" t="str">
        <f>'Marks Entry'!W72</f>
        <v/>
      </c>
      <c r="W70" s="208" t="str">
        <f>'Marks Entry'!X72</f>
        <v/>
      </c>
      <c r="X70" s="210" t="str">
        <f>'Marks Entry'!Y72</f>
        <v/>
      </c>
      <c r="Y70" s="207">
        <f>'Marks Entry'!Z72</f>
        <v>0</v>
      </c>
      <c r="Z70" s="208">
        <f>'Marks Entry'!AA72</f>
        <v>0</v>
      </c>
      <c r="AA70" s="208">
        <f>'Marks Entry'!AB72</f>
        <v>0</v>
      </c>
      <c r="AB70" s="208">
        <f>'Marks Entry'!AC72</f>
        <v>0</v>
      </c>
      <c r="AC70" s="208">
        <f>'Marks Entry'!AD72</f>
        <v>0</v>
      </c>
      <c r="AD70" s="209">
        <f>'Marks Entry'!AE72</f>
        <v>0</v>
      </c>
      <c r="AE70" s="208">
        <f>'Marks Entry'!AF72</f>
        <v>0</v>
      </c>
      <c r="AF70" s="209">
        <f>'Marks Entry'!AG72</f>
        <v>0</v>
      </c>
      <c r="AG70" s="208">
        <f>'Marks Entry'!AH72</f>
        <v>0</v>
      </c>
      <c r="AH70" s="209">
        <f>'Marks Entry'!AI72</f>
        <v>0</v>
      </c>
      <c r="AI70" s="208">
        <f>'Marks Entry'!AJ72</f>
        <v>0</v>
      </c>
      <c r="AJ70" s="208" t="str">
        <f>'Marks Entry'!AK72</f>
        <v/>
      </c>
      <c r="AK70" s="208" t="str">
        <f>'Marks Entry'!AL72</f>
        <v/>
      </c>
      <c r="AL70" s="210" t="str">
        <f>'Marks Entry'!AM72</f>
        <v/>
      </c>
      <c r="AM70" s="207">
        <f>'Marks Entry'!AN72</f>
        <v>0</v>
      </c>
      <c r="AN70" s="208">
        <f>'Marks Entry'!AO72</f>
        <v>0</v>
      </c>
      <c r="AO70" s="208">
        <f>'Marks Entry'!AP72</f>
        <v>0</v>
      </c>
      <c r="AP70" s="208">
        <f>'Marks Entry'!AQ72</f>
        <v>0</v>
      </c>
      <c r="AQ70" s="208">
        <f>'Marks Entry'!AR72</f>
        <v>0</v>
      </c>
      <c r="AR70" s="209">
        <f>'Marks Entry'!AS72</f>
        <v>0</v>
      </c>
      <c r="AS70" s="208">
        <f>'Marks Entry'!AT72</f>
        <v>0</v>
      </c>
      <c r="AT70" s="209">
        <f>'Marks Entry'!AU72</f>
        <v>0</v>
      </c>
      <c r="AU70" s="208">
        <f>'Marks Entry'!AV72</f>
        <v>0</v>
      </c>
      <c r="AV70" s="209">
        <f>'Marks Entry'!AW72</f>
        <v>0</v>
      </c>
      <c r="AW70" s="208">
        <f>'Marks Entry'!AX72</f>
        <v>0</v>
      </c>
      <c r="AX70" s="208" t="str">
        <f>'Marks Entry'!AY72</f>
        <v/>
      </c>
      <c r="AY70" s="208" t="str">
        <f>'Marks Entry'!AZ72</f>
        <v/>
      </c>
      <c r="AZ70" s="210" t="str">
        <f>'Marks Entry'!BA72</f>
        <v/>
      </c>
      <c r="BA70" s="207">
        <f>'Marks Entry'!BB72</f>
        <v>0</v>
      </c>
      <c r="BB70" s="208">
        <f>'Marks Entry'!BC72</f>
        <v>0</v>
      </c>
      <c r="BC70" s="208">
        <f>'Marks Entry'!BD72</f>
        <v>0</v>
      </c>
      <c r="BD70" s="208">
        <f>'Marks Entry'!BE72</f>
        <v>0</v>
      </c>
      <c r="BE70" s="208">
        <f>'Marks Entry'!BF72</f>
        <v>0</v>
      </c>
      <c r="BF70" s="209">
        <f>'Marks Entry'!BG72</f>
        <v>0</v>
      </c>
      <c r="BG70" s="208">
        <f>'Marks Entry'!BH72</f>
        <v>0</v>
      </c>
      <c r="BH70" s="209">
        <f>'Marks Entry'!BI72</f>
        <v>0</v>
      </c>
      <c r="BI70" s="208">
        <f>'Marks Entry'!BJ72</f>
        <v>0</v>
      </c>
      <c r="BJ70" s="209">
        <f>'Marks Entry'!BK72</f>
        <v>0</v>
      </c>
      <c r="BK70" s="208">
        <f>'Marks Entry'!BL72</f>
        <v>0</v>
      </c>
      <c r="BL70" s="208" t="str">
        <f>'Marks Entry'!BM72</f>
        <v/>
      </c>
      <c r="BM70" s="208" t="str">
        <f>'Marks Entry'!BN72</f>
        <v/>
      </c>
      <c r="BN70" s="210" t="str">
        <f>'Marks Entry'!BO72</f>
        <v/>
      </c>
      <c r="BO70" s="207">
        <f>'Marks Entry'!BP72</f>
        <v>0</v>
      </c>
      <c r="BP70" s="208">
        <f>'Marks Entry'!BQ72</f>
        <v>0</v>
      </c>
      <c r="BQ70" s="208">
        <f>'Marks Entry'!BR72</f>
        <v>0</v>
      </c>
      <c r="BR70" s="208">
        <f>'Marks Entry'!BS72</f>
        <v>0</v>
      </c>
      <c r="BS70" s="208">
        <f>'Marks Entry'!BT72</f>
        <v>0</v>
      </c>
      <c r="BT70" s="209">
        <f>'Marks Entry'!BU72</f>
        <v>0</v>
      </c>
      <c r="BU70" s="208">
        <f>'Marks Entry'!BV72</f>
        <v>0</v>
      </c>
      <c r="BV70" s="209">
        <f>'Marks Entry'!BW72</f>
        <v>0</v>
      </c>
      <c r="BW70" s="208">
        <f>'Marks Entry'!BX72</f>
        <v>0</v>
      </c>
      <c r="BX70" s="209">
        <f>'Marks Entry'!BY72</f>
        <v>0</v>
      </c>
      <c r="BY70" s="208">
        <f>'Marks Entry'!BZ72</f>
        <v>0</v>
      </c>
      <c r="BZ70" s="208" t="str">
        <f>'Marks Entry'!CA72</f>
        <v/>
      </c>
      <c r="CA70" s="208" t="str">
        <f>'Marks Entry'!CB72</f>
        <v/>
      </c>
      <c r="CB70" s="210" t="str">
        <f>'Marks Entry'!CC72</f>
        <v/>
      </c>
      <c r="CC70" s="207">
        <f>'Marks Entry'!CD72</f>
        <v>0</v>
      </c>
      <c r="CD70" s="208">
        <f>'Marks Entry'!CE72</f>
        <v>0</v>
      </c>
      <c r="CE70" s="208">
        <f>'Marks Entry'!CF72</f>
        <v>0</v>
      </c>
      <c r="CF70" s="208">
        <f>'Marks Entry'!CG72</f>
        <v>0</v>
      </c>
      <c r="CG70" s="208">
        <f>'Marks Entry'!CH72</f>
        <v>0</v>
      </c>
      <c r="CH70" s="209">
        <f>'Marks Entry'!CI72</f>
        <v>0</v>
      </c>
      <c r="CI70" s="208">
        <f>'Marks Entry'!CJ72</f>
        <v>0</v>
      </c>
      <c r="CJ70" s="209">
        <f>'Marks Entry'!CK72</f>
        <v>0</v>
      </c>
      <c r="CK70" s="208">
        <f>'Marks Entry'!CL72</f>
        <v>0</v>
      </c>
      <c r="CL70" s="209">
        <f>'Marks Entry'!CM72</f>
        <v>0</v>
      </c>
      <c r="CM70" s="208">
        <f>'Marks Entry'!CN72</f>
        <v>0</v>
      </c>
      <c r="CN70" s="208" t="str">
        <f>'Marks Entry'!CO72</f>
        <v/>
      </c>
      <c r="CO70" s="208" t="str">
        <f>'Marks Entry'!CP72</f>
        <v/>
      </c>
      <c r="CP70" s="210" t="str">
        <f>'Marks Entry'!CQ72</f>
        <v/>
      </c>
      <c r="CQ70" s="207">
        <f>'Marks Entry'!CR72</f>
        <v>0</v>
      </c>
      <c r="CR70" s="208">
        <f>'Marks Entry'!CS72</f>
        <v>0</v>
      </c>
      <c r="CS70" s="208">
        <f>'Marks Entry'!CT72</f>
        <v>0</v>
      </c>
      <c r="CT70" s="208">
        <f>'Marks Entry'!CU72</f>
        <v>0</v>
      </c>
      <c r="CU70" s="208">
        <f>'Marks Entry'!CV72</f>
        <v>0</v>
      </c>
      <c r="CV70" s="209">
        <f>'Marks Entry'!CW72</f>
        <v>0</v>
      </c>
      <c r="CW70" s="208">
        <f>'Marks Entry'!CX72</f>
        <v>0</v>
      </c>
      <c r="CX70" s="209">
        <f>'Marks Entry'!CY72</f>
        <v>0</v>
      </c>
      <c r="CY70" s="208">
        <f>'Marks Entry'!CZ72</f>
        <v>0</v>
      </c>
      <c r="CZ70" s="209">
        <f>'Marks Entry'!DA72</f>
        <v>0</v>
      </c>
      <c r="DA70" s="208">
        <f>'Marks Entry'!DB72</f>
        <v>0</v>
      </c>
      <c r="DB70" s="208" t="str">
        <f>'Marks Entry'!DC72</f>
        <v/>
      </c>
      <c r="DC70" s="208" t="str">
        <f>'Marks Entry'!DD72</f>
        <v/>
      </c>
      <c r="DD70" s="210" t="str">
        <f>'Marks Entry'!DE72</f>
        <v/>
      </c>
      <c r="DE70" s="211">
        <f>'Marks Entry'!DF72</f>
        <v>0</v>
      </c>
      <c r="DF70" s="212">
        <f>'Marks Entry'!DG72</f>
        <v>0</v>
      </c>
      <c r="DG70" s="212">
        <f>'Marks Entry'!DH72</f>
        <v>0</v>
      </c>
      <c r="DH70" s="209">
        <f>'Marks Entry'!DI72</f>
        <v>0</v>
      </c>
      <c r="DI70" s="212">
        <f>'Marks Entry'!DJ72</f>
        <v>0</v>
      </c>
      <c r="DJ70" s="213">
        <f>'Marks Entry'!DK72</f>
        <v>0</v>
      </c>
      <c r="DK70" s="214">
        <f>'Marks Entry'!DL72</f>
        <v>0</v>
      </c>
      <c r="DL70" s="213">
        <f>'Marks Entry'!DM72</f>
        <v>0</v>
      </c>
      <c r="DM70" s="212">
        <f>'Marks Entry'!DN72</f>
        <v>0</v>
      </c>
      <c r="DN70" s="214">
        <f>'Marks Entry'!DO72</f>
        <v>0</v>
      </c>
      <c r="DO70" s="215">
        <f>'Marks Entry'!DP72</f>
        <v>0</v>
      </c>
      <c r="DP70" s="208">
        <f>'Marks Entry'!DQ72</f>
        <v>0</v>
      </c>
      <c r="DQ70" s="210" t="str">
        <f>'Marks Entry'!DR72</f>
        <v/>
      </c>
      <c r="DR70" s="211">
        <f>'Marks Entry'!DS72</f>
        <v>0</v>
      </c>
      <c r="DS70" s="212">
        <f>'Marks Entry'!DT72</f>
        <v>0</v>
      </c>
      <c r="DT70" s="216">
        <f>'Marks Entry'!DU72</f>
        <v>0</v>
      </c>
      <c r="DU70" s="212">
        <f>'Marks Entry'!DV72</f>
        <v>0</v>
      </c>
      <c r="DV70" s="212">
        <f>'Marks Entry'!DW72</f>
        <v>0</v>
      </c>
      <c r="DW70" s="216">
        <f>'Marks Entry'!DX72</f>
        <v>0</v>
      </c>
      <c r="DX70" s="212">
        <f>'Marks Entry'!DY72</f>
        <v>0</v>
      </c>
      <c r="DY70" s="212">
        <f>'Marks Entry'!DZ72</f>
        <v>0</v>
      </c>
      <c r="DZ70" s="216" t="str">
        <f>'Marks Entry'!EA72</f>
        <v/>
      </c>
      <c r="EA70" s="216">
        <f>'Marks Entry'!EB72</f>
        <v>0</v>
      </c>
      <c r="EB70" s="216">
        <f>'Marks Entry'!EC72</f>
        <v>0</v>
      </c>
      <c r="EC70" s="217">
        <f>'Marks Entry'!ED72</f>
        <v>0</v>
      </c>
      <c r="ED70" s="212">
        <f>'Marks Entry'!EE72</f>
        <v>0</v>
      </c>
      <c r="EE70" s="213">
        <f>'Marks Entry'!EF72</f>
        <v>0</v>
      </c>
      <c r="EF70" s="216">
        <f>'Marks Entry'!EG72</f>
        <v>0</v>
      </c>
      <c r="EG70" s="213">
        <f>'Marks Entry'!EH72</f>
        <v>0</v>
      </c>
      <c r="EH70" s="212">
        <f>'Marks Entry'!EI72</f>
        <v>0</v>
      </c>
      <c r="EI70" s="214">
        <f>'Marks Entry'!EJ72</f>
        <v>0</v>
      </c>
      <c r="EJ70" s="214">
        <f>'Marks Entry'!EK72</f>
        <v>0</v>
      </c>
      <c r="EK70" s="214">
        <f>'Marks Entry'!EL72</f>
        <v>0</v>
      </c>
      <c r="EL70" s="218">
        <f>'Marks Entry'!EM72</f>
        <v>0</v>
      </c>
      <c r="EM70" s="208">
        <f>'Marks Entry'!EN72</f>
        <v>0</v>
      </c>
      <c r="EN70" s="210" t="str">
        <f>'Marks Entry'!EO72</f>
        <v/>
      </c>
      <c r="EO70" s="211">
        <f>'Marks Entry'!EP72</f>
        <v>0</v>
      </c>
      <c r="EP70" s="212">
        <f>'Marks Entry'!EQ72</f>
        <v>0</v>
      </c>
      <c r="EQ70" s="212">
        <f>'Marks Entry'!ER72</f>
        <v>0</v>
      </c>
      <c r="ER70" s="215">
        <f>'Marks Entry'!ES72</f>
        <v>0</v>
      </c>
      <c r="ES70" s="219">
        <f>'Marks Entry'!ET72</f>
        <v>0</v>
      </c>
      <c r="ET70" s="220" t="str">
        <f>'Marks Entry'!EU72</f>
        <v/>
      </c>
      <c r="EU70" s="211">
        <f>'Marks Entry'!EV72</f>
        <v>0</v>
      </c>
      <c r="EV70" s="212">
        <f>'Marks Entry'!EW72</f>
        <v>0</v>
      </c>
      <c r="EW70" s="212">
        <f>'Marks Entry'!EX72</f>
        <v>0</v>
      </c>
      <c r="EX70" s="215">
        <f>'Marks Entry'!EY72</f>
        <v>0</v>
      </c>
      <c r="EY70" s="219">
        <f>'Marks Entry'!EZ72</f>
        <v>0</v>
      </c>
      <c r="EZ70" s="220" t="str">
        <f>'Marks Entry'!FA72</f>
        <v/>
      </c>
      <c r="FA70" s="211">
        <f>'Marks Entry'!FB72</f>
        <v>0</v>
      </c>
      <c r="FB70" s="212">
        <f>'Marks Entry'!FC72</f>
        <v>0</v>
      </c>
      <c r="FC70" s="213">
        <f>'Marks Entry'!FD72</f>
        <v>0</v>
      </c>
      <c r="FD70" s="216">
        <f>'Marks Entry'!FE72</f>
        <v>0</v>
      </c>
      <c r="FE70" s="213">
        <f>'Marks Entry'!FF72</f>
        <v>0</v>
      </c>
      <c r="FF70" s="216">
        <f>'Marks Entry'!FG72</f>
        <v>0</v>
      </c>
      <c r="FG70" s="213">
        <f>'Marks Entry'!FH72</f>
        <v>0</v>
      </c>
      <c r="FH70" s="221">
        <f>'Marks Entry'!FI72</f>
        <v>0</v>
      </c>
      <c r="FI70" s="221">
        <f>'Marks Entry'!FJ72</f>
        <v>0</v>
      </c>
      <c r="FJ70" s="221" t="str">
        <f>'Marks Entry'!FK72</f>
        <v/>
      </c>
      <c r="FK70" s="208" t="str">
        <f>'Marks Entry'!FL72</f>
        <v/>
      </c>
      <c r="FL70" s="210" t="str">
        <f>'Marks Entry'!FM72</f>
        <v/>
      </c>
      <c r="FM70" s="211">
        <f>'Marks Entry'!FN72</f>
        <v>0</v>
      </c>
      <c r="FN70" s="212">
        <f>'Marks Entry'!FO72</f>
        <v>0</v>
      </c>
      <c r="FO70" s="212">
        <f>'Marks Entry'!FP72</f>
        <v>0</v>
      </c>
      <c r="FP70" s="215">
        <f>'Marks Entry'!FQ72</f>
        <v>0</v>
      </c>
      <c r="FQ70" s="219">
        <f>'Marks Entry'!FR72</f>
        <v>0</v>
      </c>
      <c r="FR70" s="220" t="str">
        <f>'Marks Entry'!FS72</f>
        <v/>
      </c>
      <c r="FS70" s="207">
        <f>'Marks Entry'!FT72</f>
        <v>0</v>
      </c>
      <c r="FT70" s="208">
        <f>'Marks Entry'!FU72</f>
        <v>0</v>
      </c>
      <c r="FU70" s="222" t="str">
        <f>'Marks Entry'!FV72</f>
        <v/>
      </c>
      <c r="FV70" s="207" t="str">
        <f>'Marks Entry'!FW72</f>
        <v/>
      </c>
      <c r="FW70" s="208" t="str">
        <f>'Marks Entry'!FX72</f>
        <v/>
      </c>
      <c r="FX70" s="223" t="str">
        <f>'Marks Entry'!FY72</f>
        <v/>
      </c>
      <c r="FY70" s="224" t="str">
        <f>'Marks Entry'!FZ72</f>
        <v/>
      </c>
      <c r="FZ70" s="224" t="str">
        <f>'Marks Entry'!GA72</f>
        <v/>
      </c>
      <c r="GA70" s="208" t="str">
        <f>'Marks Entry'!GC72</f>
        <v/>
      </c>
      <c r="GB70" s="445" t="str">
        <f>'Marks Entry'!GD72</f>
        <v/>
      </c>
    </row>
    <row r="71" spans="1:184" s="31" customFormat="1" ht="17.25" customHeight="1">
      <c r="A71" s="1064"/>
      <c r="B71" s="188">
        <f t="shared" si="1"/>
        <v>0</v>
      </c>
      <c r="C71" s="189">
        <f>'Marks Entry'!D73</f>
        <v>0</v>
      </c>
      <c r="D71" s="189">
        <f>'Marks Entry'!E73</f>
        <v>0</v>
      </c>
      <c r="E71" s="189">
        <f>'Marks Entry'!F73</f>
        <v>0</v>
      </c>
      <c r="F71" s="189">
        <f>'Marks Entry'!$G73</f>
        <v>0</v>
      </c>
      <c r="G71" s="189">
        <f>'Marks Entry'!$H73</f>
        <v>0</v>
      </c>
      <c r="H71" s="189">
        <f>'Marks Entry'!I73</f>
        <v>0</v>
      </c>
      <c r="I71" s="189">
        <f>'Marks Entry'!J73</f>
        <v>0</v>
      </c>
      <c r="J71" s="366">
        <f>'Marks Entry'!K73</f>
        <v>0</v>
      </c>
      <c r="K71" s="207">
        <f>'Marks Entry'!L73</f>
        <v>0</v>
      </c>
      <c r="L71" s="208">
        <f>'Marks Entry'!M73</f>
        <v>0</v>
      </c>
      <c r="M71" s="208">
        <f>'Marks Entry'!N73</f>
        <v>0</v>
      </c>
      <c r="N71" s="208">
        <f>'Marks Entry'!O73</f>
        <v>0</v>
      </c>
      <c r="O71" s="208">
        <f>'Marks Entry'!P73</f>
        <v>0</v>
      </c>
      <c r="P71" s="209">
        <f>'Marks Entry'!Q73</f>
        <v>0</v>
      </c>
      <c r="Q71" s="208">
        <f>'Marks Entry'!R73</f>
        <v>0</v>
      </c>
      <c r="R71" s="209">
        <f>'Marks Entry'!S73</f>
        <v>0</v>
      </c>
      <c r="S71" s="208">
        <f>'Marks Entry'!T73</f>
        <v>0</v>
      </c>
      <c r="T71" s="209">
        <f>'Marks Entry'!U73</f>
        <v>0</v>
      </c>
      <c r="U71" s="208">
        <f>'Marks Entry'!V73</f>
        <v>0</v>
      </c>
      <c r="V71" s="208" t="str">
        <f>'Marks Entry'!W73</f>
        <v/>
      </c>
      <c r="W71" s="208" t="str">
        <f>'Marks Entry'!X73</f>
        <v/>
      </c>
      <c r="X71" s="210" t="str">
        <f>'Marks Entry'!Y73</f>
        <v/>
      </c>
      <c r="Y71" s="207">
        <f>'Marks Entry'!Z73</f>
        <v>0</v>
      </c>
      <c r="Z71" s="208">
        <f>'Marks Entry'!AA73</f>
        <v>0</v>
      </c>
      <c r="AA71" s="208">
        <f>'Marks Entry'!AB73</f>
        <v>0</v>
      </c>
      <c r="AB71" s="208">
        <f>'Marks Entry'!AC73</f>
        <v>0</v>
      </c>
      <c r="AC71" s="208">
        <f>'Marks Entry'!AD73</f>
        <v>0</v>
      </c>
      <c r="AD71" s="209">
        <f>'Marks Entry'!AE73</f>
        <v>0</v>
      </c>
      <c r="AE71" s="208">
        <f>'Marks Entry'!AF73</f>
        <v>0</v>
      </c>
      <c r="AF71" s="209">
        <f>'Marks Entry'!AG73</f>
        <v>0</v>
      </c>
      <c r="AG71" s="208">
        <f>'Marks Entry'!AH73</f>
        <v>0</v>
      </c>
      <c r="AH71" s="209">
        <f>'Marks Entry'!AI73</f>
        <v>0</v>
      </c>
      <c r="AI71" s="208">
        <f>'Marks Entry'!AJ73</f>
        <v>0</v>
      </c>
      <c r="AJ71" s="208" t="str">
        <f>'Marks Entry'!AK73</f>
        <v/>
      </c>
      <c r="AK71" s="208" t="str">
        <f>'Marks Entry'!AL73</f>
        <v/>
      </c>
      <c r="AL71" s="210" t="str">
        <f>'Marks Entry'!AM73</f>
        <v/>
      </c>
      <c r="AM71" s="207">
        <f>'Marks Entry'!AN73</f>
        <v>0</v>
      </c>
      <c r="AN71" s="208">
        <f>'Marks Entry'!AO73</f>
        <v>0</v>
      </c>
      <c r="AO71" s="208">
        <f>'Marks Entry'!AP73</f>
        <v>0</v>
      </c>
      <c r="AP71" s="208">
        <f>'Marks Entry'!AQ73</f>
        <v>0</v>
      </c>
      <c r="AQ71" s="208">
        <f>'Marks Entry'!AR73</f>
        <v>0</v>
      </c>
      <c r="AR71" s="209">
        <f>'Marks Entry'!AS73</f>
        <v>0</v>
      </c>
      <c r="AS71" s="208">
        <f>'Marks Entry'!AT73</f>
        <v>0</v>
      </c>
      <c r="AT71" s="209">
        <f>'Marks Entry'!AU73</f>
        <v>0</v>
      </c>
      <c r="AU71" s="208">
        <f>'Marks Entry'!AV73</f>
        <v>0</v>
      </c>
      <c r="AV71" s="209">
        <f>'Marks Entry'!AW73</f>
        <v>0</v>
      </c>
      <c r="AW71" s="208">
        <f>'Marks Entry'!AX73</f>
        <v>0</v>
      </c>
      <c r="AX71" s="208" t="str">
        <f>'Marks Entry'!AY73</f>
        <v/>
      </c>
      <c r="AY71" s="208" t="str">
        <f>'Marks Entry'!AZ73</f>
        <v/>
      </c>
      <c r="AZ71" s="210" t="str">
        <f>'Marks Entry'!BA73</f>
        <v/>
      </c>
      <c r="BA71" s="207">
        <f>'Marks Entry'!BB73</f>
        <v>0</v>
      </c>
      <c r="BB71" s="208">
        <f>'Marks Entry'!BC73</f>
        <v>0</v>
      </c>
      <c r="BC71" s="208">
        <f>'Marks Entry'!BD73</f>
        <v>0</v>
      </c>
      <c r="BD71" s="208">
        <f>'Marks Entry'!BE73</f>
        <v>0</v>
      </c>
      <c r="BE71" s="208">
        <f>'Marks Entry'!BF73</f>
        <v>0</v>
      </c>
      <c r="BF71" s="209">
        <f>'Marks Entry'!BG73</f>
        <v>0</v>
      </c>
      <c r="BG71" s="208">
        <f>'Marks Entry'!BH73</f>
        <v>0</v>
      </c>
      <c r="BH71" s="209">
        <f>'Marks Entry'!BI73</f>
        <v>0</v>
      </c>
      <c r="BI71" s="208">
        <f>'Marks Entry'!BJ73</f>
        <v>0</v>
      </c>
      <c r="BJ71" s="209">
        <f>'Marks Entry'!BK73</f>
        <v>0</v>
      </c>
      <c r="BK71" s="208">
        <f>'Marks Entry'!BL73</f>
        <v>0</v>
      </c>
      <c r="BL71" s="208" t="str">
        <f>'Marks Entry'!BM73</f>
        <v/>
      </c>
      <c r="BM71" s="208" t="str">
        <f>'Marks Entry'!BN73</f>
        <v/>
      </c>
      <c r="BN71" s="210" t="str">
        <f>'Marks Entry'!BO73</f>
        <v/>
      </c>
      <c r="BO71" s="207">
        <f>'Marks Entry'!BP73</f>
        <v>0</v>
      </c>
      <c r="BP71" s="208">
        <f>'Marks Entry'!BQ73</f>
        <v>0</v>
      </c>
      <c r="BQ71" s="208">
        <f>'Marks Entry'!BR73</f>
        <v>0</v>
      </c>
      <c r="BR71" s="208">
        <f>'Marks Entry'!BS73</f>
        <v>0</v>
      </c>
      <c r="BS71" s="208">
        <f>'Marks Entry'!BT73</f>
        <v>0</v>
      </c>
      <c r="BT71" s="209">
        <f>'Marks Entry'!BU73</f>
        <v>0</v>
      </c>
      <c r="BU71" s="208">
        <f>'Marks Entry'!BV73</f>
        <v>0</v>
      </c>
      <c r="BV71" s="209">
        <f>'Marks Entry'!BW73</f>
        <v>0</v>
      </c>
      <c r="BW71" s="208">
        <f>'Marks Entry'!BX73</f>
        <v>0</v>
      </c>
      <c r="BX71" s="209">
        <f>'Marks Entry'!BY73</f>
        <v>0</v>
      </c>
      <c r="BY71" s="208">
        <f>'Marks Entry'!BZ73</f>
        <v>0</v>
      </c>
      <c r="BZ71" s="208" t="str">
        <f>'Marks Entry'!CA73</f>
        <v/>
      </c>
      <c r="CA71" s="208" t="str">
        <f>'Marks Entry'!CB73</f>
        <v/>
      </c>
      <c r="CB71" s="210" t="str">
        <f>'Marks Entry'!CC73</f>
        <v/>
      </c>
      <c r="CC71" s="207">
        <f>'Marks Entry'!CD73</f>
        <v>0</v>
      </c>
      <c r="CD71" s="208">
        <f>'Marks Entry'!CE73</f>
        <v>0</v>
      </c>
      <c r="CE71" s="208">
        <f>'Marks Entry'!CF73</f>
        <v>0</v>
      </c>
      <c r="CF71" s="208">
        <f>'Marks Entry'!CG73</f>
        <v>0</v>
      </c>
      <c r="CG71" s="208">
        <f>'Marks Entry'!CH73</f>
        <v>0</v>
      </c>
      <c r="CH71" s="209">
        <f>'Marks Entry'!CI73</f>
        <v>0</v>
      </c>
      <c r="CI71" s="208">
        <f>'Marks Entry'!CJ73</f>
        <v>0</v>
      </c>
      <c r="CJ71" s="209">
        <f>'Marks Entry'!CK73</f>
        <v>0</v>
      </c>
      <c r="CK71" s="208">
        <f>'Marks Entry'!CL73</f>
        <v>0</v>
      </c>
      <c r="CL71" s="209">
        <f>'Marks Entry'!CM73</f>
        <v>0</v>
      </c>
      <c r="CM71" s="208">
        <f>'Marks Entry'!CN73</f>
        <v>0</v>
      </c>
      <c r="CN71" s="208" t="str">
        <f>'Marks Entry'!CO73</f>
        <v/>
      </c>
      <c r="CO71" s="208" t="str">
        <f>'Marks Entry'!CP73</f>
        <v/>
      </c>
      <c r="CP71" s="210" t="str">
        <f>'Marks Entry'!CQ73</f>
        <v/>
      </c>
      <c r="CQ71" s="207">
        <f>'Marks Entry'!CR73</f>
        <v>0</v>
      </c>
      <c r="CR71" s="208">
        <f>'Marks Entry'!CS73</f>
        <v>0</v>
      </c>
      <c r="CS71" s="208">
        <f>'Marks Entry'!CT73</f>
        <v>0</v>
      </c>
      <c r="CT71" s="208">
        <f>'Marks Entry'!CU73</f>
        <v>0</v>
      </c>
      <c r="CU71" s="208">
        <f>'Marks Entry'!CV73</f>
        <v>0</v>
      </c>
      <c r="CV71" s="209">
        <f>'Marks Entry'!CW73</f>
        <v>0</v>
      </c>
      <c r="CW71" s="208">
        <f>'Marks Entry'!CX73</f>
        <v>0</v>
      </c>
      <c r="CX71" s="209">
        <f>'Marks Entry'!CY73</f>
        <v>0</v>
      </c>
      <c r="CY71" s="208">
        <f>'Marks Entry'!CZ73</f>
        <v>0</v>
      </c>
      <c r="CZ71" s="209">
        <f>'Marks Entry'!DA73</f>
        <v>0</v>
      </c>
      <c r="DA71" s="208">
        <f>'Marks Entry'!DB73</f>
        <v>0</v>
      </c>
      <c r="DB71" s="208" t="str">
        <f>'Marks Entry'!DC73</f>
        <v/>
      </c>
      <c r="DC71" s="208" t="str">
        <f>'Marks Entry'!DD73</f>
        <v/>
      </c>
      <c r="DD71" s="210" t="str">
        <f>'Marks Entry'!DE73</f>
        <v/>
      </c>
      <c r="DE71" s="211">
        <f>'Marks Entry'!DF73</f>
        <v>0</v>
      </c>
      <c r="DF71" s="212">
        <f>'Marks Entry'!DG73</f>
        <v>0</v>
      </c>
      <c r="DG71" s="212">
        <f>'Marks Entry'!DH73</f>
        <v>0</v>
      </c>
      <c r="DH71" s="209">
        <f>'Marks Entry'!DI73</f>
        <v>0</v>
      </c>
      <c r="DI71" s="212">
        <f>'Marks Entry'!DJ73</f>
        <v>0</v>
      </c>
      <c r="DJ71" s="213">
        <f>'Marks Entry'!DK73</f>
        <v>0</v>
      </c>
      <c r="DK71" s="214">
        <f>'Marks Entry'!DL73</f>
        <v>0</v>
      </c>
      <c r="DL71" s="213">
        <f>'Marks Entry'!DM73</f>
        <v>0</v>
      </c>
      <c r="DM71" s="212">
        <f>'Marks Entry'!DN73</f>
        <v>0</v>
      </c>
      <c r="DN71" s="214">
        <f>'Marks Entry'!DO73</f>
        <v>0</v>
      </c>
      <c r="DO71" s="215">
        <f>'Marks Entry'!DP73</f>
        <v>0</v>
      </c>
      <c r="DP71" s="208">
        <f>'Marks Entry'!DQ73</f>
        <v>0</v>
      </c>
      <c r="DQ71" s="210" t="str">
        <f>'Marks Entry'!DR73</f>
        <v/>
      </c>
      <c r="DR71" s="211">
        <f>'Marks Entry'!DS73</f>
        <v>0</v>
      </c>
      <c r="DS71" s="212">
        <f>'Marks Entry'!DT73</f>
        <v>0</v>
      </c>
      <c r="DT71" s="216">
        <f>'Marks Entry'!DU73</f>
        <v>0</v>
      </c>
      <c r="DU71" s="212">
        <f>'Marks Entry'!DV73</f>
        <v>0</v>
      </c>
      <c r="DV71" s="212">
        <f>'Marks Entry'!DW73</f>
        <v>0</v>
      </c>
      <c r="DW71" s="216">
        <f>'Marks Entry'!DX73</f>
        <v>0</v>
      </c>
      <c r="DX71" s="212">
        <f>'Marks Entry'!DY73</f>
        <v>0</v>
      </c>
      <c r="DY71" s="212">
        <f>'Marks Entry'!DZ73</f>
        <v>0</v>
      </c>
      <c r="DZ71" s="216" t="str">
        <f>'Marks Entry'!EA73</f>
        <v/>
      </c>
      <c r="EA71" s="216">
        <f>'Marks Entry'!EB73</f>
        <v>0</v>
      </c>
      <c r="EB71" s="216">
        <f>'Marks Entry'!EC73</f>
        <v>0</v>
      </c>
      <c r="EC71" s="217">
        <f>'Marks Entry'!ED73</f>
        <v>0</v>
      </c>
      <c r="ED71" s="212">
        <f>'Marks Entry'!EE73</f>
        <v>0</v>
      </c>
      <c r="EE71" s="213">
        <f>'Marks Entry'!EF73</f>
        <v>0</v>
      </c>
      <c r="EF71" s="216">
        <f>'Marks Entry'!EG73</f>
        <v>0</v>
      </c>
      <c r="EG71" s="213">
        <f>'Marks Entry'!EH73</f>
        <v>0</v>
      </c>
      <c r="EH71" s="212">
        <f>'Marks Entry'!EI73</f>
        <v>0</v>
      </c>
      <c r="EI71" s="214">
        <f>'Marks Entry'!EJ73</f>
        <v>0</v>
      </c>
      <c r="EJ71" s="214">
        <f>'Marks Entry'!EK73</f>
        <v>0</v>
      </c>
      <c r="EK71" s="214">
        <f>'Marks Entry'!EL73</f>
        <v>0</v>
      </c>
      <c r="EL71" s="218">
        <f>'Marks Entry'!EM73</f>
        <v>0</v>
      </c>
      <c r="EM71" s="208">
        <f>'Marks Entry'!EN73</f>
        <v>0</v>
      </c>
      <c r="EN71" s="210" t="str">
        <f>'Marks Entry'!EO73</f>
        <v/>
      </c>
      <c r="EO71" s="211">
        <f>'Marks Entry'!EP73</f>
        <v>0</v>
      </c>
      <c r="EP71" s="212">
        <f>'Marks Entry'!EQ73</f>
        <v>0</v>
      </c>
      <c r="EQ71" s="212">
        <f>'Marks Entry'!ER73</f>
        <v>0</v>
      </c>
      <c r="ER71" s="215">
        <f>'Marks Entry'!ES73</f>
        <v>0</v>
      </c>
      <c r="ES71" s="219">
        <f>'Marks Entry'!ET73</f>
        <v>0</v>
      </c>
      <c r="ET71" s="220" t="str">
        <f>'Marks Entry'!EU73</f>
        <v/>
      </c>
      <c r="EU71" s="211">
        <f>'Marks Entry'!EV73</f>
        <v>0</v>
      </c>
      <c r="EV71" s="212">
        <f>'Marks Entry'!EW73</f>
        <v>0</v>
      </c>
      <c r="EW71" s="212">
        <f>'Marks Entry'!EX73</f>
        <v>0</v>
      </c>
      <c r="EX71" s="215">
        <f>'Marks Entry'!EY73</f>
        <v>0</v>
      </c>
      <c r="EY71" s="219">
        <f>'Marks Entry'!EZ73</f>
        <v>0</v>
      </c>
      <c r="EZ71" s="220" t="str">
        <f>'Marks Entry'!FA73</f>
        <v/>
      </c>
      <c r="FA71" s="211">
        <f>'Marks Entry'!FB73</f>
        <v>0</v>
      </c>
      <c r="FB71" s="212">
        <f>'Marks Entry'!FC73</f>
        <v>0</v>
      </c>
      <c r="FC71" s="213">
        <f>'Marks Entry'!FD73</f>
        <v>0</v>
      </c>
      <c r="FD71" s="216">
        <f>'Marks Entry'!FE73</f>
        <v>0</v>
      </c>
      <c r="FE71" s="213">
        <f>'Marks Entry'!FF73</f>
        <v>0</v>
      </c>
      <c r="FF71" s="216">
        <f>'Marks Entry'!FG73</f>
        <v>0</v>
      </c>
      <c r="FG71" s="213">
        <f>'Marks Entry'!FH73</f>
        <v>0</v>
      </c>
      <c r="FH71" s="221">
        <f>'Marks Entry'!FI73</f>
        <v>0</v>
      </c>
      <c r="FI71" s="221">
        <f>'Marks Entry'!FJ73</f>
        <v>0</v>
      </c>
      <c r="FJ71" s="221" t="str">
        <f>'Marks Entry'!FK73</f>
        <v/>
      </c>
      <c r="FK71" s="208" t="str">
        <f>'Marks Entry'!FL73</f>
        <v/>
      </c>
      <c r="FL71" s="210" t="str">
        <f>'Marks Entry'!FM73</f>
        <v/>
      </c>
      <c r="FM71" s="211">
        <f>'Marks Entry'!FN73</f>
        <v>0</v>
      </c>
      <c r="FN71" s="212">
        <f>'Marks Entry'!FO73</f>
        <v>0</v>
      </c>
      <c r="FO71" s="212">
        <f>'Marks Entry'!FP73</f>
        <v>0</v>
      </c>
      <c r="FP71" s="215">
        <f>'Marks Entry'!FQ73</f>
        <v>0</v>
      </c>
      <c r="FQ71" s="219">
        <f>'Marks Entry'!FR73</f>
        <v>0</v>
      </c>
      <c r="FR71" s="220" t="str">
        <f>'Marks Entry'!FS73</f>
        <v/>
      </c>
      <c r="FS71" s="207">
        <f>'Marks Entry'!FT73</f>
        <v>0</v>
      </c>
      <c r="FT71" s="208">
        <f>'Marks Entry'!FU73</f>
        <v>0</v>
      </c>
      <c r="FU71" s="222" t="str">
        <f>'Marks Entry'!FV73</f>
        <v/>
      </c>
      <c r="FV71" s="207" t="str">
        <f>'Marks Entry'!FW73</f>
        <v/>
      </c>
      <c r="FW71" s="208" t="str">
        <f>'Marks Entry'!FX73</f>
        <v/>
      </c>
      <c r="FX71" s="223" t="str">
        <f>'Marks Entry'!FY73</f>
        <v/>
      </c>
      <c r="FY71" s="208" t="str">
        <f>'Marks Entry'!FZ73</f>
        <v/>
      </c>
      <c r="FZ71" s="208" t="str">
        <f>'Marks Entry'!GA73</f>
        <v/>
      </c>
      <c r="GA71" s="208" t="str">
        <f>'Marks Entry'!GC73</f>
        <v/>
      </c>
      <c r="GB71" s="445" t="str">
        <f>'Marks Entry'!GD73</f>
        <v/>
      </c>
    </row>
    <row r="72" spans="1:184" s="31" customFormat="1" ht="17.25" customHeight="1">
      <c r="A72" s="1064"/>
      <c r="B72" s="188">
        <f t="shared" si="1"/>
        <v>0</v>
      </c>
      <c r="C72" s="189">
        <f>'Marks Entry'!D74</f>
        <v>0</v>
      </c>
      <c r="D72" s="189">
        <f>'Marks Entry'!E74</f>
        <v>0</v>
      </c>
      <c r="E72" s="189">
        <f>'Marks Entry'!F74</f>
        <v>0</v>
      </c>
      <c r="F72" s="189">
        <f>'Marks Entry'!$G74</f>
        <v>0</v>
      </c>
      <c r="G72" s="189">
        <f>'Marks Entry'!$H74</f>
        <v>0</v>
      </c>
      <c r="H72" s="189">
        <f>'Marks Entry'!I74</f>
        <v>0</v>
      </c>
      <c r="I72" s="189">
        <f>'Marks Entry'!J74</f>
        <v>0</v>
      </c>
      <c r="J72" s="366">
        <f>'Marks Entry'!K74</f>
        <v>0</v>
      </c>
      <c r="K72" s="207">
        <f>'Marks Entry'!L74</f>
        <v>0</v>
      </c>
      <c r="L72" s="208">
        <f>'Marks Entry'!M74</f>
        <v>0</v>
      </c>
      <c r="M72" s="208">
        <f>'Marks Entry'!N74</f>
        <v>0</v>
      </c>
      <c r="N72" s="208">
        <f>'Marks Entry'!O74</f>
        <v>0</v>
      </c>
      <c r="O72" s="208">
        <f>'Marks Entry'!P74</f>
        <v>0</v>
      </c>
      <c r="P72" s="209">
        <f>'Marks Entry'!Q74</f>
        <v>0</v>
      </c>
      <c r="Q72" s="208">
        <f>'Marks Entry'!R74</f>
        <v>0</v>
      </c>
      <c r="R72" s="209">
        <f>'Marks Entry'!S74</f>
        <v>0</v>
      </c>
      <c r="S72" s="208">
        <f>'Marks Entry'!T74</f>
        <v>0</v>
      </c>
      <c r="T72" s="209">
        <f>'Marks Entry'!U74</f>
        <v>0</v>
      </c>
      <c r="U72" s="208">
        <f>'Marks Entry'!V74</f>
        <v>0</v>
      </c>
      <c r="V72" s="208" t="str">
        <f>'Marks Entry'!W74</f>
        <v/>
      </c>
      <c r="W72" s="208" t="str">
        <f>'Marks Entry'!X74</f>
        <v/>
      </c>
      <c r="X72" s="210" t="str">
        <f>'Marks Entry'!Y74</f>
        <v/>
      </c>
      <c r="Y72" s="207">
        <f>'Marks Entry'!Z74</f>
        <v>0</v>
      </c>
      <c r="Z72" s="208">
        <f>'Marks Entry'!AA74</f>
        <v>0</v>
      </c>
      <c r="AA72" s="208">
        <f>'Marks Entry'!AB74</f>
        <v>0</v>
      </c>
      <c r="AB72" s="208">
        <f>'Marks Entry'!AC74</f>
        <v>0</v>
      </c>
      <c r="AC72" s="208">
        <f>'Marks Entry'!AD74</f>
        <v>0</v>
      </c>
      <c r="AD72" s="209">
        <f>'Marks Entry'!AE74</f>
        <v>0</v>
      </c>
      <c r="AE72" s="208">
        <f>'Marks Entry'!AF74</f>
        <v>0</v>
      </c>
      <c r="AF72" s="209">
        <f>'Marks Entry'!AG74</f>
        <v>0</v>
      </c>
      <c r="AG72" s="208">
        <f>'Marks Entry'!AH74</f>
        <v>0</v>
      </c>
      <c r="AH72" s="209">
        <f>'Marks Entry'!AI74</f>
        <v>0</v>
      </c>
      <c r="AI72" s="208">
        <f>'Marks Entry'!AJ74</f>
        <v>0</v>
      </c>
      <c r="AJ72" s="208" t="str">
        <f>'Marks Entry'!AK74</f>
        <v/>
      </c>
      <c r="AK72" s="208" t="str">
        <f>'Marks Entry'!AL74</f>
        <v/>
      </c>
      <c r="AL72" s="210" t="str">
        <f>'Marks Entry'!AM74</f>
        <v/>
      </c>
      <c r="AM72" s="207">
        <f>'Marks Entry'!AN74</f>
        <v>0</v>
      </c>
      <c r="AN72" s="208">
        <f>'Marks Entry'!AO74</f>
        <v>0</v>
      </c>
      <c r="AO72" s="208">
        <f>'Marks Entry'!AP74</f>
        <v>0</v>
      </c>
      <c r="AP72" s="208">
        <f>'Marks Entry'!AQ74</f>
        <v>0</v>
      </c>
      <c r="AQ72" s="208">
        <f>'Marks Entry'!AR74</f>
        <v>0</v>
      </c>
      <c r="AR72" s="209">
        <f>'Marks Entry'!AS74</f>
        <v>0</v>
      </c>
      <c r="AS72" s="208">
        <f>'Marks Entry'!AT74</f>
        <v>0</v>
      </c>
      <c r="AT72" s="209">
        <f>'Marks Entry'!AU74</f>
        <v>0</v>
      </c>
      <c r="AU72" s="208">
        <f>'Marks Entry'!AV74</f>
        <v>0</v>
      </c>
      <c r="AV72" s="209">
        <f>'Marks Entry'!AW74</f>
        <v>0</v>
      </c>
      <c r="AW72" s="208">
        <f>'Marks Entry'!AX74</f>
        <v>0</v>
      </c>
      <c r="AX72" s="208" t="str">
        <f>'Marks Entry'!AY74</f>
        <v/>
      </c>
      <c r="AY72" s="208" t="str">
        <f>'Marks Entry'!AZ74</f>
        <v/>
      </c>
      <c r="AZ72" s="210" t="str">
        <f>'Marks Entry'!BA74</f>
        <v/>
      </c>
      <c r="BA72" s="207">
        <f>'Marks Entry'!BB74</f>
        <v>0</v>
      </c>
      <c r="BB72" s="208">
        <f>'Marks Entry'!BC74</f>
        <v>0</v>
      </c>
      <c r="BC72" s="208">
        <f>'Marks Entry'!BD74</f>
        <v>0</v>
      </c>
      <c r="BD72" s="208">
        <f>'Marks Entry'!BE74</f>
        <v>0</v>
      </c>
      <c r="BE72" s="208">
        <f>'Marks Entry'!BF74</f>
        <v>0</v>
      </c>
      <c r="BF72" s="209">
        <f>'Marks Entry'!BG74</f>
        <v>0</v>
      </c>
      <c r="BG72" s="208">
        <f>'Marks Entry'!BH74</f>
        <v>0</v>
      </c>
      <c r="BH72" s="209">
        <f>'Marks Entry'!BI74</f>
        <v>0</v>
      </c>
      <c r="BI72" s="208">
        <f>'Marks Entry'!BJ74</f>
        <v>0</v>
      </c>
      <c r="BJ72" s="209">
        <f>'Marks Entry'!BK74</f>
        <v>0</v>
      </c>
      <c r="BK72" s="208">
        <f>'Marks Entry'!BL74</f>
        <v>0</v>
      </c>
      <c r="BL72" s="208" t="str">
        <f>'Marks Entry'!BM74</f>
        <v/>
      </c>
      <c r="BM72" s="208" t="str">
        <f>'Marks Entry'!BN74</f>
        <v/>
      </c>
      <c r="BN72" s="210" t="str">
        <f>'Marks Entry'!BO74</f>
        <v/>
      </c>
      <c r="BO72" s="207">
        <f>'Marks Entry'!BP74</f>
        <v>0</v>
      </c>
      <c r="BP72" s="208">
        <f>'Marks Entry'!BQ74</f>
        <v>0</v>
      </c>
      <c r="BQ72" s="208">
        <f>'Marks Entry'!BR74</f>
        <v>0</v>
      </c>
      <c r="BR72" s="208">
        <f>'Marks Entry'!BS74</f>
        <v>0</v>
      </c>
      <c r="BS72" s="208">
        <f>'Marks Entry'!BT74</f>
        <v>0</v>
      </c>
      <c r="BT72" s="209">
        <f>'Marks Entry'!BU74</f>
        <v>0</v>
      </c>
      <c r="BU72" s="208">
        <f>'Marks Entry'!BV74</f>
        <v>0</v>
      </c>
      <c r="BV72" s="209">
        <f>'Marks Entry'!BW74</f>
        <v>0</v>
      </c>
      <c r="BW72" s="208">
        <f>'Marks Entry'!BX74</f>
        <v>0</v>
      </c>
      <c r="BX72" s="209">
        <f>'Marks Entry'!BY74</f>
        <v>0</v>
      </c>
      <c r="BY72" s="208">
        <f>'Marks Entry'!BZ74</f>
        <v>0</v>
      </c>
      <c r="BZ72" s="208" t="str">
        <f>'Marks Entry'!CA74</f>
        <v/>
      </c>
      <c r="CA72" s="208" t="str">
        <f>'Marks Entry'!CB74</f>
        <v/>
      </c>
      <c r="CB72" s="210" t="str">
        <f>'Marks Entry'!CC74</f>
        <v/>
      </c>
      <c r="CC72" s="207">
        <f>'Marks Entry'!CD74</f>
        <v>0</v>
      </c>
      <c r="CD72" s="208">
        <f>'Marks Entry'!CE74</f>
        <v>0</v>
      </c>
      <c r="CE72" s="208">
        <f>'Marks Entry'!CF74</f>
        <v>0</v>
      </c>
      <c r="CF72" s="208">
        <f>'Marks Entry'!CG74</f>
        <v>0</v>
      </c>
      <c r="CG72" s="208">
        <f>'Marks Entry'!CH74</f>
        <v>0</v>
      </c>
      <c r="CH72" s="209">
        <f>'Marks Entry'!CI74</f>
        <v>0</v>
      </c>
      <c r="CI72" s="208">
        <f>'Marks Entry'!CJ74</f>
        <v>0</v>
      </c>
      <c r="CJ72" s="209">
        <f>'Marks Entry'!CK74</f>
        <v>0</v>
      </c>
      <c r="CK72" s="208">
        <f>'Marks Entry'!CL74</f>
        <v>0</v>
      </c>
      <c r="CL72" s="209">
        <f>'Marks Entry'!CM74</f>
        <v>0</v>
      </c>
      <c r="CM72" s="208">
        <f>'Marks Entry'!CN74</f>
        <v>0</v>
      </c>
      <c r="CN72" s="208" t="str">
        <f>'Marks Entry'!CO74</f>
        <v/>
      </c>
      <c r="CO72" s="208" t="str">
        <f>'Marks Entry'!CP74</f>
        <v/>
      </c>
      <c r="CP72" s="210" t="str">
        <f>'Marks Entry'!CQ74</f>
        <v/>
      </c>
      <c r="CQ72" s="207">
        <f>'Marks Entry'!CR74</f>
        <v>0</v>
      </c>
      <c r="CR72" s="208">
        <f>'Marks Entry'!CS74</f>
        <v>0</v>
      </c>
      <c r="CS72" s="208">
        <f>'Marks Entry'!CT74</f>
        <v>0</v>
      </c>
      <c r="CT72" s="208">
        <f>'Marks Entry'!CU74</f>
        <v>0</v>
      </c>
      <c r="CU72" s="208">
        <f>'Marks Entry'!CV74</f>
        <v>0</v>
      </c>
      <c r="CV72" s="209">
        <f>'Marks Entry'!CW74</f>
        <v>0</v>
      </c>
      <c r="CW72" s="208">
        <f>'Marks Entry'!CX74</f>
        <v>0</v>
      </c>
      <c r="CX72" s="209">
        <f>'Marks Entry'!CY74</f>
        <v>0</v>
      </c>
      <c r="CY72" s="208">
        <f>'Marks Entry'!CZ74</f>
        <v>0</v>
      </c>
      <c r="CZ72" s="209">
        <f>'Marks Entry'!DA74</f>
        <v>0</v>
      </c>
      <c r="DA72" s="208">
        <f>'Marks Entry'!DB74</f>
        <v>0</v>
      </c>
      <c r="DB72" s="208" t="str">
        <f>'Marks Entry'!DC74</f>
        <v/>
      </c>
      <c r="DC72" s="208" t="str">
        <f>'Marks Entry'!DD74</f>
        <v/>
      </c>
      <c r="DD72" s="210" t="str">
        <f>'Marks Entry'!DE74</f>
        <v/>
      </c>
      <c r="DE72" s="211">
        <f>'Marks Entry'!DF74</f>
        <v>0</v>
      </c>
      <c r="DF72" s="212">
        <f>'Marks Entry'!DG74</f>
        <v>0</v>
      </c>
      <c r="DG72" s="212">
        <f>'Marks Entry'!DH74</f>
        <v>0</v>
      </c>
      <c r="DH72" s="209">
        <f>'Marks Entry'!DI74</f>
        <v>0</v>
      </c>
      <c r="DI72" s="212">
        <f>'Marks Entry'!DJ74</f>
        <v>0</v>
      </c>
      <c r="DJ72" s="213">
        <f>'Marks Entry'!DK74</f>
        <v>0</v>
      </c>
      <c r="DK72" s="214">
        <f>'Marks Entry'!DL74</f>
        <v>0</v>
      </c>
      <c r="DL72" s="213">
        <f>'Marks Entry'!DM74</f>
        <v>0</v>
      </c>
      <c r="DM72" s="212">
        <f>'Marks Entry'!DN74</f>
        <v>0</v>
      </c>
      <c r="DN72" s="214">
        <f>'Marks Entry'!DO74</f>
        <v>0</v>
      </c>
      <c r="DO72" s="215">
        <f>'Marks Entry'!DP74</f>
        <v>0</v>
      </c>
      <c r="DP72" s="208">
        <f>'Marks Entry'!DQ74</f>
        <v>0</v>
      </c>
      <c r="DQ72" s="210" t="str">
        <f>'Marks Entry'!DR74</f>
        <v/>
      </c>
      <c r="DR72" s="211">
        <f>'Marks Entry'!DS74</f>
        <v>0</v>
      </c>
      <c r="DS72" s="212">
        <f>'Marks Entry'!DT74</f>
        <v>0</v>
      </c>
      <c r="DT72" s="216">
        <f>'Marks Entry'!DU74</f>
        <v>0</v>
      </c>
      <c r="DU72" s="212">
        <f>'Marks Entry'!DV74</f>
        <v>0</v>
      </c>
      <c r="DV72" s="212">
        <f>'Marks Entry'!DW74</f>
        <v>0</v>
      </c>
      <c r="DW72" s="216">
        <f>'Marks Entry'!DX74</f>
        <v>0</v>
      </c>
      <c r="DX72" s="212">
        <f>'Marks Entry'!DY74</f>
        <v>0</v>
      </c>
      <c r="DY72" s="212">
        <f>'Marks Entry'!DZ74</f>
        <v>0</v>
      </c>
      <c r="DZ72" s="216" t="str">
        <f>'Marks Entry'!EA74</f>
        <v/>
      </c>
      <c r="EA72" s="216">
        <f>'Marks Entry'!EB74</f>
        <v>0</v>
      </c>
      <c r="EB72" s="216">
        <f>'Marks Entry'!EC74</f>
        <v>0</v>
      </c>
      <c r="EC72" s="217">
        <f>'Marks Entry'!ED74</f>
        <v>0</v>
      </c>
      <c r="ED72" s="212">
        <f>'Marks Entry'!EE74</f>
        <v>0</v>
      </c>
      <c r="EE72" s="213">
        <f>'Marks Entry'!EF74</f>
        <v>0</v>
      </c>
      <c r="EF72" s="216">
        <f>'Marks Entry'!EG74</f>
        <v>0</v>
      </c>
      <c r="EG72" s="213">
        <f>'Marks Entry'!EH74</f>
        <v>0</v>
      </c>
      <c r="EH72" s="212">
        <f>'Marks Entry'!EI74</f>
        <v>0</v>
      </c>
      <c r="EI72" s="214">
        <f>'Marks Entry'!EJ74</f>
        <v>0</v>
      </c>
      <c r="EJ72" s="214">
        <f>'Marks Entry'!EK74</f>
        <v>0</v>
      </c>
      <c r="EK72" s="214">
        <f>'Marks Entry'!EL74</f>
        <v>0</v>
      </c>
      <c r="EL72" s="218">
        <f>'Marks Entry'!EM74</f>
        <v>0</v>
      </c>
      <c r="EM72" s="208">
        <f>'Marks Entry'!EN74</f>
        <v>0</v>
      </c>
      <c r="EN72" s="210" t="str">
        <f>'Marks Entry'!EO74</f>
        <v/>
      </c>
      <c r="EO72" s="211">
        <f>'Marks Entry'!EP74</f>
        <v>0</v>
      </c>
      <c r="EP72" s="212">
        <f>'Marks Entry'!EQ74</f>
        <v>0</v>
      </c>
      <c r="EQ72" s="212">
        <f>'Marks Entry'!ER74</f>
        <v>0</v>
      </c>
      <c r="ER72" s="215">
        <f>'Marks Entry'!ES74</f>
        <v>0</v>
      </c>
      <c r="ES72" s="219">
        <f>'Marks Entry'!ET74</f>
        <v>0</v>
      </c>
      <c r="ET72" s="220" t="str">
        <f>'Marks Entry'!EU74</f>
        <v/>
      </c>
      <c r="EU72" s="211">
        <f>'Marks Entry'!EV74</f>
        <v>0</v>
      </c>
      <c r="EV72" s="212">
        <f>'Marks Entry'!EW74</f>
        <v>0</v>
      </c>
      <c r="EW72" s="212">
        <f>'Marks Entry'!EX74</f>
        <v>0</v>
      </c>
      <c r="EX72" s="215">
        <f>'Marks Entry'!EY74</f>
        <v>0</v>
      </c>
      <c r="EY72" s="219">
        <f>'Marks Entry'!EZ74</f>
        <v>0</v>
      </c>
      <c r="EZ72" s="220" t="str">
        <f>'Marks Entry'!FA74</f>
        <v/>
      </c>
      <c r="FA72" s="211">
        <f>'Marks Entry'!FB74</f>
        <v>0</v>
      </c>
      <c r="FB72" s="212">
        <f>'Marks Entry'!FC74</f>
        <v>0</v>
      </c>
      <c r="FC72" s="213">
        <f>'Marks Entry'!FD74</f>
        <v>0</v>
      </c>
      <c r="FD72" s="216">
        <f>'Marks Entry'!FE74</f>
        <v>0</v>
      </c>
      <c r="FE72" s="213">
        <f>'Marks Entry'!FF74</f>
        <v>0</v>
      </c>
      <c r="FF72" s="216">
        <f>'Marks Entry'!FG74</f>
        <v>0</v>
      </c>
      <c r="FG72" s="213">
        <f>'Marks Entry'!FH74</f>
        <v>0</v>
      </c>
      <c r="FH72" s="221">
        <f>'Marks Entry'!FI74</f>
        <v>0</v>
      </c>
      <c r="FI72" s="221">
        <f>'Marks Entry'!FJ74</f>
        <v>0</v>
      </c>
      <c r="FJ72" s="221" t="str">
        <f>'Marks Entry'!FK74</f>
        <v/>
      </c>
      <c r="FK72" s="208" t="str">
        <f>'Marks Entry'!FL74</f>
        <v/>
      </c>
      <c r="FL72" s="210" t="str">
        <f>'Marks Entry'!FM74</f>
        <v/>
      </c>
      <c r="FM72" s="211">
        <f>'Marks Entry'!FN74</f>
        <v>0</v>
      </c>
      <c r="FN72" s="212">
        <f>'Marks Entry'!FO74</f>
        <v>0</v>
      </c>
      <c r="FO72" s="212">
        <f>'Marks Entry'!FP74</f>
        <v>0</v>
      </c>
      <c r="FP72" s="215">
        <f>'Marks Entry'!FQ74</f>
        <v>0</v>
      </c>
      <c r="FQ72" s="219">
        <f>'Marks Entry'!FR74</f>
        <v>0</v>
      </c>
      <c r="FR72" s="220" t="str">
        <f>'Marks Entry'!FS74</f>
        <v/>
      </c>
      <c r="FS72" s="207">
        <f>'Marks Entry'!FT74</f>
        <v>0</v>
      </c>
      <c r="FT72" s="208">
        <f>'Marks Entry'!FU74</f>
        <v>0</v>
      </c>
      <c r="FU72" s="222" t="str">
        <f>'Marks Entry'!FV74</f>
        <v/>
      </c>
      <c r="FV72" s="207" t="str">
        <f>'Marks Entry'!FW74</f>
        <v/>
      </c>
      <c r="FW72" s="208" t="str">
        <f>'Marks Entry'!FX74</f>
        <v/>
      </c>
      <c r="FX72" s="223" t="str">
        <f>'Marks Entry'!FY74</f>
        <v/>
      </c>
      <c r="FY72" s="224" t="str">
        <f>'Marks Entry'!FZ74</f>
        <v/>
      </c>
      <c r="FZ72" s="224" t="str">
        <f>'Marks Entry'!GA74</f>
        <v/>
      </c>
      <c r="GA72" s="208" t="str">
        <f>'Marks Entry'!GC74</f>
        <v/>
      </c>
      <c r="GB72" s="445" t="str">
        <f>'Marks Entry'!GD74</f>
        <v/>
      </c>
    </row>
    <row r="73" spans="1:184" s="31" customFormat="1" ht="17.25" customHeight="1">
      <c r="A73" s="1064"/>
      <c r="B73" s="188">
        <f t="shared" si="1"/>
        <v>0</v>
      </c>
      <c r="C73" s="189">
        <f>'Marks Entry'!D75</f>
        <v>0</v>
      </c>
      <c r="D73" s="189">
        <f>'Marks Entry'!E75</f>
        <v>0</v>
      </c>
      <c r="E73" s="189">
        <f>'Marks Entry'!F75</f>
        <v>0</v>
      </c>
      <c r="F73" s="189">
        <f>'Marks Entry'!$G75</f>
        <v>0</v>
      </c>
      <c r="G73" s="189">
        <f>'Marks Entry'!$H75</f>
        <v>0</v>
      </c>
      <c r="H73" s="189">
        <f>'Marks Entry'!I75</f>
        <v>0</v>
      </c>
      <c r="I73" s="189">
        <f>'Marks Entry'!J75</f>
        <v>0</v>
      </c>
      <c r="J73" s="366">
        <f>'Marks Entry'!K75</f>
        <v>0</v>
      </c>
      <c r="K73" s="207">
        <f>'Marks Entry'!L75</f>
        <v>0</v>
      </c>
      <c r="L73" s="208">
        <f>'Marks Entry'!M75</f>
        <v>0</v>
      </c>
      <c r="M73" s="208">
        <f>'Marks Entry'!N75</f>
        <v>0</v>
      </c>
      <c r="N73" s="208">
        <f>'Marks Entry'!O75</f>
        <v>0</v>
      </c>
      <c r="O73" s="208">
        <f>'Marks Entry'!P75</f>
        <v>0</v>
      </c>
      <c r="P73" s="209">
        <f>'Marks Entry'!Q75</f>
        <v>0</v>
      </c>
      <c r="Q73" s="208">
        <f>'Marks Entry'!R75</f>
        <v>0</v>
      </c>
      <c r="R73" s="209">
        <f>'Marks Entry'!S75</f>
        <v>0</v>
      </c>
      <c r="S73" s="208">
        <f>'Marks Entry'!T75</f>
        <v>0</v>
      </c>
      <c r="T73" s="209">
        <f>'Marks Entry'!U75</f>
        <v>0</v>
      </c>
      <c r="U73" s="208">
        <f>'Marks Entry'!V75</f>
        <v>0</v>
      </c>
      <c r="V73" s="208" t="str">
        <f>'Marks Entry'!W75</f>
        <v/>
      </c>
      <c r="W73" s="208" t="str">
        <f>'Marks Entry'!X75</f>
        <v/>
      </c>
      <c r="X73" s="210" t="str">
        <f>'Marks Entry'!Y75</f>
        <v/>
      </c>
      <c r="Y73" s="207">
        <f>'Marks Entry'!Z75</f>
        <v>0</v>
      </c>
      <c r="Z73" s="208">
        <f>'Marks Entry'!AA75</f>
        <v>0</v>
      </c>
      <c r="AA73" s="208">
        <f>'Marks Entry'!AB75</f>
        <v>0</v>
      </c>
      <c r="AB73" s="208">
        <f>'Marks Entry'!AC75</f>
        <v>0</v>
      </c>
      <c r="AC73" s="208">
        <f>'Marks Entry'!AD75</f>
        <v>0</v>
      </c>
      <c r="AD73" s="209">
        <f>'Marks Entry'!AE75</f>
        <v>0</v>
      </c>
      <c r="AE73" s="208">
        <f>'Marks Entry'!AF75</f>
        <v>0</v>
      </c>
      <c r="AF73" s="209">
        <f>'Marks Entry'!AG75</f>
        <v>0</v>
      </c>
      <c r="AG73" s="208">
        <f>'Marks Entry'!AH75</f>
        <v>0</v>
      </c>
      <c r="AH73" s="209">
        <f>'Marks Entry'!AI75</f>
        <v>0</v>
      </c>
      <c r="AI73" s="208">
        <f>'Marks Entry'!AJ75</f>
        <v>0</v>
      </c>
      <c r="AJ73" s="208" t="str">
        <f>'Marks Entry'!AK75</f>
        <v/>
      </c>
      <c r="AK73" s="208" t="str">
        <f>'Marks Entry'!AL75</f>
        <v/>
      </c>
      <c r="AL73" s="210" t="str">
        <f>'Marks Entry'!AM75</f>
        <v/>
      </c>
      <c r="AM73" s="207">
        <f>'Marks Entry'!AN75</f>
        <v>0</v>
      </c>
      <c r="AN73" s="208">
        <f>'Marks Entry'!AO75</f>
        <v>0</v>
      </c>
      <c r="AO73" s="208">
        <f>'Marks Entry'!AP75</f>
        <v>0</v>
      </c>
      <c r="AP73" s="208">
        <f>'Marks Entry'!AQ75</f>
        <v>0</v>
      </c>
      <c r="AQ73" s="208">
        <f>'Marks Entry'!AR75</f>
        <v>0</v>
      </c>
      <c r="AR73" s="209">
        <f>'Marks Entry'!AS75</f>
        <v>0</v>
      </c>
      <c r="AS73" s="208">
        <f>'Marks Entry'!AT75</f>
        <v>0</v>
      </c>
      <c r="AT73" s="209">
        <f>'Marks Entry'!AU75</f>
        <v>0</v>
      </c>
      <c r="AU73" s="208">
        <f>'Marks Entry'!AV75</f>
        <v>0</v>
      </c>
      <c r="AV73" s="209">
        <f>'Marks Entry'!AW75</f>
        <v>0</v>
      </c>
      <c r="AW73" s="208">
        <f>'Marks Entry'!AX75</f>
        <v>0</v>
      </c>
      <c r="AX73" s="208" t="str">
        <f>'Marks Entry'!AY75</f>
        <v/>
      </c>
      <c r="AY73" s="208" t="str">
        <f>'Marks Entry'!AZ75</f>
        <v/>
      </c>
      <c r="AZ73" s="210" t="str">
        <f>'Marks Entry'!BA75</f>
        <v/>
      </c>
      <c r="BA73" s="207">
        <f>'Marks Entry'!BB75</f>
        <v>0</v>
      </c>
      <c r="BB73" s="208">
        <f>'Marks Entry'!BC75</f>
        <v>0</v>
      </c>
      <c r="BC73" s="208">
        <f>'Marks Entry'!BD75</f>
        <v>0</v>
      </c>
      <c r="BD73" s="208">
        <f>'Marks Entry'!BE75</f>
        <v>0</v>
      </c>
      <c r="BE73" s="208">
        <f>'Marks Entry'!BF75</f>
        <v>0</v>
      </c>
      <c r="BF73" s="209">
        <f>'Marks Entry'!BG75</f>
        <v>0</v>
      </c>
      <c r="BG73" s="208">
        <f>'Marks Entry'!BH75</f>
        <v>0</v>
      </c>
      <c r="BH73" s="209">
        <f>'Marks Entry'!BI75</f>
        <v>0</v>
      </c>
      <c r="BI73" s="208">
        <f>'Marks Entry'!BJ75</f>
        <v>0</v>
      </c>
      <c r="BJ73" s="209">
        <f>'Marks Entry'!BK75</f>
        <v>0</v>
      </c>
      <c r="BK73" s="208">
        <f>'Marks Entry'!BL75</f>
        <v>0</v>
      </c>
      <c r="BL73" s="208" t="str">
        <f>'Marks Entry'!BM75</f>
        <v/>
      </c>
      <c r="BM73" s="208" t="str">
        <f>'Marks Entry'!BN75</f>
        <v/>
      </c>
      <c r="BN73" s="210" t="str">
        <f>'Marks Entry'!BO75</f>
        <v/>
      </c>
      <c r="BO73" s="207">
        <f>'Marks Entry'!BP75</f>
        <v>0</v>
      </c>
      <c r="BP73" s="208">
        <f>'Marks Entry'!BQ75</f>
        <v>0</v>
      </c>
      <c r="BQ73" s="208">
        <f>'Marks Entry'!BR75</f>
        <v>0</v>
      </c>
      <c r="BR73" s="208">
        <f>'Marks Entry'!BS75</f>
        <v>0</v>
      </c>
      <c r="BS73" s="208">
        <f>'Marks Entry'!BT75</f>
        <v>0</v>
      </c>
      <c r="BT73" s="209">
        <f>'Marks Entry'!BU75</f>
        <v>0</v>
      </c>
      <c r="BU73" s="208">
        <f>'Marks Entry'!BV75</f>
        <v>0</v>
      </c>
      <c r="BV73" s="209">
        <f>'Marks Entry'!BW75</f>
        <v>0</v>
      </c>
      <c r="BW73" s="208">
        <f>'Marks Entry'!BX75</f>
        <v>0</v>
      </c>
      <c r="BX73" s="209">
        <f>'Marks Entry'!BY75</f>
        <v>0</v>
      </c>
      <c r="BY73" s="208">
        <f>'Marks Entry'!BZ75</f>
        <v>0</v>
      </c>
      <c r="BZ73" s="208" t="str">
        <f>'Marks Entry'!CA75</f>
        <v/>
      </c>
      <c r="CA73" s="208" t="str">
        <f>'Marks Entry'!CB75</f>
        <v/>
      </c>
      <c r="CB73" s="210" t="str">
        <f>'Marks Entry'!CC75</f>
        <v/>
      </c>
      <c r="CC73" s="207">
        <f>'Marks Entry'!CD75</f>
        <v>0</v>
      </c>
      <c r="CD73" s="208">
        <f>'Marks Entry'!CE75</f>
        <v>0</v>
      </c>
      <c r="CE73" s="208">
        <f>'Marks Entry'!CF75</f>
        <v>0</v>
      </c>
      <c r="CF73" s="208">
        <f>'Marks Entry'!CG75</f>
        <v>0</v>
      </c>
      <c r="CG73" s="208">
        <f>'Marks Entry'!CH75</f>
        <v>0</v>
      </c>
      <c r="CH73" s="209">
        <f>'Marks Entry'!CI75</f>
        <v>0</v>
      </c>
      <c r="CI73" s="208">
        <f>'Marks Entry'!CJ75</f>
        <v>0</v>
      </c>
      <c r="CJ73" s="209">
        <f>'Marks Entry'!CK75</f>
        <v>0</v>
      </c>
      <c r="CK73" s="208">
        <f>'Marks Entry'!CL75</f>
        <v>0</v>
      </c>
      <c r="CL73" s="209">
        <f>'Marks Entry'!CM75</f>
        <v>0</v>
      </c>
      <c r="CM73" s="208">
        <f>'Marks Entry'!CN75</f>
        <v>0</v>
      </c>
      <c r="CN73" s="208" t="str">
        <f>'Marks Entry'!CO75</f>
        <v/>
      </c>
      <c r="CO73" s="208" t="str">
        <f>'Marks Entry'!CP75</f>
        <v/>
      </c>
      <c r="CP73" s="210" t="str">
        <f>'Marks Entry'!CQ75</f>
        <v/>
      </c>
      <c r="CQ73" s="207">
        <f>'Marks Entry'!CR75</f>
        <v>0</v>
      </c>
      <c r="CR73" s="208">
        <f>'Marks Entry'!CS75</f>
        <v>0</v>
      </c>
      <c r="CS73" s="208">
        <f>'Marks Entry'!CT75</f>
        <v>0</v>
      </c>
      <c r="CT73" s="208">
        <f>'Marks Entry'!CU75</f>
        <v>0</v>
      </c>
      <c r="CU73" s="208">
        <f>'Marks Entry'!CV75</f>
        <v>0</v>
      </c>
      <c r="CV73" s="209">
        <f>'Marks Entry'!CW75</f>
        <v>0</v>
      </c>
      <c r="CW73" s="208">
        <f>'Marks Entry'!CX75</f>
        <v>0</v>
      </c>
      <c r="CX73" s="209">
        <f>'Marks Entry'!CY75</f>
        <v>0</v>
      </c>
      <c r="CY73" s="208">
        <f>'Marks Entry'!CZ75</f>
        <v>0</v>
      </c>
      <c r="CZ73" s="209">
        <f>'Marks Entry'!DA75</f>
        <v>0</v>
      </c>
      <c r="DA73" s="208">
        <f>'Marks Entry'!DB75</f>
        <v>0</v>
      </c>
      <c r="DB73" s="208" t="str">
        <f>'Marks Entry'!DC75</f>
        <v/>
      </c>
      <c r="DC73" s="208" t="str">
        <f>'Marks Entry'!DD75</f>
        <v/>
      </c>
      <c r="DD73" s="210" t="str">
        <f>'Marks Entry'!DE75</f>
        <v/>
      </c>
      <c r="DE73" s="211">
        <f>'Marks Entry'!DF75</f>
        <v>0</v>
      </c>
      <c r="DF73" s="212">
        <f>'Marks Entry'!DG75</f>
        <v>0</v>
      </c>
      <c r="DG73" s="212">
        <f>'Marks Entry'!DH75</f>
        <v>0</v>
      </c>
      <c r="DH73" s="209">
        <f>'Marks Entry'!DI75</f>
        <v>0</v>
      </c>
      <c r="DI73" s="212">
        <f>'Marks Entry'!DJ75</f>
        <v>0</v>
      </c>
      <c r="DJ73" s="213">
        <f>'Marks Entry'!DK75</f>
        <v>0</v>
      </c>
      <c r="DK73" s="214">
        <f>'Marks Entry'!DL75</f>
        <v>0</v>
      </c>
      <c r="DL73" s="213">
        <f>'Marks Entry'!DM75</f>
        <v>0</v>
      </c>
      <c r="DM73" s="212">
        <f>'Marks Entry'!DN75</f>
        <v>0</v>
      </c>
      <c r="DN73" s="214">
        <f>'Marks Entry'!DO75</f>
        <v>0</v>
      </c>
      <c r="DO73" s="215">
        <f>'Marks Entry'!DP75</f>
        <v>0</v>
      </c>
      <c r="DP73" s="208">
        <f>'Marks Entry'!DQ75</f>
        <v>0</v>
      </c>
      <c r="DQ73" s="210" t="str">
        <f>'Marks Entry'!DR75</f>
        <v/>
      </c>
      <c r="DR73" s="211">
        <f>'Marks Entry'!DS75</f>
        <v>0</v>
      </c>
      <c r="DS73" s="212">
        <f>'Marks Entry'!DT75</f>
        <v>0</v>
      </c>
      <c r="DT73" s="216">
        <f>'Marks Entry'!DU75</f>
        <v>0</v>
      </c>
      <c r="DU73" s="212">
        <f>'Marks Entry'!DV75</f>
        <v>0</v>
      </c>
      <c r="DV73" s="212">
        <f>'Marks Entry'!DW75</f>
        <v>0</v>
      </c>
      <c r="DW73" s="216">
        <f>'Marks Entry'!DX75</f>
        <v>0</v>
      </c>
      <c r="DX73" s="212">
        <f>'Marks Entry'!DY75</f>
        <v>0</v>
      </c>
      <c r="DY73" s="212">
        <f>'Marks Entry'!DZ75</f>
        <v>0</v>
      </c>
      <c r="DZ73" s="216" t="str">
        <f>'Marks Entry'!EA75</f>
        <v/>
      </c>
      <c r="EA73" s="216">
        <f>'Marks Entry'!EB75</f>
        <v>0</v>
      </c>
      <c r="EB73" s="216">
        <f>'Marks Entry'!EC75</f>
        <v>0</v>
      </c>
      <c r="EC73" s="217">
        <f>'Marks Entry'!ED75</f>
        <v>0</v>
      </c>
      <c r="ED73" s="212">
        <f>'Marks Entry'!EE75</f>
        <v>0</v>
      </c>
      <c r="EE73" s="213">
        <f>'Marks Entry'!EF75</f>
        <v>0</v>
      </c>
      <c r="EF73" s="216">
        <f>'Marks Entry'!EG75</f>
        <v>0</v>
      </c>
      <c r="EG73" s="213">
        <f>'Marks Entry'!EH75</f>
        <v>0</v>
      </c>
      <c r="EH73" s="212">
        <f>'Marks Entry'!EI75</f>
        <v>0</v>
      </c>
      <c r="EI73" s="214">
        <f>'Marks Entry'!EJ75</f>
        <v>0</v>
      </c>
      <c r="EJ73" s="214">
        <f>'Marks Entry'!EK75</f>
        <v>0</v>
      </c>
      <c r="EK73" s="214">
        <f>'Marks Entry'!EL75</f>
        <v>0</v>
      </c>
      <c r="EL73" s="218">
        <f>'Marks Entry'!EM75</f>
        <v>0</v>
      </c>
      <c r="EM73" s="208">
        <f>'Marks Entry'!EN75</f>
        <v>0</v>
      </c>
      <c r="EN73" s="210" t="str">
        <f>'Marks Entry'!EO75</f>
        <v/>
      </c>
      <c r="EO73" s="211">
        <f>'Marks Entry'!EP75</f>
        <v>0</v>
      </c>
      <c r="EP73" s="212">
        <f>'Marks Entry'!EQ75</f>
        <v>0</v>
      </c>
      <c r="EQ73" s="212">
        <f>'Marks Entry'!ER75</f>
        <v>0</v>
      </c>
      <c r="ER73" s="215">
        <f>'Marks Entry'!ES75</f>
        <v>0</v>
      </c>
      <c r="ES73" s="219">
        <f>'Marks Entry'!ET75</f>
        <v>0</v>
      </c>
      <c r="ET73" s="220" t="str">
        <f>'Marks Entry'!EU75</f>
        <v/>
      </c>
      <c r="EU73" s="211">
        <f>'Marks Entry'!EV75</f>
        <v>0</v>
      </c>
      <c r="EV73" s="212">
        <f>'Marks Entry'!EW75</f>
        <v>0</v>
      </c>
      <c r="EW73" s="212">
        <f>'Marks Entry'!EX75</f>
        <v>0</v>
      </c>
      <c r="EX73" s="215">
        <f>'Marks Entry'!EY75</f>
        <v>0</v>
      </c>
      <c r="EY73" s="219">
        <f>'Marks Entry'!EZ75</f>
        <v>0</v>
      </c>
      <c r="EZ73" s="220" t="str">
        <f>'Marks Entry'!FA75</f>
        <v/>
      </c>
      <c r="FA73" s="211">
        <f>'Marks Entry'!FB75</f>
        <v>0</v>
      </c>
      <c r="FB73" s="212">
        <f>'Marks Entry'!FC75</f>
        <v>0</v>
      </c>
      <c r="FC73" s="213">
        <f>'Marks Entry'!FD75</f>
        <v>0</v>
      </c>
      <c r="FD73" s="216">
        <f>'Marks Entry'!FE75</f>
        <v>0</v>
      </c>
      <c r="FE73" s="213">
        <f>'Marks Entry'!FF75</f>
        <v>0</v>
      </c>
      <c r="FF73" s="216">
        <f>'Marks Entry'!FG75</f>
        <v>0</v>
      </c>
      <c r="FG73" s="213">
        <f>'Marks Entry'!FH75</f>
        <v>0</v>
      </c>
      <c r="FH73" s="221">
        <f>'Marks Entry'!FI75</f>
        <v>0</v>
      </c>
      <c r="FI73" s="221">
        <f>'Marks Entry'!FJ75</f>
        <v>0</v>
      </c>
      <c r="FJ73" s="221" t="str">
        <f>'Marks Entry'!FK75</f>
        <v/>
      </c>
      <c r="FK73" s="208" t="str">
        <f>'Marks Entry'!FL75</f>
        <v/>
      </c>
      <c r="FL73" s="210" t="str">
        <f>'Marks Entry'!FM75</f>
        <v/>
      </c>
      <c r="FM73" s="211">
        <f>'Marks Entry'!FN75</f>
        <v>0</v>
      </c>
      <c r="FN73" s="212">
        <f>'Marks Entry'!FO75</f>
        <v>0</v>
      </c>
      <c r="FO73" s="212">
        <f>'Marks Entry'!FP75</f>
        <v>0</v>
      </c>
      <c r="FP73" s="215">
        <f>'Marks Entry'!FQ75</f>
        <v>0</v>
      </c>
      <c r="FQ73" s="219">
        <f>'Marks Entry'!FR75</f>
        <v>0</v>
      </c>
      <c r="FR73" s="220" t="str">
        <f>'Marks Entry'!FS75</f>
        <v/>
      </c>
      <c r="FS73" s="207">
        <f>'Marks Entry'!FT75</f>
        <v>0</v>
      </c>
      <c r="FT73" s="208">
        <f>'Marks Entry'!FU75</f>
        <v>0</v>
      </c>
      <c r="FU73" s="222" t="str">
        <f>'Marks Entry'!FV75</f>
        <v/>
      </c>
      <c r="FV73" s="207" t="str">
        <f>'Marks Entry'!FW75</f>
        <v/>
      </c>
      <c r="FW73" s="208" t="str">
        <f>'Marks Entry'!FX75</f>
        <v/>
      </c>
      <c r="FX73" s="223" t="str">
        <f>'Marks Entry'!FY75</f>
        <v/>
      </c>
      <c r="FY73" s="224" t="str">
        <f>'Marks Entry'!FZ75</f>
        <v/>
      </c>
      <c r="FZ73" s="224" t="str">
        <f>'Marks Entry'!GA75</f>
        <v/>
      </c>
      <c r="GA73" s="208" t="str">
        <f>'Marks Entry'!GC75</f>
        <v/>
      </c>
      <c r="GB73" s="445" t="str">
        <f>'Marks Entry'!GD75</f>
        <v/>
      </c>
    </row>
    <row r="74" spans="1:184" s="31" customFormat="1" ht="17.25" customHeight="1">
      <c r="A74" s="1064"/>
      <c r="B74" s="188">
        <f t="shared" ref="B74:B107" si="2">IF(F74&gt;0,B73+1,0)</f>
        <v>0</v>
      </c>
      <c r="C74" s="189">
        <f>'Marks Entry'!D76</f>
        <v>0</v>
      </c>
      <c r="D74" s="189">
        <f>'Marks Entry'!E76</f>
        <v>0</v>
      </c>
      <c r="E74" s="189">
        <f>'Marks Entry'!F76</f>
        <v>0</v>
      </c>
      <c r="F74" s="189">
        <f>'Marks Entry'!$G76</f>
        <v>0</v>
      </c>
      <c r="G74" s="189">
        <f>'Marks Entry'!$H76</f>
        <v>0</v>
      </c>
      <c r="H74" s="189">
        <f>'Marks Entry'!I76</f>
        <v>0</v>
      </c>
      <c r="I74" s="189">
        <f>'Marks Entry'!J76</f>
        <v>0</v>
      </c>
      <c r="J74" s="366">
        <f>'Marks Entry'!K76</f>
        <v>0</v>
      </c>
      <c r="K74" s="207">
        <f>'Marks Entry'!L76</f>
        <v>0</v>
      </c>
      <c r="L74" s="208">
        <f>'Marks Entry'!M76</f>
        <v>0</v>
      </c>
      <c r="M74" s="208">
        <f>'Marks Entry'!N76</f>
        <v>0</v>
      </c>
      <c r="N74" s="208">
        <f>'Marks Entry'!O76</f>
        <v>0</v>
      </c>
      <c r="O74" s="208">
        <f>'Marks Entry'!P76</f>
        <v>0</v>
      </c>
      <c r="P74" s="209">
        <f>'Marks Entry'!Q76</f>
        <v>0</v>
      </c>
      <c r="Q74" s="208">
        <f>'Marks Entry'!R76</f>
        <v>0</v>
      </c>
      <c r="R74" s="209">
        <f>'Marks Entry'!S76</f>
        <v>0</v>
      </c>
      <c r="S74" s="208">
        <f>'Marks Entry'!T76</f>
        <v>0</v>
      </c>
      <c r="T74" s="209">
        <f>'Marks Entry'!U76</f>
        <v>0</v>
      </c>
      <c r="U74" s="208">
        <f>'Marks Entry'!V76</f>
        <v>0</v>
      </c>
      <c r="V74" s="208" t="str">
        <f>'Marks Entry'!W76</f>
        <v/>
      </c>
      <c r="W74" s="208" t="str">
        <f>'Marks Entry'!X76</f>
        <v/>
      </c>
      <c r="X74" s="210" t="str">
        <f>'Marks Entry'!Y76</f>
        <v/>
      </c>
      <c r="Y74" s="207">
        <f>'Marks Entry'!Z76</f>
        <v>0</v>
      </c>
      <c r="Z74" s="208">
        <f>'Marks Entry'!AA76</f>
        <v>0</v>
      </c>
      <c r="AA74" s="208">
        <f>'Marks Entry'!AB76</f>
        <v>0</v>
      </c>
      <c r="AB74" s="208">
        <f>'Marks Entry'!AC76</f>
        <v>0</v>
      </c>
      <c r="AC74" s="208">
        <f>'Marks Entry'!AD76</f>
        <v>0</v>
      </c>
      <c r="AD74" s="209">
        <f>'Marks Entry'!AE76</f>
        <v>0</v>
      </c>
      <c r="AE74" s="208">
        <f>'Marks Entry'!AF76</f>
        <v>0</v>
      </c>
      <c r="AF74" s="209">
        <f>'Marks Entry'!AG76</f>
        <v>0</v>
      </c>
      <c r="AG74" s="208">
        <f>'Marks Entry'!AH76</f>
        <v>0</v>
      </c>
      <c r="AH74" s="209">
        <f>'Marks Entry'!AI76</f>
        <v>0</v>
      </c>
      <c r="AI74" s="208">
        <f>'Marks Entry'!AJ76</f>
        <v>0</v>
      </c>
      <c r="AJ74" s="208" t="str">
        <f>'Marks Entry'!AK76</f>
        <v/>
      </c>
      <c r="AK74" s="208" t="str">
        <f>'Marks Entry'!AL76</f>
        <v/>
      </c>
      <c r="AL74" s="210" t="str">
        <f>'Marks Entry'!AM76</f>
        <v/>
      </c>
      <c r="AM74" s="207">
        <f>'Marks Entry'!AN76</f>
        <v>0</v>
      </c>
      <c r="AN74" s="208">
        <f>'Marks Entry'!AO76</f>
        <v>0</v>
      </c>
      <c r="AO74" s="208">
        <f>'Marks Entry'!AP76</f>
        <v>0</v>
      </c>
      <c r="AP74" s="208">
        <f>'Marks Entry'!AQ76</f>
        <v>0</v>
      </c>
      <c r="AQ74" s="208">
        <f>'Marks Entry'!AR76</f>
        <v>0</v>
      </c>
      <c r="AR74" s="209">
        <f>'Marks Entry'!AS76</f>
        <v>0</v>
      </c>
      <c r="AS74" s="208">
        <f>'Marks Entry'!AT76</f>
        <v>0</v>
      </c>
      <c r="AT74" s="209">
        <f>'Marks Entry'!AU76</f>
        <v>0</v>
      </c>
      <c r="AU74" s="208">
        <f>'Marks Entry'!AV76</f>
        <v>0</v>
      </c>
      <c r="AV74" s="209">
        <f>'Marks Entry'!AW76</f>
        <v>0</v>
      </c>
      <c r="AW74" s="208">
        <f>'Marks Entry'!AX76</f>
        <v>0</v>
      </c>
      <c r="AX74" s="208" t="str">
        <f>'Marks Entry'!AY76</f>
        <v/>
      </c>
      <c r="AY74" s="208" t="str">
        <f>'Marks Entry'!AZ76</f>
        <v/>
      </c>
      <c r="AZ74" s="210" t="str">
        <f>'Marks Entry'!BA76</f>
        <v/>
      </c>
      <c r="BA74" s="207">
        <f>'Marks Entry'!BB76</f>
        <v>0</v>
      </c>
      <c r="BB74" s="208">
        <f>'Marks Entry'!BC76</f>
        <v>0</v>
      </c>
      <c r="BC74" s="208">
        <f>'Marks Entry'!BD76</f>
        <v>0</v>
      </c>
      <c r="BD74" s="208">
        <f>'Marks Entry'!BE76</f>
        <v>0</v>
      </c>
      <c r="BE74" s="208">
        <f>'Marks Entry'!BF76</f>
        <v>0</v>
      </c>
      <c r="BF74" s="209">
        <f>'Marks Entry'!BG76</f>
        <v>0</v>
      </c>
      <c r="BG74" s="208">
        <f>'Marks Entry'!BH76</f>
        <v>0</v>
      </c>
      <c r="BH74" s="209">
        <f>'Marks Entry'!BI76</f>
        <v>0</v>
      </c>
      <c r="BI74" s="208">
        <f>'Marks Entry'!BJ76</f>
        <v>0</v>
      </c>
      <c r="BJ74" s="209">
        <f>'Marks Entry'!BK76</f>
        <v>0</v>
      </c>
      <c r="BK74" s="208">
        <f>'Marks Entry'!BL76</f>
        <v>0</v>
      </c>
      <c r="BL74" s="208" t="str">
        <f>'Marks Entry'!BM76</f>
        <v/>
      </c>
      <c r="BM74" s="208" t="str">
        <f>'Marks Entry'!BN76</f>
        <v/>
      </c>
      <c r="BN74" s="210" t="str">
        <f>'Marks Entry'!BO76</f>
        <v/>
      </c>
      <c r="BO74" s="207">
        <f>'Marks Entry'!BP76</f>
        <v>0</v>
      </c>
      <c r="BP74" s="208">
        <f>'Marks Entry'!BQ76</f>
        <v>0</v>
      </c>
      <c r="BQ74" s="208">
        <f>'Marks Entry'!BR76</f>
        <v>0</v>
      </c>
      <c r="BR74" s="208">
        <f>'Marks Entry'!BS76</f>
        <v>0</v>
      </c>
      <c r="BS74" s="208">
        <f>'Marks Entry'!BT76</f>
        <v>0</v>
      </c>
      <c r="BT74" s="209">
        <f>'Marks Entry'!BU76</f>
        <v>0</v>
      </c>
      <c r="BU74" s="208">
        <f>'Marks Entry'!BV76</f>
        <v>0</v>
      </c>
      <c r="BV74" s="209">
        <f>'Marks Entry'!BW76</f>
        <v>0</v>
      </c>
      <c r="BW74" s="208">
        <f>'Marks Entry'!BX76</f>
        <v>0</v>
      </c>
      <c r="BX74" s="209">
        <f>'Marks Entry'!BY76</f>
        <v>0</v>
      </c>
      <c r="BY74" s="208">
        <f>'Marks Entry'!BZ76</f>
        <v>0</v>
      </c>
      <c r="BZ74" s="208" t="str">
        <f>'Marks Entry'!CA76</f>
        <v/>
      </c>
      <c r="CA74" s="208" t="str">
        <f>'Marks Entry'!CB76</f>
        <v/>
      </c>
      <c r="CB74" s="210" t="str">
        <f>'Marks Entry'!CC76</f>
        <v/>
      </c>
      <c r="CC74" s="207">
        <f>'Marks Entry'!CD76</f>
        <v>0</v>
      </c>
      <c r="CD74" s="208">
        <f>'Marks Entry'!CE76</f>
        <v>0</v>
      </c>
      <c r="CE74" s="208">
        <f>'Marks Entry'!CF76</f>
        <v>0</v>
      </c>
      <c r="CF74" s="208">
        <f>'Marks Entry'!CG76</f>
        <v>0</v>
      </c>
      <c r="CG74" s="208">
        <f>'Marks Entry'!CH76</f>
        <v>0</v>
      </c>
      <c r="CH74" s="209">
        <f>'Marks Entry'!CI76</f>
        <v>0</v>
      </c>
      <c r="CI74" s="208">
        <f>'Marks Entry'!CJ76</f>
        <v>0</v>
      </c>
      <c r="CJ74" s="209">
        <f>'Marks Entry'!CK76</f>
        <v>0</v>
      </c>
      <c r="CK74" s="208">
        <f>'Marks Entry'!CL76</f>
        <v>0</v>
      </c>
      <c r="CL74" s="209">
        <f>'Marks Entry'!CM76</f>
        <v>0</v>
      </c>
      <c r="CM74" s="208">
        <f>'Marks Entry'!CN76</f>
        <v>0</v>
      </c>
      <c r="CN74" s="208" t="str">
        <f>'Marks Entry'!CO76</f>
        <v/>
      </c>
      <c r="CO74" s="208" t="str">
        <f>'Marks Entry'!CP76</f>
        <v/>
      </c>
      <c r="CP74" s="210" t="str">
        <f>'Marks Entry'!CQ76</f>
        <v/>
      </c>
      <c r="CQ74" s="207">
        <f>'Marks Entry'!CR76</f>
        <v>0</v>
      </c>
      <c r="CR74" s="208">
        <f>'Marks Entry'!CS76</f>
        <v>0</v>
      </c>
      <c r="CS74" s="208">
        <f>'Marks Entry'!CT76</f>
        <v>0</v>
      </c>
      <c r="CT74" s="208">
        <f>'Marks Entry'!CU76</f>
        <v>0</v>
      </c>
      <c r="CU74" s="208">
        <f>'Marks Entry'!CV76</f>
        <v>0</v>
      </c>
      <c r="CV74" s="209">
        <f>'Marks Entry'!CW76</f>
        <v>0</v>
      </c>
      <c r="CW74" s="208">
        <f>'Marks Entry'!CX76</f>
        <v>0</v>
      </c>
      <c r="CX74" s="209">
        <f>'Marks Entry'!CY76</f>
        <v>0</v>
      </c>
      <c r="CY74" s="208">
        <f>'Marks Entry'!CZ76</f>
        <v>0</v>
      </c>
      <c r="CZ74" s="209">
        <f>'Marks Entry'!DA76</f>
        <v>0</v>
      </c>
      <c r="DA74" s="208">
        <f>'Marks Entry'!DB76</f>
        <v>0</v>
      </c>
      <c r="DB74" s="208" t="str">
        <f>'Marks Entry'!DC76</f>
        <v/>
      </c>
      <c r="DC74" s="208" t="str">
        <f>'Marks Entry'!DD76</f>
        <v/>
      </c>
      <c r="DD74" s="210" t="str">
        <f>'Marks Entry'!DE76</f>
        <v/>
      </c>
      <c r="DE74" s="211">
        <f>'Marks Entry'!DF76</f>
        <v>0</v>
      </c>
      <c r="DF74" s="212">
        <f>'Marks Entry'!DG76</f>
        <v>0</v>
      </c>
      <c r="DG74" s="212">
        <f>'Marks Entry'!DH76</f>
        <v>0</v>
      </c>
      <c r="DH74" s="209">
        <f>'Marks Entry'!DI76</f>
        <v>0</v>
      </c>
      <c r="DI74" s="212">
        <f>'Marks Entry'!DJ76</f>
        <v>0</v>
      </c>
      <c r="DJ74" s="213">
        <f>'Marks Entry'!DK76</f>
        <v>0</v>
      </c>
      <c r="DK74" s="214">
        <f>'Marks Entry'!DL76</f>
        <v>0</v>
      </c>
      <c r="DL74" s="213">
        <f>'Marks Entry'!DM76</f>
        <v>0</v>
      </c>
      <c r="DM74" s="212">
        <f>'Marks Entry'!DN76</f>
        <v>0</v>
      </c>
      <c r="DN74" s="214">
        <f>'Marks Entry'!DO76</f>
        <v>0</v>
      </c>
      <c r="DO74" s="215">
        <f>'Marks Entry'!DP76</f>
        <v>0</v>
      </c>
      <c r="DP74" s="208">
        <f>'Marks Entry'!DQ76</f>
        <v>0</v>
      </c>
      <c r="DQ74" s="210" t="str">
        <f>'Marks Entry'!DR76</f>
        <v/>
      </c>
      <c r="DR74" s="211">
        <f>'Marks Entry'!DS76</f>
        <v>0</v>
      </c>
      <c r="DS74" s="212">
        <f>'Marks Entry'!DT76</f>
        <v>0</v>
      </c>
      <c r="DT74" s="216">
        <f>'Marks Entry'!DU76</f>
        <v>0</v>
      </c>
      <c r="DU74" s="212">
        <f>'Marks Entry'!DV76</f>
        <v>0</v>
      </c>
      <c r="DV74" s="212">
        <f>'Marks Entry'!DW76</f>
        <v>0</v>
      </c>
      <c r="DW74" s="216">
        <f>'Marks Entry'!DX76</f>
        <v>0</v>
      </c>
      <c r="DX74" s="212">
        <f>'Marks Entry'!DY76</f>
        <v>0</v>
      </c>
      <c r="DY74" s="212">
        <f>'Marks Entry'!DZ76</f>
        <v>0</v>
      </c>
      <c r="DZ74" s="216" t="str">
        <f>'Marks Entry'!EA76</f>
        <v/>
      </c>
      <c r="EA74" s="216">
        <f>'Marks Entry'!EB76</f>
        <v>0</v>
      </c>
      <c r="EB74" s="216">
        <f>'Marks Entry'!EC76</f>
        <v>0</v>
      </c>
      <c r="EC74" s="217">
        <f>'Marks Entry'!ED76</f>
        <v>0</v>
      </c>
      <c r="ED74" s="212">
        <f>'Marks Entry'!EE76</f>
        <v>0</v>
      </c>
      <c r="EE74" s="213">
        <f>'Marks Entry'!EF76</f>
        <v>0</v>
      </c>
      <c r="EF74" s="216">
        <f>'Marks Entry'!EG76</f>
        <v>0</v>
      </c>
      <c r="EG74" s="213">
        <f>'Marks Entry'!EH76</f>
        <v>0</v>
      </c>
      <c r="EH74" s="212">
        <f>'Marks Entry'!EI76</f>
        <v>0</v>
      </c>
      <c r="EI74" s="214">
        <f>'Marks Entry'!EJ76</f>
        <v>0</v>
      </c>
      <c r="EJ74" s="214">
        <f>'Marks Entry'!EK76</f>
        <v>0</v>
      </c>
      <c r="EK74" s="214">
        <f>'Marks Entry'!EL76</f>
        <v>0</v>
      </c>
      <c r="EL74" s="218">
        <f>'Marks Entry'!EM76</f>
        <v>0</v>
      </c>
      <c r="EM74" s="208">
        <f>'Marks Entry'!EN76</f>
        <v>0</v>
      </c>
      <c r="EN74" s="210" t="str">
        <f>'Marks Entry'!EO76</f>
        <v/>
      </c>
      <c r="EO74" s="211">
        <f>'Marks Entry'!EP76</f>
        <v>0</v>
      </c>
      <c r="EP74" s="212">
        <f>'Marks Entry'!EQ76</f>
        <v>0</v>
      </c>
      <c r="EQ74" s="212">
        <f>'Marks Entry'!ER76</f>
        <v>0</v>
      </c>
      <c r="ER74" s="215">
        <f>'Marks Entry'!ES76</f>
        <v>0</v>
      </c>
      <c r="ES74" s="219">
        <f>'Marks Entry'!ET76</f>
        <v>0</v>
      </c>
      <c r="ET74" s="220" t="str">
        <f>'Marks Entry'!EU76</f>
        <v/>
      </c>
      <c r="EU74" s="211">
        <f>'Marks Entry'!EV76</f>
        <v>0</v>
      </c>
      <c r="EV74" s="212">
        <f>'Marks Entry'!EW76</f>
        <v>0</v>
      </c>
      <c r="EW74" s="212">
        <f>'Marks Entry'!EX76</f>
        <v>0</v>
      </c>
      <c r="EX74" s="215">
        <f>'Marks Entry'!EY76</f>
        <v>0</v>
      </c>
      <c r="EY74" s="219">
        <f>'Marks Entry'!EZ76</f>
        <v>0</v>
      </c>
      <c r="EZ74" s="220" t="str">
        <f>'Marks Entry'!FA76</f>
        <v/>
      </c>
      <c r="FA74" s="211">
        <f>'Marks Entry'!FB76</f>
        <v>0</v>
      </c>
      <c r="FB74" s="212">
        <f>'Marks Entry'!FC76</f>
        <v>0</v>
      </c>
      <c r="FC74" s="213">
        <f>'Marks Entry'!FD76</f>
        <v>0</v>
      </c>
      <c r="FD74" s="216">
        <f>'Marks Entry'!FE76</f>
        <v>0</v>
      </c>
      <c r="FE74" s="213">
        <f>'Marks Entry'!FF76</f>
        <v>0</v>
      </c>
      <c r="FF74" s="216">
        <f>'Marks Entry'!FG76</f>
        <v>0</v>
      </c>
      <c r="FG74" s="213">
        <f>'Marks Entry'!FH76</f>
        <v>0</v>
      </c>
      <c r="FH74" s="221">
        <f>'Marks Entry'!FI76</f>
        <v>0</v>
      </c>
      <c r="FI74" s="221">
        <f>'Marks Entry'!FJ76</f>
        <v>0</v>
      </c>
      <c r="FJ74" s="221" t="str">
        <f>'Marks Entry'!FK76</f>
        <v/>
      </c>
      <c r="FK74" s="208" t="str">
        <f>'Marks Entry'!FL76</f>
        <v/>
      </c>
      <c r="FL74" s="210" t="str">
        <f>'Marks Entry'!FM76</f>
        <v/>
      </c>
      <c r="FM74" s="211">
        <f>'Marks Entry'!FN76</f>
        <v>0</v>
      </c>
      <c r="FN74" s="212">
        <f>'Marks Entry'!FO76</f>
        <v>0</v>
      </c>
      <c r="FO74" s="212">
        <f>'Marks Entry'!FP76</f>
        <v>0</v>
      </c>
      <c r="FP74" s="215">
        <f>'Marks Entry'!FQ76</f>
        <v>0</v>
      </c>
      <c r="FQ74" s="219">
        <f>'Marks Entry'!FR76</f>
        <v>0</v>
      </c>
      <c r="FR74" s="220" t="str">
        <f>'Marks Entry'!FS76</f>
        <v/>
      </c>
      <c r="FS74" s="207">
        <f>'Marks Entry'!FT76</f>
        <v>0</v>
      </c>
      <c r="FT74" s="208">
        <f>'Marks Entry'!FU76</f>
        <v>0</v>
      </c>
      <c r="FU74" s="222" t="str">
        <f>'Marks Entry'!FV76</f>
        <v/>
      </c>
      <c r="FV74" s="207" t="str">
        <f>'Marks Entry'!FW76</f>
        <v/>
      </c>
      <c r="FW74" s="208" t="str">
        <f>'Marks Entry'!FX76</f>
        <v/>
      </c>
      <c r="FX74" s="223" t="str">
        <f>'Marks Entry'!FY76</f>
        <v/>
      </c>
      <c r="FY74" s="208" t="str">
        <f>'Marks Entry'!FZ76</f>
        <v/>
      </c>
      <c r="FZ74" s="208" t="str">
        <f>'Marks Entry'!GA76</f>
        <v/>
      </c>
      <c r="GA74" s="208" t="str">
        <f>'Marks Entry'!GC76</f>
        <v/>
      </c>
      <c r="GB74" s="445" t="str">
        <f>'Marks Entry'!GD76</f>
        <v/>
      </c>
    </row>
    <row r="75" spans="1:184" s="31" customFormat="1" ht="17.25" customHeight="1">
      <c r="A75" s="1064"/>
      <c r="B75" s="188">
        <f t="shared" si="2"/>
        <v>0</v>
      </c>
      <c r="C75" s="189">
        <f>'Marks Entry'!D77</f>
        <v>0</v>
      </c>
      <c r="D75" s="189">
        <f>'Marks Entry'!E77</f>
        <v>0</v>
      </c>
      <c r="E75" s="189">
        <f>'Marks Entry'!F77</f>
        <v>0</v>
      </c>
      <c r="F75" s="189">
        <f>'Marks Entry'!$G77</f>
        <v>0</v>
      </c>
      <c r="G75" s="189">
        <f>'Marks Entry'!$H77</f>
        <v>0</v>
      </c>
      <c r="H75" s="189">
        <f>'Marks Entry'!I77</f>
        <v>0</v>
      </c>
      <c r="I75" s="189">
        <f>'Marks Entry'!J77</f>
        <v>0</v>
      </c>
      <c r="J75" s="366">
        <f>'Marks Entry'!K77</f>
        <v>0</v>
      </c>
      <c r="K75" s="207">
        <f>'Marks Entry'!L77</f>
        <v>0</v>
      </c>
      <c r="L75" s="208">
        <f>'Marks Entry'!M77</f>
        <v>0</v>
      </c>
      <c r="M75" s="208">
        <f>'Marks Entry'!N77</f>
        <v>0</v>
      </c>
      <c r="N75" s="208">
        <f>'Marks Entry'!O77</f>
        <v>0</v>
      </c>
      <c r="O75" s="208">
        <f>'Marks Entry'!P77</f>
        <v>0</v>
      </c>
      <c r="P75" s="209">
        <f>'Marks Entry'!Q77</f>
        <v>0</v>
      </c>
      <c r="Q75" s="208">
        <f>'Marks Entry'!R77</f>
        <v>0</v>
      </c>
      <c r="R75" s="209">
        <f>'Marks Entry'!S77</f>
        <v>0</v>
      </c>
      <c r="S75" s="208">
        <f>'Marks Entry'!T77</f>
        <v>0</v>
      </c>
      <c r="T75" s="209">
        <f>'Marks Entry'!U77</f>
        <v>0</v>
      </c>
      <c r="U75" s="208">
        <f>'Marks Entry'!V77</f>
        <v>0</v>
      </c>
      <c r="V75" s="208" t="str">
        <f>'Marks Entry'!W77</f>
        <v/>
      </c>
      <c r="W75" s="208" t="str">
        <f>'Marks Entry'!X77</f>
        <v/>
      </c>
      <c r="X75" s="210" t="str">
        <f>'Marks Entry'!Y77</f>
        <v/>
      </c>
      <c r="Y75" s="207">
        <f>'Marks Entry'!Z77</f>
        <v>0</v>
      </c>
      <c r="Z75" s="208">
        <f>'Marks Entry'!AA77</f>
        <v>0</v>
      </c>
      <c r="AA75" s="208">
        <f>'Marks Entry'!AB77</f>
        <v>0</v>
      </c>
      <c r="AB75" s="208">
        <f>'Marks Entry'!AC77</f>
        <v>0</v>
      </c>
      <c r="AC75" s="208">
        <f>'Marks Entry'!AD77</f>
        <v>0</v>
      </c>
      <c r="AD75" s="209">
        <f>'Marks Entry'!AE77</f>
        <v>0</v>
      </c>
      <c r="AE75" s="208">
        <f>'Marks Entry'!AF77</f>
        <v>0</v>
      </c>
      <c r="AF75" s="209">
        <f>'Marks Entry'!AG77</f>
        <v>0</v>
      </c>
      <c r="AG75" s="208">
        <f>'Marks Entry'!AH77</f>
        <v>0</v>
      </c>
      <c r="AH75" s="209">
        <f>'Marks Entry'!AI77</f>
        <v>0</v>
      </c>
      <c r="AI75" s="208">
        <f>'Marks Entry'!AJ77</f>
        <v>0</v>
      </c>
      <c r="AJ75" s="208" t="str">
        <f>'Marks Entry'!AK77</f>
        <v/>
      </c>
      <c r="AK75" s="208" t="str">
        <f>'Marks Entry'!AL77</f>
        <v/>
      </c>
      <c r="AL75" s="210" t="str">
        <f>'Marks Entry'!AM77</f>
        <v/>
      </c>
      <c r="AM75" s="207">
        <f>'Marks Entry'!AN77</f>
        <v>0</v>
      </c>
      <c r="AN75" s="208">
        <f>'Marks Entry'!AO77</f>
        <v>0</v>
      </c>
      <c r="AO75" s="208">
        <f>'Marks Entry'!AP77</f>
        <v>0</v>
      </c>
      <c r="AP75" s="208">
        <f>'Marks Entry'!AQ77</f>
        <v>0</v>
      </c>
      <c r="AQ75" s="208">
        <f>'Marks Entry'!AR77</f>
        <v>0</v>
      </c>
      <c r="AR75" s="209">
        <f>'Marks Entry'!AS77</f>
        <v>0</v>
      </c>
      <c r="AS75" s="208">
        <f>'Marks Entry'!AT77</f>
        <v>0</v>
      </c>
      <c r="AT75" s="209">
        <f>'Marks Entry'!AU77</f>
        <v>0</v>
      </c>
      <c r="AU75" s="208">
        <f>'Marks Entry'!AV77</f>
        <v>0</v>
      </c>
      <c r="AV75" s="209">
        <f>'Marks Entry'!AW77</f>
        <v>0</v>
      </c>
      <c r="AW75" s="208">
        <f>'Marks Entry'!AX77</f>
        <v>0</v>
      </c>
      <c r="AX75" s="208" t="str">
        <f>'Marks Entry'!AY77</f>
        <v/>
      </c>
      <c r="AY75" s="208" t="str">
        <f>'Marks Entry'!AZ77</f>
        <v/>
      </c>
      <c r="AZ75" s="210" t="str">
        <f>'Marks Entry'!BA77</f>
        <v/>
      </c>
      <c r="BA75" s="207">
        <f>'Marks Entry'!BB77</f>
        <v>0</v>
      </c>
      <c r="BB75" s="208">
        <f>'Marks Entry'!BC77</f>
        <v>0</v>
      </c>
      <c r="BC75" s="208">
        <f>'Marks Entry'!BD77</f>
        <v>0</v>
      </c>
      <c r="BD75" s="208">
        <f>'Marks Entry'!BE77</f>
        <v>0</v>
      </c>
      <c r="BE75" s="208">
        <f>'Marks Entry'!BF77</f>
        <v>0</v>
      </c>
      <c r="BF75" s="209">
        <f>'Marks Entry'!BG77</f>
        <v>0</v>
      </c>
      <c r="BG75" s="208">
        <f>'Marks Entry'!BH77</f>
        <v>0</v>
      </c>
      <c r="BH75" s="209">
        <f>'Marks Entry'!BI77</f>
        <v>0</v>
      </c>
      <c r="BI75" s="208">
        <f>'Marks Entry'!BJ77</f>
        <v>0</v>
      </c>
      <c r="BJ75" s="209">
        <f>'Marks Entry'!BK77</f>
        <v>0</v>
      </c>
      <c r="BK75" s="208">
        <f>'Marks Entry'!BL77</f>
        <v>0</v>
      </c>
      <c r="BL75" s="208" t="str">
        <f>'Marks Entry'!BM77</f>
        <v/>
      </c>
      <c r="BM75" s="208" t="str">
        <f>'Marks Entry'!BN77</f>
        <v/>
      </c>
      <c r="BN75" s="210" t="str">
        <f>'Marks Entry'!BO77</f>
        <v/>
      </c>
      <c r="BO75" s="207">
        <f>'Marks Entry'!BP77</f>
        <v>0</v>
      </c>
      <c r="BP75" s="208">
        <f>'Marks Entry'!BQ77</f>
        <v>0</v>
      </c>
      <c r="BQ75" s="208">
        <f>'Marks Entry'!BR77</f>
        <v>0</v>
      </c>
      <c r="BR75" s="208">
        <f>'Marks Entry'!BS77</f>
        <v>0</v>
      </c>
      <c r="BS75" s="208">
        <f>'Marks Entry'!BT77</f>
        <v>0</v>
      </c>
      <c r="BT75" s="209">
        <f>'Marks Entry'!BU77</f>
        <v>0</v>
      </c>
      <c r="BU75" s="208">
        <f>'Marks Entry'!BV77</f>
        <v>0</v>
      </c>
      <c r="BV75" s="209">
        <f>'Marks Entry'!BW77</f>
        <v>0</v>
      </c>
      <c r="BW75" s="208">
        <f>'Marks Entry'!BX77</f>
        <v>0</v>
      </c>
      <c r="BX75" s="209">
        <f>'Marks Entry'!BY77</f>
        <v>0</v>
      </c>
      <c r="BY75" s="208">
        <f>'Marks Entry'!BZ77</f>
        <v>0</v>
      </c>
      <c r="BZ75" s="208" t="str">
        <f>'Marks Entry'!CA77</f>
        <v/>
      </c>
      <c r="CA75" s="208" t="str">
        <f>'Marks Entry'!CB77</f>
        <v/>
      </c>
      <c r="CB75" s="210" t="str">
        <f>'Marks Entry'!CC77</f>
        <v/>
      </c>
      <c r="CC75" s="207">
        <f>'Marks Entry'!CD77</f>
        <v>0</v>
      </c>
      <c r="CD75" s="208">
        <f>'Marks Entry'!CE77</f>
        <v>0</v>
      </c>
      <c r="CE75" s="208">
        <f>'Marks Entry'!CF77</f>
        <v>0</v>
      </c>
      <c r="CF75" s="208">
        <f>'Marks Entry'!CG77</f>
        <v>0</v>
      </c>
      <c r="CG75" s="208">
        <f>'Marks Entry'!CH77</f>
        <v>0</v>
      </c>
      <c r="CH75" s="209">
        <f>'Marks Entry'!CI77</f>
        <v>0</v>
      </c>
      <c r="CI75" s="208">
        <f>'Marks Entry'!CJ77</f>
        <v>0</v>
      </c>
      <c r="CJ75" s="209">
        <f>'Marks Entry'!CK77</f>
        <v>0</v>
      </c>
      <c r="CK75" s="208">
        <f>'Marks Entry'!CL77</f>
        <v>0</v>
      </c>
      <c r="CL75" s="209">
        <f>'Marks Entry'!CM77</f>
        <v>0</v>
      </c>
      <c r="CM75" s="208">
        <f>'Marks Entry'!CN77</f>
        <v>0</v>
      </c>
      <c r="CN75" s="208" t="str">
        <f>'Marks Entry'!CO77</f>
        <v/>
      </c>
      <c r="CO75" s="208" t="str">
        <f>'Marks Entry'!CP77</f>
        <v/>
      </c>
      <c r="CP75" s="210" t="str">
        <f>'Marks Entry'!CQ77</f>
        <v/>
      </c>
      <c r="CQ75" s="207">
        <f>'Marks Entry'!CR77</f>
        <v>0</v>
      </c>
      <c r="CR75" s="208">
        <f>'Marks Entry'!CS77</f>
        <v>0</v>
      </c>
      <c r="CS75" s="208">
        <f>'Marks Entry'!CT77</f>
        <v>0</v>
      </c>
      <c r="CT75" s="208">
        <f>'Marks Entry'!CU77</f>
        <v>0</v>
      </c>
      <c r="CU75" s="208">
        <f>'Marks Entry'!CV77</f>
        <v>0</v>
      </c>
      <c r="CV75" s="209">
        <f>'Marks Entry'!CW77</f>
        <v>0</v>
      </c>
      <c r="CW75" s="208">
        <f>'Marks Entry'!CX77</f>
        <v>0</v>
      </c>
      <c r="CX75" s="209">
        <f>'Marks Entry'!CY77</f>
        <v>0</v>
      </c>
      <c r="CY75" s="208">
        <f>'Marks Entry'!CZ77</f>
        <v>0</v>
      </c>
      <c r="CZ75" s="209">
        <f>'Marks Entry'!DA77</f>
        <v>0</v>
      </c>
      <c r="DA75" s="208">
        <f>'Marks Entry'!DB77</f>
        <v>0</v>
      </c>
      <c r="DB75" s="208" t="str">
        <f>'Marks Entry'!DC77</f>
        <v/>
      </c>
      <c r="DC75" s="208" t="str">
        <f>'Marks Entry'!DD77</f>
        <v/>
      </c>
      <c r="DD75" s="210" t="str">
        <f>'Marks Entry'!DE77</f>
        <v/>
      </c>
      <c r="DE75" s="211">
        <f>'Marks Entry'!DF77</f>
        <v>0</v>
      </c>
      <c r="DF75" s="212">
        <f>'Marks Entry'!DG77</f>
        <v>0</v>
      </c>
      <c r="DG75" s="212">
        <f>'Marks Entry'!DH77</f>
        <v>0</v>
      </c>
      <c r="DH75" s="209">
        <f>'Marks Entry'!DI77</f>
        <v>0</v>
      </c>
      <c r="DI75" s="212">
        <f>'Marks Entry'!DJ77</f>
        <v>0</v>
      </c>
      <c r="DJ75" s="213">
        <f>'Marks Entry'!DK77</f>
        <v>0</v>
      </c>
      <c r="DK75" s="214">
        <f>'Marks Entry'!DL77</f>
        <v>0</v>
      </c>
      <c r="DL75" s="213">
        <f>'Marks Entry'!DM77</f>
        <v>0</v>
      </c>
      <c r="DM75" s="212">
        <f>'Marks Entry'!DN77</f>
        <v>0</v>
      </c>
      <c r="DN75" s="214">
        <f>'Marks Entry'!DO77</f>
        <v>0</v>
      </c>
      <c r="DO75" s="215">
        <f>'Marks Entry'!DP77</f>
        <v>0</v>
      </c>
      <c r="DP75" s="208">
        <f>'Marks Entry'!DQ77</f>
        <v>0</v>
      </c>
      <c r="DQ75" s="210" t="str">
        <f>'Marks Entry'!DR77</f>
        <v/>
      </c>
      <c r="DR75" s="211">
        <f>'Marks Entry'!DS77</f>
        <v>0</v>
      </c>
      <c r="DS75" s="212">
        <f>'Marks Entry'!DT77</f>
        <v>0</v>
      </c>
      <c r="DT75" s="216">
        <f>'Marks Entry'!DU77</f>
        <v>0</v>
      </c>
      <c r="DU75" s="212">
        <f>'Marks Entry'!DV77</f>
        <v>0</v>
      </c>
      <c r="DV75" s="212">
        <f>'Marks Entry'!DW77</f>
        <v>0</v>
      </c>
      <c r="DW75" s="216">
        <f>'Marks Entry'!DX77</f>
        <v>0</v>
      </c>
      <c r="DX75" s="212">
        <f>'Marks Entry'!DY77</f>
        <v>0</v>
      </c>
      <c r="DY75" s="212">
        <f>'Marks Entry'!DZ77</f>
        <v>0</v>
      </c>
      <c r="DZ75" s="216" t="str">
        <f>'Marks Entry'!EA77</f>
        <v/>
      </c>
      <c r="EA75" s="216">
        <f>'Marks Entry'!EB77</f>
        <v>0</v>
      </c>
      <c r="EB75" s="216">
        <f>'Marks Entry'!EC77</f>
        <v>0</v>
      </c>
      <c r="EC75" s="217">
        <f>'Marks Entry'!ED77</f>
        <v>0</v>
      </c>
      <c r="ED75" s="212">
        <f>'Marks Entry'!EE77</f>
        <v>0</v>
      </c>
      <c r="EE75" s="213">
        <f>'Marks Entry'!EF77</f>
        <v>0</v>
      </c>
      <c r="EF75" s="216">
        <f>'Marks Entry'!EG77</f>
        <v>0</v>
      </c>
      <c r="EG75" s="213">
        <f>'Marks Entry'!EH77</f>
        <v>0</v>
      </c>
      <c r="EH75" s="212">
        <f>'Marks Entry'!EI77</f>
        <v>0</v>
      </c>
      <c r="EI75" s="214">
        <f>'Marks Entry'!EJ77</f>
        <v>0</v>
      </c>
      <c r="EJ75" s="214">
        <f>'Marks Entry'!EK77</f>
        <v>0</v>
      </c>
      <c r="EK75" s="214">
        <f>'Marks Entry'!EL77</f>
        <v>0</v>
      </c>
      <c r="EL75" s="218">
        <f>'Marks Entry'!EM77</f>
        <v>0</v>
      </c>
      <c r="EM75" s="208">
        <f>'Marks Entry'!EN77</f>
        <v>0</v>
      </c>
      <c r="EN75" s="210" t="str">
        <f>'Marks Entry'!EO77</f>
        <v/>
      </c>
      <c r="EO75" s="211">
        <f>'Marks Entry'!EP77</f>
        <v>0</v>
      </c>
      <c r="EP75" s="212">
        <f>'Marks Entry'!EQ77</f>
        <v>0</v>
      </c>
      <c r="EQ75" s="212">
        <f>'Marks Entry'!ER77</f>
        <v>0</v>
      </c>
      <c r="ER75" s="215">
        <f>'Marks Entry'!ES77</f>
        <v>0</v>
      </c>
      <c r="ES75" s="219">
        <f>'Marks Entry'!ET77</f>
        <v>0</v>
      </c>
      <c r="ET75" s="220" t="str">
        <f>'Marks Entry'!EU77</f>
        <v/>
      </c>
      <c r="EU75" s="211">
        <f>'Marks Entry'!EV77</f>
        <v>0</v>
      </c>
      <c r="EV75" s="212">
        <f>'Marks Entry'!EW77</f>
        <v>0</v>
      </c>
      <c r="EW75" s="212">
        <f>'Marks Entry'!EX77</f>
        <v>0</v>
      </c>
      <c r="EX75" s="215">
        <f>'Marks Entry'!EY77</f>
        <v>0</v>
      </c>
      <c r="EY75" s="219">
        <f>'Marks Entry'!EZ77</f>
        <v>0</v>
      </c>
      <c r="EZ75" s="220" t="str">
        <f>'Marks Entry'!FA77</f>
        <v/>
      </c>
      <c r="FA75" s="211">
        <f>'Marks Entry'!FB77</f>
        <v>0</v>
      </c>
      <c r="FB75" s="212">
        <f>'Marks Entry'!FC77</f>
        <v>0</v>
      </c>
      <c r="FC75" s="213">
        <f>'Marks Entry'!FD77</f>
        <v>0</v>
      </c>
      <c r="FD75" s="216">
        <f>'Marks Entry'!FE77</f>
        <v>0</v>
      </c>
      <c r="FE75" s="213">
        <f>'Marks Entry'!FF77</f>
        <v>0</v>
      </c>
      <c r="FF75" s="216">
        <f>'Marks Entry'!FG77</f>
        <v>0</v>
      </c>
      <c r="FG75" s="213">
        <f>'Marks Entry'!FH77</f>
        <v>0</v>
      </c>
      <c r="FH75" s="221">
        <f>'Marks Entry'!FI77</f>
        <v>0</v>
      </c>
      <c r="FI75" s="221">
        <f>'Marks Entry'!FJ77</f>
        <v>0</v>
      </c>
      <c r="FJ75" s="221" t="str">
        <f>'Marks Entry'!FK77</f>
        <v/>
      </c>
      <c r="FK75" s="208" t="str">
        <f>'Marks Entry'!FL77</f>
        <v/>
      </c>
      <c r="FL75" s="210" t="str">
        <f>'Marks Entry'!FM77</f>
        <v/>
      </c>
      <c r="FM75" s="211">
        <f>'Marks Entry'!FN77</f>
        <v>0</v>
      </c>
      <c r="FN75" s="212">
        <f>'Marks Entry'!FO77</f>
        <v>0</v>
      </c>
      <c r="FO75" s="212">
        <f>'Marks Entry'!FP77</f>
        <v>0</v>
      </c>
      <c r="FP75" s="215">
        <f>'Marks Entry'!FQ77</f>
        <v>0</v>
      </c>
      <c r="FQ75" s="219">
        <f>'Marks Entry'!FR77</f>
        <v>0</v>
      </c>
      <c r="FR75" s="220" t="str">
        <f>'Marks Entry'!FS77</f>
        <v/>
      </c>
      <c r="FS75" s="207">
        <f>'Marks Entry'!FT77</f>
        <v>0</v>
      </c>
      <c r="FT75" s="208">
        <f>'Marks Entry'!FU77</f>
        <v>0</v>
      </c>
      <c r="FU75" s="222" t="str">
        <f>'Marks Entry'!FV77</f>
        <v/>
      </c>
      <c r="FV75" s="207" t="str">
        <f>'Marks Entry'!FW77</f>
        <v/>
      </c>
      <c r="FW75" s="208" t="str">
        <f>'Marks Entry'!FX77</f>
        <v/>
      </c>
      <c r="FX75" s="223" t="str">
        <f>'Marks Entry'!FY77</f>
        <v/>
      </c>
      <c r="FY75" s="224" t="str">
        <f>'Marks Entry'!FZ77</f>
        <v/>
      </c>
      <c r="FZ75" s="224" t="str">
        <f>'Marks Entry'!GA77</f>
        <v/>
      </c>
      <c r="GA75" s="208" t="str">
        <f>'Marks Entry'!GC77</f>
        <v/>
      </c>
      <c r="GB75" s="445" t="str">
        <f>'Marks Entry'!GD77</f>
        <v/>
      </c>
    </row>
    <row r="76" spans="1:184" s="31" customFormat="1" ht="17.25" customHeight="1">
      <c r="A76" s="1064"/>
      <c r="B76" s="188">
        <f t="shared" si="2"/>
        <v>0</v>
      </c>
      <c r="C76" s="189">
        <f>'Marks Entry'!D78</f>
        <v>0</v>
      </c>
      <c r="D76" s="189">
        <f>'Marks Entry'!E78</f>
        <v>0</v>
      </c>
      <c r="E76" s="189">
        <f>'Marks Entry'!F78</f>
        <v>0</v>
      </c>
      <c r="F76" s="189">
        <f>'Marks Entry'!G78</f>
        <v>0</v>
      </c>
      <c r="G76" s="189">
        <f>'Marks Entry'!H78</f>
        <v>0</v>
      </c>
      <c r="H76" s="189">
        <f>'Marks Entry'!I78</f>
        <v>0</v>
      </c>
      <c r="I76" s="189">
        <f>'Marks Entry'!J78</f>
        <v>0</v>
      </c>
      <c r="J76" s="366">
        <f>'Marks Entry'!K78</f>
        <v>0</v>
      </c>
      <c r="K76" s="207">
        <f>'Marks Entry'!L78</f>
        <v>0</v>
      </c>
      <c r="L76" s="208">
        <f>'Marks Entry'!M78</f>
        <v>0</v>
      </c>
      <c r="M76" s="208">
        <f>'Marks Entry'!N78</f>
        <v>0</v>
      </c>
      <c r="N76" s="208">
        <f>'Marks Entry'!O78</f>
        <v>0</v>
      </c>
      <c r="O76" s="208">
        <f>'Marks Entry'!P78</f>
        <v>0</v>
      </c>
      <c r="P76" s="209">
        <f>'Marks Entry'!Q78</f>
        <v>0</v>
      </c>
      <c r="Q76" s="208">
        <f>'Marks Entry'!R78</f>
        <v>0</v>
      </c>
      <c r="R76" s="209">
        <f>'Marks Entry'!S78</f>
        <v>0</v>
      </c>
      <c r="S76" s="208">
        <f>'Marks Entry'!T78</f>
        <v>0</v>
      </c>
      <c r="T76" s="209">
        <f>'Marks Entry'!U78</f>
        <v>0</v>
      </c>
      <c r="U76" s="208">
        <f>'Marks Entry'!V78</f>
        <v>0</v>
      </c>
      <c r="V76" s="208" t="str">
        <f>'Marks Entry'!W78</f>
        <v/>
      </c>
      <c r="W76" s="208" t="str">
        <f>'Marks Entry'!X78</f>
        <v/>
      </c>
      <c r="X76" s="210" t="str">
        <f>'Marks Entry'!Y78</f>
        <v/>
      </c>
      <c r="Y76" s="207">
        <f>'Marks Entry'!Z78</f>
        <v>0</v>
      </c>
      <c r="Z76" s="208">
        <f>'Marks Entry'!AA78</f>
        <v>0</v>
      </c>
      <c r="AA76" s="208">
        <f>'Marks Entry'!AB78</f>
        <v>0</v>
      </c>
      <c r="AB76" s="208">
        <f>'Marks Entry'!AC78</f>
        <v>0</v>
      </c>
      <c r="AC76" s="208">
        <f>'Marks Entry'!AD78</f>
        <v>0</v>
      </c>
      <c r="AD76" s="209">
        <f>'Marks Entry'!AE78</f>
        <v>0</v>
      </c>
      <c r="AE76" s="208">
        <f>'Marks Entry'!AF78</f>
        <v>0</v>
      </c>
      <c r="AF76" s="209">
        <f>'Marks Entry'!AG78</f>
        <v>0</v>
      </c>
      <c r="AG76" s="208">
        <f>'Marks Entry'!AH78</f>
        <v>0</v>
      </c>
      <c r="AH76" s="209">
        <f>'Marks Entry'!AI78</f>
        <v>0</v>
      </c>
      <c r="AI76" s="208">
        <f>'Marks Entry'!AJ78</f>
        <v>0</v>
      </c>
      <c r="AJ76" s="208" t="str">
        <f>'Marks Entry'!AK78</f>
        <v/>
      </c>
      <c r="AK76" s="208" t="str">
        <f>'Marks Entry'!AL78</f>
        <v/>
      </c>
      <c r="AL76" s="210" t="str">
        <f>'Marks Entry'!AM78</f>
        <v/>
      </c>
      <c r="AM76" s="207">
        <f>'Marks Entry'!AN78</f>
        <v>0</v>
      </c>
      <c r="AN76" s="208">
        <f>'Marks Entry'!AO78</f>
        <v>0</v>
      </c>
      <c r="AO76" s="208">
        <f>'Marks Entry'!AP78</f>
        <v>0</v>
      </c>
      <c r="AP76" s="208">
        <f>'Marks Entry'!AQ78</f>
        <v>0</v>
      </c>
      <c r="AQ76" s="208">
        <f>'Marks Entry'!AR78</f>
        <v>0</v>
      </c>
      <c r="AR76" s="209">
        <f>'Marks Entry'!AS78</f>
        <v>0</v>
      </c>
      <c r="AS76" s="208">
        <f>'Marks Entry'!AT78</f>
        <v>0</v>
      </c>
      <c r="AT76" s="209">
        <f>'Marks Entry'!AU78</f>
        <v>0</v>
      </c>
      <c r="AU76" s="208">
        <f>'Marks Entry'!AV78</f>
        <v>0</v>
      </c>
      <c r="AV76" s="209">
        <f>'Marks Entry'!AW78</f>
        <v>0</v>
      </c>
      <c r="AW76" s="208">
        <f>'Marks Entry'!AX78</f>
        <v>0</v>
      </c>
      <c r="AX76" s="208" t="str">
        <f>'Marks Entry'!AY78</f>
        <v/>
      </c>
      <c r="AY76" s="208" t="str">
        <f>'Marks Entry'!AZ78</f>
        <v/>
      </c>
      <c r="AZ76" s="210" t="str">
        <f>'Marks Entry'!BA78</f>
        <v/>
      </c>
      <c r="BA76" s="207">
        <f>'Marks Entry'!BB78</f>
        <v>0</v>
      </c>
      <c r="BB76" s="208">
        <f>'Marks Entry'!BC78</f>
        <v>0</v>
      </c>
      <c r="BC76" s="208">
        <f>'Marks Entry'!BD78</f>
        <v>0</v>
      </c>
      <c r="BD76" s="208">
        <f>'Marks Entry'!BE78</f>
        <v>0</v>
      </c>
      <c r="BE76" s="208">
        <f>'Marks Entry'!BF78</f>
        <v>0</v>
      </c>
      <c r="BF76" s="209">
        <f>'Marks Entry'!BG78</f>
        <v>0</v>
      </c>
      <c r="BG76" s="208">
        <f>'Marks Entry'!BH78</f>
        <v>0</v>
      </c>
      <c r="BH76" s="209">
        <f>'Marks Entry'!BI78</f>
        <v>0</v>
      </c>
      <c r="BI76" s="208">
        <f>'Marks Entry'!BJ78</f>
        <v>0</v>
      </c>
      <c r="BJ76" s="209">
        <f>'Marks Entry'!BK78</f>
        <v>0</v>
      </c>
      <c r="BK76" s="208">
        <f>'Marks Entry'!BL78</f>
        <v>0</v>
      </c>
      <c r="BL76" s="208" t="str">
        <f>'Marks Entry'!BM78</f>
        <v/>
      </c>
      <c r="BM76" s="208" t="str">
        <f>'Marks Entry'!BN78</f>
        <v/>
      </c>
      <c r="BN76" s="210" t="str">
        <f>'Marks Entry'!BO78</f>
        <v/>
      </c>
      <c r="BO76" s="207">
        <f>'Marks Entry'!BP78</f>
        <v>0</v>
      </c>
      <c r="BP76" s="208">
        <f>'Marks Entry'!BQ78</f>
        <v>0</v>
      </c>
      <c r="BQ76" s="208">
        <f>'Marks Entry'!BR78</f>
        <v>0</v>
      </c>
      <c r="BR76" s="208">
        <f>'Marks Entry'!BS78</f>
        <v>0</v>
      </c>
      <c r="BS76" s="208">
        <f>'Marks Entry'!BT78</f>
        <v>0</v>
      </c>
      <c r="BT76" s="209">
        <f>'Marks Entry'!BU78</f>
        <v>0</v>
      </c>
      <c r="BU76" s="208">
        <f>'Marks Entry'!BV78</f>
        <v>0</v>
      </c>
      <c r="BV76" s="209">
        <f>'Marks Entry'!BW78</f>
        <v>0</v>
      </c>
      <c r="BW76" s="208">
        <f>'Marks Entry'!BX78</f>
        <v>0</v>
      </c>
      <c r="BX76" s="209">
        <f>'Marks Entry'!BY78</f>
        <v>0</v>
      </c>
      <c r="BY76" s="208">
        <f>'Marks Entry'!BZ78</f>
        <v>0</v>
      </c>
      <c r="BZ76" s="208" t="str">
        <f>'Marks Entry'!CA78</f>
        <v/>
      </c>
      <c r="CA76" s="208" t="str">
        <f>'Marks Entry'!CB78</f>
        <v/>
      </c>
      <c r="CB76" s="210" t="str">
        <f>'Marks Entry'!CC78</f>
        <v/>
      </c>
      <c r="CC76" s="207">
        <f>'Marks Entry'!CD78</f>
        <v>0</v>
      </c>
      <c r="CD76" s="208">
        <f>'Marks Entry'!CE78</f>
        <v>0</v>
      </c>
      <c r="CE76" s="208">
        <f>'Marks Entry'!CF78</f>
        <v>0</v>
      </c>
      <c r="CF76" s="208">
        <f>'Marks Entry'!CG78</f>
        <v>0</v>
      </c>
      <c r="CG76" s="208">
        <f>'Marks Entry'!CH78</f>
        <v>0</v>
      </c>
      <c r="CH76" s="209">
        <f>'Marks Entry'!CI78</f>
        <v>0</v>
      </c>
      <c r="CI76" s="208">
        <f>'Marks Entry'!CJ78</f>
        <v>0</v>
      </c>
      <c r="CJ76" s="209">
        <f>'Marks Entry'!CK78</f>
        <v>0</v>
      </c>
      <c r="CK76" s="208">
        <f>'Marks Entry'!CL78</f>
        <v>0</v>
      </c>
      <c r="CL76" s="209">
        <f>'Marks Entry'!CM78</f>
        <v>0</v>
      </c>
      <c r="CM76" s="208">
        <f>'Marks Entry'!CN78</f>
        <v>0</v>
      </c>
      <c r="CN76" s="208" t="str">
        <f>'Marks Entry'!CO78</f>
        <v/>
      </c>
      <c r="CO76" s="208" t="str">
        <f>'Marks Entry'!CP78</f>
        <v/>
      </c>
      <c r="CP76" s="210" t="str">
        <f>'Marks Entry'!CQ78</f>
        <v/>
      </c>
      <c r="CQ76" s="207">
        <f>'Marks Entry'!CR78</f>
        <v>0</v>
      </c>
      <c r="CR76" s="208">
        <f>'Marks Entry'!CS78</f>
        <v>0</v>
      </c>
      <c r="CS76" s="208">
        <f>'Marks Entry'!CT78</f>
        <v>0</v>
      </c>
      <c r="CT76" s="208">
        <f>'Marks Entry'!CU78</f>
        <v>0</v>
      </c>
      <c r="CU76" s="208">
        <f>'Marks Entry'!CV78</f>
        <v>0</v>
      </c>
      <c r="CV76" s="209">
        <f>'Marks Entry'!CW78</f>
        <v>0</v>
      </c>
      <c r="CW76" s="208">
        <f>'Marks Entry'!CX78</f>
        <v>0</v>
      </c>
      <c r="CX76" s="209">
        <f>'Marks Entry'!CY78</f>
        <v>0</v>
      </c>
      <c r="CY76" s="208">
        <f>'Marks Entry'!CZ78</f>
        <v>0</v>
      </c>
      <c r="CZ76" s="209">
        <f>'Marks Entry'!DA78</f>
        <v>0</v>
      </c>
      <c r="DA76" s="208">
        <f>'Marks Entry'!DB78</f>
        <v>0</v>
      </c>
      <c r="DB76" s="208" t="str">
        <f>'Marks Entry'!DC78</f>
        <v/>
      </c>
      <c r="DC76" s="208" t="str">
        <f>'Marks Entry'!DD78</f>
        <v/>
      </c>
      <c r="DD76" s="210" t="str">
        <f>'Marks Entry'!DE78</f>
        <v/>
      </c>
      <c r="DE76" s="211">
        <f>'Marks Entry'!DF78</f>
        <v>0</v>
      </c>
      <c r="DF76" s="212">
        <f>'Marks Entry'!DG78</f>
        <v>0</v>
      </c>
      <c r="DG76" s="212">
        <f>'Marks Entry'!DH78</f>
        <v>0</v>
      </c>
      <c r="DH76" s="209">
        <f>'Marks Entry'!DI78</f>
        <v>0</v>
      </c>
      <c r="DI76" s="212">
        <f>'Marks Entry'!DJ78</f>
        <v>0</v>
      </c>
      <c r="DJ76" s="213">
        <f>'Marks Entry'!DK78</f>
        <v>0</v>
      </c>
      <c r="DK76" s="214">
        <f>'Marks Entry'!DL78</f>
        <v>0</v>
      </c>
      <c r="DL76" s="213">
        <f>'Marks Entry'!DM78</f>
        <v>0</v>
      </c>
      <c r="DM76" s="212">
        <f>'Marks Entry'!DN78</f>
        <v>0</v>
      </c>
      <c r="DN76" s="214">
        <f>'Marks Entry'!DO78</f>
        <v>0</v>
      </c>
      <c r="DO76" s="215">
        <f>'Marks Entry'!DP78</f>
        <v>0</v>
      </c>
      <c r="DP76" s="208">
        <f>'Marks Entry'!DQ78</f>
        <v>0</v>
      </c>
      <c r="DQ76" s="210" t="str">
        <f>'Marks Entry'!DR78</f>
        <v/>
      </c>
      <c r="DR76" s="211">
        <f>'Marks Entry'!DS78</f>
        <v>0</v>
      </c>
      <c r="DS76" s="212">
        <f>'Marks Entry'!DT78</f>
        <v>0</v>
      </c>
      <c r="DT76" s="216">
        <f>'Marks Entry'!DU78</f>
        <v>0</v>
      </c>
      <c r="DU76" s="212">
        <f>'Marks Entry'!DV78</f>
        <v>0</v>
      </c>
      <c r="DV76" s="212">
        <f>'Marks Entry'!DW78</f>
        <v>0</v>
      </c>
      <c r="DW76" s="216">
        <f>'Marks Entry'!DX78</f>
        <v>0</v>
      </c>
      <c r="DX76" s="212">
        <f>'Marks Entry'!DY78</f>
        <v>0</v>
      </c>
      <c r="DY76" s="212">
        <f>'Marks Entry'!DZ78</f>
        <v>0</v>
      </c>
      <c r="DZ76" s="216" t="str">
        <f>'Marks Entry'!EA78</f>
        <v/>
      </c>
      <c r="EA76" s="216">
        <f>'Marks Entry'!EB78</f>
        <v>0</v>
      </c>
      <c r="EB76" s="216">
        <f>'Marks Entry'!EC78</f>
        <v>0</v>
      </c>
      <c r="EC76" s="217">
        <f>'Marks Entry'!ED78</f>
        <v>0</v>
      </c>
      <c r="ED76" s="212">
        <f>'Marks Entry'!EE78</f>
        <v>0</v>
      </c>
      <c r="EE76" s="213">
        <f>'Marks Entry'!EF78</f>
        <v>0</v>
      </c>
      <c r="EF76" s="216">
        <f>'Marks Entry'!EG78</f>
        <v>0</v>
      </c>
      <c r="EG76" s="213">
        <f>'Marks Entry'!EH78</f>
        <v>0</v>
      </c>
      <c r="EH76" s="212">
        <f>'Marks Entry'!EI78</f>
        <v>0</v>
      </c>
      <c r="EI76" s="214">
        <f>'Marks Entry'!EJ78</f>
        <v>0</v>
      </c>
      <c r="EJ76" s="214">
        <f>'Marks Entry'!EK78</f>
        <v>0</v>
      </c>
      <c r="EK76" s="214">
        <f>'Marks Entry'!EL78</f>
        <v>0</v>
      </c>
      <c r="EL76" s="218">
        <f>'Marks Entry'!EM78</f>
        <v>0</v>
      </c>
      <c r="EM76" s="208">
        <f>'Marks Entry'!EN78</f>
        <v>0</v>
      </c>
      <c r="EN76" s="210" t="str">
        <f>'Marks Entry'!EO78</f>
        <v/>
      </c>
      <c r="EO76" s="211">
        <f>'Marks Entry'!EP78</f>
        <v>0</v>
      </c>
      <c r="EP76" s="212">
        <f>'Marks Entry'!EQ78</f>
        <v>0</v>
      </c>
      <c r="EQ76" s="212">
        <f>'Marks Entry'!ER78</f>
        <v>0</v>
      </c>
      <c r="ER76" s="215">
        <f>'Marks Entry'!ES78</f>
        <v>0</v>
      </c>
      <c r="ES76" s="219">
        <f>'Marks Entry'!ET78</f>
        <v>0</v>
      </c>
      <c r="ET76" s="220" t="str">
        <f>'Marks Entry'!EU78</f>
        <v/>
      </c>
      <c r="EU76" s="211">
        <f>'Marks Entry'!EV78</f>
        <v>0</v>
      </c>
      <c r="EV76" s="212">
        <f>'Marks Entry'!EW78</f>
        <v>0</v>
      </c>
      <c r="EW76" s="212">
        <f>'Marks Entry'!EX78</f>
        <v>0</v>
      </c>
      <c r="EX76" s="215">
        <f>'Marks Entry'!EY78</f>
        <v>0</v>
      </c>
      <c r="EY76" s="219">
        <f>'Marks Entry'!EZ78</f>
        <v>0</v>
      </c>
      <c r="EZ76" s="220" t="str">
        <f>'Marks Entry'!FA78</f>
        <v/>
      </c>
      <c r="FA76" s="211">
        <f>'Marks Entry'!FB78</f>
        <v>0</v>
      </c>
      <c r="FB76" s="212">
        <f>'Marks Entry'!FC78</f>
        <v>0</v>
      </c>
      <c r="FC76" s="213">
        <f>'Marks Entry'!FD78</f>
        <v>0</v>
      </c>
      <c r="FD76" s="216">
        <f>'Marks Entry'!FE78</f>
        <v>0</v>
      </c>
      <c r="FE76" s="213">
        <f>'Marks Entry'!FF78</f>
        <v>0</v>
      </c>
      <c r="FF76" s="216">
        <f>'Marks Entry'!FG78</f>
        <v>0</v>
      </c>
      <c r="FG76" s="213">
        <f>'Marks Entry'!FH78</f>
        <v>0</v>
      </c>
      <c r="FH76" s="221">
        <f>'Marks Entry'!FI78</f>
        <v>0</v>
      </c>
      <c r="FI76" s="221">
        <f>'Marks Entry'!FJ78</f>
        <v>0</v>
      </c>
      <c r="FJ76" s="221" t="str">
        <f>'Marks Entry'!FK78</f>
        <v/>
      </c>
      <c r="FK76" s="208" t="str">
        <f>'Marks Entry'!FL78</f>
        <v/>
      </c>
      <c r="FL76" s="210" t="str">
        <f>'Marks Entry'!FM78</f>
        <v/>
      </c>
      <c r="FM76" s="211">
        <f>'Marks Entry'!FN78</f>
        <v>0</v>
      </c>
      <c r="FN76" s="212">
        <f>'Marks Entry'!FO78</f>
        <v>0</v>
      </c>
      <c r="FO76" s="212">
        <f>'Marks Entry'!FP78</f>
        <v>0</v>
      </c>
      <c r="FP76" s="215">
        <f>'Marks Entry'!FQ78</f>
        <v>0</v>
      </c>
      <c r="FQ76" s="219">
        <f>'Marks Entry'!FR78</f>
        <v>0</v>
      </c>
      <c r="FR76" s="220" t="str">
        <f>'Marks Entry'!FS78</f>
        <v/>
      </c>
      <c r="FS76" s="207">
        <f>'Marks Entry'!FT78</f>
        <v>0</v>
      </c>
      <c r="FT76" s="208">
        <f>'Marks Entry'!FU78</f>
        <v>0</v>
      </c>
      <c r="FU76" s="222" t="str">
        <f>'Marks Entry'!FV78</f>
        <v/>
      </c>
      <c r="FV76" s="207" t="str">
        <f>'Marks Entry'!FW78</f>
        <v/>
      </c>
      <c r="FW76" s="208" t="str">
        <f>'Marks Entry'!FX78</f>
        <v/>
      </c>
      <c r="FX76" s="223" t="str">
        <f>'Marks Entry'!FY78</f>
        <v/>
      </c>
      <c r="FY76" s="224" t="str">
        <f>'Marks Entry'!FZ78</f>
        <v/>
      </c>
      <c r="FZ76" s="224" t="str">
        <f>'Marks Entry'!GA78</f>
        <v/>
      </c>
      <c r="GA76" s="208" t="str">
        <f>'Marks Entry'!GC78</f>
        <v/>
      </c>
      <c r="GB76" s="445" t="str">
        <f>'Marks Entry'!GD78</f>
        <v/>
      </c>
    </row>
    <row r="77" spans="1:184" s="31" customFormat="1" ht="17.25" customHeight="1">
      <c r="A77" s="1064"/>
      <c r="B77" s="188">
        <f t="shared" si="2"/>
        <v>0</v>
      </c>
      <c r="C77" s="189">
        <f>'Marks Entry'!D79</f>
        <v>0</v>
      </c>
      <c r="D77" s="189">
        <f>'Marks Entry'!E79</f>
        <v>0</v>
      </c>
      <c r="E77" s="189">
        <f>'Marks Entry'!F79</f>
        <v>0</v>
      </c>
      <c r="F77" s="189">
        <f>'Marks Entry'!G79</f>
        <v>0</v>
      </c>
      <c r="G77" s="189">
        <f>'Marks Entry'!H79</f>
        <v>0</v>
      </c>
      <c r="H77" s="189">
        <f>'Marks Entry'!I79</f>
        <v>0</v>
      </c>
      <c r="I77" s="189">
        <f>'Marks Entry'!J79</f>
        <v>0</v>
      </c>
      <c r="J77" s="366">
        <f>'Marks Entry'!K79</f>
        <v>0</v>
      </c>
      <c r="K77" s="207">
        <f>'Marks Entry'!L79</f>
        <v>0</v>
      </c>
      <c r="L77" s="208">
        <f>'Marks Entry'!M79</f>
        <v>0</v>
      </c>
      <c r="M77" s="208">
        <f>'Marks Entry'!N79</f>
        <v>0</v>
      </c>
      <c r="N77" s="208">
        <f>'Marks Entry'!O79</f>
        <v>0</v>
      </c>
      <c r="O77" s="208">
        <f>'Marks Entry'!P79</f>
        <v>0</v>
      </c>
      <c r="P77" s="209">
        <f>'Marks Entry'!Q79</f>
        <v>0</v>
      </c>
      <c r="Q77" s="208">
        <f>'Marks Entry'!R79</f>
        <v>0</v>
      </c>
      <c r="R77" s="209">
        <f>'Marks Entry'!S79</f>
        <v>0</v>
      </c>
      <c r="S77" s="208">
        <f>'Marks Entry'!T79</f>
        <v>0</v>
      </c>
      <c r="T77" s="209">
        <f>'Marks Entry'!U79</f>
        <v>0</v>
      </c>
      <c r="U77" s="208">
        <f>'Marks Entry'!V79</f>
        <v>0</v>
      </c>
      <c r="V77" s="208" t="str">
        <f>'Marks Entry'!W79</f>
        <v/>
      </c>
      <c r="W77" s="208" t="str">
        <f>'Marks Entry'!X79</f>
        <v/>
      </c>
      <c r="X77" s="210" t="str">
        <f>'Marks Entry'!Y79</f>
        <v/>
      </c>
      <c r="Y77" s="207">
        <f>'Marks Entry'!Z79</f>
        <v>0</v>
      </c>
      <c r="Z77" s="208">
        <f>'Marks Entry'!AA79</f>
        <v>0</v>
      </c>
      <c r="AA77" s="208">
        <f>'Marks Entry'!AB79</f>
        <v>0</v>
      </c>
      <c r="AB77" s="208">
        <f>'Marks Entry'!AC79</f>
        <v>0</v>
      </c>
      <c r="AC77" s="208">
        <f>'Marks Entry'!AD79</f>
        <v>0</v>
      </c>
      <c r="AD77" s="209">
        <f>'Marks Entry'!AE79</f>
        <v>0</v>
      </c>
      <c r="AE77" s="208">
        <f>'Marks Entry'!AF79</f>
        <v>0</v>
      </c>
      <c r="AF77" s="209">
        <f>'Marks Entry'!AG79</f>
        <v>0</v>
      </c>
      <c r="AG77" s="208">
        <f>'Marks Entry'!AH79</f>
        <v>0</v>
      </c>
      <c r="AH77" s="209">
        <f>'Marks Entry'!AI79</f>
        <v>0</v>
      </c>
      <c r="AI77" s="208">
        <f>'Marks Entry'!AJ79</f>
        <v>0</v>
      </c>
      <c r="AJ77" s="208" t="str">
        <f>'Marks Entry'!AK79</f>
        <v/>
      </c>
      <c r="AK77" s="208" t="str">
        <f>'Marks Entry'!AL79</f>
        <v/>
      </c>
      <c r="AL77" s="210" t="str">
        <f>'Marks Entry'!AM79</f>
        <v/>
      </c>
      <c r="AM77" s="207">
        <f>'Marks Entry'!AN79</f>
        <v>0</v>
      </c>
      <c r="AN77" s="208">
        <f>'Marks Entry'!AO79</f>
        <v>0</v>
      </c>
      <c r="AO77" s="208">
        <f>'Marks Entry'!AP79</f>
        <v>0</v>
      </c>
      <c r="AP77" s="208">
        <f>'Marks Entry'!AQ79</f>
        <v>0</v>
      </c>
      <c r="AQ77" s="208">
        <f>'Marks Entry'!AR79</f>
        <v>0</v>
      </c>
      <c r="AR77" s="209">
        <f>'Marks Entry'!AS79</f>
        <v>0</v>
      </c>
      <c r="AS77" s="208">
        <f>'Marks Entry'!AT79</f>
        <v>0</v>
      </c>
      <c r="AT77" s="209">
        <f>'Marks Entry'!AU79</f>
        <v>0</v>
      </c>
      <c r="AU77" s="208">
        <f>'Marks Entry'!AV79</f>
        <v>0</v>
      </c>
      <c r="AV77" s="209">
        <f>'Marks Entry'!AW79</f>
        <v>0</v>
      </c>
      <c r="AW77" s="208">
        <f>'Marks Entry'!AX79</f>
        <v>0</v>
      </c>
      <c r="AX77" s="208" t="str">
        <f>'Marks Entry'!AY79</f>
        <v/>
      </c>
      <c r="AY77" s="208" t="str">
        <f>'Marks Entry'!AZ79</f>
        <v/>
      </c>
      <c r="AZ77" s="210" t="str">
        <f>'Marks Entry'!BA79</f>
        <v/>
      </c>
      <c r="BA77" s="207">
        <f>'Marks Entry'!BB79</f>
        <v>0</v>
      </c>
      <c r="BB77" s="208">
        <f>'Marks Entry'!BC79</f>
        <v>0</v>
      </c>
      <c r="BC77" s="208">
        <f>'Marks Entry'!BD79</f>
        <v>0</v>
      </c>
      <c r="BD77" s="208">
        <f>'Marks Entry'!BE79</f>
        <v>0</v>
      </c>
      <c r="BE77" s="208">
        <f>'Marks Entry'!BF79</f>
        <v>0</v>
      </c>
      <c r="BF77" s="209">
        <f>'Marks Entry'!BG79</f>
        <v>0</v>
      </c>
      <c r="BG77" s="208">
        <f>'Marks Entry'!BH79</f>
        <v>0</v>
      </c>
      <c r="BH77" s="209">
        <f>'Marks Entry'!BI79</f>
        <v>0</v>
      </c>
      <c r="BI77" s="208">
        <f>'Marks Entry'!BJ79</f>
        <v>0</v>
      </c>
      <c r="BJ77" s="209">
        <f>'Marks Entry'!BK79</f>
        <v>0</v>
      </c>
      <c r="BK77" s="208">
        <f>'Marks Entry'!BL79</f>
        <v>0</v>
      </c>
      <c r="BL77" s="208" t="str">
        <f>'Marks Entry'!BM79</f>
        <v/>
      </c>
      <c r="BM77" s="208" t="str">
        <f>'Marks Entry'!BN79</f>
        <v/>
      </c>
      <c r="BN77" s="210" t="str">
        <f>'Marks Entry'!BO79</f>
        <v/>
      </c>
      <c r="BO77" s="207">
        <f>'Marks Entry'!BP79</f>
        <v>0</v>
      </c>
      <c r="BP77" s="208">
        <f>'Marks Entry'!BQ79</f>
        <v>0</v>
      </c>
      <c r="BQ77" s="208">
        <f>'Marks Entry'!BR79</f>
        <v>0</v>
      </c>
      <c r="BR77" s="208">
        <f>'Marks Entry'!BS79</f>
        <v>0</v>
      </c>
      <c r="BS77" s="208">
        <f>'Marks Entry'!BT79</f>
        <v>0</v>
      </c>
      <c r="BT77" s="209">
        <f>'Marks Entry'!BU79</f>
        <v>0</v>
      </c>
      <c r="BU77" s="208">
        <f>'Marks Entry'!BV79</f>
        <v>0</v>
      </c>
      <c r="BV77" s="209">
        <f>'Marks Entry'!BW79</f>
        <v>0</v>
      </c>
      <c r="BW77" s="208">
        <f>'Marks Entry'!BX79</f>
        <v>0</v>
      </c>
      <c r="BX77" s="209">
        <f>'Marks Entry'!BY79</f>
        <v>0</v>
      </c>
      <c r="BY77" s="208">
        <f>'Marks Entry'!BZ79</f>
        <v>0</v>
      </c>
      <c r="BZ77" s="208" t="str">
        <f>'Marks Entry'!CA79</f>
        <v/>
      </c>
      <c r="CA77" s="208" t="str">
        <f>'Marks Entry'!CB79</f>
        <v/>
      </c>
      <c r="CB77" s="210" t="str">
        <f>'Marks Entry'!CC79</f>
        <v/>
      </c>
      <c r="CC77" s="207">
        <f>'Marks Entry'!CD79</f>
        <v>0</v>
      </c>
      <c r="CD77" s="208">
        <f>'Marks Entry'!CE79</f>
        <v>0</v>
      </c>
      <c r="CE77" s="208">
        <f>'Marks Entry'!CF79</f>
        <v>0</v>
      </c>
      <c r="CF77" s="208">
        <f>'Marks Entry'!CG79</f>
        <v>0</v>
      </c>
      <c r="CG77" s="208">
        <f>'Marks Entry'!CH79</f>
        <v>0</v>
      </c>
      <c r="CH77" s="209">
        <f>'Marks Entry'!CI79</f>
        <v>0</v>
      </c>
      <c r="CI77" s="208">
        <f>'Marks Entry'!CJ79</f>
        <v>0</v>
      </c>
      <c r="CJ77" s="209">
        <f>'Marks Entry'!CK79</f>
        <v>0</v>
      </c>
      <c r="CK77" s="208">
        <f>'Marks Entry'!CL79</f>
        <v>0</v>
      </c>
      <c r="CL77" s="209">
        <f>'Marks Entry'!CM79</f>
        <v>0</v>
      </c>
      <c r="CM77" s="208">
        <f>'Marks Entry'!CN79</f>
        <v>0</v>
      </c>
      <c r="CN77" s="208" t="str">
        <f>'Marks Entry'!CO79</f>
        <v/>
      </c>
      <c r="CO77" s="208" t="str">
        <f>'Marks Entry'!CP79</f>
        <v/>
      </c>
      <c r="CP77" s="210" t="str">
        <f>'Marks Entry'!CQ79</f>
        <v/>
      </c>
      <c r="CQ77" s="207">
        <f>'Marks Entry'!CR79</f>
        <v>0</v>
      </c>
      <c r="CR77" s="208">
        <f>'Marks Entry'!CS79</f>
        <v>0</v>
      </c>
      <c r="CS77" s="208">
        <f>'Marks Entry'!CT79</f>
        <v>0</v>
      </c>
      <c r="CT77" s="208">
        <f>'Marks Entry'!CU79</f>
        <v>0</v>
      </c>
      <c r="CU77" s="208">
        <f>'Marks Entry'!CV79</f>
        <v>0</v>
      </c>
      <c r="CV77" s="209">
        <f>'Marks Entry'!CW79</f>
        <v>0</v>
      </c>
      <c r="CW77" s="208">
        <f>'Marks Entry'!CX79</f>
        <v>0</v>
      </c>
      <c r="CX77" s="209">
        <f>'Marks Entry'!CY79</f>
        <v>0</v>
      </c>
      <c r="CY77" s="208">
        <f>'Marks Entry'!CZ79</f>
        <v>0</v>
      </c>
      <c r="CZ77" s="209">
        <f>'Marks Entry'!DA79</f>
        <v>0</v>
      </c>
      <c r="DA77" s="208">
        <f>'Marks Entry'!DB79</f>
        <v>0</v>
      </c>
      <c r="DB77" s="208" t="str">
        <f>'Marks Entry'!DC79</f>
        <v/>
      </c>
      <c r="DC77" s="208" t="str">
        <f>'Marks Entry'!DD79</f>
        <v/>
      </c>
      <c r="DD77" s="210" t="str">
        <f>'Marks Entry'!DE79</f>
        <v/>
      </c>
      <c r="DE77" s="211">
        <f>'Marks Entry'!DF79</f>
        <v>0</v>
      </c>
      <c r="DF77" s="212">
        <f>'Marks Entry'!DG79</f>
        <v>0</v>
      </c>
      <c r="DG77" s="212">
        <f>'Marks Entry'!DH79</f>
        <v>0</v>
      </c>
      <c r="DH77" s="209">
        <f>'Marks Entry'!DI79</f>
        <v>0</v>
      </c>
      <c r="DI77" s="212">
        <f>'Marks Entry'!DJ79</f>
        <v>0</v>
      </c>
      <c r="DJ77" s="213">
        <f>'Marks Entry'!DK79</f>
        <v>0</v>
      </c>
      <c r="DK77" s="214">
        <f>'Marks Entry'!DL79</f>
        <v>0</v>
      </c>
      <c r="DL77" s="213">
        <f>'Marks Entry'!DM79</f>
        <v>0</v>
      </c>
      <c r="DM77" s="212">
        <f>'Marks Entry'!DN79</f>
        <v>0</v>
      </c>
      <c r="DN77" s="214">
        <f>'Marks Entry'!DO79</f>
        <v>0</v>
      </c>
      <c r="DO77" s="215">
        <f>'Marks Entry'!DP79</f>
        <v>0</v>
      </c>
      <c r="DP77" s="208">
        <f>'Marks Entry'!DQ79</f>
        <v>0</v>
      </c>
      <c r="DQ77" s="210" t="str">
        <f>'Marks Entry'!DR79</f>
        <v/>
      </c>
      <c r="DR77" s="211">
        <f>'Marks Entry'!DS79</f>
        <v>0</v>
      </c>
      <c r="DS77" s="212">
        <f>'Marks Entry'!DT79</f>
        <v>0</v>
      </c>
      <c r="DT77" s="216">
        <f>'Marks Entry'!DU79</f>
        <v>0</v>
      </c>
      <c r="DU77" s="212">
        <f>'Marks Entry'!DV79</f>
        <v>0</v>
      </c>
      <c r="DV77" s="212">
        <f>'Marks Entry'!DW79</f>
        <v>0</v>
      </c>
      <c r="DW77" s="216">
        <f>'Marks Entry'!DX79</f>
        <v>0</v>
      </c>
      <c r="DX77" s="212">
        <f>'Marks Entry'!DY79</f>
        <v>0</v>
      </c>
      <c r="DY77" s="212">
        <f>'Marks Entry'!DZ79</f>
        <v>0</v>
      </c>
      <c r="DZ77" s="216" t="str">
        <f>'Marks Entry'!EA79</f>
        <v/>
      </c>
      <c r="EA77" s="216">
        <f>'Marks Entry'!EB79</f>
        <v>0</v>
      </c>
      <c r="EB77" s="216">
        <f>'Marks Entry'!EC79</f>
        <v>0</v>
      </c>
      <c r="EC77" s="217">
        <f>'Marks Entry'!ED79</f>
        <v>0</v>
      </c>
      <c r="ED77" s="212">
        <f>'Marks Entry'!EE79</f>
        <v>0</v>
      </c>
      <c r="EE77" s="213">
        <f>'Marks Entry'!EF79</f>
        <v>0</v>
      </c>
      <c r="EF77" s="216">
        <f>'Marks Entry'!EG79</f>
        <v>0</v>
      </c>
      <c r="EG77" s="213">
        <f>'Marks Entry'!EH79</f>
        <v>0</v>
      </c>
      <c r="EH77" s="212">
        <f>'Marks Entry'!EI79</f>
        <v>0</v>
      </c>
      <c r="EI77" s="214">
        <f>'Marks Entry'!EJ79</f>
        <v>0</v>
      </c>
      <c r="EJ77" s="214">
        <f>'Marks Entry'!EK79</f>
        <v>0</v>
      </c>
      <c r="EK77" s="214">
        <f>'Marks Entry'!EL79</f>
        <v>0</v>
      </c>
      <c r="EL77" s="218">
        <f>'Marks Entry'!EM79</f>
        <v>0</v>
      </c>
      <c r="EM77" s="208">
        <f>'Marks Entry'!EN79</f>
        <v>0</v>
      </c>
      <c r="EN77" s="210" t="str">
        <f>'Marks Entry'!EO79</f>
        <v/>
      </c>
      <c r="EO77" s="211">
        <f>'Marks Entry'!EP79</f>
        <v>0</v>
      </c>
      <c r="EP77" s="212">
        <f>'Marks Entry'!EQ79</f>
        <v>0</v>
      </c>
      <c r="EQ77" s="212">
        <f>'Marks Entry'!ER79</f>
        <v>0</v>
      </c>
      <c r="ER77" s="215">
        <f>'Marks Entry'!ES79</f>
        <v>0</v>
      </c>
      <c r="ES77" s="219">
        <f>'Marks Entry'!ET79</f>
        <v>0</v>
      </c>
      <c r="ET77" s="220" t="str">
        <f>'Marks Entry'!EU79</f>
        <v/>
      </c>
      <c r="EU77" s="211">
        <f>'Marks Entry'!EV79</f>
        <v>0</v>
      </c>
      <c r="EV77" s="212">
        <f>'Marks Entry'!EW79</f>
        <v>0</v>
      </c>
      <c r="EW77" s="212">
        <f>'Marks Entry'!EX79</f>
        <v>0</v>
      </c>
      <c r="EX77" s="215">
        <f>'Marks Entry'!EY79</f>
        <v>0</v>
      </c>
      <c r="EY77" s="219">
        <f>'Marks Entry'!EZ79</f>
        <v>0</v>
      </c>
      <c r="EZ77" s="220" t="str">
        <f>'Marks Entry'!FA79</f>
        <v/>
      </c>
      <c r="FA77" s="211">
        <f>'Marks Entry'!FB79</f>
        <v>0</v>
      </c>
      <c r="FB77" s="212">
        <f>'Marks Entry'!FC79</f>
        <v>0</v>
      </c>
      <c r="FC77" s="213">
        <f>'Marks Entry'!FD79</f>
        <v>0</v>
      </c>
      <c r="FD77" s="216">
        <f>'Marks Entry'!FE79</f>
        <v>0</v>
      </c>
      <c r="FE77" s="213">
        <f>'Marks Entry'!FF79</f>
        <v>0</v>
      </c>
      <c r="FF77" s="216">
        <f>'Marks Entry'!FG79</f>
        <v>0</v>
      </c>
      <c r="FG77" s="213">
        <f>'Marks Entry'!FH79</f>
        <v>0</v>
      </c>
      <c r="FH77" s="221">
        <f>'Marks Entry'!FI79</f>
        <v>0</v>
      </c>
      <c r="FI77" s="221">
        <f>'Marks Entry'!FJ79</f>
        <v>0</v>
      </c>
      <c r="FJ77" s="221" t="str">
        <f>'Marks Entry'!FK79</f>
        <v/>
      </c>
      <c r="FK77" s="208" t="str">
        <f>'Marks Entry'!FL79</f>
        <v/>
      </c>
      <c r="FL77" s="210" t="str">
        <f>'Marks Entry'!FM79</f>
        <v/>
      </c>
      <c r="FM77" s="211">
        <f>'Marks Entry'!FN79</f>
        <v>0</v>
      </c>
      <c r="FN77" s="212">
        <f>'Marks Entry'!FO79</f>
        <v>0</v>
      </c>
      <c r="FO77" s="212">
        <f>'Marks Entry'!FP79</f>
        <v>0</v>
      </c>
      <c r="FP77" s="215">
        <f>'Marks Entry'!FQ79</f>
        <v>0</v>
      </c>
      <c r="FQ77" s="219">
        <f>'Marks Entry'!FR79</f>
        <v>0</v>
      </c>
      <c r="FR77" s="220" t="str">
        <f>'Marks Entry'!FS79</f>
        <v/>
      </c>
      <c r="FS77" s="207">
        <f>'Marks Entry'!FT79</f>
        <v>0</v>
      </c>
      <c r="FT77" s="208">
        <f>'Marks Entry'!FU79</f>
        <v>0</v>
      </c>
      <c r="FU77" s="222" t="str">
        <f>'Marks Entry'!FV79</f>
        <v/>
      </c>
      <c r="FV77" s="207" t="str">
        <f>'Marks Entry'!FW79</f>
        <v/>
      </c>
      <c r="FW77" s="208" t="str">
        <f>'Marks Entry'!FX79</f>
        <v/>
      </c>
      <c r="FX77" s="223" t="str">
        <f>'Marks Entry'!FY79</f>
        <v/>
      </c>
      <c r="FY77" s="208" t="str">
        <f>'Marks Entry'!FZ79</f>
        <v/>
      </c>
      <c r="FZ77" s="208" t="str">
        <f>'Marks Entry'!GA79</f>
        <v/>
      </c>
      <c r="GA77" s="208" t="str">
        <f>'Marks Entry'!GC79</f>
        <v/>
      </c>
      <c r="GB77" s="445" t="str">
        <f>'Marks Entry'!GD79</f>
        <v/>
      </c>
    </row>
    <row r="78" spans="1:184" s="31" customFormat="1" ht="17.25" customHeight="1">
      <c r="A78" s="1064"/>
      <c r="B78" s="188">
        <f t="shared" si="2"/>
        <v>0</v>
      </c>
      <c r="C78" s="189">
        <f>'Marks Entry'!D80</f>
        <v>0</v>
      </c>
      <c r="D78" s="189">
        <f>'Marks Entry'!E80</f>
        <v>0</v>
      </c>
      <c r="E78" s="189">
        <f>'Marks Entry'!F80</f>
        <v>0</v>
      </c>
      <c r="F78" s="189">
        <f>'Marks Entry'!G80</f>
        <v>0</v>
      </c>
      <c r="G78" s="189">
        <f>'Marks Entry'!H80</f>
        <v>0</v>
      </c>
      <c r="H78" s="189">
        <f>'Marks Entry'!I80</f>
        <v>0</v>
      </c>
      <c r="I78" s="189">
        <f>'Marks Entry'!J80</f>
        <v>0</v>
      </c>
      <c r="J78" s="366">
        <f>'Marks Entry'!K80</f>
        <v>0</v>
      </c>
      <c r="K78" s="207">
        <f>'Marks Entry'!L80</f>
        <v>0</v>
      </c>
      <c r="L78" s="208">
        <f>'Marks Entry'!M80</f>
        <v>0</v>
      </c>
      <c r="M78" s="208">
        <f>'Marks Entry'!N80</f>
        <v>0</v>
      </c>
      <c r="N78" s="208">
        <f>'Marks Entry'!O80</f>
        <v>0</v>
      </c>
      <c r="O78" s="208">
        <f>'Marks Entry'!P80</f>
        <v>0</v>
      </c>
      <c r="P78" s="209">
        <f>'Marks Entry'!Q80</f>
        <v>0</v>
      </c>
      <c r="Q78" s="208">
        <f>'Marks Entry'!R80</f>
        <v>0</v>
      </c>
      <c r="R78" s="209">
        <f>'Marks Entry'!S80</f>
        <v>0</v>
      </c>
      <c r="S78" s="208">
        <f>'Marks Entry'!T80</f>
        <v>0</v>
      </c>
      <c r="T78" s="209">
        <f>'Marks Entry'!U80</f>
        <v>0</v>
      </c>
      <c r="U78" s="208">
        <f>'Marks Entry'!V80</f>
        <v>0</v>
      </c>
      <c r="V78" s="208" t="str">
        <f>'Marks Entry'!W80</f>
        <v/>
      </c>
      <c r="W78" s="208" t="str">
        <f>'Marks Entry'!X80</f>
        <v/>
      </c>
      <c r="X78" s="210" t="str">
        <f>'Marks Entry'!Y80</f>
        <v/>
      </c>
      <c r="Y78" s="207">
        <f>'Marks Entry'!Z80</f>
        <v>0</v>
      </c>
      <c r="Z78" s="208">
        <f>'Marks Entry'!AA80</f>
        <v>0</v>
      </c>
      <c r="AA78" s="208">
        <f>'Marks Entry'!AB80</f>
        <v>0</v>
      </c>
      <c r="AB78" s="208">
        <f>'Marks Entry'!AC80</f>
        <v>0</v>
      </c>
      <c r="AC78" s="208">
        <f>'Marks Entry'!AD80</f>
        <v>0</v>
      </c>
      <c r="AD78" s="209">
        <f>'Marks Entry'!AE80</f>
        <v>0</v>
      </c>
      <c r="AE78" s="208">
        <f>'Marks Entry'!AF80</f>
        <v>0</v>
      </c>
      <c r="AF78" s="209">
        <f>'Marks Entry'!AG80</f>
        <v>0</v>
      </c>
      <c r="AG78" s="208">
        <f>'Marks Entry'!AH80</f>
        <v>0</v>
      </c>
      <c r="AH78" s="209">
        <f>'Marks Entry'!AI80</f>
        <v>0</v>
      </c>
      <c r="AI78" s="208">
        <f>'Marks Entry'!AJ80</f>
        <v>0</v>
      </c>
      <c r="AJ78" s="208" t="str">
        <f>'Marks Entry'!AK80</f>
        <v/>
      </c>
      <c r="AK78" s="208" t="str">
        <f>'Marks Entry'!AL80</f>
        <v/>
      </c>
      <c r="AL78" s="210" t="str">
        <f>'Marks Entry'!AM80</f>
        <v/>
      </c>
      <c r="AM78" s="207">
        <f>'Marks Entry'!AN80</f>
        <v>0</v>
      </c>
      <c r="AN78" s="208">
        <f>'Marks Entry'!AO80</f>
        <v>0</v>
      </c>
      <c r="AO78" s="208">
        <f>'Marks Entry'!AP80</f>
        <v>0</v>
      </c>
      <c r="AP78" s="208">
        <f>'Marks Entry'!AQ80</f>
        <v>0</v>
      </c>
      <c r="AQ78" s="208">
        <f>'Marks Entry'!AR80</f>
        <v>0</v>
      </c>
      <c r="AR78" s="209">
        <f>'Marks Entry'!AS80</f>
        <v>0</v>
      </c>
      <c r="AS78" s="208">
        <f>'Marks Entry'!AT80</f>
        <v>0</v>
      </c>
      <c r="AT78" s="209">
        <f>'Marks Entry'!AU80</f>
        <v>0</v>
      </c>
      <c r="AU78" s="208">
        <f>'Marks Entry'!AV80</f>
        <v>0</v>
      </c>
      <c r="AV78" s="209">
        <f>'Marks Entry'!AW80</f>
        <v>0</v>
      </c>
      <c r="AW78" s="208">
        <f>'Marks Entry'!AX80</f>
        <v>0</v>
      </c>
      <c r="AX78" s="208" t="str">
        <f>'Marks Entry'!AY80</f>
        <v/>
      </c>
      <c r="AY78" s="208" t="str">
        <f>'Marks Entry'!AZ80</f>
        <v/>
      </c>
      <c r="AZ78" s="210" t="str">
        <f>'Marks Entry'!BA80</f>
        <v/>
      </c>
      <c r="BA78" s="207">
        <f>'Marks Entry'!BB80</f>
        <v>0</v>
      </c>
      <c r="BB78" s="208">
        <f>'Marks Entry'!BC80</f>
        <v>0</v>
      </c>
      <c r="BC78" s="208">
        <f>'Marks Entry'!BD80</f>
        <v>0</v>
      </c>
      <c r="BD78" s="208">
        <f>'Marks Entry'!BE80</f>
        <v>0</v>
      </c>
      <c r="BE78" s="208">
        <f>'Marks Entry'!BF80</f>
        <v>0</v>
      </c>
      <c r="BF78" s="209">
        <f>'Marks Entry'!BG80</f>
        <v>0</v>
      </c>
      <c r="BG78" s="208">
        <f>'Marks Entry'!BH80</f>
        <v>0</v>
      </c>
      <c r="BH78" s="209">
        <f>'Marks Entry'!BI80</f>
        <v>0</v>
      </c>
      <c r="BI78" s="208">
        <f>'Marks Entry'!BJ80</f>
        <v>0</v>
      </c>
      <c r="BJ78" s="209">
        <f>'Marks Entry'!BK80</f>
        <v>0</v>
      </c>
      <c r="BK78" s="208">
        <f>'Marks Entry'!BL80</f>
        <v>0</v>
      </c>
      <c r="BL78" s="208" t="str">
        <f>'Marks Entry'!BM80</f>
        <v/>
      </c>
      <c r="BM78" s="208" t="str">
        <f>'Marks Entry'!BN80</f>
        <v/>
      </c>
      <c r="BN78" s="210" t="str">
        <f>'Marks Entry'!BO80</f>
        <v/>
      </c>
      <c r="BO78" s="207">
        <f>'Marks Entry'!BP80</f>
        <v>0</v>
      </c>
      <c r="BP78" s="208">
        <f>'Marks Entry'!BQ80</f>
        <v>0</v>
      </c>
      <c r="BQ78" s="208">
        <f>'Marks Entry'!BR80</f>
        <v>0</v>
      </c>
      <c r="BR78" s="208">
        <f>'Marks Entry'!BS80</f>
        <v>0</v>
      </c>
      <c r="BS78" s="208">
        <f>'Marks Entry'!BT80</f>
        <v>0</v>
      </c>
      <c r="BT78" s="209">
        <f>'Marks Entry'!BU80</f>
        <v>0</v>
      </c>
      <c r="BU78" s="208">
        <f>'Marks Entry'!BV80</f>
        <v>0</v>
      </c>
      <c r="BV78" s="209">
        <f>'Marks Entry'!BW80</f>
        <v>0</v>
      </c>
      <c r="BW78" s="208">
        <f>'Marks Entry'!BX80</f>
        <v>0</v>
      </c>
      <c r="BX78" s="209">
        <f>'Marks Entry'!BY80</f>
        <v>0</v>
      </c>
      <c r="BY78" s="208">
        <f>'Marks Entry'!BZ80</f>
        <v>0</v>
      </c>
      <c r="BZ78" s="208" t="str">
        <f>'Marks Entry'!CA80</f>
        <v/>
      </c>
      <c r="CA78" s="208" t="str">
        <f>'Marks Entry'!CB80</f>
        <v/>
      </c>
      <c r="CB78" s="210" t="str">
        <f>'Marks Entry'!CC80</f>
        <v/>
      </c>
      <c r="CC78" s="207">
        <f>'Marks Entry'!CD80</f>
        <v>0</v>
      </c>
      <c r="CD78" s="208">
        <f>'Marks Entry'!CE80</f>
        <v>0</v>
      </c>
      <c r="CE78" s="208">
        <f>'Marks Entry'!CF80</f>
        <v>0</v>
      </c>
      <c r="CF78" s="208">
        <f>'Marks Entry'!CG80</f>
        <v>0</v>
      </c>
      <c r="CG78" s="208">
        <f>'Marks Entry'!CH80</f>
        <v>0</v>
      </c>
      <c r="CH78" s="209">
        <f>'Marks Entry'!CI80</f>
        <v>0</v>
      </c>
      <c r="CI78" s="208">
        <f>'Marks Entry'!CJ80</f>
        <v>0</v>
      </c>
      <c r="CJ78" s="209">
        <f>'Marks Entry'!CK80</f>
        <v>0</v>
      </c>
      <c r="CK78" s="208">
        <f>'Marks Entry'!CL80</f>
        <v>0</v>
      </c>
      <c r="CL78" s="209">
        <f>'Marks Entry'!CM80</f>
        <v>0</v>
      </c>
      <c r="CM78" s="208">
        <f>'Marks Entry'!CN80</f>
        <v>0</v>
      </c>
      <c r="CN78" s="208" t="str">
        <f>'Marks Entry'!CO80</f>
        <v/>
      </c>
      <c r="CO78" s="208" t="str">
        <f>'Marks Entry'!CP80</f>
        <v/>
      </c>
      <c r="CP78" s="210" t="str">
        <f>'Marks Entry'!CQ80</f>
        <v/>
      </c>
      <c r="CQ78" s="207">
        <f>'Marks Entry'!CR80</f>
        <v>0</v>
      </c>
      <c r="CR78" s="208">
        <f>'Marks Entry'!CS80</f>
        <v>0</v>
      </c>
      <c r="CS78" s="208">
        <f>'Marks Entry'!CT80</f>
        <v>0</v>
      </c>
      <c r="CT78" s="208">
        <f>'Marks Entry'!CU80</f>
        <v>0</v>
      </c>
      <c r="CU78" s="208">
        <f>'Marks Entry'!CV80</f>
        <v>0</v>
      </c>
      <c r="CV78" s="209">
        <f>'Marks Entry'!CW80</f>
        <v>0</v>
      </c>
      <c r="CW78" s="208">
        <f>'Marks Entry'!CX80</f>
        <v>0</v>
      </c>
      <c r="CX78" s="209">
        <f>'Marks Entry'!CY80</f>
        <v>0</v>
      </c>
      <c r="CY78" s="208">
        <f>'Marks Entry'!CZ80</f>
        <v>0</v>
      </c>
      <c r="CZ78" s="209">
        <f>'Marks Entry'!DA80</f>
        <v>0</v>
      </c>
      <c r="DA78" s="208">
        <f>'Marks Entry'!DB80</f>
        <v>0</v>
      </c>
      <c r="DB78" s="208" t="str">
        <f>'Marks Entry'!DC80</f>
        <v/>
      </c>
      <c r="DC78" s="208" t="str">
        <f>'Marks Entry'!DD80</f>
        <v/>
      </c>
      <c r="DD78" s="210" t="str">
        <f>'Marks Entry'!DE80</f>
        <v/>
      </c>
      <c r="DE78" s="211">
        <f>'Marks Entry'!DF80</f>
        <v>0</v>
      </c>
      <c r="DF78" s="212">
        <f>'Marks Entry'!DG80</f>
        <v>0</v>
      </c>
      <c r="DG78" s="212">
        <f>'Marks Entry'!DH80</f>
        <v>0</v>
      </c>
      <c r="DH78" s="209">
        <f>'Marks Entry'!DI80</f>
        <v>0</v>
      </c>
      <c r="DI78" s="212">
        <f>'Marks Entry'!DJ80</f>
        <v>0</v>
      </c>
      <c r="DJ78" s="213">
        <f>'Marks Entry'!DK80</f>
        <v>0</v>
      </c>
      <c r="DK78" s="214">
        <f>'Marks Entry'!DL80</f>
        <v>0</v>
      </c>
      <c r="DL78" s="213">
        <f>'Marks Entry'!DM80</f>
        <v>0</v>
      </c>
      <c r="DM78" s="212">
        <f>'Marks Entry'!DN80</f>
        <v>0</v>
      </c>
      <c r="DN78" s="214">
        <f>'Marks Entry'!DO80</f>
        <v>0</v>
      </c>
      <c r="DO78" s="215">
        <f>'Marks Entry'!DP80</f>
        <v>0</v>
      </c>
      <c r="DP78" s="208">
        <f>'Marks Entry'!DQ80</f>
        <v>0</v>
      </c>
      <c r="DQ78" s="210" t="str">
        <f>'Marks Entry'!DR80</f>
        <v/>
      </c>
      <c r="DR78" s="211">
        <f>'Marks Entry'!DS80</f>
        <v>0</v>
      </c>
      <c r="DS78" s="212">
        <f>'Marks Entry'!DT80</f>
        <v>0</v>
      </c>
      <c r="DT78" s="216">
        <f>'Marks Entry'!DU80</f>
        <v>0</v>
      </c>
      <c r="DU78" s="212">
        <f>'Marks Entry'!DV80</f>
        <v>0</v>
      </c>
      <c r="DV78" s="212">
        <f>'Marks Entry'!DW80</f>
        <v>0</v>
      </c>
      <c r="DW78" s="216">
        <f>'Marks Entry'!DX80</f>
        <v>0</v>
      </c>
      <c r="DX78" s="212">
        <f>'Marks Entry'!DY80</f>
        <v>0</v>
      </c>
      <c r="DY78" s="212">
        <f>'Marks Entry'!DZ80</f>
        <v>0</v>
      </c>
      <c r="DZ78" s="216" t="str">
        <f>'Marks Entry'!EA80</f>
        <v/>
      </c>
      <c r="EA78" s="216">
        <f>'Marks Entry'!EB80</f>
        <v>0</v>
      </c>
      <c r="EB78" s="216">
        <f>'Marks Entry'!EC80</f>
        <v>0</v>
      </c>
      <c r="EC78" s="217">
        <f>'Marks Entry'!ED80</f>
        <v>0</v>
      </c>
      <c r="ED78" s="212">
        <f>'Marks Entry'!EE80</f>
        <v>0</v>
      </c>
      <c r="EE78" s="213">
        <f>'Marks Entry'!EF80</f>
        <v>0</v>
      </c>
      <c r="EF78" s="216">
        <f>'Marks Entry'!EG80</f>
        <v>0</v>
      </c>
      <c r="EG78" s="213">
        <f>'Marks Entry'!EH80</f>
        <v>0</v>
      </c>
      <c r="EH78" s="212">
        <f>'Marks Entry'!EI80</f>
        <v>0</v>
      </c>
      <c r="EI78" s="214">
        <f>'Marks Entry'!EJ80</f>
        <v>0</v>
      </c>
      <c r="EJ78" s="214">
        <f>'Marks Entry'!EK80</f>
        <v>0</v>
      </c>
      <c r="EK78" s="214">
        <f>'Marks Entry'!EL80</f>
        <v>0</v>
      </c>
      <c r="EL78" s="218">
        <f>'Marks Entry'!EM80</f>
        <v>0</v>
      </c>
      <c r="EM78" s="208">
        <f>'Marks Entry'!EN80</f>
        <v>0</v>
      </c>
      <c r="EN78" s="210" t="str">
        <f>'Marks Entry'!EO80</f>
        <v/>
      </c>
      <c r="EO78" s="211">
        <f>'Marks Entry'!EP80</f>
        <v>0</v>
      </c>
      <c r="EP78" s="212">
        <f>'Marks Entry'!EQ80</f>
        <v>0</v>
      </c>
      <c r="EQ78" s="212">
        <f>'Marks Entry'!ER80</f>
        <v>0</v>
      </c>
      <c r="ER78" s="215">
        <f>'Marks Entry'!ES80</f>
        <v>0</v>
      </c>
      <c r="ES78" s="219">
        <f>'Marks Entry'!ET80</f>
        <v>0</v>
      </c>
      <c r="ET78" s="220" t="str">
        <f>'Marks Entry'!EU80</f>
        <v/>
      </c>
      <c r="EU78" s="211">
        <f>'Marks Entry'!EV80</f>
        <v>0</v>
      </c>
      <c r="EV78" s="212">
        <f>'Marks Entry'!EW80</f>
        <v>0</v>
      </c>
      <c r="EW78" s="212">
        <f>'Marks Entry'!EX80</f>
        <v>0</v>
      </c>
      <c r="EX78" s="215">
        <f>'Marks Entry'!EY80</f>
        <v>0</v>
      </c>
      <c r="EY78" s="219">
        <f>'Marks Entry'!EZ80</f>
        <v>0</v>
      </c>
      <c r="EZ78" s="220" t="str">
        <f>'Marks Entry'!FA80</f>
        <v/>
      </c>
      <c r="FA78" s="211">
        <f>'Marks Entry'!FB80</f>
        <v>0</v>
      </c>
      <c r="FB78" s="212">
        <f>'Marks Entry'!FC80</f>
        <v>0</v>
      </c>
      <c r="FC78" s="213">
        <f>'Marks Entry'!FD80</f>
        <v>0</v>
      </c>
      <c r="FD78" s="216">
        <f>'Marks Entry'!FE80</f>
        <v>0</v>
      </c>
      <c r="FE78" s="213">
        <f>'Marks Entry'!FF80</f>
        <v>0</v>
      </c>
      <c r="FF78" s="216">
        <f>'Marks Entry'!FG80</f>
        <v>0</v>
      </c>
      <c r="FG78" s="213">
        <f>'Marks Entry'!FH80</f>
        <v>0</v>
      </c>
      <c r="FH78" s="221">
        <f>'Marks Entry'!FI80</f>
        <v>0</v>
      </c>
      <c r="FI78" s="221">
        <f>'Marks Entry'!FJ80</f>
        <v>0</v>
      </c>
      <c r="FJ78" s="221" t="str">
        <f>'Marks Entry'!FK80</f>
        <v/>
      </c>
      <c r="FK78" s="208" t="str">
        <f>'Marks Entry'!FL80</f>
        <v/>
      </c>
      <c r="FL78" s="210" t="str">
        <f>'Marks Entry'!FM80</f>
        <v/>
      </c>
      <c r="FM78" s="211">
        <f>'Marks Entry'!FN80</f>
        <v>0</v>
      </c>
      <c r="FN78" s="212">
        <f>'Marks Entry'!FO80</f>
        <v>0</v>
      </c>
      <c r="FO78" s="212">
        <f>'Marks Entry'!FP80</f>
        <v>0</v>
      </c>
      <c r="FP78" s="215">
        <f>'Marks Entry'!FQ80</f>
        <v>0</v>
      </c>
      <c r="FQ78" s="219">
        <f>'Marks Entry'!FR80</f>
        <v>0</v>
      </c>
      <c r="FR78" s="220" t="str">
        <f>'Marks Entry'!FS80</f>
        <v/>
      </c>
      <c r="FS78" s="207">
        <f>'Marks Entry'!FT80</f>
        <v>0</v>
      </c>
      <c r="FT78" s="208">
        <f>'Marks Entry'!FU80</f>
        <v>0</v>
      </c>
      <c r="FU78" s="222" t="str">
        <f>'Marks Entry'!FV80</f>
        <v/>
      </c>
      <c r="FV78" s="207" t="str">
        <f>'Marks Entry'!FW80</f>
        <v/>
      </c>
      <c r="FW78" s="208" t="str">
        <f>'Marks Entry'!FX80</f>
        <v/>
      </c>
      <c r="FX78" s="223" t="str">
        <f>'Marks Entry'!FY80</f>
        <v/>
      </c>
      <c r="FY78" s="208" t="str">
        <f>'Marks Entry'!FZ80</f>
        <v/>
      </c>
      <c r="FZ78" s="208" t="str">
        <f>'Marks Entry'!GA80</f>
        <v/>
      </c>
      <c r="GA78" s="208" t="str">
        <f>'Marks Entry'!GC80</f>
        <v/>
      </c>
      <c r="GB78" s="445" t="str">
        <f>'Marks Entry'!GD80</f>
        <v/>
      </c>
    </row>
    <row r="79" spans="1:184" s="31" customFormat="1" ht="17.25" customHeight="1">
      <c r="A79" s="1064"/>
      <c r="B79" s="188">
        <f t="shared" si="2"/>
        <v>0</v>
      </c>
      <c r="C79" s="189">
        <f>'Marks Entry'!D81</f>
        <v>0</v>
      </c>
      <c r="D79" s="189">
        <f>'Marks Entry'!E81</f>
        <v>0</v>
      </c>
      <c r="E79" s="189">
        <f>'Marks Entry'!F81</f>
        <v>0</v>
      </c>
      <c r="F79" s="189">
        <f>'Marks Entry'!G81</f>
        <v>0</v>
      </c>
      <c r="G79" s="189">
        <f>'Marks Entry'!H81</f>
        <v>0</v>
      </c>
      <c r="H79" s="189">
        <f>'Marks Entry'!I81</f>
        <v>0</v>
      </c>
      <c r="I79" s="189">
        <f>'Marks Entry'!J81</f>
        <v>0</v>
      </c>
      <c r="J79" s="366">
        <f>'Marks Entry'!K81</f>
        <v>0</v>
      </c>
      <c r="K79" s="207">
        <f>'Marks Entry'!L81</f>
        <v>0</v>
      </c>
      <c r="L79" s="208">
        <f>'Marks Entry'!M81</f>
        <v>0</v>
      </c>
      <c r="M79" s="208">
        <f>'Marks Entry'!N81</f>
        <v>0</v>
      </c>
      <c r="N79" s="208">
        <f>'Marks Entry'!O81</f>
        <v>0</v>
      </c>
      <c r="O79" s="208">
        <f>'Marks Entry'!P81</f>
        <v>0</v>
      </c>
      <c r="P79" s="209">
        <f>'Marks Entry'!Q81</f>
        <v>0</v>
      </c>
      <c r="Q79" s="208">
        <f>'Marks Entry'!R81</f>
        <v>0</v>
      </c>
      <c r="R79" s="209">
        <f>'Marks Entry'!S81</f>
        <v>0</v>
      </c>
      <c r="S79" s="208">
        <f>'Marks Entry'!T81</f>
        <v>0</v>
      </c>
      <c r="T79" s="209">
        <f>'Marks Entry'!U81</f>
        <v>0</v>
      </c>
      <c r="U79" s="208">
        <f>'Marks Entry'!V81</f>
        <v>0</v>
      </c>
      <c r="V79" s="208" t="str">
        <f>'Marks Entry'!W81</f>
        <v/>
      </c>
      <c r="W79" s="208" t="str">
        <f>'Marks Entry'!X81</f>
        <v/>
      </c>
      <c r="X79" s="210" t="str">
        <f>'Marks Entry'!Y81</f>
        <v/>
      </c>
      <c r="Y79" s="207">
        <f>'Marks Entry'!Z81</f>
        <v>0</v>
      </c>
      <c r="Z79" s="208">
        <f>'Marks Entry'!AA81</f>
        <v>0</v>
      </c>
      <c r="AA79" s="208">
        <f>'Marks Entry'!AB81</f>
        <v>0</v>
      </c>
      <c r="AB79" s="208">
        <f>'Marks Entry'!AC81</f>
        <v>0</v>
      </c>
      <c r="AC79" s="208">
        <f>'Marks Entry'!AD81</f>
        <v>0</v>
      </c>
      <c r="AD79" s="209">
        <f>'Marks Entry'!AE81</f>
        <v>0</v>
      </c>
      <c r="AE79" s="208">
        <f>'Marks Entry'!AF81</f>
        <v>0</v>
      </c>
      <c r="AF79" s="209">
        <f>'Marks Entry'!AG81</f>
        <v>0</v>
      </c>
      <c r="AG79" s="208">
        <f>'Marks Entry'!AH81</f>
        <v>0</v>
      </c>
      <c r="AH79" s="209">
        <f>'Marks Entry'!AI81</f>
        <v>0</v>
      </c>
      <c r="AI79" s="208">
        <f>'Marks Entry'!AJ81</f>
        <v>0</v>
      </c>
      <c r="AJ79" s="208" t="str">
        <f>'Marks Entry'!AK81</f>
        <v/>
      </c>
      <c r="AK79" s="208" t="str">
        <f>'Marks Entry'!AL81</f>
        <v/>
      </c>
      <c r="AL79" s="210" t="str">
        <f>'Marks Entry'!AM81</f>
        <v/>
      </c>
      <c r="AM79" s="207">
        <f>'Marks Entry'!AN81</f>
        <v>0</v>
      </c>
      <c r="AN79" s="208">
        <f>'Marks Entry'!AO81</f>
        <v>0</v>
      </c>
      <c r="AO79" s="208">
        <f>'Marks Entry'!AP81</f>
        <v>0</v>
      </c>
      <c r="AP79" s="208">
        <f>'Marks Entry'!AQ81</f>
        <v>0</v>
      </c>
      <c r="AQ79" s="208">
        <f>'Marks Entry'!AR81</f>
        <v>0</v>
      </c>
      <c r="AR79" s="209">
        <f>'Marks Entry'!AS81</f>
        <v>0</v>
      </c>
      <c r="AS79" s="208">
        <f>'Marks Entry'!AT81</f>
        <v>0</v>
      </c>
      <c r="AT79" s="209">
        <f>'Marks Entry'!AU81</f>
        <v>0</v>
      </c>
      <c r="AU79" s="208">
        <f>'Marks Entry'!AV81</f>
        <v>0</v>
      </c>
      <c r="AV79" s="209">
        <f>'Marks Entry'!AW81</f>
        <v>0</v>
      </c>
      <c r="AW79" s="208">
        <f>'Marks Entry'!AX81</f>
        <v>0</v>
      </c>
      <c r="AX79" s="208" t="str">
        <f>'Marks Entry'!AY81</f>
        <v/>
      </c>
      <c r="AY79" s="208" t="str">
        <f>'Marks Entry'!AZ81</f>
        <v/>
      </c>
      <c r="AZ79" s="210" t="str">
        <f>'Marks Entry'!BA81</f>
        <v/>
      </c>
      <c r="BA79" s="207">
        <f>'Marks Entry'!BB81</f>
        <v>0</v>
      </c>
      <c r="BB79" s="208">
        <f>'Marks Entry'!BC81</f>
        <v>0</v>
      </c>
      <c r="BC79" s="208">
        <f>'Marks Entry'!BD81</f>
        <v>0</v>
      </c>
      <c r="BD79" s="208">
        <f>'Marks Entry'!BE81</f>
        <v>0</v>
      </c>
      <c r="BE79" s="208">
        <f>'Marks Entry'!BF81</f>
        <v>0</v>
      </c>
      <c r="BF79" s="209">
        <f>'Marks Entry'!BG81</f>
        <v>0</v>
      </c>
      <c r="BG79" s="208">
        <f>'Marks Entry'!BH81</f>
        <v>0</v>
      </c>
      <c r="BH79" s="209">
        <f>'Marks Entry'!BI81</f>
        <v>0</v>
      </c>
      <c r="BI79" s="208">
        <f>'Marks Entry'!BJ81</f>
        <v>0</v>
      </c>
      <c r="BJ79" s="209">
        <f>'Marks Entry'!BK81</f>
        <v>0</v>
      </c>
      <c r="BK79" s="208">
        <f>'Marks Entry'!BL81</f>
        <v>0</v>
      </c>
      <c r="BL79" s="208" t="str">
        <f>'Marks Entry'!BM81</f>
        <v/>
      </c>
      <c r="BM79" s="208" t="str">
        <f>'Marks Entry'!BN81</f>
        <v/>
      </c>
      <c r="BN79" s="210" t="str">
        <f>'Marks Entry'!BO81</f>
        <v/>
      </c>
      <c r="BO79" s="207">
        <f>'Marks Entry'!BP81</f>
        <v>0</v>
      </c>
      <c r="BP79" s="208">
        <f>'Marks Entry'!BQ81</f>
        <v>0</v>
      </c>
      <c r="BQ79" s="208">
        <f>'Marks Entry'!BR81</f>
        <v>0</v>
      </c>
      <c r="BR79" s="208">
        <f>'Marks Entry'!BS81</f>
        <v>0</v>
      </c>
      <c r="BS79" s="208">
        <f>'Marks Entry'!BT81</f>
        <v>0</v>
      </c>
      <c r="BT79" s="209">
        <f>'Marks Entry'!BU81</f>
        <v>0</v>
      </c>
      <c r="BU79" s="208">
        <f>'Marks Entry'!BV81</f>
        <v>0</v>
      </c>
      <c r="BV79" s="209">
        <f>'Marks Entry'!BW81</f>
        <v>0</v>
      </c>
      <c r="BW79" s="208">
        <f>'Marks Entry'!BX81</f>
        <v>0</v>
      </c>
      <c r="BX79" s="209">
        <f>'Marks Entry'!BY81</f>
        <v>0</v>
      </c>
      <c r="BY79" s="208">
        <f>'Marks Entry'!BZ81</f>
        <v>0</v>
      </c>
      <c r="BZ79" s="208" t="str">
        <f>'Marks Entry'!CA81</f>
        <v/>
      </c>
      <c r="CA79" s="208" t="str">
        <f>'Marks Entry'!CB81</f>
        <v/>
      </c>
      <c r="CB79" s="210" t="str">
        <f>'Marks Entry'!CC81</f>
        <v/>
      </c>
      <c r="CC79" s="207">
        <f>'Marks Entry'!CD81</f>
        <v>0</v>
      </c>
      <c r="CD79" s="208">
        <f>'Marks Entry'!CE81</f>
        <v>0</v>
      </c>
      <c r="CE79" s="208">
        <f>'Marks Entry'!CF81</f>
        <v>0</v>
      </c>
      <c r="CF79" s="208">
        <f>'Marks Entry'!CG81</f>
        <v>0</v>
      </c>
      <c r="CG79" s="208">
        <f>'Marks Entry'!CH81</f>
        <v>0</v>
      </c>
      <c r="CH79" s="209">
        <f>'Marks Entry'!CI81</f>
        <v>0</v>
      </c>
      <c r="CI79" s="208">
        <f>'Marks Entry'!CJ81</f>
        <v>0</v>
      </c>
      <c r="CJ79" s="209">
        <f>'Marks Entry'!CK81</f>
        <v>0</v>
      </c>
      <c r="CK79" s="208">
        <f>'Marks Entry'!CL81</f>
        <v>0</v>
      </c>
      <c r="CL79" s="209">
        <f>'Marks Entry'!CM81</f>
        <v>0</v>
      </c>
      <c r="CM79" s="208">
        <f>'Marks Entry'!CN81</f>
        <v>0</v>
      </c>
      <c r="CN79" s="208" t="str">
        <f>'Marks Entry'!CO81</f>
        <v/>
      </c>
      <c r="CO79" s="208" t="str">
        <f>'Marks Entry'!CP81</f>
        <v/>
      </c>
      <c r="CP79" s="210" t="str">
        <f>'Marks Entry'!CQ81</f>
        <v/>
      </c>
      <c r="CQ79" s="207">
        <f>'Marks Entry'!CR81</f>
        <v>0</v>
      </c>
      <c r="CR79" s="208">
        <f>'Marks Entry'!CS81</f>
        <v>0</v>
      </c>
      <c r="CS79" s="208">
        <f>'Marks Entry'!CT81</f>
        <v>0</v>
      </c>
      <c r="CT79" s="208">
        <f>'Marks Entry'!CU81</f>
        <v>0</v>
      </c>
      <c r="CU79" s="208">
        <f>'Marks Entry'!CV81</f>
        <v>0</v>
      </c>
      <c r="CV79" s="209">
        <f>'Marks Entry'!CW81</f>
        <v>0</v>
      </c>
      <c r="CW79" s="208">
        <f>'Marks Entry'!CX81</f>
        <v>0</v>
      </c>
      <c r="CX79" s="209">
        <f>'Marks Entry'!CY81</f>
        <v>0</v>
      </c>
      <c r="CY79" s="208">
        <f>'Marks Entry'!CZ81</f>
        <v>0</v>
      </c>
      <c r="CZ79" s="209">
        <f>'Marks Entry'!DA81</f>
        <v>0</v>
      </c>
      <c r="DA79" s="208">
        <f>'Marks Entry'!DB81</f>
        <v>0</v>
      </c>
      <c r="DB79" s="208" t="str">
        <f>'Marks Entry'!DC81</f>
        <v/>
      </c>
      <c r="DC79" s="208" t="str">
        <f>'Marks Entry'!DD81</f>
        <v/>
      </c>
      <c r="DD79" s="210" t="str">
        <f>'Marks Entry'!DE81</f>
        <v/>
      </c>
      <c r="DE79" s="211">
        <f>'Marks Entry'!DF81</f>
        <v>0</v>
      </c>
      <c r="DF79" s="212">
        <f>'Marks Entry'!DG81</f>
        <v>0</v>
      </c>
      <c r="DG79" s="212">
        <f>'Marks Entry'!DH81</f>
        <v>0</v>
      </c>
      <c r="DH79" s="209">
        <f>'Marks Entry'!DI81</f>
        <v>0</v>
      </c>
      <c r="DI79" s="212">
        <f>'Marks Entry'!DJ81</f>
        <v>0</v>
      </c>
      <c r="DJ79" s="213">
        <f>'Marks Entry'!DK81</f>
        <v>0</v>
      </c>
      <c r="DK79" s="214">
        <f>'Marks Entry'!DL81</f>
        <v>0</v>
      </c>
      <c r="DL79" s="213">
        <f>'Marks Entry'!DM81</f>
        <v>0</v>
      </c>
      <c r="DM79" s="212">
        <f>'Marks Entry'!DN81</f>
        <v>0</v>
      </c>
      <c r="DN79" s="214">
        <f>'Marks Entry'!DO81</f>
        <v>0</v>
      </c>
      <c r="DO79" s="215">
        <f>'Marks Entry'!DP81</f>
        <v>0</v>
      </c>
      <c r="DP79" s="208">
        <f>'Marks Entry'!DQ81</f>
        <v>0</v>
      </c>
      <c r="DQ79" s="210" t="str">
        <f>'Marks Entry'!DR81</f>
        <v/>
      </c>
      <c r="DR79" s="211">
        <f>'Marks Entry'!DS81</f>
        <v>0</v>
      </c>
      <c r="DS79" s="212">
        <f>'Marks Entry'!DT81</f>
        <v>0</v>
      </c>
      <c r="DT79" s="216">
        <f>'Marks Entry'!DU81</f>
        <v>0</v>
      </c>
      <c r="DU79" s="212">
        <f>'Marks Entry'!DV81</f>
        <v>0</v>
      </c>
      <c r="DV79" s="212">
        <f>'Marks Entry'!DW81</f>
        <v>0</v>
      </c>
      <c r="DW79" s="216">
        <f>'Marks Entry'!DX81</f>
        <v>0</v>
      </c>
      <c r="DX79" s="212">
        <f>'Marks Entry'!DY81</f>
        <v>0</v>
      </c>
      <c r="DY79" s="212">
        <f>'Marks Entry'!DZ81</f>
        <v>0</v>
      </c>
      <c r="DZ79" s="216" t="str">
        <f>'Marks Entry'!EA81</f>
        <v/>
      </c>
      <c r="EA79" s="216">
        <f>'Marks Entry'!EB81</f>
        <v>0</v>
      </c>
      <c r="EB79" s="216">
        <f>'Marks Entry'!EC81</f>
        <v>0</v>
      </c>
      <c r="EC79" s="217">
        <f>'Marks Entry'!ED81</f>
        <v>0</v>
      </c>
      <c r="ED79" s="212">
        <f>'Marks Entry'!EE81</f>
        <v>0</v>
      </c>
      <c r="EE79" s="213">
        <f>'Marks Entry'!EF81</f>
        <v>0</v>
      </c>
      <c r="EF79" s="216">
        <f>'Marks Entry'!EG81</f>
        <v>0</v>
      </c>
      <c r="EG79" s="213">
        <f>'Marks Entry'!EH81</f>
        <v>0</v>
      </c>
      <c r="EH79" s="212">
        <f>'Marks Entry'!EI81</f>
        <v>0</v>
      </c>
      <c r="EI79" s="214">
        <f>'Marks Entry'!EJ81</f>
        <v>0</v>
      </c>
      <c r="EJ79" s="214">
        <f>'Marks Entry'!EK81</f>
        <v>0</v>
      </c>
      <c r="EK79" s="214">
        <f>'Marks Entry'!EL81</f>
        <v>0</v>
      </c>
      <c r="EL79" s="218">
        <f>'Marks Entry'!EM81</f>
        <v>0</v>
      </c>
      <c r="EM79" s="208">
        <f>'Marks Entry'!EN81</f>
        <v>0</v>
      </c>
      <c r="EN79" s="210" t="str">
        <f>'Marks Entry'!EO81</f>
        <v/>
      </c>
      <c r="EO79" s="211">
        <f>'Marks Entry'!EP81</f>
        <v>0</v>
      </c>
      <c r="EP79" s="212">
        <f>'Marks Entry'!EQ81</f>
        <v>0</v>
      </c>
      <c r="EQ79" s="212">
        <f>'Marks Entry'!ER81</f>
        <v>0</v>
      </c>
      <c r="ER79" s="215">
        <f>'Marks Entry'!ES81</f>
        <v>0</v>
      </c>
      <c r="ES79" s="219">
        <f>'Marks Entry'!ET81</f>
        <v>0</v>
      </c>
      <c r="ET79" s="220" t="str">
        <f>'Marks Entry'!EU81</f>
        <v/>
      </c>
      <c r="EU79" s="211">
        <f>'Marks Entry'!EV81</f>
        <v>0</v>
      </c>
      <c r="EV79" s="212">
        <f>'Marks Entry'!EW81</f>
        <v>0</v>
      </c>
      <c r="EW79" s="212">
        <f>'Marks Entry'!EX81</f>
        <v>0</v>
      </c>
      <c r="EX79" s="215">
        <f>'Marks Entry'!EY81</f>
        <v>0</v>
      </c>
      <c r="EY79" s="219">
        <f>'Marks Entry'!EZ81</f>
        <v>0</v>
      </c>
      <c r="EZ79" s="220" t="str">
        <f>'Marks Entry'!FA81</f>
        <v/>
      </c>
      <c r="FA79" s="211">
        <f>'Marks Entry'!FB81</f>
        <v>0</v>
      </c>
      <c r="FB79" s="212">
        <f>'Marks Entry'!FC81</f>
        <v>0</v>
      </c>
      <c r="FC79" s="213">
        <f>'Marks Entry'!FD81</f>
        <v>0</v>
      </c>
      <c r="FD79" s="216">
        <f>'Marks Entry'!FE81</f>
        <v>0</v>
      </c>
      <c r="FE79" s="213">
        <f>'Marks Entry'!FF81</f>
        <v>0</v>
      </c>
      <c r="FF79" s="216">
        <f>'Marks Entry'!FG81</f>
        <v>0</v>
      </c>
      <c r="FG79" s="213">
        <f>'Marks Entry'!FH81</f>
        <v>0</v>
      </c>
      <c r="FH79" s="221">
        <f>'Marks Entry'!FI81</f>
        <v>0</v>
      </c>
      <c r="FI79" s="221">
        <f>'Marks Entry'!FJ81</f>
        <v>0</v>
      </c>
      <c r="FJ79" s="221" t="str">
        <f>'Marks Entry'!FK81</f>
        <v/>
      </c>
      <c r="FK79" s="208" t="str">
        <f>'Marks Entry'!FL81</f>
        <v/>
      </c>
      <c r="FL79" s="210" t="str">
        <f>'Marks Entry'!FM81</f>
        <v/>
      </c>
      <c r="FM79" s="211">
        <f>'Marks Entry'!FN81</f>
        <v>0</v>
      </c>
      <c r="FN79" s="212">
        <f>'Marks Entry'!FO81</f>
        <v>0</v>
      </c>
      <c r="FO79" s="212">
        <f>'Marks Entry'!FP81</f>
        <v>0</v>
      </c>
      <c r="FP79" s="215">
        <f>'Marks Entry'!FQ81</f>
        <v>0</v>
      </c>
      <c r="FQ79" s="219">
        <f>'Marks Entry'!FR81</f>
        <v>0</v>
      </c>
      <c r="FR79" s="220" t="str">
        <f>'Marks Entry'!FS81</f>
        <v/>
      </c>
      <c r="FS79" s="207">
        <f>'Marks Entry'!FT81</f>
        <v>0</v>
      </c>
      <c r="FT79" s="208">
        <f>'Marks Entry'!FU81</f>
        <v>0</v>
      </c>
      <c r="FU79" s="222" t="str">
        <f>'Marks Entry'!FV81</f>
        <v/>
      </c>
      <c r="FV79" s="207" t="str">
        <f>'Marks Entry'!FW81</f>
        <v/>
      </c>
      <c r="FW79" s="208" t="str">
        <f>'Marks Entry'!FX81</f>
        <v/>
      </c>
      <c r="FX79" s="223" t="str">
        <f>'Marks Entry'!FY81</f>
        <v/>
      </c>
      <c r="FY79" s="224" t="str">
        <f>'Marks Entry'!FZ81</f>
        <v/>
      </c>
      <c r="FZ79" s="224" t="str">
        <f>'Marks Entry'!GA81</f>
        <v/>
      </c>
      <c r="GA79" s="208" t="str">
        <f>'Marks Entry'!GC81</f>
        <v/>
      </c>
      <c r="GB79" s="445" t="str">
        <f>'Marks Entry'!GD81</f>
        <v/>
      </c>
    </row>
    <row r="80" spans="1:184" s="31" customFormat="1" ht="17.25" customHeight="1">
      <c r="A80" s="1064"/>
      <c r="B80" s="188">
        <f t="shared" si="2"/>
        <v>0</v>
      </c>
      <c r="C80" s="189">
        <f>'Marks Entry'!D82</f>
        <v>0</v>
      </c>
      <c r="D80" s="189">
        <f>'Marks Entry'!E82</f>
        <v>0</v>
      </c>
      <c r="E80" s="189">
        <f>'Marks Entry'!F82</f>
        <v>0</v>
      </c>
      <c r="F80" s="189">
        <f>'Marks Entry'!G82</f>
        <v>0</v>
      </c>
      <c r="G80" s="189">
        <f>'Marks Entry'!H82</f>
        <v>0</v>
      </c>
      <c r="H80" s="189">
        <f>'Marks Entry'!I82</f>
        <v>0</v>
      </c>
      <c r="I80" s="189">
        <f>'Marks Entry'!J82</f>
        <v>0</v>
      </c>
      <c r="J80" s="366">
        <f>'Marks Entry'!K82</f>
        <v>0</v>
      </c>
      <c r="K80" s="207">
        <f>'Marks Entry'!L82</f>
        <v>0</v>
      </c>
      <c r="L80" s="208">
        <f>'Marks Entry'!M82</f>
        <v>0</v>
      </c>
      <c r="M80" s="208">
        <f>'Marks Entry'!N82</f>
        <v>0</v>
      </c>
      <c r="N80" s="208">
        <f>'Marks Entry'!O82</f>
        <v>0</v>
      </c>
      <c r="O80" s="208">
        <f>'Marks Entry'!P82</f>
        <v>0</v>
      </c>
      <c r="P80" s="209">
        <f>'Marks Entry'!Q82</f>
        <v>0</v>
      </c>
      <c r="Q80" s="208">
        <f>'Marks Entry'!R82</f>
        <v>0</v>
      </c>
      <c r="R80" s="209">
        <f>'Marks Entry'!S82</f>
        <v>0</v>
      </c>
      <c r="S80" s="208">
        <f>'Marks Entry'!T82</f>
        <v>0</v>
      </c>
      <c r="T80" s="209">
        <f>'Marks Entry'!U82</f>
        <v>0</v>
      </c>
      <c r="U80" s="208">
        <f>'Marks Entry'!V82</f>
        <v>0</v>
      </c>
      <c r="V80" s="208" t="str">
        <f>'Marks Entry'!W82</f>
        <v/>
      </c>
      <c r="W80" s="208" t="str">
        <f>'Marks Entry'!X82</f>
        <v/>
      </c>
      <c r="X80" s="210" t="str">
        <f>'Marks Entry'!Y82</f>
        <v/>
      </c>
      <c r="Y80" s="207">
        <f>'Marks Entry'!Z82</f>
        <v>0</v>
      </c>
      <c r="Z80" s="208">
        <f>'Marks Entry'!AA82</f>
        <v>0</v>
      </c>
      <c r="AA80" s="208">
        <f>'Marks Entry'!AB82</f>
        <v>0</v>
      </c>
      <c r="AB80" s="208">
        <f>'Marks Entry'!AC82</f>
        <v>0</v>
      </c>
      <c r="AC80" s="208">
        <f>'Marks Entry'!AD82</f>
        <v>0</v>
      </c>
      <c r="AD80" s="209">
        <f>'Marks Entry'!AE82</f>
        <v>0</v>
      </c>
      <c r="AE80" s="208">
        <f>'Marks Entry'!AF82</f>
        <v>0</v>
      </c>
      <c r="AF80" s="209">
        <f>'Marks Entry'!AG82</f>
        <v>0</v>
      </c>
      <c r="AG80" s="208">
        <f>'Marks Entry'!AH82</f>
        <v>0</v>
      </c>
      <c r="AH80" s="209">
        <f>'Marks Entry'!AI82</f>
        <v>0</v>
      </c>
      <c r="AI80" s="208">
        <f>'Marks Entry'!AJ82</f>
        <v>0</v>
      </c>
      <c r="AJ80" s="208" t="str">
        <f>'Marks Entry'!AK82</f>
        <v/>
      </c>
      <c r="AK80" s="208" t="str">
        <f>'Marks Entry'!AL82</f>
        <v/>
      </c>
      <c r="AL80" s="210" t="str">
        <f>'Marks Entry'!AM82</f>
        <v/>
      </c>
      <c r="AM80" s="207">
        <f>'Marks Entry'!AN82</f>
        <v>0</v>
      </c>
      <c r="AN80" s="208">
        <f>'Marks Entry'!AO82</f>
        <v>0</v>
      </c>
      <c r="AO80" s="208">
        <f>'Marks Entry'!AP82</f>
        <v>0</v>
      </c>
      <c r="AP80" s="208">
        <f>'Marks Entry'!AQ82</f>
        <v>0</v>
      </c>
      <c r="AQ80" s="208">
        <f>'Marks Entry'!AR82</f>
        <v>0</v>
      </c>
      <c r="AR80" s="209">
        <f>'Marks Entry'!AS82</f>
        <v>0</v>
      </c>
      <c r="AS80" s="208">
        <f>'Marks Entry'!AT82</f>
        <v>0</v>
      </c>
      <c r="AT80" s="209">
        <f>'Marks Entry'!AU82</f>
        <v>0</v>
      </c>
      <c r="AU80" s="208">
        <f>'Marks Entry'!AV82</f>
        <v>0</v>
      </c>
      <c r="AV80" s="209">
        <f>'Marks Entry'!AW82</f>
        <v>0</v>
      </c>
      <c r="AW80" s="208">
        <f>'Marks Entry'!AX82</f>
        <v>0</v>
      </c>
      <c r="AX80" s="208" t="str">
        <f>'Marks Entry'!AY82</f>
        <v/>
      </c>
      <c r="AY80" s="208" t="str">
        <f>'Marks Entry'!AZ82</f>
        <v/>
      </c>
      <c r="AZ80" s="210" t="str">
        <f>'Marks Entry'!BA82</f>
        <v/>
      </c>
      <c r="BA80" s="207">
        <f>'Marks Entry'!BB82</f>
        <v>0</v>
      </c>
      <c r="BB80" s="208">
        <f>'Marks Entry'!BC82</f>
        <v>0</v>
      </c>
      <c r="BC80" s="208">
        <f>'Marks Entry'!BD82</f>
        <v>0</v>
      </c>
      <c r="BD80" s="208">
        <f>'Marks Entry'!BE82</f>
        <v>0</v>
      </c>
      <c r="BE80" s="208">
        <f>'Marks Entry'!BF82</f>
        <v>0</v>
      </c>
      <c r="BF80" s="209">
        <f>'Marks Entry'!BG82</f>
        <v>0</v>
      </c>
      <c r="BG80" s="208">
        <f>'Marks Entry'!BH82</f>
        <v>0</v>
      </c>
      <c r="BH80" s="209">
        <f>'Marks Entry'!BI82</f>
        <v>0</v>
      </c>
      <c r="BI80" s="208">
        <f>'Marks Entry'!BJ82</f>
        <v>0</v>
      </c>
      <c r="BJ80" s="209">
        <f>'Marks Entry'!BK82</f>
        <v>0</v>
      </c>
      <c r="BK80" s="208">
        <f>'Marks Entry'!BL82</f>
        <v>0</v>
      </c>
      <c r="BL80" s="208" t="str">
        <f>'Marks Entry'!BM82</f>
        <v/>
      </c>
      <c r="BM80" s="208" t="str">
        <f>'Marks Entry'!BN82</f>
        <v/>
      </c>
      <c r="BN80" s="210" t="str">
        <f>'Marks Entry'!BO82</f>
        <v/>
      </c>
      <c r="BO80" s="207">
        <f>'Marks Entry'!BP82</f>
        <v>0</v>
      </c>
      <c r="BP80" s="208">
        <f>'Marks Entry'!BQ82</f>
        <v>0</v>
      </c>
      <c r="BQ80" s="208">
        <f>'Marks Entry'!BR82</f>
        <v>0</v>
      </c>
      <c r="BR80" s="208">
        <f>'Marks Entry'!BS82</f>
        <v>0</v>
      </c>
      <c r="BS80" s="208">
        <f>'Marks Entry'!BT82</f>
        <v>0</v>
      </c>
      <c r="BT80" s="209">
        <f>'Marks Entry'!BU82</f>
        <v>0</v>
      </c>
      <c r="BU80" s="208">
        <f>'Marks Entry'!BV82</f>
        <v>0</v>
      </c>
      <c r="BV80" s="209">
        <f>'Marks Entry'!BW82</f>
        <v>0</v>
      </c>
      <c r="BW80" s="208">
        <f>'Marks Entry'!BX82</f>
        <v>0</v>
      </c>
      <c r="BX80" s="209">
        <f>'Marks Entry'!BY82</f>
        <v>0</v>
      </c>
      <c r="BY80" s="208">
        <f>'Marks Entry'!BZ82</f>
        <v>0</v>
      </c>
      <c r="BZ80" s="208" t="str">
        <f>'Marks Entry'!CA82</f>
        <v/>
      </c>
      <c r="CA80" s="208" t="str">
        <f>'Marks Entry'!CB82</f>
        <v/>
      </c>
      <c r="CB80" s="210" t="str">
        <f>'Marks Entry'!CC82</f>
        <v/>
      </c>
      <c r="CC80" s="207">
        <f>'Marks Entry'!CD82</f>
        <v>0</v>
      </c>
      <c r="CD80" s="208">
        <f>'Marks Entry'!CE82</f>
        <v>0</v>
      </c>
      <c r="CE80" s="208">
        <f>'Marks Entry'!CF82</f>
        <v>0</v>
      </c>
      <c r="CF80" s="208">
        <f>'Marks Entry'!CG82</f>
        <v>0</v>
      </c>
      <c r="CG80" s="208">
        <f>'Marks Entry'!CH82</f>
        <v>0</v>
      </c>
      <c r="CH80" s="209">
        <f>'Marks Entry'!CI82</f>
        <v>0</v>
      </c>
      <c r="CI80" s="208">
        <f>'Marks Entry'!CJ82</f>
        <v>0</v>
      </c>
      <c r="CJ80" s="209">
        <f>'Marks Entry'!CK82</f>
        <v>0</v>
      </c>
      <c r="CK80" s="208">
        <f>'Marks Entry'!CL82</f>
        <v>0</v>
      </c>
      <c r="CL80" s="209">
        <f>'Marks Entry'!CM82</f>
        <v>0</v>
      </c>
      <c r="CM80" s="208">
        <f>'Marks Entry'!CN82</f>
        <v>0</v>
      </c>
      <c r="CN80" s="208" t="str">
        <f>'Marks Entry'!CO82</f>
        <v/>
      </c>
      <c r="CO80" s="208" t="str">
        <f>'Marks Entry'!CP82</f>
        <v/>
      </c>
      <c r="CP80" s="210" t="str">
        <f>'Marks Entry'!CQ82</f>
        <v/>
      </c>
      <c r="CQ80" s="207">
        <f>'Marks Entry'!CR82</f>
        <v>0</v>
      </c>
      <c r="CR80" s="208">
        <f>'Marks Entry'!CS82</f>
        <v>0</v>
      </c>
      <c r="CS80" s="208">
        <f>'Marks Entry'!CT82</f>
        <v>0</v>
      </c>
      <c r="CT80" s="208">
        <f>'Marks Entry'!CU82</f>
        <v>0</v>
      </c>
      <c r="CU80" s="208">
        <f>'Marks Entry'!CV82</f>
        <v>0</v>
      </c>
      <c r="CV80" s="209">
        <f>'Marks Entry'!CW82</f>
        <v>0</v>
      </c>
      <c r="CW80" s="208">
        <f>'Marks Entry'!CX82</f>
        <v>0</v>
      </c>
      <c r="CX80" s="209">
        <f>'Marks Entry'!CY82</f>
        <v>0</v>
      </c>
      <c r="CY80" s="208">
        <f>'Marks Entry'!CZ82</f>
        <v>0</v>
      </c>
      <c r="CZ80" s="209">
        <f>'Marks Entry'!DA82</f>
        <v>0</v>
      </c>
      <c r="DA80" s="208">
        <f>'Marks Entry'!DB82</f>
        <v>0</v>
      </c>
      <c r="DB80" s="208" t="str">
        <f>'Marks Entry'!DC82</f>
        <v/>
      </c>
      <c r="DC80" s="208" t="str">
        <f>'Marks Entry'!DD82</f>
        <v/>
      </c>
      <c r="DD80" s="210" t="str">
        <f>'Marks Entry'!DE82</f>
        <v/>
      </c>
      <c r="DE80" s="211">
        <f>'Marks Entry'!DF82</f>
        <v>0</v>
      </c>
      <c r="DF80" s="212">
        <f>'Marks Entry'!DG82</f>
        <v>0</v>
      </c>
      <c r="DG80" s="212">
        <f>'Marks Entry'!DH82</f>
        <v>0</v>
      </c>
      <c r="DH80" s="209">
        <f>'Marks Entry'!DI82</f>
        <v>0</v>
      </c>
      <c r="DI80" s="212">
        <f>'Marks Entry'!DJ82</f>
        <v>0</v>
      </c>
      <c r="DJ80" s="213">
        <f>'Marks Entry'!DK82</f>
        <v>0</v>
      </c>
      <c r="DK80" s="214">
        <f>'Marks Entry'!DL82</f>
        <v>0</v>
      </c>
      <c r="DL80" s="213">
        <f>'Marks Entry'!DM82</f>
        <v>0</v>
      </c>
      <c r="DM80" s="212">
        <f>'Marks Entry'!DN82</f>
        <v>0</v>
      </c>
      <c r="DN80" s="214">
        <f>'Marks Entry'!DO82</f>
        <v>0</v>
      </c>
      <c r="DO80" s="215">
        <f>'Marks Entry'!DP82</f>
        <v>0</v>
      </c>
      <c r="DP80" s="208">
        <f>'Marks Entry'!DQ82</f>
        <v>0</v>
      </c>
      <c r="DQ80" s="210" t="str">
        <f>'Marks Entry'!DR82</f>
        <v/>
      </c>
      <c r="DR80" s="211">
        <f>'Marks Entry'!DS82</f>
        <v>0</v>
      </c>
      <c r="DS80" s="212">
        <f>'Marks Entry'!DT82</f>
        <v>0</v>
      </c>
      <c r="DT80" s="216">
        <f>'Marks Entry'!DU82</f>
        <v>0</v>
      </c>
      <c r="DU80" s="212">
        <f>'Marks Entry'!DV82</f>
        <v>0</v>
      </c>
      <c r="DV80" s="212">
        <f>'Marks Entry'!DW82</f>
        <v>0</v>
      </c>
      <c r="DW80" s="216">
        <f>'Marks Entry'!DX82</f>
        <v>0</v>
      </c>
      <c r="DX80" s="212">
        <f>'Marks Entry'!DY82</f>
        <v>0</v>
      </c>
      <c r="DY80" s="212">
        <f>'Marks Entry'!DZ82</f>
        <v>0</v>
      </c>
      <c r="DZ80" s="216" t="str">
        <f>'Marks Entry'!EA82</f>
        <v/>
      </c>
      <c r="EA80" s="216">
        <f>'Marks Entry'!EB82</f>
        <v>0</v>
      </c>
      <c r="EB80" s="216">
        <f>'Marks Entry'!EC82</f>
        <v>0</v>
      </c>
      <c r="EC80" s="217">
        <f>'Marks Entry'!ED82</f>
        <v>0</v>
      </c>
      <c r="ED80" s="212">
        <f>'Marks Entry'!EE82</f>
        <v>0</v>
      </c>
      <c r="EE80" s="213">
        <f>'Marks Entry'!EF82</f>
        <v>0</v>
      </c>
      <c r="EF80" s="216">
        <f>'Marks Entry'!EG82</f>
        <v>0</v>
      </c>
      <c r="EG80" s="213">
        <f>'Marks Entry'!EH82</f>
        <v>0</v>
      </c>
      <c r="EH80" s="212">
        <f>'Marks Entry'!EI82</f>
        <v>0</v>
      </c>
      <c r="EI80" s="214">
        <f>'Marks Entry'!EJ82</f>
        <v>0</v>
      </c>
      <c r="EJ80" s="214">
        <f>'Marks Entry'!EK82</f>
        <v>0</v>
      </c>
      <c r="EK80" s="214">
        <f>'Marks Entry'!EL82</f>
        <v>0</v>
      </c>
      <c r="EL80" s="218">
        <f>'Marks Entry'!EM82</f>
        <v>0</v>
      </c>
      <c r="EM80" s="208">
        <f>'Marks Entry'!EN82</f>
        <v>0</v>
      </c>
      <c r="EN80" s="210" t="str">
        <f>'Marks Entry'!EO82</f>
        <v/>
      </c>
      <c r="EO80" s="211">
        <f>'Marks Entry'!EP82</f>
        <v>0</v>
      </c>
      <c r="EP80" s="212">
        <f>'Marks Entry'!EQ82</f>
        <v>0</v>
      </c>
      <c r="EQ80" s="212">
        <f>'Marks Entry'!ER82</f>
        <v>0</v>
      </c>
      <c r="ER80" s="215">
        <f>'Marks Entry'!ES82</f>
        <v>0</v>
      </c>
      <c r="ES80" s="219">
        <f>'Marks Entry'!ET82</f>
        <v>0</v>
      </c>
      <c r="ET80" s="220" t="str">
        <f>'Marks Entry'!EU82</f>
        <v/>
      </c>
      <c r="EU80" s="211">
        <f>'Marks Entry'!EV82</f>
        <v>0</v>
      </c>
      <c r="EV80" s="212">
        <f>'Marks Entry'!EW82</f>
        <v>0</v>
      </c>
      <c r="EW80" s="212">
        <f>'Marks Entry'!EX82</f>
        <v>0</v>
      </c>
      <c r="EX80" s="215">
        <f>'Marks Entry'!EY82</f>
        <v>0</v>
      </c>
      <c r="EY80" s="219">
        <f>'Marks Entry'!EZ82</f>
        <v>0</v>
      </c>
      <c r="EZ80" s="220" t="str">
        <f>'Marks Entry'!FA82</f>
        <v/>
      </c>
      <c r="FA80" s="211">
        <f>'Marks Entry'!FB82</f>
        <v>0</v>
      </c>
      <c r="FB80" s="212">
        <f>'Marks Entry'!FC82</f>
        <v>0</v>
      </c>
      <c r="FC80" s="213">
        <f>'Marks Entry'!FD82</f>
        <v>0</v>
      </c>
      <c r="FD80" s="216">
        <f>'Marks Entry'!FE82</f>
        <v>0</v>
      </c>
      <c r="FE80" s="213">
        <f>'Marks Entry'!FF82</f>
        <v>0</v>
      </c>
      <c r="FF80" s="216">
        <f>'Marks Entry'!FG82</f>
        <v>0</v>
      </c>
      <c r="FG80" s="213">
        <f>'Marks Entry'!FH82</f>
        <v>0</v>
      </c>
      <c r="FH80" s="221">
        <f>'Marks Entry'!FI82</f>
        <v>0</v>
      </c>
      <c r="FI80" s="221">
        <f>'Marks Entry'!FJ82</f>
        <v>0</v>
      </c>
      <c r="FJ80" s="221" t="str">
        <f>'Marks Entry'!FK82</f>
        <v/>
      </c>
      <c r="FK80" s="208" t="str">
        <f>'Marks Entry'!FL82</f>
        <v/>
      </c>
      <c r="FL80" s="210" t="str">
        <f>'Marks Entry'!FM82</f>
        <v/>
      </c>
      <c r="FM80" s="211">
        <f>'Marks Entry'!FN82</f>
        <v>0</v>
      </c>
      <c r="FN80" s="212">
        <f>'Marks Entry'!FO82</f>
        <v>0</v>
      </c>
      <c r="FO80" s="212">
        <f>'Marks Entry'!FP82</f>
        <v>0</v>
      </c>
      <c r="FP80" s="215">
        <f>'Marks Entry'!FQ82</f>
        <v>0</v>
      </c>
      <c r="FQ80" s="219">
        <f>'Marks Entry'!FR82</f>
        <v>0</v>
      </c>
      <c r="FR80" s="220" t="str">
        <f>'Marks Entry'!FS82</f>
        <v/>
      </c>
      <c r="FS80" s="207">
        <f>'Marks Entry'!FT82</f>
        <v>0</v>
      </c>
      <c r="FT80" s="208">
        <f>'Marks Entry'!FU82</f>
        <v>0</v>
      </c>
      <c r="FU80" s="222" t="str">
        <f>'Marks Entry'!FV82</f>
        <v/>
      </c>
      <c r="FV80" s="207" t="str">
        <f>'Marks Entry'!FW82</f>
        <v/>
      </c>
      <c r="FW80" s="208" t="str">
        <f>'Marks Entry'!FX82</f>
        <v/>
      </c>
      <c r="FX80" s="223" t="str">
        <f>'Marks Entry'!FY82</f>
        <v/>
      </c>
      <c r="FY80" s="224" t="str">
        <f>'Marks Entry'!FZ82</f>
        <v/>
      </c>
      <c r="FZ80" s="224" t="str">
        <f>'Marks Entry'!GA82</f>
        <v/>
      </c>
      <c r="GA80" s="208" t="str">
        <f>'Marks Entry'!GC82</f>
        <v/>
      </c>
      <c r="GB80" s="445" t="str">
        <f>'Marks Entry'!GD82</f>
        <v/>
      </c>
    </row>
    <row r="81" spans="1:184" s="31" customFormat="1" ht="17.25" customHeight="1">
      <c r="A81" s="1064"/>
      <c r="B81" s="188">
        <f t="shared" si="2"/>
        <v>0</v>
      </c>
      <c r="C81" s="189">
        <f>'Marks Entry'!D83</f>
        <v>0</v>
      </c>
      <c r="D81" s="189">
        <f>'Marks Entry'!E83</f>
        <v>0</v>
      </c>
      <c r="E81" s="189">
        <f>'Marks Entry'!F83</f>
        <v>0</v>
      </c>
      <c r="F81" s="189">
        <f>'Marks Entry'!G83</f>
        <v>0</v>
      </c>
      <c r="G81" s="189">
        <f>'Marks Entry'!H83</f>
        <v>0</v>
      </c>
      <c r="H81" s="189">
        <f>'Marks Entry'!I83</f>
        <v>0</v>
      </c>
      <c r="I81" s="189">
        <f>'Marks Entry'!J83</f>
        <v>0</v>
      </c>
      <c r="J81" s="366">
        <f>'Marks Entry'!K83</f>
        <v>0</v>
      </c>
      <c r="K81" s="207">
        <f>'Marks Entry'!L83</f>
        <v>0</v>
      </c>
      <c r="L81" s="208">
        <f>'Marks Entry'!M83</f>
        <v>0</v>
      </c>
      <c r="M81" s="208">
        <f>'Marks Entry'!N83</f>
        <v>0</v>
      </c>
      <c r="N81" s="208">
        <f>'Marks Entry'!O83</f>
        <v>0</v>
      </c>
      <c r="O81" s="208">
        <f>'Marks Entry'!P83</f>
        <v>0</v>
      </c>
      <c r="P81" s="209">
        <f>'Marks Entry'!Q83</f>
        <v>0</v>
      </c>
      <c r="Q81" s="208">
        <f>'Marks Entry'!R83</f>
        <v>0</v>
      </c>
      <c r="R81" s="209">
        <f>'Marks Entry'!S83</f>
        <v>0</v>
      </c>
      <c r="S81" s="208">
        <f>'Marks Entry'!T83</f>
        <v>0</v>
      </c>
      <c r="T81" s="209">
        <f>'Marks Entry'!U83</f>
        <v>0</v>
      </c>
      <c r="U81" s="208">
        <f>'Marks Entry'!V83</f>
        <v>0</v>
      </c>
      <c r="V81" s="208" t="str">
        <f>'Marks Entry'!W83</f>
        <v/>
      </c>
      <c r="W81" s="208" t="str">
        <f>'Marks Entry'!X83</f>
        <v/>
      </c>
      <c r="X81" s="210" t="str">
        <f>'Marks Entry'!Y83</f>
        <v/>
      </c>
      <c r="Y81" s="207">
        <f>'Marks Entry'!Z83</f>
        <v>0</v>
      </c>
      <c r="Z81" s="208">
        <f>'Marks Entry'!AA83</f>
        <v>0</v>
      </c>
      <c r="AA81" s="208">
        <f>'Marks Entry'!AB83</f>
        <v>0</v>
      </c>
      <c r="AB81" s="208">
        <f>'Marks Entry'!AC83</f>
        <v>0</v>
      </c>
      <c r="AC81" s="208">
        <f>'Marks Entry'!AD83</f>
        <v>0</v>
      </c>
      <c r="AD81" s="209">
        <f>'Marks Entry'!AE83</f>
        <v>0</v>
      </c>
      <c r="AE81" s="208">
        <f>'Marks Entry'!AF83</f>
        <v>0</v>
      </c>
      <c r="AF81" s="209">
        <f>'Marks Entry'!AG83</f>
        <v>0</v>
      </c>
      <c r="AG81" s="208">
        <f>'Marks Entry'!AH83</f>
        <v>0</v>
      </c>
      <c r="AH81" s="209">
        <f>'Marks Entry'!AI83</f>
        <v>0</v>
      </c>
      <c r="AI81" s="208">
        <f>'Marks Entry'!AJ83</f>
        <v>0</v>
      </c>
      <c r="AJ81" s="208" t="str">
        <f>'Marks Entry'!AK83</f>
        <v/>
      </c>
      <c r="AK81" s="208" t="str">
        <f>'Marks Entry'!AL83</f>
        <v/>
      </c>
      <c r="AL81" s="210" t="str">
        <f>'Marks Entry'!AM83</f>
        <v/>
      </c>
      <c r="AM81" s="207">
        <f>'Marks Entry'!AN83</f>
        <v>0</v>
      </c>
      <c r="AN81" s="208">
        <f>'Marks Entry'!AO83</f>
        <v>0</v>
      </c>
      <c r="AO81" s="208">
        <f>'Marks Entry'!AP83</f>
        <v>0</v>
      </c>
      <c r="AP81" s="208">
        <f>'Marks Entry'!AQ83</f>
        <v>0</v>
      </c>
      <c r="AQ81" s="208">
        <f>'Marks Entry'!AR83</f>
        <v>0</v>
      </c>
      <c r="AR81" s="209">
        <f>'Marks Entry'!AS83</f>
        <v>0</v>
      </c>
      <c r="AS81" s="208">
        <f>'Marks Entry'!AT83</f>
        <v>0</v>
      </c>
      <c r="AT81" s="209">
        <f>'Marks Entry'!AU83</f>
        <v>0</v>
      </c>
      <c r="AU81" s="208">
        <f>'Marks Entry'!AV83</f>
        <v>0</v>
      </c>
      <c r="AV81" s="209">
        <f>'Marks Entry'!AW83</f>
        <v>0</v>
      </c>
      <c r="AW81" s="208">
        <f>'Marks Entry'!AX83</f>
        <v>0</v>
      </c>
      <c r="AX81" s="208" t="str">
        <f>'Marks Entry'!AY83</f>
        <v/>
      </c>
      <c r="AY81" s="208" t="str">
        <f>'Marks Entry'!AZ83</f>
        <v/>
      </c>
      <c r="AZ81" s="210" t="str">
        <f>'Marks Entry'!BA83</f>
        <v/>
      </c>
      <c r="BA81" s="207">
        <f>'Marks Entry'!BB83</f>
        <v>0</v>
      </c>
      <c r="BB81" s="208">
        <f>'Marks Entry'!BC83</f>
        <v>0</v>
      </c>
      <c r="BC81" s="208">
        <f>'Marks Entry'!BD83</f>
        <v>0</v>
      </c>
      <c r="BD81" s="208">
        <f>'Marks Entry'!BE83</f>
        <v>0</v>
      </c>
      <c r="BE81" s="208">
        <f>'Marks Entry'!BF83</f>
        <v>0</v>
      </c>
      <c r="BF81" s="209">
        <f>'Marks Entry'!BG83</f>
        <v>0</v>
      </c>
      <c r="BG81" s="208">
        <f>'Marks Entry'!BH83</f>
        <v>0</v>
      </c>
      <c r="BH81" s="209">
        <f>'Marks Entry'!BI83</f>
        <v>0</v>
      </c>
      <c r="BI81" s="208">
        <f>'Marks Entry'!BJ83</f>
        <v>0</v>
      </c>
      <c r="BJ81" s="209">
        <f>'Marks Entry'!BK83</f>
        <v>0</v>
      </c>
      <c r="BK81" s="208">
        <f>'Marks Entry'!BL83</f>
        <v>0</v>
      </c>
      <c r="BL81" s="208" t="str">
        <f>'Marks Entry'!BM83</f>
        <v/>
      </c>
      <c r="BM81" s="208" t="str">
        <f>'Marks Entry'!BN83</f>
        <v/>
      </c>
      <c r="BN81" s="210" t="str">
        <f>'Marks Entry'!BO83</f>
        <v/>
      </c>
      <c r="BO81" s="207">
        <f>'Marks Entry'!BP83</f>
        <v>0</v>
      </c>
      <c r="BP81" s="208">
        <f>'Marks Entry'!BQ83</f>
        <v>0</v>
      </c>
      <c r="BQ81" s="208">
        <f>'Marks Entry'!BR83</f>
        <v>0</v>
      </c>
      <c r="BR81" s="208">
        <f>'Marks Entry'!BS83</f>
        <v>0</v>
      </c>
      <c r="BS81" s="208">
        <f>'Marks Entry'!BT83</f>
        <v>0</v>
      </c>
      <c r="BT81" s="209">
        <f>'Marks Entry'!BU83</f>
        <v>0</v>
      </c>
      <c r="BU81" s="208">
        <f>'Marks Entry'!BV83</f>
        <v>0</v>
      </c>
      <c r="BV81" s="209">
        <f>'Marks Entry'!BW83</f>
        <v>0</v>
      </c>
      <c r="BW81" s="208">
        <f>'Marks Entry'!BX83</f>
        <v>0</v>
      </c>
      <c r="BX81" s="209">
        <f>'Marks Entry'!BY83</f>
        <v>0</v>
      </c>
      <c r="BY81" s="208">
        <f>'Marks Entry'!BZ83</f>
        <v>0</v>
      </c>
      <c r="BZ81" s="208" t="str">
        <f>'Marks Entry'!CA83</f>
        <v/>
      </c>
      <c r="CA81" s="208" t="str">
        <f>'Marks Entry'!CB83</f>
        <v/>
      </c>
      <c r="CB81" s="210" t="str">
        <f>'Marks Entry'!CC83</f>
        <v/>
      </c>
      <c r="CC81" s="207">
        <f>'Marks Entry'!CD83</f>
        <v>0</v>
      </c>
      <c r="CD81" s="208">
        <f>'Marks Entry'!CE83</f>
        <v>0</v>
      </c>
      <c r="CE81" s="208">
        <f>'Marks Entry'!CF83</f>
        <v>0</v>
      </c>
      <c r="CF81" s="208">
        <f>'Marks Entry'!CG83</f>
        <v>0</v>
      </c>
      <c r="CG81" s="208">
        <f>'Marks Entry'!CH83</f>
        <v>0</v>
      </c>
      <c r="CH81" s="209">
        <f>'Marks Entry'!CI83</f>
        <v>0</v>
      </c>
      <c r="CI81" s="208">
        <f>'Marks Entry'!CJ83</f>
        <v>0</v>
      </c>
      <c r="CJ81" s="209">
        <f>'Marks Entry'!CK83</f>
        <v>0</v>
      </c>
      <c r="CK81" s="208">
        <f>'Marks Entry'!CL83</f>
        <v>0</v>
      </c>
      <c r="CL81" s="209">
        <f>'Marks Entry'!CM83</f>
        <v>0</v>
      </c>
      <c r="CM81" s="208">
        <f>'Marks Entry'!CN83</f>
        <v>0</v>
      </c>
      <c r="CN81" s="208" t="str">
        <f>'Marks Entry'!CO83</f>
        <v/>
      </c>
      <c r="CO81" s="208" t="str">
        <f>'Marks Entry'!CP83</f>
        <v/>
      </c>
      <c r="CP81" s="210" t="str">
        <f>'Marks Entry'!CQ83</f>
        <v/>
      </c>
      <c r="CQ81" s="207">
        <f>'Marks Entry'!CR83</f>
        <v>0</v>
      </c>
      <c r="CR81" s="208">
        <f>'Marks Entry'!CS83</f>
        <v>0</v>
      </c>
      <c r="CS81" s="208">
        <f>'Marks Entry'!CT83</f>
        <v>0</v>
      </c>
      <c r="CT81" s="208">
        <f>'Marks Entry'!CU83</f>
        <v>0</v>
      </c>
      <c r="CU81" s="208">
        <f>'Marks Entry'!CV83</f>
        <v>0</v>
      </c>
      <c r="CV81" s="209">
        <f>'Marks Entry'!CW83</f>
        <v>0</v>
      </c>
      <c r="CW81" s="208">
        <f>'Marks Entry'!CX83</f>
        <v>0</v>
      </c>
      <c r="CX81" s="209">
        <f>'Marks Entry'!CY83</f>
        <v>0</v>
      </c>
      <c r="CY81" s="208">
        <f>'Marks Entry'!CZ83</f>
        <v>0</v>
      </c>
      <c r="CZ81" s="209">
        <f>'Marks Entry'!DA83</f>
        <v>0</v>
      </c>
      <c r="DA81" s="208">
        <f>'Marks Entry'!DB83</f>
        <v>0</v>
      </c>
      <c r="DB81" s="208" t="str">
        <f>'Marks Entry'!DC83</f>
        <v/>
      </c>
      <c r="DC81" s="208" t="str">
        <f>'Marks Entry'!DD83</f>
        <v/>
      </c>
      <c r="DD81" s="210" t="str">
        <f>'Marks Entry'!DE83</f>
        <v/>
      </c>
      <c r="DE81" s="211">
        <f>'Marks Entry'!DF83</f>
        <v>0</v>
      </c>
      <c r="DF81" s="212">
        <f>'Marks Entry'!DG83</f>
        <v>0</v>
      </c>
      <c r="DG81" s="212">
        <f>'Marks Entry'!DH83</f>
        <v>0</v>
      </c>
      <c r="DH81" s="209">
        <f>'Marks Entry'!DI83</f>
        <v>0</v>
      </c>
      <c r="DI81" s="212">
        <f>'Marks Entry'!DJ83</f>
        <v>0</v>
      </c>
      <c r="DJ81" s="213">
        <f>'Marks Entry'!DK83</f>
        <v>0</v>
      </c>
      <c r="DK81" s="214">
        <f>'Marks Entry'!DL83</f>
        <v>0</v>
      </c>
      <c r="DL81" s="213">
        <f>'Marks Entry'!DM83</f>
        <v>0</v>
      </c>
      <c r="DM81" s="212">
        <f>'Marks Entry'!DN83</f>
        <v>0</v>
      </c>
      <c r="DN81" s="214">
        <f>'Marks Entry'!DO83</f>
        <v>0</v>
      </c>
      <c r="DO81" s="215">
        <f>'Marks Entry'!DP83</f>
        <v>0</v>
      </c>
      <c r="DP81" s="208">
        <f>'Marks Entry'!DQ83</f>
        <v>0</v>
      </c>
      <c r="DQ81" s="210" t="str">
        <f>'Marks Entry'!DR83</f>
        <v/>
      </c>
      <c r="DR81" s="211">
        <f>'Marks Entry'!DS83</f>
        <v>0</v>
      </c>
      <c r="DS81" s="212">
        <f>'Marks Entry'!DT83</f>
        <v>0</v>
      </c>
      <c r="DT81" s="216">
        <f>'Marks Entry'!DU83</f>
        <v>0</v>
      </c>
      <c r="DU81" s="212">
        <f>'Marks Entry'!DV83</f>
        <v>0</v>
      </c>
      <c r="DV81" s="212">
        <f>'Marks Entry'!DW83</f>
        <v>0</v>
      </c>
      <c r="DW81" s="216">
        <f>'Marks Entry'!DX83</f>
        <v>0</v>
      </c>
      <c r="DX81" s="212">
        <f>'Marks Entry'!DY83</f>
        <v>0</v>
      </c>
      <c r="DY81" s="212">
        <f>'Marks Entry'!DZ83</f>
        <v>0</v>
      </c>
      <c r="DZ81" s="216" t="str">
        <f>'Marks Entry'!EA83</f>
        <v/>
      </c>
      <c r="EA81" s="216">
        <f>'Marks Entry'!EB83</f>
        <v>0</v>
      </c>
      <c r="EB81" s="216">
        <f>'Marks Entry'!EC83</f>
        <v>0</v>
      </c>
      <c r="EC81" s="217">
        <f>'Marks Entry'!ED83</f>
        <v>0</v>
      </c>
      <c r="ED81" s="212">
        <f>'Marks Entry'!EE83</f>
        <v>0</v>
      </c>
      <c r="EE81" s="213">
        <f>'Marks Entry'!EF83</f>
        <v>0</v>
      </c>
      <c r="EF81" s="216">
        <f>'Marks Entry'!EG83</f>
        <v>0</v>
      </c>
      <c r="EG81" s="213">
        <f>'Marks Entry'!EH83</f>
        <v>0</v>
      </c>
      <c r="EH81" s="212">
        <f>'Marks Entry'!EI83</f>
        <v>0</v>
      </c>
      <c r="EI81" s="214">
        <f>'Marks Entry'!EJ83</f>
        <v>0</v>
      </c>
      <c r="EJ81" s="214">
        <f>'Marks Entry'!EK83</f>
        <v>0</v>
      </c>
      <c r="EK81" s="214">
        <f>'Marks Entry'!EL83</f>
        <v>0</v>
      </c>
      <c r="EL81" s="218">
        <f>'Marks Entry'!EM83</f>
        <v>0</v>
      </c>
      <c r="EM81" s="208">
        <f>'Marks Entry'!EN83</f>
        <v>0</v>
      </c>
      <c r="EN81" s="210" t="str">
        <f>'Marks Entry'!EO83</f>
        <v/>
      </c>
      <c r="EO81" s="211">
        <f>'Marks Entry'!EP83</f>
        <v>0</v>
      </c>
      <c r="EP81" s="212">
        <f>'Marks Entry'!EQ83</f>
        <v>0</v>
      </c>
      <c r="EQ81" s="212">
        <f>'Marks Entry'!ER83</f>
        <v>0</v>
      </c>
      <c r="ER81" s="215">
        <f>'Marks Entry'!ES83</f>
        <v>0</v>
      </c>
      <c r="ES81" s="219">
        <f>'Marks Entry'!ET83</f>
        <v>0</v>
      </c>
      <c r="ET81" s="220" t="str">
        <f>'Marks Entry'!EU83</f>
        <v/>
      </c>
      <c r="EU81" s="211">
        <f>'Marks Entry'!EV83</f>
        <v>0</v>
      </c>
      <c r="EV81" s="212">
        <f>'Marks Entry'!EW83</f>
        <v>0</v>
      </c>
      <c r="EW81" s="212">
        <f>'Marks Entry'!EX83</f>
        <v>0</v>
      </c>
      <c r="EX81" s="215">
        <f>'Marks Entry'!EY83</f>
        <v>0</v>
      </c>
      <c r="EY81" s="219">
        <f>'Marks Entry'!EZ83</f>
        <v>0</v>
      </c>
      <c r="EZ81" s="220" t="str">
        <f>'Marks Entry'!FA83</f>
        <v/>
      </c>
      <c r="FA81" s="211">
        <f>'Marks Entry'!FB83</f>
        <v>0</v>
      </c>
      <c r="FB81" s="212">
        <f>'Marks Entry'!FC83</f>
        <v>0</v>
      </c>
      <c r="FC81" s="213">
        <f>'Marks Entry'!FD83</f>
        <v>0</v>
      </c>
      <c r="FD81" s="216">
        <f>'Marks Entry'!FE83</f>
        <v>0</v>
      </c>
      <c r="FE81" s="213">
        <f>'Marks Entry'!FF83</f>
        <v>0</v>
      </c>
      <c r="FF81" s="216">
        <f>'Marks Entry'!FG83</f>
        <v>0</v>
      </c>
      <c r="FG81" s="213">
        <f>'Marks Entry'!FH83</f>
        <v>0</v>
      </c>
      <c r="FH81" s="221">
        <f>'Marks Entry'!FI83</f>
        <v>0</v>
      </c>
      <c r="FI81" s="221">
        <f>'Marks Entry'!FJ83</f>
        <v>0</v>
      </c>
      <c r="FJ81" s="221" t="str">
        <f>'Marks Entry'!FK83</f>
        <v/>
      </c>
      <c r="FK81" s="208" t="str">
        <f>'Marks Entry'!FL83</f>
        <v/>
      </c>
      <c r="FL81" s="210" t="str">
        <f>'Marks Entry'!FM83</f>
        <v/>
      </c>
      <c r="FM81" s="211">
        <f>'Marks Entry'!FN83</f>
        <v>0</v>
      </c>
      <c r="FN81" s="212">
        <f>'Marks Entry'!FO83</f>
        <v>0</v>
      </c>
      <c r="FO81" s="212">
        <f>'Marks Entry'!FP83</f>
        <v>0</v>
      </c>
      <c r="FP81" s="215">
        <f>'Marks Entry'!FQ83</f>
        <v>0</v>
      </c>
      <c r="FQ81" s="219">
        <f>'Marks Entry'!FR83</f>
        <v>0</v>
      </c>
      <c r="FR81" s="220" t="str">
        <f>'Marks Entry'!FS83</f>
        <v/>
      </c>
      <c r="FS81" s="207">
        <f>'Marks Entry'!FT83</f>
        <v>0</v>
      </c>
      <c r="FT81" s="208">
        <f>'Marks Entry'!FU83</f>
        <v>0</v>
      </c>
      <c r="FU81" s="222" t="str">
        <f>'Marks Entry'!FV83</f>
        <v/>
      </c>
      <c r="FV81" s="207" t="str">
        <f>'Marks Entry'!FW83</f>
        <v/>
      </c>
      <c r="FW81" s="208" t="str">
        <f>'Marks Entry'!FX83</f>
        <v/>
      </c>
      <c r="FX81" s="223" t="str">
        <f>'Marks Entry'!FY83</f>
        <v/>
      </c>
      <c r="FY81" s="208" t="str">
        <f>'Marks Entry'!FZ83</f>
        <v/>
      </c>
      <c r="FZ81" s="208" t="str">
        <f>'Marks Entry'!GA83</f>
        <v/>
      </c>
      <c r="GA81" s="208" t="str">
        <f>'Marks Entry'!GC83</f>
        <v/>
      </c>
      <c r="GB81" s="445" t="str">
        <f>'Marks Entry'!GD83</f>
        <v/>
      </c>
    </row>
    <row r="82" spans="1:184" s="31" customFormat="1" ht="17.25" customHeight="1">
      <c r="A82" s="1064"/>
      <c r="B82" s="188">
        <f t="shared" si="2"/>
        <v>0</v>
      </c>
      <c r="C82" s="189">
        <f>'Marks Entry'!D84</f>
        <v>0</v>
      </c>
      <c r="D82" s="189">
        <f>'Marks Entry'!E84</f>
        <v>0</v>
      </c>
      <c r="E82" s="189">
        <f>'Marks Entry'!F84</f>
        <v>0</v>
      </c>
      <c r="F82" s="189">
        <f>'Marks Entry'!G84</f>
        <v>0</v>
      </c>
      <c r="G82" s="189">
        <f>'Marks Entry'!H84</f>
        <v>0</v>
      </c>
      <c r="H82" s="189">
        <f>'Marks Entry'!I84</f>
        <v>0</v>
      </c>
      <c r="I82" s="189">
        <f>'Marks Entry'!J84</f>
        <v>0</v>
      </c>
      <c r="J82" s="366">
        <f>'Marks Entry'!K84</f>
        <v>0</v>
      </c>
      <c r="K82" s="207">
        <f>'Marks Entry'!L84</f>
        <v>0</v>
      </c>
      <c r="L82" s="208">
        <f>'Marks Entry'!M84</f>
        <v>0</v>
      </c>
      <c r="M82" s="208">
        <f>'Marks Entry'!N84</f>
        <v>0</v>
      </c>
      <c r="N82" s="208">
        <f>'Marks Entry'!O84</f>
        <v>0</v>
      </c>
      <c r="O82" s="208">
        <f>'Marks Entry'!P84</f>
        <v>0</v>
      </c>
      <c r="P82" s="209">
        <f>'Marks Entry'!Q84</f>
        <v>0</v>
      </c>
      <c r="Q82" s="208">
        <f>'Marks Entry'!R84</f>
        <v>0</v>
      </c>
      <c r="R82" s="209">
        <f>'Marks Entry'!S84</f>
        <v>0</v>
      </c>
      <c r="S82" s="208">
        <f>'Marks Entry'!T84</f>
        <v>0</v>
      </c>
      <c r="T82" s="209">
        <f>'Marks Entry'!U84</f>
        <v>0</v>
      </c>
      <c r="U82" s="208">
        <f>'Marks Entry'!V84</f>
        <v>0</v>
      </c>
      <c r="V82" s="208" t="str">
        <f>'Marks Entry'!W84</f>
        <v/>
      </c>
      <c r="W82" s="208" t="str">
        <f>'Marks Entry'!X84</f>
        <v/>
      </c>
      <c r="X82" s="210" t="str">
        <f>'Marks Entry'!Y84</f>
        <v/>
      </c>
      <c r="Y82" s="207">
        <f>'Marks Entry'!Z84</f>
        <v>0</v>
      </c>
      <c r="Z82" s="208">
        <f>'Marks Entry'!AA84</f>
        <v>0</v>
      </c>
      <c r="AA82" s="208">
        <f>'Marks Entry'!AB84</f>
        <v>0</v>
      </c>
      <c r="AB82" s="208">
        <f>'Marks Entry'!AC84</f>
        <v>0</v>
      </c>
      <c r="AC82" s="208">
        <f>'Marks Entry'!AD84</f>
        <v>0</v>
      </c>
      <c r="AD82" s="209">
        <f>'Marks Entry'!AE84</f>
        <v>0</v>
      </c>
      <c r="AE82" s="208">
        <f>'Marks Entry'!AF84</f>
        <v>0</v>
      </c>
      <c r="AF82" s="209">
        <f>'Marks Entry'!AG84</f>
        <v>0</v>
      </c>
      <c r="AG82" s="208">
        <f>'Marks Entry'!AH84</f>
        <v>0</v>
      </c>
      <c r="AH82" s="209">
        <f>'Marks Entry'!AI84</f>
        <v>0</v>
      </c>
      <c r="AI82" s="208">
        <f>'Marks Entry'!AJ84</f>
        <v>0</v>
      </c>
      <c r="AJ82" s="208" t="str">
        <f>'Marks Entry'!AK84</f>
        <v/>
      </c>
      <c r="AK82" s="208" t="str">
        <f>'Marks Entry'!AL84</f>
        <v/>
      </c>
      <c r="AL82" s="210" t="str">
        <f>'Marks Entry'!AM84</f>
        <v/>
      </c>
      <c r="AM82" s="207">
        <f>'Marks Entry'!AN84</f>
        <v>0</v>
      </c>
      <c r="AN82" s="208">
        <f>'Marks Entry'!AO84</f>
        <v>0</v>
      </c>
      <c r="AO82" s="208">
        <f>'Marks Entry'!AP84</f>
        <v>0</v>
      </c>
      <c r="AP82" s="208">
        <f>'Marks Entry'!AQ84</f>
        <v>0</v>
      </c>
      <c r="AQ82" s="208">
        <f>'Marks Entry'!AR84</f>
        <v>0</v>
      </c>
      <c r="AR82" s="209">
        <f>'Marks Entry'!AS84</f>
        <v>0</v>
      </c>
      <c r="AS82" s="208">
        <f>'Marks Entry'!AT84</f>
        <v>0</v>
      </c>
      <c r="AT82" s="209">
        <f>'Marks Entry'!AU84</f>
        <v>0</v>
      </c>
      <c r="AU82" s="208">
        <f>'Marks Entry'!AV84</f>
        <v>0</v>
      </c>
      <c r="AV82" s="209">
        <f>'Marks Entry'!AW84</f>
        <v>0</v>
      </c>
      <c r="AW82" s="208">
        <f>'Marks Entry'!AX84</f>
        <v>0</v>
      </c>
      <c r="AX82" s="208" t="str">
        <f>'Marks Entry'!AY84</f>
        <v/>
      </c>
      <c r="AY82" s="208" t="str">
        <f>'Marks Entry'!AZ84</f>
        <v/>
      </c>
      <c r="AZ82" s="210" t="str">
        <f>'Marks Entry'!BA84</f>
        <v/>
      </c>
      <c r="BA82" s="207">
        <f>'Marks Entry'!BB84</f>
        <v>0</v>
      </c>
      <c r="BB82" s="208">
        <f>'Marks Entry'!BC84</f>
        <v>0</v>
      </c>
      <c r="BC82" s="208">
        <f>'Marks Entry'!BD84</f>
        <v>0</v>
      </c>
      <c r="BD82" s="208">
        <f>'Marks Entry'!BE84</f>
        <v>0</v>
      </c>
      <c r="BE82" s="208">
        <f>'Marks Entry'!BF84</f>
        <v>0</v>
      </c>
      <c r="BF82" s="209">
        <f>'Marks Entry'!BG84</f>
        <v>0</v>
      </c>
      <c r="BG82" s="208">
        <f>'Marks Entry'!BH84</f>
        <v>0</v>
      </c>
      <c r="BH82" s="209">
        <f>'Marks Entry'!BI84</f>
        <v>0</v>
      </c>
      <c r="BI82" s="208">
        <f>'Marks Entry'!BJ84</f>
        <v>0</v>
      </c>
      <c r="BJ82" s="209">
        <f>'Marks Entry'!BK84</f>
        <v>0</v>
      </c>
      <c r="BK82" s="208">
        <f>'Marks Entry'!BL84</f>
        <v>0</v>
      </c>
      <c r="BL82" s="208" t="str">
        <f>'Marks Entry'!BM84</f>
        <v/>
      </c>
      <c r="BM82" s="208" t="str">
        <f>'Marks Entry'!BN84</f>
        <v/>
      </c>
      <c r="BN82" s="210" t="str">
        <f>'Marks Entry'!BO84</f>
        <v/>
      </c>
      <c r="BO82" s="207">
        <f>'Marks Entry'!BP84</f>
        <v>0</v>
      </c>
      <c r="BP82" s="208">
        <f>'Marks Entry'!BQ84</f>
        <v>0</v>
      </c>
      <c r="BQ82" s="208">
        <f>'Marks Entry'!BR84</f>
        <v>0</v>
      </c>
      <c r="BR82" s="208">
        <f>'Marks Entry'!BS84</f>
        <v>0</v>
      </c>
      <c r="BS82" s="208">
        <f>'Marks Entry'!BT84</f>
        <v>0</v>
      </c>
      <c r="BT82" s="209">
        <f>'Marks Entry'!BU84</f>
        <v>0</v>
      </c>
      <c r="BU82" s="208">
        <f>'Marks Entry'!BV84</f>
        <v>0</v>
      </c>
      <c r="BV82" s="209">
        <f>'Marks Entry'!BW84</f>
        <v>0</v>
      </c>
      <c r="BW82" s="208">
        <f>'Marks Entry'!BX84</f>
        <v>0</v>
      </c>
      <c r="BX82" s="209">
        <f>'Marks Entry'!BY84</f>
        <v>0</v>
      </c>
      <c r="BY82" s="208">
        <f>'Marks Entry'!BZ84</f>
        <v>0</v>
      </c>
      <c r="BZ82" s="208" t="str">
        <f>'Marks Entry'!CA84</f>
        <v/>
      </c>
      <c r="CA82" s="208" t="str">
        <f>'Marks Entry'!CB84</f>
        <v/>
      </c>
      <c r="CB82" s="210" t="str">
        <f>'Marks Entry'!CC84</f>
        <v/>
      </c>
      <c r="CC82" s="207">
        <f>'Marks Entry'!CD84</f>
        <v>0</v>
      </c>
      <c r="CD82" s="208">
        <f>'Marks Entry'!CE84</f>
        <v>0</v>
      </c>
      <c r="CE82" s="208">
        <f>'Marks Entry'!CF84</f>
        <v>0</v>
      </c>
      <c r="CF82" s="208">
        <f>'Marks Entry'!CG84</f>
        <v>0</v>
      </c>
      <c r="CG82" s="208">
        <f>'Marks Entry'!CH84</f>
        <v>0</v>
      </c>
      <c r="CH82" s="209">
        <f>'Marks Entry'!CI84</f>
        <v>0</v>
      </c>
      <c r="CI82" s="208">
        <f>'Marks Entry'!CJ84</f>
        <v>0</v>
      </c>
      <c r="CJ82" s="209">
        <f>'Marks Entry'!CK84</f>
        <v>0</v>
      </c>
      <c r="CK82" s="208">
        <f>'Marks Entry'!CL84</f>
        <v>0</v>
      </c>
      <c r="CL82" s="209">
        <f>'Marks Entry'!CM84</f>
        <v>0</v>
      </c>
      <c r="CM82" s="208">
        <f>'Marks Entry'!CN84</f>
        <v>0</v>
      </c>
      <c r="CN82" s="208" t="str">
        <f>'Marks Entry'!CO84</f>
        <v/>
      </c>
      <c r="CO82" s="208" t="str">
        <f>'Marks Entry'!CP84</f>
        <v/>
      </c>
      <c r="CP82" s="210" t="str">
        <f>'Marks Entry'!CQ84</f>
        <v/>
      </c>
      <c r="CQ82" s="207">
        <f>'Marks Entry'!CR84</f>
        <v>0</v>
      </c>
      <c r="CR82" s="208">
        <f>'Marks Entry'!CS84</f>
        <v>0</v>
      </c>
      <c r="CS82" s="208">
        <f>'Marks Entry'!CT84</f>
        <v>0</v>
      </c>
      <c r="CT82" s="208">
        <f>'Marks Entry'!CU84</f>
        <v>0</v>
      </c>
      <c r="CU82" s="208">
        <f>'Marks Entry'!CV84</f>
        <v>0</v>
      </c>
      <c r="CV82" s="209">
        <f>'Marks Entry'!CW84</f>
        <v>0</v>
      </c>
      <c r="CW82" s="208">
        <f>'Marks Entry'!CX84</f>
        <v>0</v>
      </c>
      <c r="CX82" s="209">
        <f>'Marks Entry'!CY84</f>
        <v>0</v>
      </c>
      <c r="CY82" s="208">
        <f>'Marks Entry'!CZ84</f>
        <v>0</v>
      </c>
      <c r="CZ82" s="209">
        <f>'Marks Entry'!DA84</f>
        <v>0</v>
      </c>
      <c r="DA82" s="208">
        <f>'Marks Entry'!DB84</f>
        <v>0</v>
      </c>
      <c r="DB82" s="208" t="str">
        <f>'Marks Entry'!DC84</f>
        <v/>
      </c>
      <c r="DC82" s="208" t="str">
        <f>'Marks Entry'!DD84</f>
        <v/>
      </c>
      <c r="DD82" s="210" t="str">
        <f>'Marks Entry'!DE84</f>
        <v/>
      </c>
      <c r="DE82" s="211">
        <f>'Marks Entry'!DF84</f>
        <v>0</v>
      </c>
      <c r="DF82" s="212">
        <f>'Marks Entry'!DG84</f>
        <v>0</v>
      </c>
      <c r="DG82" s="212">
        <f>'Marks Entry'!DH84</f>
        <v>0</v>
      </c>
      <c r="DH82" s="209">
        <f>'Marks Entry'!DI84</f>
        <v>0</v>
      </c>
      <c r="DI82" s="212">
        <f>'Marks Entry'!DJ84</f>
        <v>0</v>
      </c>
      <c r="DJ82" s="213">
        <f>'Marks Entry'!DK84</f>
        <v>0</v>
      </c>
      <c r="DK82" s="214">
        <f>'Marks Entry'!DL84</f>
        <v>0</v>
      </c>
      <c r="DL82" s="213">
        <f>'Marks Entry'!DM84</f>
        <v>0</v>
      </c>
      <c r="DM82" s="212">
        <f>'Marks Entry'!DN84</f>
        <v>0</v>
      </c>
      <c r="DN82" s="214">
        <f>'Marks Entry'!DO84</f>
        <v>0</v>
      </c>
      <c r="DO82" s="215">
        <f>'Marks Entry'!DP84</f>
        <v>0</v>
      </c>
      <c r="DP82" s="208">
        <f>'Marks Entry'!DQ84</f>
        <v>0</v>
      </c>
      <c r="DQ82" s="210" t="str">
        <f>'Marks Entry'!DR84</f>
        <v/>
      </c>
      <c r="DR82" s="211">
        <f>'Marks Entry'!DS84</f>
        <v>0</v>
      </c>
      <c r="DS82" s="212">
        <f>'Marks Entry'!DT84</f>
        <v>0</v>
      </c>
      <c r="DT82" s="216">
        <f>'Marks Entry'!DU84</f>
        <v>0</v>
      </c>
      <c r="DU82" s="212">
        <f>'Marks Entry'!DV84</f>
        <v>0</v>
      </c>
      <c r="DV82" s="212">
        <f>'Marks Entry'!DW84</f>
        <v>0</v>
      </c>
      <c r="DW82" s="216">
        <f>'Marks Entry'!DX84</f>
        <v>0</v>
      </c>
      <c r="DX82" s="212">
        <f>'Marks Entry'!DY84</f>
        <v>0</v>
      </c>
      <c r="DY82" s="212">
        <f>'Marks Entry'!DZ84</f>
        <v>0</v>
      </c>
      <c r="DZ82" s="216" t="str">
        <f>'Marks Entry'!EA84</f>
        <v/>
      </c>
      <c r="EA82" s="216">
        <f>'Marks Entry'!EB84</f>
        <v>0</v>
      </c>
      <c r="EB82" s="216">
        <f>'Marks Entry'!EC84</f>
        <v>0</v>
      </c>
      <c r="EC82" s="217">
        <f>'Marks Entry'!ED84</f>
        <v>0</v>
      </c>
      <c r="ED82" s="212">
        <f>'Marks Entry'!EE84</f>
        <v>0</v>
      </c>
      <c r="EE82" s="213">
        <f>'Marks Entry'!EF84</f>
        <v>0</v>
      </c>
      <c r="EF82" s="216">
        <f>'Marks Entry'!EG84</f>
        <v>0</v>
      </c>
      <c r="EG82" s="213">
        <f>'Marks Entry'!EH84</f>
        <v>0</v>
      </c>
      <c r="EH82" s="212">
        <f>'Marks Entry'!EI84</f>
        <v>0</v>
      </c>
      <c r="EI82" s="214">
        <f>'Marks Entry'!EJ84</f>
        <v>0</v>
      </c>
      <c r="EJ82" s="214">
        <f>'Marks Entry'!EK84</f>
        <v>0</v>
      </c>
      <c r="EK82" s="214">
        <f>'Marks Entry'!EL84</f>
        <v>0</v>
      </c>
      <c r="EL82" s="218">
        <f>'Marks Entry'!EM84</f>
        <v>0</v>
      </c>
      <c r="EM82" s="208">
        <f>'Marks Entry'!EN84</f>
        <v>0</v>
      </c>
      <c r="EN82" s="210" t="str">
        <f>'Marks Entry'!EO84</f>
        <v/>
      </c>
      <c r="EO82" s="211">
        <f>'Marks Entry'!EP84</f>
        <v>0</v>
      </c>
      <c r="EP82" s="212">
        <f>'Marks Entry'!EQ84</f>
        <v>0</v>
      </c>
      <c r="EQ82" s="212">
        <f>'Marks Entry'!ER84</f>
        <v>0</v>
      </c>
      <c r="ER82" s="215">
        <f>'Marks Entry'!ES84</f>
        <v>0</v>
      </c>
      <c r="ES82" s="219">
        <f>'Marks Entry'!ET84</f>
        <v>0</v>
      </c>
      <c r="ET82" s="220" t="str">
        <f>'Marks Entry'!EU84</f>
        <v/>
      </c>
      <c r="EU82" s="211">
        <f>'Marks Entry'!EV84</f>
        <v>0</v>
      </c>
      <c r="EV82" s="212">
        <f>'Marks Entry'!EW84</f>
        <v>0</v>
      </c>
      <c r="EW82" s="212">
        <f>'Marks Entry'!EX84</f>
        <v>0</v>
      </c>
      <c r="EX82" s="215">
        <f>'Marks Entry'!EY84</f>
        <v>0</v>
      </c>
      <c r="EY82" s="219">
        <f>'Marks Entry'!EZ84</f>
        <v>0</v>
      </c>
      <c r="EZ82" s="220" t="str">
        <f>'Marks Entry'!FA84</f>
        <v/>
      </c>
      <c r="FA82" s="211">
        <f>'Marks Entry'!FB84</f>
        <v>0</v>
      </c>
      <c r="FB82" s="212">
        <f>'Marks Entry'!FC84</f>
        <v>0</v>
      </c>
      <c r="FC82" s="213">
        <f>'Marks Entry'!FD84</f>
        <v>0</v>
      </c>
      <c r="FD82" s="216">
        <f>'Marks Entry'!FE84</f>
        <v>0</v>
      </c>
      <c r="FE82" s="213">
        <f>'Marks Entry'!FF84</f>
        <v>0</v>
      </c>
      <c r="FF82" s="216">
        <f>'Marks Entry'!FG84</f>
        <v>0</v>
      </c>
      <c r="FG82" s="213">
        <f>'Marks Entry'!FH84</f>
        <v>0</v>
      </c>
      <c r="FH82" s="221">
        <f>'Marks Entry'!FI84</f>
        <v>0</v>
      </c>
      <c r="FI82" s="221">
        <f>'Marks Entry'!FJ84</f>
        <v>0</v>
      </c>
      <c r="FJ82" s="221" t="str">
        <f>'Marks Entry'!FK84</f>
        <v/>
      </c>
      <c r="FK82" s="208" t="str">
        <f>'Marks Entry'!FL84</f>
        <v/>
      </c>
      <c r="FL82" s="210" t="str">
        <f>'Marks Entry'!FM84</f>
        <v/>
      </c>
      <c r="FM82" s="211">
        <f>'Marks Entry'!FN84</f>
        <v>0</v>
      </c>
      <c r="FN82" s="212">
        <f>'Marks Entry'!FO84</f>
        <v>0</v>
      </c>
      <c r="FO82" s="212">
        <f>'Marks Entry'!FP84</f>
        <v>0</v>
      </c>
      <c r="FP82" s="215">
        <f>'Marks Entry'!FQ84</f>
        <v>0</v>
      </c>
      <c r="FQ82" s="219">
        <f>'Marks Entry'!FR84</f>
        <v>0</v>
      </c>
      <c r="FR82" s="220" t="str">
        <f>'Marks Entry'!FS84</f>
        <v/>
      </c>
      <c r="FS82" s="207">
        <f>'Marks Entry'!FT84</f>
        <v>0</v>
      </c>
      <c r="FT82" s="208">
        <f>'Marks Entry'!FU84</f>
        <v>0</v>
      </c>
      <c r="FU82" s="222" t="str">
        <f>'Marks Entry'!FV84</f>
        <v/>
      </c>
      <c r="FV82" s="207" t="str">
        <f>'Marks Entry'!FW84</f>
        <v/>
      </c>
      <c r="FW82" s="208" t="str">
        <f>'Marks Entry'!FX84</f>
        <v/>
      </c>
      <c r="FX82" s="223" t="str">
        <f>'Marks Entry'!FY84</f>
        <v/>
      </c>
      <c r="FY82" s="224" t="str">
        <f>'Marks Entry'!FZ84</f>
        <v/>
      </c>
      <c r="FZ82" s="224" t="str">
        <f>'Marks Entry'!GA84</f>
        <v/>
      </c>
      <c r="GA82" s="208" t="str">
        <f>'Marks Entry'!GC84</f>
        <v/>
      </c>
      <c r="GB82" s="445" t="str">
        <f>'Marks Entry'!GD84</f>
        <v/>
      </c>
    </row>
    <row r="83" spans="1:184" s="31" customFormat="1" ht="17.25" customHeight="1">
      <c r="A83" s="1064"/>
      <c r="B83" s="188">
        <f t="shared" si="2"/>
        <v>0</v>
      </c>
      <c r="C83" s="189">
        <f>'Marks Entry'!D85</f>
        <v>0</v>
      </c>
      <c r="D83" s="189">
        <f>'Marks Entry'!E85</f>
        <v>0</v>
      </c>
      <c r="E83" s="189">
        <f>'Marks Entry'!F85</f>
        <v>0</v>
      </c>
      <c r="F83" s="189">
        <f>'Marks Entry'!G85</f>
        <v>0</v>
      </c>
      <c r="G83" s="189">
        <f>'Marks Entry'!H85</f>
        <v>0</v>
      </c>
      <c r="H83" s="189">
        <f>'Marks Entry'!I85</f>
        <v>0</v>
      </c>
      <c r="I83" s="189">
        <f>'Marks Entry'!J85</f>
        <v>0</v>
      </c>
      <c r="J83" s="366">
        <f>'Marks Entry'!K85</f>
        <v>0</v>
      </c>
      <c r="K83" s="207">
        <f>'Marks Entry'!L85</f>
        <v>0</v>
      </c>
      <c r="L83" s="208">
        <f>'Marks Entry'!M85</f>
        <v>0</v>
      </c>
      <c r="M83" s="208">
        <f>'Marks Entry'!N85</f>
        <v>0</v>
      </c>
      <c r="N83" s="208">
        <f>'Marks Entry'!O85</f>
        <v>0</v>
      </c>
      <c r="O83" s="208">
        <f>'Marks Entry'!P85</f>
        <v>0</v>
      </c>
      <c r="P83" s="209">
        <f>'Marks Entry'!Q85</f>
        <v>0</v>
      </c>
      <c r="Q83" s="208">
        <f>'Marks Entry'!R85</f>
        <v>0</v>
      </c>
      <c r="R83" s="209">
        <f>'Marks Entry'!S85</f>
        <v>0</v>
      </c>
      <c r="S83" s="208">
        <f>'Marks Entry'!T85</f>
        <v>0</v>
      </c>
      <c r="T83" s="209">
        <f>'Marks Entry'!U85</f>
        <v>0</v>
      </c>
      <c r="U83" s="208">
        <f>'Marks Entry'!V85</f>
        <v>0</v>
      </c>
      <c r="V83" s="208" t="str">
        <f>'Marks Entry'!W85</f>
        <v/>
      </c>
      <c r="W83" s="208" t="str">
        <f>'Marks Entry'!X85</f>
        <v/>
      </c>
      <c r="X83" s="210" t="str">
        <f>'Marks Entry'!Y85</f>
        <v/>
      </c>
      <c r="Y83" s="207">
        <f>'Marks Entry'!Z85</f>
        <v>0</v>
      </c>
      <c r="Z83" s="208">
        <f>'Marks Entry'!AA85</f>
        <v>0</v>
      </c>
      <c r="AA83" s="208">
        <f>'Marks Entry'!AB85</f>
        <v>0</v>
      </c>
      <c r="AB83" s="208">
        <f>'Marks Entry'!AC85</f>
        <v>0</v>
      </c>
      <c r="AC83" s="208">
        <f>'Marks Entry'!AD85</f>
        <v>0</v>
      </c>
      <c r="AD83" s="209">
        <f>'Marks Entry'!AE85</f>
        <v>0</v>
      </c>
      <c r="AE83" s="208">
        <f>'Marks Entry'!AF85</f>
        <v>0</v>
      </c>
      <c r="AF83" s="209">
        <f>'Marks Entry'!AG85</f>
        <v>0</v>
      </c>
      <c r="AG83" s="208">
        <f>'Marks Entry'!AH85</f>
        <v>0</v>
      </c>
      <c r="AH83" s="209">
        <f>'Marks Entry'!AI85</f>
        <v>0</v>
      </c>
      <c r="AI83" s="208">
        <f>'Marks Entry'!AJ85</f>
        <v>0</v>
      </c>
      <c r="AJ83" s="208" t="str">
        <f>'Marks Entry'!AK85</f>
        <v/>
      </c>
      <c r="AK83" s="208" t="str">
        <f>'Marks Entry'!AL85</f>
        <v/>
      </c>
      <c r="AL83" s="210" t="str">
        <f>'Marks Entry'!AM85</f>
        <v/>
      </c>
      <c r="AM83" s="207">
        <f>'Marks Entry'!AN85</f>
        <v>0</v>
      </c>
      <c r="AN83" s="208">
        <f>'Marks Entry'!AO85</f>
        <v>0</v>
      </c>
      <c r="AO83" s="208">
        <f>'Marks Entry'!AP85</f>
        <v>0</v>
      </c>
      <c r="AP83" s="208">
        <f>'Marks Entry'!AQ85</f>
        <v>0</v>
      </c>
      <c r="AQ83" s="208">
        <f>'Marks Entry'!AR85</f>
        <v>0</v>
      </c>
      <c r="AR83" s="209">
        <f>'Marks Entry'!AS85</f>
        <v>0</v>
      </c>
      <c r="AS83" s="208">
        <f>'Marks Entry'!AT85</f>
        <v>0</v>
      </c>
      <c r="AT83" s="209">
        <f>'Marks Entry'!AU85</f>
        <v>0</v>
      </c>
      <c r="AU83" s="208">
        <f>'Marks Entry'!AV85</f>
        <v>0</v>
      </c>
      <c r="AV83" s="209">
        <f>'Marks Entry'!AW85</f>
        <v>0</v>
      </c>
      <c r="AW83" s="208">
        <f>'Marks Entry'!AX85</f>
        <v>0</v>
      </c>
      <c r="AX83" s="208" t="str">
        <f>'Marks Entry'!AY85</f>
        <v/>
      </c>
      <c r="AY83" s="208" t="str">
        <f>'Marks Entry'!AZ85</f>
        <v/>
      </c>
      <c r="AZ83" s="210" t="str">
        <f>'Marks Entry'!BA85</f>
        <v/>
      </c>
      <c r="BA83" s="207">
        <f>'Marks Entry'!BB85</f>
        <v>0</v>
      </c>
      <c r="BB83" s="208">
        <f>'Marks Entry'!BC85</f>
        <v>0</v>
      </c>
      <c r="BC83" s="208">
        <f>'Marks Entry'!BD85</f>
        <v>0</v>
      </c>
      <c r="BD83" s="208">
        <f>'Marks Entry'!BE85</f>
        <v>0</v>
      </c>
      <c r="BE83" s="208">
        <f>'Marks Entry'!BF85</f>
        <v>0</v>
      </c>
      <c r="BF83" s="209">
        <f>'Marks Entry'!BG85</f>
        <v>0</v>
      </c>
      <c r="BG83" s="208">
        <f>'Marks Entry'!BH85</f>
        <v>0</v>
      </c>
      <c r="BH83" s="209">
        <f>'Marks Entry'!BI85</f>
        <v>0</v>
      </c>
      <c r="BI83" s="208">
        <f>'Marks Entry'!BJ85</f>
        <v>0</v>
      </c>
      <c r="BJ83" s="209">
        <f>'Marks Entry'!BK85</f>
        <v>0</v>
      </c>
      <c r="BK83" s="208">
        <f>'Marks Entry'!BL85</f>
        <v>0</v>
      </c>
      <c r="BL83" s="208" t="str">
        <f>'Marks Entry'!BM85</f>
        <v/>
      </c>
      <c r="BM83" s="208" t="str">
        <f>'Marks Entry'!BN85</f>
        <v/>
      </c>
      <c r="BN83" s="210" t="str">
        <f>'Marks Entry'!BO85</f>
        <v/>
      </c>
      <c r="BO83" s="207">
        <f>'Marks Entry'!BP85</f>
        <v>0</v>
      </c>
      <c r="BP83" s="208">
        <f>'Marks Entry'!BQ85</f>
        <v>0</v>
      </c>
      <c r="BQ83" s="208">
        <f>'Marks Entry'!BR85</f>
        <v>0</v>
      </c>
      <c r="BR83" s="208">
        <f>'Marks Entry'!BS85</f>
        <v>0</v>
      </c>
      <c r="BS83" s="208">
        <f>'Marks Entry'!BT85</f>
        <v>0</v>
      </c>
      <c r="BT83" s="209">
        <f>'Marks Entry'!BU85</f>
        <v>0</v>
      </c>
      <c r="BU83" s="208">
        <f>'Marks Entry'!BV85</f>
        <v>0</v>
      </c>
      <c r="BV83" s="209">
        <f>'Marks Entry'!BW85</f>
        <v>0</v>
      </c>
      <c r="BW83" s="208">
        <f>'Marks Entry'!BX85</f>
        <v>0</v>
      </c>
      <c r="BX83" s="209">
        <f>'Marks Entry'!BY85</f>
        <v>0</v>
      </c>
      <c r="BY83" s="208">
        <f>'Marks Entry'!BZ85</f>
        <v>0</v>
      </c>
      <c r="BZ83" s="208" t="str">
        <f>'Marks Entry'!CA85</f>
        <v/>
      </c>
      <c r="CA83" s="208" t="str">
        <f>'Marks Entry'!CB85</f>
        <v/>
      </c>
      <c r="CB83" s="210" t="str">
        <f>'Marks Entry'!CC85</f>
        <v/>
      </c>
      <c r="CC83" s="207">
        <f>'Marks Entry'!CD85</f>
        <v>0</v>
      </c>
      <c r="CD83" s="208">
        <f>'Marks Entry'!CE85</f>
        <v>0</v>
      </c>
      <c r="CE83" s="208">
        <f>'Marks Entry'!CF85</f>
        <v>0</v>
      </c>
      <c r="CF83" s="208">
        <f>'Marks Entry'!CG85</f>
        <v>0</v>
      </c>
      <c r="CG83" s="208">
        <f>'Marks Entry'!CH85</f>
        <v>0</v>
      </c>
      <c r="CH83" s="209">
        <f>'Marks Entry'!CI85</f>
        <v>0</v>
      </c>
      <c r="CI83" s="208">
        <f>'Marks Entry'!CJ85</f>
        <v>0</v>
      </c>
      <c r="CJ83" s="209">
        <f>'Marks Entry'!CK85</f>
        <v>0</v>
      </c>
      <c r="CK83" s="208">
        <f>'Marks Entry'!CL85</f>
        <v>0</v>
      </c>
      <c r="CL83" s="209">
        <f>'Marks Entry'!CM85</f>
        <v>0</v>
      </c>
      <c r="CM83" s="208">
        <f>'Marks Entry'!CN85</f>
        <v>0</v>
      </c>
      <c r="CN83" s="208" t="str">
        <f>'Marks Entry'!CO85</f>
        <v/>
      </c>
      <c r="CO83" s="208" t="str">
        <f>'Marks Entry'!CP85</f>
        <v/>
      </c>
      <c r="CP83" s="210" t="str">
        <f>'Marks Entry'!CQ85</f>
        <v/>
      </c>
      <c r="CQ83" s="207">
        <f>'Marks Entry'!CR85</f>
        <v>0</v>
      </c>
      <c r="CR83" s="208">
        <f>'Marks Entry'!CS85</f>
        <v>0</v>
      </c>
      <c r="CS83" s="208">
        <f>'Marks Entry'!CT85</f>
        <v>0</v>
      </c>
      <c r="CT83" s="208">
        <f>'Marks Entry'!CU85</f>
        <v>0</v>
      </c>
      <c r="CU83" s="208">
        <f>'Marks Entry'!CV85</f>
        <v>0</v>
      </c>
      <c r="CV83" s="209">
        <f>'Marks Entry'!CW85</f>
        <v>0</v>
      </c>
      <c r="CW83" s="208">
        <f>'Marks Entry'!CX85</f>
        <v>0</v>
      </c>
      <c r="CX83" s="209">
        <f>'Marks Entry'!CY85</f>
        <v>0</v>
      </c>
      <c r="CY83" s="208">
        <f>'Marks Entry'!CZ85</f>
        <v>0</v>
      </c>
      <c r="CZ83" s="209">
        <f>'Marks Entry'!DA85</f>
        <v>0</v>
      </c>
      <c r="DA83" s="208">
        <f>'Marks Entry'!DB85</f>
        <v>0</v>
      </c>
      <c r="DB83" s="208" t="str">
        <f>'Marks Entry'!DC85</f>
        <v/>
      </c>
      <c r="DC83" s="208" t="str">
        <f>'Marks Entry'!DD85</f>
        <v/>
      </c>
      <c r="DD83" s="210" t="str">
        <f>'Marks Entry'!DE85</f>
        <v/>
      </c>
      <c r="DE83" s="211">
        <f>'Marks Entry'!DF85</f>
        <v>0</v>
      </c>
      <c r="DF83" s="212">
        <f>'Marks Entry'!DG85</f>
        <v>0</v>
      </c>
      <c r="DG83" s="212">
        <f>'Marks Entry'!DH85</f>
        <v>0</v>
      </c>
      <c r="DH83" s="209">
        <f>'Marks Entry'!DI85</f>
        <v>0</v>
      </c>
      <c r="DI83" s="212">
        <f>'Marks Entry'!DJ85</f>
        <v>0</v>
      </c>
      <c r="DJ83" s="213">
        <f>'Marks Entry'!DK85</f>
        <v>0</v>
      </c>
      <c r="DK83" s="214">
        <f>'Marks Entry'!DL85</f>
        <v>0</v>
      </c>
      <c r="DL83" s="213">
        <f>'Marks Entry'!DM85</f>
        <v>0</v>
      </c>
      <c r="DM83" s="212">
        <f>'Marks Entry'!DN85</f>
        <v>0</v>
      </c>
      <c r="DN83" s="214">
        <f>'Marks Entry'!DO85</f>
        <v>0</v>
      </c>
      <c r="DO83" s="215">
        <f>'Marks Entry'!DP85</f>
        <v>0</v>
      </c>
      <c r="DP83" s="208">
        <f>'Marks Entry'!DQ85</f>
        <v>0</v>
      </c>
      <c r="DQ83" s="210" t="str">
        <f>'Marks Entry'!DR85</f>
        <v/>
      </c>
      <c r="DR83" s="211">
        <f>'Marks Entry'!DS85</f>
        <v>0</v>
      </c>
      <c r="DS83" s="212">
        <f>'Marks Entry'!DT85</f>
        <v>0</v>
      </c>
      <c r="DT83" s="216">
        <f>'Marks Entry'!DU85</f>
        <v>0</v>
      </c>
      <c r="DU83" s="212">
        <f>'Marks Entry'!DV85</f>
        <v>0</v>
      </c>
      <c r="DV83" s="212">
        <f>'Marks Entry'!DW85</f>
        <v>0</v>
      </c>
      <c r="DW83" s="216">
        <f>'Marks Entry'!DX85</f>
        <v>0</v>
      </c>
      <c r="DX83" s="212">
        <f>'Marks Entry'!DY85</f>
        <v>0</v>
      </c>
      <c r="DY83" s="212">
        <f>'Marks Entry'!DZ85</f>
        <v>0</v>
      </c>
      <c r="DZ83" s="216" t="str">
        <f>'Marks Entry'!EA85</f>
        <v/>
      </c>
      <c r="EA83" s="216">
        <f>'Marks Entry'!EB85</f>
        <v>0</v>
      </c>
      <c r="EB83" s="216">
        <f>'Marks Entry'!EC85</f>
        <v>0</v>
      </c>
      <c r="EC83" s="217">
        <f>'Marks Entry'!ED85</f>
        <v>0</v>
      </c>
      <c r="ED83" s="212">
        <f>'Marks Entry'!EE85</f>
        <v>0</v>
      </c>
      <c r="EE83" s="213">
        <f>'Marks Entry'!EF85</f>
        <v>0</v>
      </c>
      <c r="EF83" s="216">
        <f>'Marks Entry'!EG85</f>
        <v>0</v>
      </c>
      <c r="EG83" s="213">
        <f>'Marks Entry'!EH85</f>
        <v>0</v>
      </c>
      <c r="EH83" s="212">
        <f>'Marks Entry'!EI85</f>
        <v>0</v>
      </c>
      <c r="EI83" s="214">
        <f>'Marks Entry'!EJ85</f>
        <v>0</v>
      </c>
      <c r="EJ83" s="214">
        <f>'Marks Entry'!EK85</f>
        <v>0</v>
      </c>
      <c r="EK83" s="214">
        <f>'Marks Entry'!EL85</f>
        <v>0</v>
      </c>
      <c r="EL83" s="218">
        <f>'Marks Entry'!EM85</f>
        <v>0</v>
      </c>
      <c r="EM83" s="208">
        <f>'Marks Entry'!EN85</f>
        <v>0</v>
      </c>
      <c r="EN83" s="210" t="str">
        <f>'Marks Entry'!EO85</f>
        <v/>
      </c>
      <c r="EO83" s="211">
        <f>'Marks Entry'!EP85</f>
        <v>0</v>
      </c>
      <c r="EP83" s="212">
        <f>'Marks Entry'!EQ85</f>
        <v>0</v>
      </c>
      <c r="EQ83" s="212">
        <f>'Marks Entry'!ER85</f>
        <v>0</v>
      </c>
      <c r="ER83" s="215">
        <f>'Marks Entry'!ES85</f>
        <v>0</v>
      </c>
      <c r="ES83" s="219">
        <f>'Marks Entry'!ET85</f>
        <v>0</v>
      </c>
      <c r="ET83" s="220" t="str">
        <f>'Marks Entry'!EU85</f>
        <v/>
      </c>
      <c r="EU83" s="211">
        <f>'Marks Entry'!EV85</f>
        <v>0</v>
      </c>
      <c r="EV83" s="212">
        <f>'Marks Entry'!EW85</f>
        <v>0</v>
      </c>
      <c r="EW83" s="212">
        <f>'Marks Entry'!EX85</f>
        <v>0</v>
      </c>
      <c r="EX83" s="215">
        <f>'Marks Entry'!EY85</f>
        <v>0</v>
      </c>
      <c r="EY83" s="219">
        <f>'Marks Entry'!EZ85</f>
        <v>0</v>
      </c>
      <c r="EZ83" s="220" t="str">
        <f>'Marks Entry'!FA85</f>
        <v/>
      </c>
      <c r="FA83" s="211">
        <f>'Marks Entry'!FB85</f>
        <v>0</v>
      </c>
      <c r="FB83" s="212">
        <f>'Marks Entry'!FC85</f>
        <v>0</v>
      </c>
      <c r="FC83" s="213">
        <f>'Marks Entry'!FD85</f>
        <v>0</v>
      </c>
      <c r="FD83" s="216">
        <f>'Marks Entry'!FE85</f>
        <v>0</v>
      </c>
      <c r="FE83" s="213">
        <f>'Marks Entry'!FF85</f>
        <v>0</v>
      </c>
      <c r="FF83" s="216">
        <f>'Marks Entry'!FG85</f>
        <v>0</v>
      </c>
      <c r="FG83" s="213">
        <f>'Marks Entry'!FH85</f>
        <v>0</v>
      </c>
      <c r="FH83" s="221">
        <f>'Marks Entry'!FI85</f>
        <v>0</v>
      </c>
      <c r="FI83" s="221">
        <f>'Marks Entry'!FJ85</f>
        <v>0</v>
      </c>
      <c r="FJ83" s="221" t="str">
        <f>'Marks Entry'!FK85</f>
        <v/>
      </c>
      <c r="FK83" s="208" t="str">
        <f>'Marks Entry'!FL85</f>
        <v/>
      </c>
      <c r="FL83" s="210" t="str">
        <f>'Marks Entry'!FM85</f>
        <v/>
      </c>
      <c r="FM83" s="211">
        <f>'Marks Entry'!FN85</f>
        <v>0</v>
      </c>
      <c r="FN83" s="212">
        <f>'Marks Entry'!FO85</f>
        <v>0</v>
      </c>
      <c r="FO83" s="212">
        <f>'Marks Entry'!FP85</f>
        <v>0</v>
      </c>
      <c r="FP83" s="215">
        <f>'Marks Entry'!FQ85</f>
        <v>0</v>
      </c>
      <c r="FQ83" s="219">
        <f>'Marks Entry'!FR85</f>
        <v>0</v>
      </c>
      <c r="FR83" s="220" t="str">
        <f>'Marks Entry'!FS85</f>
        <v/>
      </c>
      <c r="FS83" s="207">
        <f>'Marks Entry'!FT85</f>
        <v>0</v>
      </c>
      <c r="FT83" s="208">
        <f>'Marks Entry'!FU85</f>
        <v>0</v>
      </c>
      <c r="FU83" s="222" t="str">
        <f>'Marks Entry'!FV85</f>
        <v/>
      </c>
      <c r="FV83" s="207" t="str">
        <f>'Marks Entry'!FW85</f>
        <v/>
      </c>
      <c r="FW83" s="208" t="str">
        <f>'Marks Entry'!FX85</f>
        <v/>
      </c>
      <c r="FX83" s="223" t="str">
        <f>'Marks Entry'!FY85</f>
        <v/>
      </c>
      <c r="FY83" s="224" t="str">
        <f>'Marks Entry'!FZ85</f>
        <v/>
      </c>
      <c r="FZ83" s="224" t="str">
        <f>'Marks Entry'!GA85</f>
        <v/>
      </c>
      <c r="GA83" s="208" t="str">
        <f>'Marks Entry'!GC85</f>
        <v/>
      </c>
      <c r="GB83" s="445" t="str">
        <f>'Marks Entry'!GD85</f>
        <v/>
      </c>
    </row>
    <row r="84" spans="1:184" s="31" customFormat="1" ht="17.25" customHeight="1">
      <c r="A84" s="1064"/>
      <c r="B84" s="188">
        <f t="shared" si="2"/>
        <v>0</v>
      </c>
      <c r="C84" s="189">
        <f>'Marks Entry'!D86</f>
        <v>0</v>
      </c>
      <c r="D84" s="189">
        <f>'Marks Entry'!E86</f>
        <v>0</v>
      </c>
      <c r="E84" s="189">
        <f>'Marks Entry'!F86</f>
        <v>0</v>
      </c>
      <c r="F84" s="189">
        <f>'Marks Entry'!G86</f>
        <v>0</v>
      </c>
      <c r="G84" s="189">
        <f>'Marks Entry'!H86</f>
        <v>0</v>
      </c>
      <c r="H84" s="189">
        <f>'Marks Entry'!I86</f>
        <v>0</v>
      </c>
      <c r="I84" s="189">
        <f>'Marks Entry'!J86</f>
        <v>0</v>
      </c>
      <c r="J84" s="366">
        <f>'Marks Entry'!K86</f>
        <v>0</v>
      </c>
      <c r="K84" s="207">
        <f>'Marks Entry'!L86</f>
        <v>0</v>
      </c>
      <c r="L84" s="208">
        <f>'Marks Entry'!M86</f>
        <v>0</v>
      </c>
      <c r="M84" s="208">
        <f>'Marks Entry'!N86</f>
        <v>0</v>
      </c>
      <c r="N84" s="208">
        <f>'Marks Entry'!O86</f>
        <v>0</v>
      </c>
      <c r="O84" s="208">
        <f>'Marks Entry'!P86</f>
        <v>0</v>
      </c>
      <c r="P84" s="209">
        <f>'Marks Entry'!Q86</f>
        <v>0</v>
      </c>
      <c r="Q84" s="208">
        <f>'Marks Entry'!R86</f>
        <v>0</v>
      </c>
      <c r="R84" s="209">
        <f>'Marks Entry'!S86</f>
        <v>0</v>
      </c>
      <c r="S84" s="208">
        <f>'Marks Entry'!T86</f>
        <v>0</v>
      </c>
      <c r="T84" s="209">
        <f>'Marks Entry'!U86</f>
        <v>0</v>
      </c>
      <c r="U84" s="208">
        <f>'Marks Entry'!V86</f>
        <v>0</v>
      </c>
      <c r="V84" s="208" t="str">
        <f>'Marks Entry'!W86</f>
        <v/>
      </c>
      <c r="W84" s="208" t="str">
        <f>'Marks Entry'!X86</f>
        <v/>
      </c>
      <c r="X84" s="210" t="str">
        <f>'Marks Entry'!Y86</f>
        <v/>
      </c>
      <c r="Y84" s="207">
        <f>'Marks Entry'!Z86</f>
        <v>0</v>
      </c>
      <c r="Z84" s="208">
        <f>'Marks Entry'!AA86</f>
        <v>0</v>
      </c>
      <c r="AA84" s="208">
        <f>'Marks Entry'!AB86</f>
        <v>0</v>
      </c>
      <c r="AB84" s="208">
        <f>'Marks Entry'!AC86</f>
        <v>0</v>
      </c>
      <c r="AC84" s="208">
        <f>'Marks Entry'!AD86</f>
        <v>0</v>
      </c>
      <c r="AD84" s="209">
        <f>'Marks Entry'!AE86</f>
        <v>0</v>
      </c>
      <c r="AE84" s="208">
        <f>'Marks Entry'!AF86</f>
        <v>0</v>
      </c>
      <c r="AF84" s="209">
        <f>'Marks Entry'!AG86</f>
        <v>0</v>
      </c>
      <c r="AG84" s="208">
        <f>'Marks Entry'!AH86</f>
        <v>0</v>
      </c>
      <c r="AH84" s="209">
        <f>'Marks Entry'!AI86</f>
        <v>0</v>
      </c>
      <c r="AI84" s="208">
        <f>'Marks Entry'!AJ86</f>
        <v>0</v>
      </c>
      <c r="AJ84" s="208" t="str">
        <f>'Marks Entry'!AK86</f>
        <v/>
      </c>
      <c r="AK84" s="208" t="str">
        <f>'Marks Entry'!AL86</f>
        <v/>
      </c>
      <c r="AL84" s="210" t="str">
        <f>'Marks Entry'!AM86</f>
        <v/>
      </c>
      <c r="AM84" s="207">
        <f>'Marks Entry'!AN86</f>
        <v>0</v>
      </c>
      <c r="AN84" s="208">
        <f>'Marks Entry'!AO86</f>
        <v>0</v>
      </c>
      <c r="AO84" s="208">
        <f>'Marks Entry'!AP86</f>
        <v>0</v>
      </c>
      <c r="AP84" s="208">
        <f>'Marks Entry'!AQ86</f>
        <v>0</v>
      </c>
      <c r="AQ84" s="208">
        <f>'Marks Entry'!AR86</f>
        <v>0</v>
      </c>
      <c r="AR84" s="209">
        <f>'Marks Entry'!AS86</f>
        <v>0</v>
      </c>
      <c r="AS84" s="208">
        <f>'Marks Entry'!AT86</f>
        <v>0</v>
      </c>
      <c r="AT84" s="209">
        <f>'Marks Entry'!AU86</f>
        <v>0</v>
      </c>
      <c r="AU84" s="208">
        <f>'Marks Entry'!AV86</f>
        <v>0</v>
      </c>
      <c r="AV84" s="209">
        <f>'Marks Entry'!AW86</f>
        <v>0</v>
      </c>
      <c r="AW84" s="208">
        <f>'Marks Entry'!AX86</f>
        <v>0</v>
      </c>
      <c r="AX84" s="208" t="str">
        <f>'Marks Entry'!AY86</f>
        <v/>
      </c>
      <c r="AY84" s="208" t="str">
        <f>'Marks Entry'!AZ86</f>
        <v/>
      </c>
      <c r="AZ84" s="210" t="str">
        <f>'Marks Entry'!BA86</f>
        <v/>
      </c>
      <c r="BA84" s="207">
        <f>'Marks Entry'!BB86</f>
        <v>0</v>
      </c>
      <c r="BB84" s="208">
        <f>'Marks Entry'!BC86</f>
        <v>0</v>
      </c>
      <c r="BC84" s="208">
        <f>'Marks Entry'!BD86</f>
        <v>0</v>
      </c>
      <c r="BD84" s="208">
        <f>'Marks Entry'!BE86</f>
        <v>0</v>
      </c>
      <c r="BE84" s="208">
        <f>'Marks Entry'!BF86</f>
        <v>0</v>
      </c>
      <c r="BF84" s="209">
        <f>'Marks Entry'!BG86</f>
        <v>0</v>
      </c>
      <c r="BG84" s="208">
        <f>'Marks Entry'!BH86</f>
        <v>0</v>
      </c>
      <c r="BH84" s="209">
        <f>'Marks Entry'!BI86</f>
        <v>0</v>
      </c>
      <c r="BI84" s="208">
        <f>'Marks Entry'!BJ86</f>
        <v>0</v>
      </c>
      <c r="BJ84" s="209">
        <f>'Marks Entry'!BK86</f>
        <v>0</v>
      </c>
      <c r="BK84" s="208">
        <f>'Marks Entry'!BL86</f>
        <v>0</v>
      </c>
      <c r="BL84" s="208" t="str">
        <f>'Marks Entry'!BM86</f>
        <v/>
      </c>
      <c r="BM84" s="208" t="str">
        <f>'Marks Entry'!BN86</f>
        <v/>
      </c>
      <c r="BN84" s="210" t="str">
        <f>'Marks Entry'!BO86</f>
        <v/>
      </c>
      <c r="BO84" s="207">
        <f>'Marks Entry'!BP86</f>
        <v>0</v>
      </c>
      <c r="BP84" s="208">
        <f>'Marks Entry'!BQ86</f>
        <v>0</v>
      </c>
      <c r="BQ84" s="208">
        <f>'Marks Entry'!BR86</f>
        <v>0</v>
      </c>
      <c r="BR84" s="208">
        <f>'Marks Entry'!BS86</f>
        <v>0</v>
      </c>
      <c r="BS84" s="208">
        <f>'Marks Entry'!BT86</f>
        <v>0</v>
      </c>
      <c r="BT84" s="209">
        <f>'Marks Entry'!BU86</f>
        <v>0</v>
      </c>
      <c r="BU84" s="208">
        <f>'Marks Entry'!BV86</f>
        <v>0</v>
      </c>
      <c r="BV84" s="209">
        <f>'Marks Entry'!BW86</f>
        <v>0</v>
      </c>
      <c r="BW84" s="208">
        <f>'Marks Entry'!BX86</f>
        <v>0</v>
      </c>
      <c r="BX84" s="209">
        <f>'Marks Entry'!BY86</f>
        <v>0</v>
      </c>
      <c r="BY84" s="208">
        <f>'Marks Entry'!BZ86</f>
        <v>0</v>
      </c>
      <c r="BZ84" s="208" t="str">
        <f>'Marks Entry'!CA86</f>
        <v/>
      </c>
      <c r="CA84" s="208" t="str">
        <f>'Marks Entry'!CB86</f>
        <v/>
      </c>
      <c r="CB84" s="210" t="str">
        <f>'Marks Entry'!CC86</f>
        <v/>
      </c>
      <c r="CC84" s="207">
        <f>'Marks Entry'!CD86</f>
        <v>0</v>
      </c>
      <c r="CD84" s="208">
        <f>'Marks Entry'!CE86</f>
        <v>0</v>
      </c>
      <c r="CE84" s="208">
        <f>'Marks Entry'!CF86</f>
        <v>0</v>
      </c>
      <c r="CF84" s="208">
        <f>'Marks Entry'!CG86</f>
        <v>0</v>
      </c>
      <c r="CG84" s="208">
        <f>'Marks Entry'!CH86</f>
        <v>0</v>
      </c>
      <c r="CH84" s="209">
        <f>'Marks Entry'!CI86</f>
        <v>0</v>
      </c>
      <c r="CI84" s="208">
        <f>'Marks Entry'!CJ86</f>
        <v>0</v>
      </c>
      <c r="CJ84" s="209">
        <f>'Marks Entry'!CK86</f>
        <v>0</v>
      </c>
      <c r="CK84" s="208">
        <f>'Marks Entry'!CL86</f>
        <v>0</v>
      </c>
      <c r="CL84" s="209">
        <f>'Marks Entry'!CM86</f>
        <v>0</v>
      </c>
      <c r="CM84" s="208">
        <f>'Marks Entry'!CN86</f>
        <v>0</v>
      </c>
      <c r="CN84" s="208" t="str">
        <f>'Marks Entry'!CO86</f>
        <v/>
      </c>
      <c r="CO84" s="208" t="str">
        <f>'Marks Entry'!CP86</f>
        <v/>
      </c>
      <c r="CP84" s="210" t="str">
        <f>'Marks Entry'!CQ86</f>
        <v/>
      </c>
      <c r="CQ84" s="207">
        <f>'Marks Entry'!CR86</f>
        <v>0</v>
      </c>
      <c r="CR84" s="208">
        <f>'Marks Entry'!CS86</f>
        <v>0</v>
      </c>
      <c r="CS84" s="208">
        <f>'Marks Entry'!CT86</f>
        <v>0</v>
      </c>
      <c r="CT84" s="208">
        <f>'Marks Entry'!CU86</f>
        <v>0</v>
      </c>
      <c r="CU84" s="208">
        <f>'Marks Entry'!CV86</f>
        <v>0</v>
      </c>
      <c r="CV84" s="209">
        <f>'Marks Entry'!CW86</f>
        <v>0</v>
      </c>
      <c r="CW84" s="208">
        <f>'Marks Entry'!CX86</f>
        <v>0</v>
      </c>
      <c r="CX84" s="209">
        <f>'Marks Entry'!CY86</f>
        <v>0</v>
      </c>
      <c r="CY84" s="208">
        <f>'Marks Entry'!CZ86</f>
        <v>0</v>
      </c>
      <c r="CZ84" s="209">
        <f>'Marks Entry'!DA86</f>
        <v>0</v>
      </c>
      <c r="DA84" s="208">
        <f>'Marks Entry'!DB86</f>
        <v>0</v>
      </c>
      <c r="DB84" s="208" t="str">
        <f>'Marks Entry'!DC86</f>
        <v/>
      </c>
      <c r="DC84" s="208" t="str">
        <f>'Marks Entry'!DD86</f>
        <v/>
      </c>
      <c r="DD84" s="210" t="str">
        <f>'Marks Entry'!DE86</f>
        <v/>
      </c>
      <c r="DE84" s="211">
        <f>'Marks Entry'!DF86</f>
        <v>0</v>
      </c>
      <c r="DF84" s="212">
        <f>'Marks Entry'!DG86</f>
        <v>0</v>
      </c>
      <c r="DG84" s="212">
        <f>'Marks Entry'!DH86</f>
        <v>0</v>
      </c>
      <c r="DH84" s="209">
        <f>'Marks Entry'!DI86</f>
        <v>0</v>
      </c>
      <c r="DI84" s="212">
        <f>'Marks Entry'!DJ86</f>
        <v>0</v>
      </c>
      <c r="DJ84" s="213">
        <f>'Marks Entry'!DK86</f>
        <v>0</v>
      </c>
      <c r="DK84" s="214">
        <f>'Marks Entry'!DL86</f>
        <v>0</v>
      </c>
      <c r="DL84" s="213">
        <f>'Marks Entry'!DM86</f>
        <v>0</v>
      </c>
      <c r="DM84" s="212">
        <f>'Marks Entry'!DN86</f>
        <v>0</v>
      </c>
      <c r="DN84" s="214">
        <f>'Marks Entry'!DO86</f>
        <v>0</v>
      </c>
      <c r="DO84" s="215">
        <f>'Marks Entry'!DP86</f>
        <v>0</v>
      </c>
      <c r="DP84" s="208">
        <f>'Marks Entry'!DQ86</f>
        <v>0</v>
      </c>
      <c r="DQ84" s="210" t="str">
        <f>'Marks Entry'!DR86</f>
        <v/>
      </c>
      <c r="DR84" s="211">
        <f>'Marks Entry'!DS86</f>
        <v>0</v>
      </c>
      <c r="DS84" s="212">
        <f>'Marks Entry'!DT86</f>
        <v>0</v>
      </c>
      <c r="DT84" s="216">
        <f>'Marks Entry'!DU86</f>
        <v>0</v>
      </c>
      <c r="DU84" s="212">
        <f>'Marks Entry'!DV86</f>
        <v>0</v>
      </c>
      <c r="DV84" s="212">
        <f>'Marks Entry'!DW86</f>
        <v>0</v>
      </c>
      <c r="DW84" s="216">
        <f>'Marks Entry'!DX86</f>
        <v>0</v>
      </c>
      <c r="DX84" s="212">
        <f>'Marks Entry'!DY86</f>
        <v>0</v>
      </c>
      <c r="DY84" s="212">
        <f>'Marks Entry'!DZ86</f>
        <v>0</v>
      </c>
      <c r="DZ84" s="216" t="str">
        <f>'Marks Entry'!EA86</f>
        <v/>
      </c>
      <c r="EA84" s="216">
        <f>'Marks Entry'!EB86</f>
        <v>0</v>
      </c>
      <c r="EB84" s="216">
        <f>'Marks Entry'!EC86</f>
        <v>0</v>
      </c>
      <c r="EC84" s="217">
        <f>'Marks Entry'!ED86</f>
        <v>0</v>
      </c>
      <c r="ED84" s="212">
        <f>'Marks Entry'!EE86</f>
        <v>0</v>
      </c>
      <c r="EE84" s="213">
        <f>'Marks Entry'!EF86</f>
        <v>0</v>
      </c>
      <c r="EF84" s="216">
        <f>'Marks Entry'!EG86</f>
        <v>0</v>
      </c>
      <c r="EG84" s="213">
        <f>'Marks Entry'!EH86</f>
        <v>0</v>
      </c>
      <c r="EH84" s="212">
        <f>'Marks Entry'!EI86</f>
        <v>0</v>
      </c>
      <c r="EI84" s="214">
        <f>'Marks Entry'!EJ86</f>
        <v>0</v>
      </c>
      <c r="EJ84" s="214">
        <f>'Marks Entry'!EK86</f>
        <v>0</v>
      </c>
      <c r="EK84" s="214">
        <f>'Marks Entry'!EL86</f>
        <v>0</v>
      </c>
      <c r="EL84" s="218">
        <f>'Marks Entry'!EM86</f>
        <v>0</v>
      </c>
      <c r="EM84" s="208">
        <f>'Marks Entry'!EN86</f>
        <v>0</v>
      </c>
      <c r="EN84" s="210" t="str">
        <f>'Marks Entry'!EO86</f>
        <v/>
      </c>
      <c r="EO84" s="211">
        <f>'Marks Entry'!EP86</f>
        <v>0</v>
      </c>
      <c r="EP84" s="212">
        <f>'Marks Entry'!EQ86</f>
        <v>0</v>
      </c>
      <c r="EQ84" s="212">
        <f>'Marks Entry'!ER86</f>
        <v>0</v>
      </c>
      <c r="ER84" s="215">
        <f>'Marks Entry'!ES86</f>
        <v>0</v>
      </c>
      <c r="ES84" s="219">
        <f>'Marks Entry'!ET86</f>
        <v>0</v>
      </c>
      <c r="ET84" s="220" t="str">
        <f>'Marks Entry'!EU86</f>
        <v/>
      </c>
      <c r="EU84" s="211">
        <f>'Marks Entry'!EV86</f>
        <v>0</v>
      </c>
      <c r="EV84" s="212">
        <f>'Marks Entry'!EW86</f>
        <v>0</v>
      </c>
      <c r="EW84" s="212">
        <f>'Marks Entry'!EX86</f>
        <v>0</v>
      </c>
      <c r="EX84" s="215">
        <f>'Marks Entry'!EY86</f>
        <v>0</v>
      </c>
      <c r="EY84" s="219">
        <f>'Marks Entry'!EZ86</f>
        <v>0</v>
      </c>
      <c r="EZ84" s="220" t="str">
        <f>'Marks Entry'!FA86</f>
        <v/>
      </c>
      <c r="FA84" s="211">
        <f>'Marks Entry'!FB86</f>
        <v>0</v>
      </c>
      <c r="FB84" s="212">
        <f>'Marks Entry'!FC86</f>
        <v>0</v>
      </c>
      <c r="FC84" s="213">
        <f>'Marks Entry'!FD86</f>
        <v>0</v>
      </c>
      <c r="FD84" s="216">
        <f>'Marks Entry'!FE86</f>
        <v>0</v>
      </c>
      <c r="FE84" s="213">
        <f>'Marks Entry'!FF86</f>
        <v>0</v>
      </c>
      <c r="FF84" s="216">
        <f>'Marks Entry'!FG86</f>
        <v>0</v>
      </c>
      <c r="FG84" s="213">
        <f>'Marks Entry'!FH86</f>
        <v>0</v>
      </c>
      <c r="FH84" s="221">
        <f>'Marks Entry'!FI86</f>
        <v>0</v>
      </c>
      <c r="FI84" s="221">
        <f>'Marks Entry'!FJ86</f>
        <v>0</v>
      </c>
      <c r="FJ84" s="221" t="str">
        <f>'Marks Entry'!FK86</f>
        <v/>
      </c>
      <c r="FK84" s="208" t="str">
        <f>'Marks Entry'!FL86</f>
        <v/>
      </c>
      <c r="FL84" s="210" t="str">
        <f>'Marks Entry'!FM86</f>
        <v/>
      </c>
      <c r="FM84" s="211">
        <f>'Marks Entry'!FN86</f>
        <v>0</v>
      </c>
      <c r="FN84" s="212">
        <f>'Marks Entry'!FO86</f>
        <v>0</v>
      </c>
      <c r="FO84" s="212">
        <f>'Marks Entry'!FP86</f>
        <v>0</v>
      </c>
      <c r="FP84" s="215">
        <f>'Marks Entry'!FQ86</f>
        <v>0</v>
      </c>
      <c r="FQ84" s="219">
        <f>'Marks Entry'!FR86</f>
        <v>0</v>
      </c>
      <c r="FR84" s="220" t="str">
        <f>'Marks Entry'!FS86</f>
        <v/>
      </c>
      <c r="FS84" s="207">
        <f>'Marks Entry'!FT86</f>
        <v>0</v>
      </c>
      <c r="FT84" s="208">
        <f>'Marks Entry'!FU86</f>
        <v>0</v>
      </c>
      <c r="FU84" s="222" t="str">
        <f>'Marks Entry'!FV86</f>
        <v/>
      </c>
      <c r="FV84" s="207" t="str">
        <f>'Marks Entry'!FW86</f>
        <v/>
      </c>
      <c r="FW84" s="208" t="str">
        <f>'Marks Entry'!FX86</f>
        <v/>
      </c>
      <c r="FX84" s="223" t="str">
        <f>'Marks Entry'!FY86</f>
        <v/>
      </c>
      <c r="FY84" s="208" t="str">
        <f>'Marks Entry'!FZ86</f>
        <v/>
      </c>
      <c r="FZ84" s="208" t="str">
        <f>'Marks Entry'!GA86</f>
        <v/>
      </c>
      <c r="GA84" s="208" t="str">
        <f>'Marks Entry'!GC86</f>
        <v/>
      </c>
      <c r="GB84" s="445" t="str">
        <f>'Marks Entry'!GD86</f>
        <v/>
      </c>
    </row>
    <row r="85" spans="1:184" s="31" customFormat="1" ht="17.25" customHeight="1">
      <c r="A85" s="1064"/>
      <c r="B85" s="188">
        <f t="shared" si="2"/>
        <v>0</v>
      </c>
      <c r="C85" s="189">
        <f>'Marks Entry'!D87</f>
        <v>0</v>
      </c>
      <c r="D85" s="189">
        <f>'Marks Entry'!E87</f>
        <v>0</v>
      </c>
      <c r="E85" s="189">
        <f>'Marks Entry'!F87</f>
        <v>0</v>
      </c>
      <c r="F85" s="189">
        <f>'Marks Entry'!G87</f>
        <v>0</v>
      </c>
      <c r="G85" s="189">
        <f>'Marks Entry'!H87</f>
        <v>0</v>
      </c>
      <c r="H85" s="189">
        <f>'Marks Entry'!I87</f>
        <v>0</v>
      </c>
      <c r="I85" s="189">
        <f>'Marks Entry'!J87</f>
        <v>0</v>
      </c>
      <c r="J85" s="366">
        <f>'Marks Entry'!K87</f>
        <v>0</v>
      </c>
      <c r="K85" s="207">
        <f>'Marks Entry'!L87</f>
        <v>0</v>
      </c>
      <c r="L85" s="208">
        <f>'Marks Entry'!M87</f>
        <v>0</v>
      </c>
      <c r="M85" s="208">
        <f>'Marks Entry'!N87</f>
        <v>0</v>
      </c>
      <c r="N85" s="208">
        <f>'Marks Entry'!O87</f>
        <v>0</v>
      </c>
      <c r="O85" s="208">
        <f>'Marks Entry'!P87</f>
        <v>0</v>
      </c>
      <c r="P85" s="209">
        <f>'Marks Entry'!Q87</f>
        <v>0</v>
      </c>
      <c r="Q85" s="208">
        <f>'Marks Entry'!R87</f>
        <v>0</v>
      </c>
      <c r="R85" s="209">
        <f>'Marks Entry'!S87</f>
        <v>0</v>
      </c>
      <c r="S85" s="208">
        <f>'Marks Entry'!T87</f>
        <v>0</v>
      </c>
      <c r="T85" s="209">
        <f>'Marks Entry'!U87</f>
        <v>0</v>
      </c>
      <c r="U85" s="208">
        <f>'Marks Entry'!V87</f>
        <v>0</v>
      </c>
      <c r="V85" s="208" t="str">
        <f>'Marks Entry'!W87</f>
        <v/>
      </c>
      <c r="W85" s="208" t="str">
        <f>'Marks Entry'!X87</f>
        <v/>
      </c>
      <c r="X85" s="210" t="str">
        <f>'Marks Entry'!Y87</f>
        <v/>
      </c>
      <c r="Y85" s="207">
        <f>'Marks Entry'!Z87</f>
        <v>0</v>
      </c>
      <c r="Z85" s="208">
        <f>'Marks Entry'!AA87</f>
        <v>0</v>
      </c>
      <c r="AA85" s="208">
        <f>'Marks Entry'!AB87</f>
        <v>0</v>
      </c>
      <c r="AB85" s="208">
        <f>'Marks Entry'!AC87</f>
        <v>0</v>
      </c>
      <c r="AC85" s="208">
        <f>'Marks Entry'!AD87</f>
        <v>0</v>
      </c>
      <c r="AD85" s="209">
        <f>'Marks Entry'!AE87</f>
        <v>0</v>
      </c>
      <c r="AE85" s="208">
        <f>'Marks Entry'!AF87</f>
        <v>0</v>
      </c>
      <c r="AF85" s="209">
        <f>'Marks Entry'!AG87</f>
        <v>0</v>
      </c>
      <c r="AG85" s="208">
        <f>'Marks Entry'!AH87</f>
        <v>0</v>
      </c>
      <c r="AH85" s="209">
        <f>'Marks Entry'!AI87</f>
        <v>0</v>
      </c>
      <c r="AI85" s="208">
        <f>'Marks Entry'!AJ87</f>
        <v>0</v>
      </c>
      <c r="AJ85" s="208" t="str">
        <f>'Marks Entry'!AK87</f>
        <v/>
      </c>
      <c r="AK85" s="208" t="str">
        <f>'Marks Entry'!AL87</f>
        <v/>
      </c>
      <c r="AL85" s="210" t="str">
        <f>'Marks Entry'!AM87</f>
        <v/>
      </c>
      <c r="AM85" s="207">
        <f>'Marks Entry'!AN87</f>
        <v>0</v>
      </c>
      <c r="AN85" s="208">
        <f>'Marks Entry'!AO87</f>
        <v>0</v>
      </c>
      <c r="AO85" s="208">
        <f>'Marks Entry'!AP87</f>
        <v>0</v>
      </c>
      <c r="AP85" s="208">
        <f>'Marks Entry'!AQ87</f>
        <v>0</v>
      </c>
      <c r="AQ85" s="208">
        <f>'Marks Entry'!AR87</f>
        <v>0</v>
      </c>
      <c r="AR85" s="209">
        <f>'Marks Entry'!AS87</f>
        <v>0</v>
      </c>
      <c r="AS85" s="208">
        <f>'Marks Entry'!AT87</f>
        <v>0</v>
      </c>
      <c r="AT85" s="209">
        <f>'Marks Entry'!AU87</f>
        <v>0</v>
      </c>
      <c r="AU85" s="208">
        <f>'Marks Entry'!AV87</f>
        <v>0</v>
      </c>
      <c r="AV85" s="209">
        <f>'Marks Entry'!AW87</f>
        <v>0</v>
      </c>
      <c r="AW85" s="208">
        <f>'Marks Entry'!AX87</f>
        <v>0</v>
      </c>
      <c r="AX85" s="208" t="str">
        <f>'Marks Entry'!AY87</f>
        <v/>
      </c>
      <c r="AY85" s="208" t="str">
        <f>'Marks Entry'!AZ87</f>
        <v/>
      </c>
      <c r="AZ85" s="210" t="str">
        <f>'Marks Entry'!BA87</f>
        <v/>
      </c>
      <c r="BA85" s="207">
        <f>'Marks Entry'!BB87</f>
        <v>0</v>
      </c>
      <c r="BB85" s="208">
        <f>'Marks Entry'!BC87</f>
        <v>0</v>
      </c>
      <c r="BC85" s="208">
        <f>'Marks Entry'!BD87</f>
        <v>0</v>
      </c>
      <c r="BD85" s="208">
        <f>'Marks Entry'!BE87</f>
        <v>0</v>
      </c>
      <c r="BE85" s="208">
        <f>'Marks Entry'!BF87</f>
        <v>0</v>
      </c>
      <c r="BF85" s="209">
        <f>'Marks Entry'!BG87</f>
        <v>0</v>
      </c>
      <c r="BG85" s="208">
        <f>'Marks Entry'!BH87</f>
        <v>0</v>
      </c>
      <c r="BH85" s="209">
        <f>'Marks Entry'!BI87</f>
        <v>0</v>
      </c>
      <c r="BI85" s="208">
        <f>'Marks Entry'!BJ87</f>
        <v>0</v>
      </c>
      <c r="BJ85" s="209">
        <f>'Marks Entry'!BK87</f>
        <v>0</v>
      </c>
      <c r="BK85" s="208">
        <f>'Marks Entry'!BL87</f>
        <v>0</v>
      </c>
      <c r="BL85" s="208" t="str">
        <f>'Marks Entry'!BM87</f>
        <v/>
      </c>
      <c r="BM85" s="208" t="str">
        <f>'Marks Entry'!BN87</f>
        <v/>
      </c>
      <c r="BN85" s="210" t="str">
        <f>'Marks Entry'!BO87</f>
        <v/>
      </c>
      <c r="BO85" s="207">
        <f>'Marks Entry'!BP87</f>
        <v>0</v>
      </c>
      <c r="BP85" s="208">
        <f>'Marks Entry'!BQ87</f>
        <v>0</v>
      </c>
      <c r="BQ85" s="208">
        <f>'Marks Entry'!BR87</f>
        <v>0</v>
      </c>
      <c r="BR85" s="208">
        <f>'Marks Entry'!BS87</f>
        <v>0</v>
      </c>
      <c r="BS85" s="208">
        <f>'Marks Entry'!BT87</f>
        <v>0</v>
      </c>
      <c r="BT85" s="209">
        <f>'Marks Entry'!BU87</f>
        <v>0</v>
      </c>
      <c r="BU85" s="208">
        <f>'Marks Entry'!BV87</f>
        <v>0</v>
      </c>
      <c r="BV85" s="209">
        <f>'Marks Entry'!BW87</f>
        <v>0</v>
      </c>
      <c r="BW85" s="208">
        <f>'Marks Entry'!BX87</f>
        <v>0</v>
      </c>
      <c r="BX85" s="209">
        <f>'Marks Entry'!BY87</f>
        <v>0</v>
      </c>
      <c r="BY85" s="208">
        <f>'Marks Entry'!BZ87</f>
        <v>0</v>
      </c>
      <c r="BZ85" s="208" t="str">
        <f>'Marks Entry'!CA87</f>
        <v/>
      </c>
      <c r="CA85" s="208" t="str">
        <f>'Marks Entry'!CB87</f>
        <v/>
      </c>
      <c r="CB85" s="210" t="str">
        <f>'Marks Entry'!CC87</f>
        <v/>
      </c>
      <c r="CC85" s="207">
        <f>'Marks Entry'!CD87</f>
        <v>0</v>
      </c>
      <c r="CD85" s="208">
        <f>'Marks Entry'!CE87</f>
        <v>0</v>
      </c>
      <c r="CE85" s="208">
        <f>'Marks Entry'!CF87</f>
        <v>0</v>
      </c>
      <c r="CF85" s="208">
        <f>'Marks Entry'!CG87</f>
        <v>0</v>
      </c>
      <c r="CG85" s="208">
        <f>'Marks Entry'!CH87</f>
        <v>0</v>
      </c>
      <c r="CH85" s="209">
        <f>'Marks Entry'!CI87</f>
        <v>0</v>
      </c>
      <c r="CI85" s="208">
        <f>'Marks Entry'!CJ87</f>
        <v>0</v>
      </c>
      <c r="CJ85" s="209">
        <f>'Marks Entry'!CK87</f>
        <v>0</v>
      </c>
      <c r="CK85" s="208">
        <f>'Marks Entry'!CL87</f>
        <v>0</v>
      </c>
      <c r="CL85" s="209">
        <f>'Marks Entry'!CM87</f>
        <v>0</v>
      </c>
      <c r="CM85" s="208">
        <f>'Marks Entry'!CN87</f>
        <v>0</v>
      </c>
      <c r="CN85" s="208" t="str">
        <f>'Marks Entry'!CO87</f>
        <v/>
      </c>
      <c r="CO85" s="208" t="str">
        <f>'Marks Entry'!CP87</f>
        <v/>
      </c>
      <c r="CP85" s="210" t="str">
        <f>'Marks Entry'!CQ87</f>
        <v/>
      </c>
      <c r="CQ85" s="207">
        <f>'Marks Entry'!CR87</f>
        <v>0</v>
      </c>
      <c r="CR85" s="208">
        <f>'Marks Entry'!CS87</f>
        <v>0</v>
      </c>
      <c r="CS85" s="208">
        <f>'Marks Entry'!CT87</f>
        <v>0</v>
      </c>
      <c r="CT85" s="208">
        <f>'Marks Entry'!CU87</f>
        <v>0</v>
      </c>
      <c r="CU85" s="208">
        <f>'Marks Entry'!CV87</f>
        <v>0</v>
      </c>
      <c r="CV85" s="209">
        <f>'Marks Entry'!CW87</f>
        <v>0</v>
      </c>
      <c r="CW85" s="208">
        <f>'Marks Entry'!CX87</f>
        <v>0</v>
      </c>
      <c r="CX85" s="209">
        <f>'Marks Entry'!CY87</f>
        <v>0</v>
      </c>
      <c r="CY85" s="208">
        <f>'Marks Entry'!CZ87</f>
        <v>0</v>
      </c>
      <c r="CZ85" s="209">
        <f>'Marks Entry'!DA87</f>
        <v>0</v>
      </c>
      <c r="DA85" s="208">
        <f>'Marks Entry'!DB87</f>
        <v>0</v>
      </c>
      <c r="DB85" s="208" t="str">
        <f>'Marks Entry'!DC87</f>
        <v/>
      </c>
      <c r="DC85" s="208" t="str">
        <f>'Marks Entry'!DD87</f>
        <v/>
      </c>
      <c r="DD85" s="210" t="str">
        <f>'Marks Entry'!DE87</f>
        <v/>
      </c>
      <c r="DE85" s="211">
        <f>'Marks Entry'!DF87</f>
        <v>0</v>
      </c>
      <c r="DF85" s="212">
        <f>'Marks Entry'!DG87</f>
        <v>0</v>
      </c>
      <c r="DG85" s="212">
        <f>'Marks Entry'!DH87</f>
        <v>0</v>
      </c>
      <c r="DH85" s="209">
        <f>'Marks Entry'!DI87</f>
        <v>0</v>
      </c>
      <c r="DI85" s="212">
        <f>'Marks Entry'!DJ87</f>
        <v>0</v>
      </c>
      <c r="DJ85" s="213">
        <f>'Marks Entry'!DK87</f>
        <v>0</v>
      </c>
      <c r="DK85" s="214">
        <f>'Marks Entry'!DL87</f>
        <v>0</v>
      </c>
      <c r="DL85" s="213">
        <f>'Marks Entry'!DM87</f>
        <v>0</v>
      </c>
      <c r="DM85" s="212">
        <f>'Marks Entry'!DN87</f>
        <v>0</v>
      </c>
      <c r="DN85" s="214">
        <f>'Marks Entry'!DO87</f>
        <v>0</v>
      </c>
      <c r="DO85" s="215">
        <f>'Marks Entry'!DP87</f>
        <v>0</v>
      </c>
      <c r="DP85" s="208">
        <f>'Marks Entry'!DQ87</f>
        <v>0</v>
      </c>
      <c r="DQ85" s="210" t="str">
        <f>'Marks Entry'!DR87</f>
        <v/>
      </c>
      <c r="DR85" s="211">
        <f>'Marks Entry'!DS87</f>
        <v>0</v>
      </c>
      <c r="DS85" s="212">
        <f>'Marks Entry'!DT87</f>
        <v>0</v>
      </c>
      <c r="DT85" s="216">
        <f>'Marks Entry'!DU87</f>
        <v>0</v>
      </c>
      <c r="DU85" s="212">
        <f>'Marks Entry'!DV87</f>
        <v>0</v>
      </c>
      <c r="DV85" s="212">
        <f>'Marks Entry'!DW87</f>
        <v>0</v>
      </c>
      <c r="DW85" s="216">
        <f>'Marks Entry'!DX87</f>
        <v>0</v>
      </c>
      <c r="DX85" s="212">
        <f>'Marks Entry'!DY87</f>
        <v>0</v>
      </c>
      <c r="DY85" s="212">
        <f>'Marks Entry'!DZ87</f>
        <v>0</v>
      </c>
      <c r="DZ85" s="216" t="str">
        <f>'Marks Entry'!EA87</f>
        <v/>
      </c>
      <c r="EA85" s="216">
        <f>'Marks Entry'!EB87</f>
        <v>0</v>
      </c>
      <c r="EB85" s="216">
        <f>'Marks Entry'!EC87</f>
        <v>0</v>
      </c>
      <c r="EC85" s="217">
        <f>'Marks Entry'!ED87</f>
        <v>0</v>
      </c>
      <c r="ED85" s="212">
        <f>'Marks Entry'!EE87</f>
        <v>0</v>
      </c>
      <c r="EE85" s="213">
        <f>'Marks Entry'!EF87</f>
        <v>0</v>
      </c>
      <c r="EF85" s="216">
        <f>'Marks Entry'!EG87</f>
        <v>0</v>
      </c>
      <c r="EG85" s="213">
        <f>'Marks Entry'!EH87</f>
        <v>0</v>
      </c>
      <c r="EH85" s="212">
        <f>'Marks Entry'!EI87</f>
        <v>0</v>
      </c>
      <c r="EI85" s="214">
        <f>'Marks Entry'!EJ87</f>
        <v>0</v>
      </c>
      <c r="EJ85" s="214">
        <f>'Marks Entry'!EK87</f>
        <v>0</v>
      </c>
      <c r="EK85" s="214">
        <f>'Marks Entry'!EL87</f>
        <v>0</v>
      </c>
      <c r="EL85" s="218">
        <f>'Marks Entry'!EM87</f>
        <v>0</v>
      </c>
      <c r="EM85" s="208">
        <f>'Marks Entry'!EN87</f>
        <v>0</v>
      </c>
      <c r="EN85" s="210" t="str">
        <f>'Marks Entry'!EO87</f>
        <v/>
      </c>
      <c r="EO85" s="211">
        <f>'Marks Entry'!EP87</f>
        <v>0</v>
      </c>
      <c r="EP85" s="212">
        <f>'Marks Entry'!EQ87</f>
        <v>0</v>
      </c>
      <c r="EQ85" s="212">
        <f>'Marks Entry'!ER87</f>
        <v>0</v>
      </c>
      <c r="ER85" s="215">
        <f>'Marks Entry'!ES87</f>
        <v>0</v>
      </c>
      <c r="ES85" s="219">
        <f>'Marks Entry'!ET87</f>
        <v>0</v>
      </c>
      <c r="ET85" s="220" t="str">
        <f>'Marks Entry'!EU87</f>
        <v/>
      </c>
      <c r="EU85" s="211">
        <f>'Marks Entry'!EV87</f>
        <v>0</v>
      </c>
      <c r="EV85" s="212">
        <f>'Marks Entry'!EW87</f>
        <v>0</v>
      </c>
      <c r="EW85" s="212">
        <f>'Marks Entry'!EX87</f>
        <v>0</v>
      </c>
      <c r="EX85" s="215">
        <f>'Marks Entry'!EY87</f>
        <v>0</v>
      </c>
      <c r="EY85" s="219">
        <f>'Marks Entry'!EZ87</f>
        <v>0</v>
      </c>
      <c r="EZ85" s="220" t="str">
        <f>'Marks Entry'!FA87</f>
        <v/>
      </c>
      <c r="FA85" s="211">
        <f>'Marks Entry'!FB87</f>
        <v>0</v>
      </c>
      <c r="FB85" s="212">
        <f>'Marks Entry'!FC87</f>
        <v>0</v>
      </c>
      <c r="FC85" s="213">
        <f>'Marks Entry'!FD87</f>
        <v>0</v>
      </c>
      <c r="FD85" s="216">
        <f>'Marks Entry'!FE87</f>
        <v>0</v>
      </c>
      <c r="FE85" s="213">
        <f>'Marks Entry'!FF87</f>
        <v>0</v>
      </c>
      <c r="FF85" s="216">
        <f>'Marks Entry'!FG87</f>
        <v>0</v>
      </c>
      <c r="FG85" s="213">
        <f>'Marks Entry'!FH87</f>
        <v>0</v>
      </c>
      <c r="FH85" s="221">
        <f>'Marks Entry'!FI87</f>
        <v>0</v>
      </c>
      <c r="FI85" s="221">
        <f>'Marks Entry'!FJ87</f>
        <v>0</v>
      </c>
      <c r="FJ85" s="221" t="str">
        <f>'Marks Entry'!FK87</f>
        <v/>
      </c>
      <c r="FK85" s="208" t="str">
        <f>'Marks Entry'!FL87</f>
        <v/>
      </c>
      <c r="FL85" s="210" t="str">
        <f>'Marks Entry'!FM87</f>
        <v/>
      </c>
      <c r="FM85" s="211">
        <f>'Marks Entry'!FN87</f>
        <v>0</v>
      </c>
      <c r="FN85" s="212">
        <f>'Marks Entry'!FO87</f>
        <v>0</v>
      </c>
      <c r="FO85" s="212">
        <f>'Marks Entry'!FP87</f>
        <v>0</v>
      </c>
      <c r="FP85" s="215">
        <f>'Marks Entry'!FQ87</f>
        <v>0</v>
      </c>
      <c r="FQ85" s="219">
        <f>'Marks Entry'!FR87</f>
        <v>0</v>
      </c>
      <c r="FR85" s="220" t="str">
        <f>'Marks Entry'!FS87</f>
        <v/>
      </c>
      <c r="FS85" s="207">
        <f>'Marks Entry'!FT87</f>
        <v>0</v>
      </c>
      <c r="FT85" s="208">
        <f>'Marks Entry'!FU87</f>
        <v>0</v>
      </c>
      <c r="FU85" s="222" t="str">
        <f>'Marks Entry'!FV87</f>
        <v/>
      </c>
      <c r="FV85" s="207" t="str">
        <f>'Marks Entry'!FW87</f>
        <v/>
      </c>
      <c r="FW85" s="208" t="str">
        <f>'Marks Entry'!FX87</f>
        <v/>
      </c>
      <c r="FX85" s="223" t="str">
        <f>'Marks Entry'!FY87</f>
        <v/>
      </c>
      <c r="FY85" s="224" t="str">
        <f>'Marks Entry'!FZ87</f>
        <v/>
      </c>
      <c r="FZ85" s="224" t="str">
        <f>'Marks Entry'!GA87</f>
        <v/>
      </c>
      <c r="GA85" s="208" t="str">
        <f>'Marks Entry'!GC87</f>
        <v/>
      </c>
      <c r="GB85" s="445" t="str">
        <f>'Marks Entry'!GD87</f>
        <v/>
      </c>
    </row>
    <row r="86" spans="1:184" s="31" customFormat="1" ht="17.25" customHeight="1">
      <c r="A86" s="1064"/>
      <c r="B86" s="188">
        <f t="shared" si="2"/>
        <v>0</v>
      </c>
      <c r="C86" s="189">
        <f>'Marks Entry'!D88</f>
        <v>0</v>
      </c>
      <c r="D86" s="189">
        <f>'Marks Entry'!E88</f>
        <v>0</v>
      </c>
      <c r="E86" s="189">
        <f>'Marks Entry'!F88</f>
        <v>0</v>
      </c>
      <c r="F86" s="189">
        <f>'Marks Entry'!G88</f>
        <v>0</v>
      </c>
      <c r="G86" s="189">
        <f>'Marks Entry'!H88</f>
        <v>0</v>
      </c>
      <c r="H86" s="189">
        <f>'Marks Entry'!I88</f>
        <v>0</v>
      </c>
      <c r="I86" s="189">
        <f>'Marks Entry'!J88</f>
        <v>0</v>
      </c>
      <c r="J86" s="366">
        <f>'Marks Entry'!K88</f>
        <v>0</v>
      </c>
      <c r="K86" s="207">
        <f>'Marks Entry'!L88</f>
        <v>0</v>
      </c>
      <c r="L86" s="208">
        <f>'Marks Entry'!M88</f>
        <v>0</v>
      </c>
      <c r="M86" s="208">
        <f>'Marks Entry'!N88</f>
        <v>0</v>
      </c>
      <c r="N86" s="208">
        <f>'Marks Entry'!O88</f>
        <v>0</v>
      </c>
      <c r="O86" s="208">
        <f>'Marks Entry'!P88</f>
        <v>0</v>
      </c>
      <c r="P86" s="209">
        <f>'Marks Entry'!Q88</f>
        <v>0</v>
      </c>
      <c r="Q86" s="208">
        <f>'Marks Entry'!R88</f>
        <v>0</v>
      </c>
      <c r="R86" s="209">
        <f>'Marks Entry'!S88</f>
        <v>0</v>
      </c>
      <c r="S86" s="208">
        <f>'Marks Entry'!T88</f>
        <v>0</v>
      </c>
      <c r="T86" s="209">
        <f>'Marks Entry'!U88</f>
        <v>0</v>
      </c>
      <c r="U86" s="208">
        <f>'Marks Entry'!V88</f>
        <v>0</v>
      </c>
      <c r="V86" s="208" t="str">
        <f>'Marks Entry'!W88</f>
        <v/>
      </c>
      <c r="W86" s="208" t="str">
        <f>'Marks Entry'!X88</f>
        <v/>
      </c>
      <c r="X86" s="210" t="str">
        <f>'Marks Entry'!Y88</f>
        <v/>
      </c>
      <c r="Y86" s="207">
        <f>'Marks Entry'!Z88</f>
        <v>0</v>
      </c>
      <c r="Z86" s="208">
        <f>'Marks Entry'!AA88</f>
        <v>0</v>
      </c>
      <c r="AA86" s="208">
        <f>'Marks Entry'!AB88</f>
        <v>0</v>
      </c>
      <c r="AB86" s="208">
        <f>'Marks Entry'!AC88</f>
        <v>0</v>
      </c>
      <c r="AC86" s="208">
        <f>'Marks Entry'!AD88</f>
        <v>0</v>
      </c>
      <c r="AD86" s="209">
        <f>'Marks Entry'!AE88</f>
        <v>0</v>
      </c>
      <c r="AE86" s="208">
        <f>'Marks Entry'!AF88</f>
        <v>0</v>
      </c>
      <c r="AF86" s="209">
        <f>'Marks Entry'!AG88</f>
        <v>0</v>
      </c>
      <c r="AG86" s="208">
        <f>'Marks Entry'!AH88</f>
        <v>0</v>
      </c>
      <c r="AH86" s="209">
        <f>'Marks Entry'!AI88</f>
        <v>0</v>
      </c>
      <c r="AI86" s="208">
        <f>'Marks Entry'!AJ88</f>
        <v>0</v>
      </c>
      <c r="AJ86" s="208" t="str">
        <f>'Marks Entry'!AK88</f>
        <v/>
      </c>
      <c r="AK86" s="208" t="str">
        <f>'Marks Entry'!AL88</f>
        <v/>
      </c>
      <c r="AL86" s="210" t="str">
        <f>'Marks Entry'!AM88</f>
        <v/>
      </c>
      <c r="AM86" s="207">
        <f>'Marks Entry'!AN88</f>
        <v>0</v>
      </c>
      <c r="AN86" s="208">
        <f>'Marks Entry'!AO88</f>
        <v>0</v>
      </c>
      <c r="AO86" s="208">
        <f>'Marks Entry'!AP88</f>
        <v>0</v>
      </c>
      <c r="AP86" s="208">
        <f>'Marks Entry'!AQ88</f>
        <v>0</v>
      </c>
      <c r="AQ86" s="208">
        <f>'Marks Entry'!AR88</f>
        <v>0</v>
      </c>
      <c r="AR86" s="209">
        <f>'Marks Entry'!AS88</f>
        <v>0</v>
      </c>
      <c r="AS86" s="208">
        <f>'Marks Entry'!AT88</f>
        <v>0</v>
      </c>
      <c r="AT86" s="209">
        <f>'Marks Entry'!AU88</f>
        <v>0</v>
      </c>
      <c r="AU86" s="208">
        <f>'Marks Entry'!AV88</f>
        <v>0</v>
      </c>
      <c r="AV86" s="209">
        <f>'Marks Entry'!AW88</f>
        <v>0</v>
      </c>
      <c r="AW86" s="208">
        <f>'Marks Entry'!AX88</f>
        <v>0</v>
      </c>
      <c r="AX86" s="208" t="str">
        <f>'Marks Entry'!AY88</f>
        <v/>
      </c>
      <c r="AY86" s="208" t="str">
        <f>'Marks Entry'!AZ88</f>
        <v/>
      </c>
      <c r="AZ86" s="210" t="str">
        <f>'Marks Entry'!BA88</f>
        <v/>
      </c>
      <c r="BA86" s="207">
        <f>'Marks Entry'!BB88</f>
        <v>0</v>
      </c>
      <c r="BB86" s="208">
        <f>'Marks Entry'!BC88</f>
        <v>0</v>
      </c>
      <c r="BC86" s="208">
        <f>'Marks Entry'!BD88</f>
        <v>0</v>
      </c>
      <c r="BD86" s="208">
        <f>'Marks Entry'!BE88</f>
        <v>0</v>
      </c>
      <c r="BE86" s="208">
        <f>'Marks Entry'!BF88</f>
        <v>0</v>
      </c>
      <c r="BF86" s="209">
        <f>'Marks Entry'!BG88</f>
        <v>0</v>
      </c>
      <c r="BG86" s="208">
        <f>'Marks Entry'!BH88</f>
        <v>0</v>
      </c>
      <c r="BH86" s="209">
        <f>'Marks Entry'!BI88</f>
        <v>0</v>
      </c>
      <c r="BI86" s="208">
        <f>'Marks Entry'!BJ88</f>
        <v>0</v>
      </c>
      <c r="BJ86" s="209">
        <f>'Marks Entry'!BK88</f>
        <v>0</v>
      </c>
      <c r="BK86" s="208">
        <f>'Marks Entry'!BL88</f>
        <v>0</v>
      </c>
      <c r="BL86" s="208" t="str">
        <f>'Marks Entry'!BM88</f>
        <v/>
      </c>
      <c r="BM86" s="208" t="str">
        <f>'Marks Entry'!BN88</f>
        <v/>
      </c>
      <c r="BN86" s="210" t="str">
        <f>'Marks Entry'!BO88</f>
        <v/>
      </c>
      <c r="BO86" s="207">
        <f>'Marks Entry'!BP88</f>
        <v>0</v>
      </c>
      <c r="BP86" s="208">
        <f>'Marks Entry'!BQ88</f>
        <v>0</v>
      </c>
      <c r="BQ86" s="208">
        <f>'Marks Entry'!BR88</f>
        <v>0</v>
      </c>
      <c r="BR86" s="208">
        <f>'Marks Entry'!BS88</f>
        <v>0</v>
      </c>
      <c r="BS86" s="208">
        <f>'Marks Entry'!BT88</f>
        <v>0</v>
      </c>
      <c r="BT86" s="209">
        <f>'Marks Entry'!BU88</f>
        <v>0</v>
      </c>
      <c r="BU86" s="208">
        <f>'Marks Entry'!BV88</f>
        <v>0</v>
      </c>
      <c r="BV86" s="209">
        <f>'Marks Entry'!BW88</f>
        <v>0</v>
      </c>
      <c r="BW86" s="208">
        <f>'Marks Entry'!BX88</f>
        <v>0</v>
      </c>
      <c r="BX86" s="209">
        <f>'Marks Entry'!BY88</f>
        <v>0</v>
      </c>
      <c r="BY86" s="208">
        <f>'Marks Entry'!BZ88</f>
        <v>0</v>
      </c>
      <c r="BZ86" s="208" t="str">
        <f>'Marks Entry'!CA88</f>
        <v/>
      </c>
      <c r="CA86" s="208" t="str">
        <f>'Marks Entry'!CB88</f>
        <v/>
      </c>
      <c r="CB86" s="210" t="str">
        <f>'Marks Entry'!CC88</f>
        <v/>
      </c>
      <c r="CC86" s="207">
        <f>'Marks Entry'!CD88</f>
        <v>0</v>
      </c>
      <c r="CD86" s="208">
        <f>'Marks Entry'!CE88</f>
        <v>0</v>
      </c>
      <c r="CE86" s="208">
        <f>'Marks Entry'!CF88</f>
        <v>0</v>
      </c>
      <c r="CF86" s="208">
        <f>'Marks Entry'!CG88</f>
        <v>0</v>
      </c>
      <c r="CG86" s="208">
        <f>'Marks Entry'!CH88</f>
        <v>0</v>
      </c>
      <c r="CH86" s="209">
        <f>'Marks Entry'!CI88</f>
        <v>0</v>
      </c>
      <c r="CI86" s="208">
        <f>'Marks Entry'!CJ88</f>
        <v>0</v>
      </c>
      <c r="CJ86" s="209">
        <f>'Marks Entry'!CK88</f>
        <v>0</v>
      </c>
      <c r="CK86" s="208">
        <f>'Marks Entry'!CL88</f>
        <v>0</v>
      </c>
      <c r="CL86" s="209">
        <f>'Marks Entry'!CM88</f>
        <v>0</v>
      </c>
      <c r="CM86" s="208">
        <f>'Marks Entry'!CN88</f>
        <v>0</v>
      </c>
      <c r="CN86" s="208" t="str">
        <f>'Marks Entry'!CO88</f>
        <v/>
      </c>
      <c r="CO86" s="208" t="str">
        <f>'Marks Entry'!CP88</f>
        <v/>
      </c>
      <c r="CP86" s="210" t="str">
        <f>'Marks Entry'!CQ88</f>
        <v/>
      </c>
      <c r="CQ86" s="207">
        <f>'Marks Entry'!CR88</f>
        <v>0</v>
      </c>
      <c r="CR86" s="208">
        <f>'Marks Entry'!CS88</f>
        <v>0</v>
      </c>
      <c r="CS86" s="208">
        <f>'Marks Entry'!CT88</f>
        <v>0</v>
      </c>
      <c r="CT86" s="208">
        <f>'Marks Entry'!CU88</f>
        <v>0</v>
      </c>
      <c r="CU86" s="208">
        <f>'Marks Entry'!CV88</f>
        <v>0</v>
      </c>
      <c r="CV86" s="209">
        <f>'Marks Entry'!CW88</f>
        <v>0</v>
      </c>
      <c r="CW86" s="208">
        <f>'Marks Entry'!CX88</f>
        <v>0</v>
      </c>
      <c r="CX86" s="209">
        <f>'Marks Entry'!CY88</f>
        <v>0</v>
      </c>
      <c r="CY86" s="208">
        <f>'Marks Entry'!CZ88</f>
        <v>0</v>
      </c>
      <c r="CZ86" s="209">
        <f>'Marks Entry'!DA88</f>
        <v>0</v>
      </c>
      <c r="DA86" s="208">
        <f>'Marks Entry'!DB88</f>
        <v>0</v>
      </c>
      <c r="DB86" s="208" t="str">
        <f>'Marks Entry'!DC88</f>
        <v/>
      </c>
      <c r="DC86" s="208" t="str">
        <f>'Marks Entry'!DD88</f>
        <v/>
      </c>
      <c r="DD86" s="210" t="str">
        <f>'Marks Entry'!DE88</f>
        <v/>
      </c>
      <c r="DE86" s="211">
        <f>'Marks Entry'!DF88</f>
        <v>0</v>
      </c>
      <c r="DF86" s="212">
        <f>'Marks Entry'!DG88</f>
        <v>0</v>
      </c>
      <c r="DG86" s="212">
        <f>'Marks Entry'!DH88</f>
        <v>0</v>
      </c>
      <c r="DH86" s="209">
        <f>'Marks Entry'!DI88</f>
        <v>0</v>
      </c>
      <c r="DI86" s="212">
        <f>'Marks Entry'!DJ88</f>
        <v>0</v>
      </c>
      <c r="DJ86" s="213">
        <f>'Marks Entry'!DK88</f>
        <v>0</v>
      </c>
      <c r="DK86" s="214">
        <f>'Marks Entry'!DL88</f>
        <v>0</v>
      </c>
      <c r="DL86" s="213">
        <f>'Marks Entry'!DM88</f>
        <v>0</v>
      </c>
      <c r="DM86" s="212">
        <f>'Marks Entry'!DN88</f>
        <v>0</v>
      </c>
      <c r="DN86" s="214">
        <f>'Marks Entry'!DO88</f>
        <v>0</v>
      </c>
      <c r="DO86" s="215">
        <f>'Marks Entry'!DP88</f>
        <v>0</v>
      </c>
      <c r="DP86" s="208">
        <f>'Marks Entry'!DQ88</f>
        <v>0</v>
      </c>
      <c r="DQ86" s="210" t="str">
        <f>'Marks Entry'!DR88</f>
        <v/>
      </c>
      <c r="DR86" s="211">
        <f>'Marks Entry'!DS88</f>
        <v>0</v>
      </c>
      <c r="DS86" s="212">
        <f>'Marks Entry'!DT88</f>
        <v>0</v>
      </c>
      <c r="DT86" s="216">
        <f>'Marks Entry'!DU88</f>
        <v>0</v>
      </c>
      <c r="DU86" s="212">
        <f>'Marks Entry'!DV88</f>
        <v>0</v>
      </c>
      <c r="DV86" s="212">
        <f>'Marks Entry'!DW88</f>
        <v>0</v>
      </c>
      <c r="DW86" s="216">
        <f>'Marks Entry'!DX88</f>
        <v>0</v>
      </c>
      <c r="DX86" s="212">
        <f>'Marks Entry'!DY88</f>
        <v>0</v>
      </c>
      <c r="DY86" s="212">
        <f>'Marks Entry'!DZ88</f>
        <v>0</v>
      </c>
      <c r="DZ86" s="216" t="str">
        <f>'Marks Entry'!EA88</f>
        <v/>
      </c>
      <c r="EA86" s="216">
        <f>'Marks Entry'!EB88</f>
        <v>0</v>
      </c>
      <c r="EB86" s="216">
        <f>'Marks Entry'!EC88</f>
        <v>0</v>
      </c>
      <c r="EC86" s="217">
        <f>'Marks Entry'!ED88</f>
        <v>0</v>
      </c>
      <c r="ED86" s="212">
        <f>'Marks Entry'!EE88</f>
        <v>0</v>
      </c>
      <c r="EE86" s="213">
        <f>'Marks Entry'!EF88</f>
        <v>0</v>
      </c>
      <c r="EF86" s="216">
        <f>'Marks Entry'!EG88</f>
        <v>0</v>
      </c>
      <c r="EG86" s="213">
        <f>'Marks Entry'!EH88</f>
        <v>0</v>
      </c>
      <c r="EH86" s="212">
        <f>'Marks Entry'!EI88</f>
        <v>0</v>
      </c>
      <c r="EI86" s="214">
        <f>'Marks Entry'!EJ88</f>
        <v>0</v>
      </c>
      <c r="EJ86" s="214">
        <f>'Marks Entry'!EK88</f>
        <v>0</v>
      </c>
      <c r="EK86" s="214">
        <f>'Marks Entry'!EL88</f>
        <v>0</v>
      </c>
      <c r="EL86" s="218">
        <f>'Marks Entry'!EM88</f>
        <v>0</v>
      </c>
      <c r="EM86" s="208">
        <f>'Marks Entry'!EN88</f>
        <v>0</v>
      </c>
      <c r="EN86" s="210" t="str">
        <f>'Marks Entry'!EO88</f>
        <v/>
      </c>
      <c r="EO86" s="211">
        <f>'Marks Entry'!EP88</f>
        <v>0</v>
      </c>
      <c r="EP86" s="212">
        <f>'Marks Entry'!EQ88</f>
        <v>0</v>
      </c>
      <c r="EQ86" s="212">
        <f>'Marks Entry'!ER88</f>
        <v>0</v>
      </c>
      <c r="ER86" s="215">
        <f>'Marks Entry'!ES88</f>
        <v>0</v>
      </c>
      <c r="ES86" s="219">
        <f>'Marks Entry'!ET88</f>
        <v>0</v>
      </c>
      <c r="ET86" s="220" t="str">
        <f>'Marks Entry'!EU88</f>
        <v/>
      </c>
      <c r="EU86" s="211">
        <f>'Marks Entry'!EV88</f>
        <v>0</v>
      </c>
      <c r="EV86" s="212">
        <f>'Marks Entry'!EW88</f>
        <v>0</v>
      </c>
      <c r="EW86" s="212">
        <f>'Marks Entry'!EX88</f>
        <v>0</v>
      </c>
      <c r="EX86" s="215">
        <f>'Marks Entry'!EY88</f>
        <v>0</v>
      </c>
      <c r="EY86" s="219">
        <f>'Marks Entry'!EZ88</f>
        <v>0</v>
      </c>
      <c r="EZ86" s="220" t="str">
        <f>'Marks Entry'!FA88</f>
        <v/>
      </c>
      <c r="FA86" s="211">
        <f>'Marks Entry'!FB88</f>
        <v>0</v>
      </c>
      <c r="FB86" s="212">
        <f>'Marks Entry'!FC88</f>
        <v>0</v>
      </c>
      <c r="FC86" s="213">
        <f>'Marks Entry'!FD88</f>
        <v>0</v>
      </c>
      <c r="FD86" s="216">
        <f>'Marks Entry'!FE88</f>
        <v>0</v>
      </c>
      <c r="FE86" s="213">
        <f>'Marks Entry'!FF88</f>
        <v>0</v>
      </c>
      <c r="FF86" s="216">
        <f>'Marks Entry'!FG88</f>
        <v>0</v>
      </c>
      <c r="FG86" s="213">
        <f>'Marks Entry'!FH88</f>
        <v>0</v>
      </c>
      <c r="FH86" s="221">
        <f>'Marks Entry'!FI88</f>
        <v>0</v>
      </c>
      <c r="FI86" s="221">
        <f>'Marks Entry'!FJ88</f>
        <v>0</v>
      </c>
      <c r="FJ86" s="221" t="str">
        <f>'Marks Entry'!FK88</f>
        <v/>
      </c>
      <c r="FK86" s="208" t="str">
        <f>'Marks Entry'!FL88</f>
        <v/>
      </c>
      <c r="FL86" s="210" t="str">
        <f>'Marks Entry'!FM88</f>
        <v/>
      </c>
      <c r="FM86" s="211">
        <f>'Marks Entry'!FN88</f>
        <v>0</v>
      </c>
      <c r="FN86" s="212">
        <f>'Marks Entry'!FO88</f>
        <v>0</v>
      </c>
      <c r="FO86" s="212">
        <f>'Marks Entry'!FP88</f>
        <v>0</v>
      </c>
      <c r="FP86" s="215">
        <f>'Marks Entry'!FQ88</f>
        <v>0</v>
      </c>
      <c r="FQ86" s="219">
        <f>'Marks Entry'!FR88</f>
        <v>0</v>
      </c>
      <c r="FR86" s="220" t="str">
        <f>'Marks Entry'!FS88</f>
        <v/>
      </c>
      <c r="FS86" s="207">
        <f>'Marks Entry'!FT88</f>
        <v>0</v>
      </c>
      <c r="FT86" s="208">
        <f>'Marks Entry'!FU88</f>
        <v>0</v>
      </c>
      <c r="FU86" s="222" t="str">
        <f>'Marks Entry'!FV88</f>
        <v/>
      </c>
      <c r="FV86" s="207" t="str">
        <f>'Marks Entry'!FW88</f>
        <v/>
      </c>
      <c r="FW86" s="208" t="str">
        <f>'Marks Entry'!FX88</f>
        <v/>
      </c>
      <c r="FX86" s="223" t="str">
        <f>'Marks Entry'!FY88</f>
        <v/>
      </c>
      <c r="FY86" s="224" t="str">
        <f>'Marks Entry'!FZ88</f>
        <v/>
      </c>
      <c r="FZ86" s="224" t="str">
        <f>'Marks Entry'!GA88</f>
        <v/>
      </c>
      <c r="GA86" s="208" t="str">
        <f>'Marks Entry'!GC88</f>
        <v/>
      </c>
      <c r="GB86" s="445" t="str">
        <f>'Marks Entry'!GD88</f>
        <v/>
      </c>
    </row>
    <row r="87" spans="1:184" s="31" customFormat="1" ht="17.25" customHeight="1">
      <c r="A87" s="1064"/>
      <c r="B87" s="188">
        <f t="shared" si="2"/>
        <v>0</v>
      </c>
      <c r="C87" s="189">
        <f>'Marks Entry'!D89</f>
        <v>0</v>
      </c>
      <c r="D87" s="189">
        <f>'Marks Entry'!E89</f>
        <v>0</v>
      </c>
      <c r="E87" s="189">
        <f>'Marks Entry'!F89</f>
        <v>0</v>
      </c>
      <c r="F87" s="189">
        <f>'Marks Entry'!G89</f>
        <v>0</v>
      </c>
      <c r="G87" s="189">
        <f>'Marks Entry'!H89</f>
        <v>0</v>
      </c>
      <c r="H87" s="189">
        <f>'Marks Entry'!I89</f>
        <v>0</v>
      </c>
      <c r="I87" s="189">
        <f>'Marks Entry'!J89</f>
        <v>0</v>
      </c>
      <c r="J87" s="366">
        <f>'Marks Entry'!K89</f>
        <v>0</v>
      </c>
      <c r="K87" s="207">
        <f>'Marks Entry'!L89</f>
        <v>0</v>
      </c>
      <c r="L87" s="208">
        <f>'Marks Entry'!M89</f>
        <v>0</v>
      </c>
      <c r="M87" s="208">
        <f>'Marks Entry'!N89</f>
        <v>0</v>
      </c>
      <c r="N87" s="208">
        <f>'Marks Entry'!O89</f>
        <v>0</v>
      </c>
      <c r="O87" s="208">
        <f>'Marks Entry'!P89</f>
        <v>0</v>
      </c>
      <c r="P87" s="209">
        <f>'Marks Entry'!Q89</f>
        <v>0</v>
      </c>
      <c r="Q87" s="208">
        <f>'Marks Entry'!R89</f>
        <v>0</v>
      </c>
      <c r="R87" s="209">
        <f>'Marks Entry'!S89</f>
        <v>0</v>
      </c>
      <c r="S87" s="208">
        <f>'Marks Entry'!T89</f>
        <v>0</v>
      </c>
      <c r="T87" s="209">
        <f>'Marks Entry'!U89</f>
        <v>0</v>
      </c>
      <c r="U87" s="208">
        <f>'Marks Entry'!V89</f>
        <v>0</v>
      </c>
      <c r="V87" s="208" t="str">
        <f>'Marks Entry'!W89</f>
        <v/>
      </c>
      <c r="W87" s="208" t="str">
        <f>'Marks Entry'!X89</f>
        <v/>
      </c>
      <c r="X87" s="210" t="str">
        <f>'Marks Entry'!Y89</f>
        <v/>
      </c>
      <c r="Y87" s="207">
        <f>'Marks Entry'!Z89</f>
        <v>0</v>
      </c>
      <c r="Z87" s="208">
        <f>'Marks Entry'!AA89</f>
        <v>0</v>
      </c>
      <c r="AA87" s="208">
        <f>'Marks Entry'!AB89</f>
        <v>0</v>
      </c>
      <c r="AB87" s="208">
        <f>'Marks Entry'!AC89</f>
        <v>0</v>
      </c>
      <c r="AC87" s="208">
        <f>'Marks Entry'!AD89</f>
        <v>0</v>
      </c>
      <c r="AD87" s="209">
        <f>'Marks Entry'!AE89</f>
        <v>0</v>
      </c>
      <c r="AE87" s="208">
        <f>'Marks Entry'!AF89</f>
        <v>0</v>
      </c>
      <c r="AF87" s="209">
        <f>'Marks Entry'!AG89</f>
        <v>0</v>
      </c>
      <c r="AG87" s="208">
        <f>'Marks Entry'!AH89</f>
        <v>0</v>
      </c>
      <c r="AH87" s="209">
        <f>'Marks Entry'!AI89</f>
        <v>0</v>
      </c>
      <c r="AI87" s="208">
        <f>'Marks Entry'!AJ89</f>
        <v>0</v>
      </c>
      <c r="AJ87" s="208" t="str">
        <f>'Marks Entry'!AK89</f>
        <v/>
      </c>
      <c r="AK87" s="208" t="str">
        <f>'Marks Entry'!AL89</f>
        <v/>
      </c>
      <c r="AL87" s="210" t="str">
        <f>'Marks Entry'!AM89</f>
        <v/>
      </c>
      <c r="AM87" s="207">
        <f>'Marks Entry'!AN89</f>
        <v>0</v>
      </c>
      <c r="AN87" s="208">
        <f>'Marks Entry'!AO89</f>
        <v>0</v>
      </c>
      <c r="AO87" s="208">
        <f>'Marks Entry'!AP89</f>
        <v>0</v>
      </c>
      <c r="AP87" s="208">
        <f>'Marks Entry'!AQ89</f>
        <v>0</v>
      </c>
      <c r="AQ87" s="208">
        <f>'Marks Entry'!AR89</f>
        <v>0</v>
      </c>
      <c r="AR87" s="209">
        <f>'Marks Entry'!AS89</f>
        <v>0</v>
      </c>
      <c r="AS87" s="208">
        <f>'Marks Entry'!AT89</f>
        <v>0</v>
      </c>
      <c r="AT87" s="209">
        <f>'Marks Entry'!AU89</f>
        <v>0</v>
      </c>
      <c r="AU87" s="208">
        <f>'Marks Entry'!AV89</f>
        <v>0</v>
      </c>
      <c r="AV87" s="209">
        <f>'Marks Entry'!AW89</f>
        <v>0</v>
      </c>
      <c r="AW87" s="208">
        <f>'Marks Entry'!AX89</f>
        <v>0</v>
      </c>
      <c r="AX87" s="208" t="str">
        <f>'Marks Entry'!AY89</f>
        <v/>
      </c>
      <c r="AY87" s="208" t="str">
        <f>'Marks Entry'!AZ89</f>
        <v/>
      </c>
      <c r="AZ87" s="210" t="str">
        <f>'Marks Entry'!BA89</f>
        <v/>
      </c>
      <c r="BA87" s="207">
        <f>'Marks Entry'!BB89</f>
        <v>0</v>
      </c>
      <c r="BB87" s="208">
        <f>'Marks Entry'!BC89</f>
        <v>0</v>
      </c>
      <c r="BC87" s="208">
        <f>'Marks Entry'!BD89</f>
        <v>0</v>
      </c>
      <c r="BD87" s="208">
        <f>'Marks Entry'!BE89</f>
        <v>0</v>
      </c>
      <c r="BE87" s="208">
        <f>'Marks Entry'!BF89</f>
        <v>0</v>
      </c>
      <c r="BF87" s="209">
        <f>'Marks Entry'!BG89</f>
        <v>0</v>
      </c>
      <c r="BG87" s="208">
        <f>'Marks Entry'!BH89</f>
        <v>0</v>
      </c>
      <c r="BH87" s="209">
        <f>'Marks Entry'!BI89</f>
        <v>0</v>
      </c>
      <c r="BI87" s="208">
        <f>'Marks Entry'!BJ89</f>
        <v>0</v>
      </c>
      <c r="BJ87" s="209">
        <f>'Marks Entry'!BK89</f>
        <v>0</v>
      </c>
      <c r="BK87" s="208">
        <f>'Marks Entry'!BL89</f>
        <v>0</v>
      </c>
      <c r="BL87" s="208" t="str">
        <f>'Marks Entry'!BM89</f>
        <v/>
      </c>
      <c r="BM87" s="208" t="str">
        <f>'Marks Entry'!BN89</f>
        <v/>
      </c>
      <c r="BN87" s="210" t="str">
        <f>'Marks Entry'!BO89</f>
        <v/>
      </c>
      <c r="BO87" s="207">
        <f>'Marks Entry'!BP89</f>
        <v>0</v>
      </c>
      <c r="BP87" s="208">
        <f>'Marks Entry'!BQ89</f>
        <v>0</v>
      </c>
      <c r="BQ87" s="208">
        <f>'Marks Entry'!BR89</f>
        <v>0</v>
      </c>
      <c r="BR87" s="208">
        <f>'Marks Entry'!BS89</f>
        <v>0</v>
      </c>
      <c r="BS87" s="208">
        <f>'Marks Entry'!BT89</f>
        <v>0</v>
      </c>
      <c r="BT87" s="209">
        <f>'Marks Entry'!BU89</f>
        <v>0</v>
      </c>
      <c r="BU87" s="208">
        <f>'Marks Entry'!BV89</f>
        <v>0</v>
      </c>
      <c r="BV87" s="209">
        <f>'Marks Entry'!BW89</f>
        <v>0</v>
      </c>
      <c r="BW87" s="208">
        <f>'Marks Entry'!BX89</f>
        <v>0</v>
      </c>
      <c r="BX87" s="209">
        <f>'Marks Entry'!BY89</f>
        <v>0</v>
      </c>
      <c r="BY87" s="208">
        <f>'Marks Entry'!BZ89</f>
        <v>0</v>
      </c>
      <c r="BZ87" s="208" t="str">
        <f>'Marks Entry'!CA89</f>
        <v/>
      </c>
      <c r="CA87" s="208" t="str">
        <f>'Marks Entry'!CB89</f>
        <v/>
      </c>
      <c r="CB87" s="210" t="str">
        <f>'Marks Entry'!CC89</f>
        <v/>
      </c>
      <c r="CC87" s="207">
        <f>'Marks Entry'!CD89</f>
        <v>0</v>
      </c>
      <c r="CD87" s="208">
        <f>'Marks Entry'!CE89</f>
        <v>0</v>
      </c>
      <c r="CE87" s="208">
        <f>'Marks Entry'!CF89</f>
        <v>0</v>
      </c>
      <c r="CF87" s="208">
        <f>'Marks Entry'!CG89</f>
        <v>0</v>
      </c>
      <c r="CG87" s="208">
        <f>'Marks Entry'!CH89</f>
        <v>0</v>
      </c>
      <c r="CH87" s="209">
        <f>'Marks Entry'!CI89</f>
        <v>0</v>
      </c>
      <c r="CI87" s="208">
        <f>'Marks Entry'!CJ89</f>
        <v>0</v>
      </c>
      <c r="CJ87" s="209">
        <f>'Marks Entry'!CK89</f>
        <v>0</v>
      </c>
      <c r="CK87" s="208">
        <f>'Marks Entry'!CL89</f>
        <v>0</v>
      </c>
      <c r="CL87" s="209">
        <f>'Marks Entry'!CM89</f>
        <v>0</v>
      </c>
      <c r="CM87" s="208">
        <f>'Marks Entry'!CN89</f>
        <v>0</v>
      </c>
      <c r="CN87" s="208" t="str">
        <f>'Marks Entry'!CO89</f>
        <v/>
      </c>
      <c r="CO87" s="208" t="str">
        <f>'Marks Entry'!CP89</f>
        <v/>
      </c>
      <c r="CP87" s="210" t="str">
        <f>'Marks Entry'!CQ89</f>
        <v/>
      </c>
      <c r="CQ87" s="207">
        <f>'Marks Entry'!CR89</f>
        <v>0</v>
      </c>
      <c r="CR87" s="208">
        <f>'Marks Entry'!CS89</f>
        <v>0</v>
      </c>
      <c r="CS87" s="208">
        <f>'Marks Entry'!CT89</f>
        <v>0</v>
      </c>
      <c r="CT87" s="208">
        <f>'Marks Entry'!CU89</f>
        <v>0</v>
      </c>
      <c r="CU87" s="208">
        <f>'Marks Entry'!CV89</f>
        <v>0</v>
      </c>
      <c r="CV87" s="209">
        <f>'Marks Entry'!CW89</f>
        <v>0</v>
      </c>
      <c r="CW87" s="208">
        <f>'Marks Entry'!CX89</f>
        <v>0</v>
      </c>
      <c r="CX87" s="209">
        <f>'Marks Entry'!CY89</f>
        <v>0</v>
      </c>
      <c r="CY87" s="208">
        <f>'Marks Entry'!CZ89</f>
        <v>0</v>
      </c>
      <c r="CZ87" s="209">
        <f>'Marks Entry'!DA89</f>
        <v>0</v>
      </c>
      <c r="DA87" s="208">
        <f>'Marks Entry'!DB89</f>
        <v>0</v>
      </c>
      <c r="DB87" s="208" t="str">
        <f>'Marks Entry'!DC89</f>
        <v/>
      </c>
      <c r="DC87" s="208" t="str">
        <f>'Marks Entry'!DD89</f>
        <v/>
      </c>
      <c r="DD87" s="210" t="str">
        <f>'Marks Entry'!DE89</f>
        <v/>
      </c>
      <c r="DE87" s="211">
        <f>'Marks Entry'!DF89</f>
        <v>0</v>
      </c>
      <c r="DF87" s="212">
        <f>'Marks Entry'!DG89</f>
        <v>0</v>
      </c>
      <c r="DG87" s="212">
        <f>'Marks Entry'!DH89</f>
        <v>0</v>
      </c>
      <c r="DH87" s="209">
        <f>'Marks Entry'!DI89</f>
        <v>0</v>
      </c>
      <c r="DI87" s="212">
        <f>'Marks Entry'!DJ89</f>
        <v>0</v>
      </c>
      <c r="DJ87" s="213">
        <f>'Marks Entry'!DK89</f>
        <v>0</v>
      </c>
      <c r="DK87" s="214">
        <f>'Marks Entry'!DL89</f>
        <v>0</v>
      </c>
      <c r="DL87" s="213">
        <f>'Marks Entry'!DM89</f>
        <v>0</v>
      </c>
      <c r="DM87" s="212">
        <f>'Marks Entry'!DN89</f>
        <v>0</v>
      </c>
      <c r="DN87" s="214">
        <f>'Marks Entry'!DO89</f>
        <v>0</v>
      </c>
      <c r="DO87" s="215">
        <f>'Marks Entry'!DP89</f>
        <v>0</v>
      </c>
      <c r="DP87" s="208">
        <f>'Marks Entry'!DQ89</f>
        <v>0</v>
      </c>
      <c r="DQ87" s="210" t="str">
        <f>'Marks Entry'!DR89</f>
        <v/>
      </c>
      <c r="DR87" s="211">
        <f>'Marks Entry'!DS89</f>
        <v>0</v>
      </c>
      <c r="DS87" s="212">
        <f>'Marks Entry'!DT89</f>
        <v>0</v>
      </c>
      <c r="DT87" s="216">
        <f>'Marks Entry'!DU89</f>
        <v>0</v>
      </c>
      <c r="DU87" s="212">
        <f>'Marks Entry'!DV89</f>
        <v>0</v>
      </c>
      <c r="DV87" s="212">
        <f>'Marks Entry'!DW89</f>
        <v>0</v>
      </c>
      <c r="DW87" s="216">
        <f>'Marks Entry'!DX89</f>
        <v>0</v>
      </c>
      <c r="DX87" s="212">
        <f>'Marks Entry'!DY89</f>
        <v>0</v>
      </c>
      <c r="DY87" s="212">
        <f>'Marks Entry'!DZ89</f>
        <v>0</v>
      </c>
      <c r="DZ87" s="216" t="str">
        <f>'Marks Entry'!EA89</f>
        <v/>
      </c>
      <c r="EA87" s="216">
        <f>'Marks Entry'!EB89</f>
        <v>0</v>
      </c>
      <c r="EB87" s="216">
        <f>'Marks Entry'!EC89</f>
        <v>0</v>
      </c>
      <c r="EC87" s="217">
        <f>'Marks Entry'!ED89</f>
        <v>0</v>
      </c>
      <c r="ED87" s="212">
        <f>'Marks Entry'!EE89</f>
        <v>0</v>
      </c>
      <c r="EE87" s="213">
        <f>'Marks Entry'!EF89</f>
        <v>0</v>
      </c>
      <c r="EF87" s="216">
        <f>'Marks Entry'!EG89</f>
        <v>0</v>
      </c>
      <c r="EG87" s="213">
        <f>'Marks Entry'!EH89</f>
        <v>0</v>
      </c>
      <c r="EH87" s="212">
        <f>'Marks Entry'!EI89</f>
        <v>0</v>
      </c>
      <c r="EI87" s="214">
        <f>'Marks Entry'!EJ89</f>
        <v>0</v>
      </c>
      <c r="EJ87" s="214">
        <f>'Marks Entry'!EK89</f>
        <v>0</v>
      </c>
      <c r="EK87" s="214">
        <f>'Marks Entry'!EL89</f>
        <v>0</v>
      </c>
      <c r="EL87" s="218">
        <f>'Marks Entry'!EM89</f>
        <v>0</v>
      </c>
      <c r="EM87" s="208">
        <f>'Marks Entry'!EN89</f>
        <v>0</v>
      </c>
      <c r="EN87" s="210" t="str">
        <f>'Marks Entry'!EO89</f>
        <v/>
      </c>
      <c r="EO87" s="211">
        <f>'Marks Entry'!EP89</f>
        <v>0</v>
      </c>
      <c r="EP87" s="212">
        <f>'Marks Entry'!EQ89</f>
        <v>0</v>
      </c>
      <c r="EQ87" s="212">
        <f>'Marks Entry'!ER89</f>
        <v>0</v>
      </c>
      <c r="ER87" s="215">
        <f>'Marks Entry'!ES89</f>
        <v>0</v>
      </c>
      <c r="ES87" s="219">
        <f>'Marks Entry'!ET89</f>
        <v>0</v>
      </c>
      <c r="ET87" s="220" t="str">
        <f>'Marks Entry'!EU89</f>
        <v/>
      </c>
      <c r="EU87" s="211">
        <f>'Marks Entry'!EV89</f>
        <v>0</v>
      </c>
      <c r="EV87" s="212">
        <f>'Marks Entry'!EW89</f>
        <v>0</v>
      </c>
      <c r="EW87" s="212">
        <f>'Marks Entry'!EX89</f>
        <v>0</v>
      </c>
      <c r="EX87" s="215">
        <f>'Marks Entry'!EY89</f>
        <v>0</v>
      </c>
      <c r="EY87" s="219">
        <f>'Marks Entry'!EZ89</f>
        <v>0</v>
      </c>
      <c r="EZ87" s="220" t="str">
        <f>'Marks Entry'!FA89</f>
        <v/>
      </c>
      <c r="FA87" s="211">
        <f>'Marks Entry'!FB89</f>
        <v>0</v>
      </c>
      <c r="FB87" s="212">
        <f>'Marks Entry'!FC89</f>
        <v>0</v>
      </c>
      <c r="FC87" s="213">
        <f>'Marks Entry'!FD89</f>
        <v>0</v>
      </c>
      <c r="FD87" s="216">
        <f>'Marks Entry'!FE89</f>
        <v>0</v>
      </c>
      <c r="FE87" s="213">
        <f>'Marks Entry'!FF89</f>
        <v>0</v>
      </c>
      <c r="FF87" s="216">
        <f>'Marks Entry'!FG89</f>
        <v>0</v>
      </c>
      <c r="FG87" s="213">
        <f>'Marks Entry'!FH89</f>
        <v>0</v>
      </c>
      <c r="FH87" s="221">
        <f>'Marks Entry'!FI89</f>
        <v>0</v>
      </c>
      <c r="FI87" s="221">
        <f>'Marks Entry'!FJ89</f>
        <v>0</v>
      </c>
      <c r="FJ87" s="221" t="str">
        <f>'Marks Entry'!FK89</f>
        <v/>
      </c>
      <c r="FK87" s="208" t="str">
        <f>'Marks Entry'!FL89</f>
        <v/>
      </c>
      <c r="FL87" s="210" t="str">
        <f>'Marks Entry'!FM89</f>
        <v/>
      </c>
      <c r="FM87" s="211">
        <f>'Marks Entry'!FN89</f>
        <v>0</v>
      </c>
      <c r="FN87" s="212">
        <f>'Marks Entry'!FO89</f>
        <v>0</v>
      </c>
      <c r="FO87" s="212">
        <f>'Marks Entry'!FP89</f>
        <v>0</v>
      </c>
      <c r="FP87" s="215">
        <f>'Marks Entry'!FQ89</f>
        <v>0</v>
      </c>
      <c r="FQ87" s="219">
        <f>'Marks Entry'!FR89</f>
        <v>0</v>
      </c>
      <c r="FR87" s="220" t="str">
        <f>'Marks Entry'!FS89</f>
        <v/>
      </c>
      <c r="FS87" s="207">
        <f>'Marks Entry'!FT89</f>
        <v>0</v>
      </c>
      <c r="FT87" s="208">
        <f>'Marks Entry'!FU89</f>
        <v>0</v>
      </c>
      <c r="FU87" s="222" t="str">
        <f>'Marks Entry'!FV89</f>
        <v/>
      </c>
      <c r="FV87" s="207" t="str">
        <f>'Marks Entry'!FW89</f>
        <v/>
      </c>
      <c r="FW87" s="208" t="str">
        <f>'Marks Entry'!FX89</f>
        <v/>
      </c>
      <c r="FX87" s="223" t="str">
        <f>'Marks Entry'!FY89</f>
        <v/>
      </c>
      <c r="FY87" s="208" t="str">
        <f>'Marks Entry'!FZ89</f>
        <v/>
      </c>
      <c r="FZ87" s="208" t="str">
        <f>'Marks Entry'!GA89</f>
        <v/>
      </c>
      <c r="GA87" s="208" t="str">
        <f>'Marks Entry'!GC89</f>
        <v/>
      </c>
      <c r="GB87" s="445" t="str">
        <f>'Marks Entry'!GD89</f>
        <v/>
      </c>
    </row>
    <row r="88" spans="1:184" s="31" customFormat="1" ht="17.25" customHeight="1">
      <c r="A88" s="1064"/>
      <c r="B88" s="188">
        <f t="shared" si="2"/>
        <v>0</v>
      </c>
      <c r="C88" s="189">
        <f>'Marks Entry'!D90</f>
        <v>0</v>
      </c>
      <c r="D88" s="189">
        <f>'Marks Entry'!E90</f>
        <v>0</v>
      </c>
      <c r="E88" s="189">
        <f>'Marks Entry'!F90</f>
        <v>0</v>
      </c>
      <c r="F88" s="189">
        <f>'Marks Entry'!G90</f>
        <v>0</v>
      </c>
      <c r="G88" s="189">
        <f>'Marks Entry'!H90</f>
        <v>0</v>
      </c>
      <c r="H88" s="189">
        <f>'Marks Entry'!I90</f>
        <v>0</v>
      </c>
      <c r="I88" s="189">
        <f>'Marks Entry'!J90</f>
        <v>0</v>
      </c>
      <c r="J88" s="366">
        <f>'Marks Entry'!K90</f>
        <v>0</v>
      </c>
      <c r="K88" s="207">
        <f>'Marks Entry'!L90</f>
        <v>0</v>
      </c>
      <c r="L88" s="208">
        <f>'Marks Entry'!M90</f>
        <v>0</v>
      </c>
      <c r="M88" s="208">
        <f>'Marks Entry'!N90</f>
        <v>0</v>
      </c>
      <c r="N88" s="208">
        <f>'Marks Entry'!O90</f>
        <v>0</v>
      </c>
      <c r="O88" s="208">
        <f>'Marks Entry'!P90</f>
        <v>0</v>
      </c>
      <c r="P88" s="209">
        <f>'Marks Entry'!Q90</f>
        <v>0</v>
      </c>
      <c r="Q88" s="208">
        <f>'Marks Entry'!R90</f>
        <v>0</v>
      </c>
      <c r="R88" s="209">
        <f>'Marks Entry'!S90</f>
        <v>0</v>
      </c>
      <c r="S88" s="208">
        <f>'Marks Entry'!T90</f>
        <v>0</v>
      </c>
      <c r="T88" s="209">
        <f>'Marks Entry'!U90</f>
        <v>0</v>
      </c>
      <c r="U88" s="208">
        <f>'Marks Entry'!V90</f>
        <v>0</v>
      </c>
      <c r="V88" s="208" t="str">
        <f>'Marks Entry'!W90</f>
        <v/>
      </c>
      <c r="W88" s="208" t="str">
        <f>'Marks Entry'!X90</f>
        <v/>
      </c>
      <c r="X88" s="210" t="str">
        <f>'Marks Entry'!Y90</f>
        <v/>
      </c>
      <c r="Y88" s="207">
        <f>'Marks Entry'!Z90</f>
        <v>0</v>
      </c>
      <c r="Z88" s="208">
        <f>'Marks Entry'!AA90</f>
        <v>0</v>
      </c>
      <c r="AA88" s="208">
        <f>'Marks Entry'!AB90</f>
        <v>0</v>
      </c>
      <c r="AB88" s="208">
        <f>'Marks Entry'!AC90</f>
        <v>0</v>
      </c>
      <c r="AC88" s="208">
        <f>'Marks Entry'!AD90</f>
        <v>0</v>
      </c>
      <c r="AD88" s="209">
        <f>'Marks Entry'!AE90</f>
        <v>0</v>
      </c>
      <c r="AE88" s="208">
        <f>'Marks Entry'!AF90</f>
        <v>0</v>
      </c>
      <c r="AF88" s="209">
        <f>'Marks Entry'!AG90</f>
        <v>0</v>
      </c>
      <c r="AG88" s="208">
        <f>'Marks Entry'!AH90</f>
        <v>0</v>
      </c>
      <c r="AH88" s="209">
        <f>'Marks Entry'!AI90</f>
        <v>0</v>
      </c>
      <c r="AI88" s="208">
        <f>'Marks Entry'!AJ90</f>
        <v>0</v>
      </c>
      <c r="AJ88" s="208" t="str">
        <f>'Marks Entry'!AK90</f>
        <v/>
      </c>
      <c r="AK88" s="208" t="str">
        <f>'Marks Entry'!AL90</f>
        <v/>
      </c>
      <c r="AL88" s="210" t="str">
        <f>'Marks Entry'!AM90</f>
        <v/>
      </c>
      <c r="AM88" s="207">
        <f>'Marks Entry'!AN90</f>
        <v>0</v>
      </c>
      <c r="AN88" s="208">
        <f>'Marks Entry'!AO90</f>
        <v>0</v>
      </c>
      <c r="AO88" s="208">
        <f>'Marks Entry'!AP90</f>
        <v>0</v>
      </c>
      <c r="AP88" s="208">
        <f>'Marks Entry'!AQ90</f>
        <v>0</v>
      </c>
      <c r="AQ88" s="208">
        <f>'Marks Entry'!AR90</f>
        <v>0</v>
      </c>
      <c r="AR88" s="209">
        <f>'Marks Entry'!AS90</f>
        <v>0</v>
      </c>
      <c r="AS88" s="208">
        <f>'Marks Entry'!AT90</f>
        <v>0</v>
      </c>
      <c r="AT88" s="209">
        <f>'Marks Entry'!AU90</f>
        <v>0</v>
      </c>
      <c r="AU88" s="208">
        <f>'Marks Entry'!AV90</f>
        <v>0</v>
      </c>
      <c r="AV88" s="209">
        <f>'Marks Entry'!AW90</f>
        <v>0</v>
      </c>
      <c r="AW88" s="208">
        <f>'Marks Entry'!AX90</f>
        <v>0</v>
      </c>
      <c r="AX88" s="208" t="str">
        <f>'Marks Entry'!AY90</f>
        <v/>
      </c>
      <c r="AY88" s="208" t="str">
        <f>'Marks Entry'!AZ90</f>
        <v/>
      </c>
      <c r="AZ88" s="210" t="str">
        <f>'Marks Entry'!BA90</f>
        <v/>
      </c>
      <c r="BA88" s="207">
        <f>'Marks Entry'!BB90</f>
        <v>0</v>
      </c>
      <c r="BB88" s="208">
        <f>'Marks Entry'!BC90</f>
        <v>0</v>
      </c>
      <c r="BC88" s="208">
        <f>'Marks Entry'!BD90</f>
        <v>0</v>
      </c>
      <c r="BD88" s="208">
        <f>'Marks Entry'!BE90</f>
        <v>0</v>
      </c>
      <c r="BE88" s="208">
        <f>'Marks Entry'!BF90</f>
        <v>0</v>
      </c>
      <c r="BF88" s="209">
        <f>'Marks Entry'!BG90</f>
        <v>0</v>
      </c>
      <c r="BG88" s="208">
        <f>'Marks Entry'!BH90</f>
        <v>0</v>
      </c>
      <c r="BH88" s="209">
        <f>'Marks Entry'!BI90</f>
        <v>0</v>
      </c>
      <c r="BI88" s="208">
        <f>'Marks Entry'!BJ90</f>
        <v>0</v>
      </c>
      <c r="BJ88" s="209">
        <f>'Marks Entry'!BK90</f>
        <v>0</v>
      </c>
      <c r="BK88" s="208">
        <f>'Marks Entry'!BL90</f>
        <v>0</v>
      </c>
      <c r="BL88" s="208" t="str">
        <f>'Marks Entry'!BM90</f>
        <v/>
      </c>
      <c r="BM88" s="208" t="str">
        <f>'Marks Entry'!BN90</f>
        <v/>
      </c>
      <c r="BN88" s="210" t="str">
        <f>'Marks Entry'!BO90</f>
        <v/>
      </c>
      <c r="BO88" s="207">
        <f>'Marks Entry'!BP90</f>
        <v>0</v>
      </c>
      <c r="BP88" s="208">
        <f>'Marks Entry'!BQ90</f>
        <v>0</v>
      </c>
      <c r="BQ88" s="208">
        <f>'Marks Entry'!BR90</f>
        <v>0</v>
      </c>
      <c r="BR88" s="208">
        <f>'Marks Entry'!BS90</f>
        <v>0</v>
      </c>
      <c r="BS88" s="208">
        <f>'Marks Entry'!BT90</f>
        <v>0</v>
      </c>
      <c r="BT88" s="209">
        <f>'Marks Entry'!BU90</f>
        <v>0</v>
      </c>
      <c r="BU88" s="208">
        <f>'Marks Entry'!BV90</f>
        <v>0</v>
      </c>
      <c r="BV88" s="209">
        <f>'Marks Entry'!BW90</f>
        <v>0</v>
      </c>
      <c r="BW88" s="208">
        <f>'Marks Entry'!BX90</f>
        <v>0</v>
      </c>
      <c r="BX88" s="209">
        <f>'Marks Entry'!BY90</f>
        <v>0</v>
      </c>
      <c r="BY88" s="208">
        <f>'Marks Entry'!BZ90</f>
        <v>0</v>
      </c>
      <c r="BZ88" s="208" t="str">
        <f>'Marks Entry'!CA90</f>
        <v/>
      </c>
      <c r="CA88" s="208" t="str">
        <f>'Marks Entry'!CB90</f>
        <v/>
      </c>
      <c r="CB88" s="210" t="str">
        <f>'Marks Entry'!CC90</f>
        <v/>
      </c>
      <c r="CC88" s="207">
        <f>'Marks Entry'!CD90</f>
        <v>0</v>
      </c>
      <c r="CD88" s="208">
        <f>'Marks Entry'!CE90</f>
        <v>0</v>
      </c>
      <c r="CE88" s="208">
        <f>'Marks Entry'!CF90</f>
        <v>0</v>
      </c>
      <c r="CF88" s="208">
        <f>'Marks Entry'!CG90</f>
        <v>0</v>
      </c>
      <c r="CG88" s="208">
        <f>'Marks Entry'!CH90</f>
        <v>0</v>
      </c>
      <c r="CH88" s="209">
        <f>'Marks Entry'!CI90</f>
        <v>0</v>
      </c>
      <c r="CI88" s="208">
        <f>'Marks Entry'!CJ90</f>
        <v>0</v>
      </c>
      <c r="CJ88" s="209">
        <f>'Marks Entry'!CK90</f>
        <v>0</v>
      </c>
      <c r="CK88" s="208">
        <f>'Marks Entry'!CL90</f>
        <v>0</v>
      </c>
      <c r="CL88" s="209">
        <f>'Marks Entry'!CM90</f>
        <v>0</v>
      </c>
      <c r="CM88" s="208">
        <f>'Marks Entry'!CN90</f>
        <v>0</v>
      </c>
      <c r="CN88" s="208" t="str">
        <f>'Marks Entry'!CO90</f>
        <v/>
      </c>
      <c r="CO88" s="208" t="str">
        <f>'Marks Entry'!CP90</f>
        <v/>
      </c>
      <c r="CP88" s="210" t="str">
        <f>'Marks Entry'!CQ90</f>
        <v/>
      </c>
      <c r="CQ88" s="207">
        <f>'Marks Entry'!CR90</f>
        <v>0</v>
      </c>
      <c r="CR88" s="208">
        <f>'Marks Entry'!CS90</f>
        <v>0</v>
      </c>
      <c r="CS88" s="208">
        <f>'Marks Entry'!CT90</f>
        <v>0</v>
      </c>
      <c r="CT88" s="208">
        <f>'Marks Entry'!CU90</f>
        <v>0</v>
      </c>
      <c r="CU88" s="208">
        <f>'Marks Entry'!CV90</f>
        <v>0</v>
      </c>
      <c r="CV88" s="209">
        <f>'Marks Entry'!CW90</f>
        <v>0</v>
      </c>
      <c r="CW88" s="208">
        <f>'Marks Entry'!CX90</f>
        <v>0</v>
      </c>
      <c r="CX88" s="209">
        <f>'Marks Entry'!CY90</f>
        <v>0</v>
      </c>
      <c r="CY88" s="208">
        <f>'Marks Entry'!CZ90</f>
        <v>0</v>
      </c>
      <c r="CZ88" s="209">
        <f>'Marks Entry'!DA90</f>
        <v>0</v>
      </c>
      <c r="DA88" s="208">
        <f>'Marks Entry'!DB90</f>
        <v>0</v>
      </c>
      <c r="DB88" s="208" t="str">
        <f>'Marks Entry'!DC90</f>
        <v/>
      </c>
      <c r="DC88" s="208" t="str">
        <f>'Marks Entry'!DD90</f>
        <v/>
      </c>
      <c r="DD88" s="210" t="str">
        <f>'Marks Entry'!DE90</f>
        <v/>
      </c>
      <c r="DE88" s="211">
        <f>'Marks Entry'!DF90</f>
        <v>0</v>
      </c>
      <c r="DF88" s="212">
        <f>'Marks Entry'!DG90</f>
        <v>0</v>
      </c>
      <c r="DG88" s="212">
        <f>'Marks Entry'!DH90</f>
        <v>0</v>
      </c>
      <c r="DH88" s="209">
        <f>'Marks Entry'!DI90</f>
        <v>0</v>
      </c>
      <c r="DI88" s="212">
        <f>'Marks Entry'!DJ90</f>
        <v>0</v>
      </c>
      <c r="DJ88" s="213">
        <f>'Marks Entry'!DK90</f>
        <v>0</v>
      </c>
      <c r="DK88" s="214">
        <f>'Marks Entry'!DL90</f>
        <v>0</v>
      </c>
      <c r="DL88" s="213">
        <f>'Marks Entry'!DM90</f>
        <v>0</v>
      </c>
      <c r="DM88" s="212">
        <f>'Marks Entry'!DN90</f>
        <v>0</v>
      </c>
      <c r="DN88" s="214">
        <f>'Marks Entry'!DO90</f>
        <v>0</v>
      </c>
      <c r="DO88" s="215">
        <f>'Marks Entry'!DP90</f>
        <v>0</v>
      </c>
      <c r="DP88" s="208">
        <f>'Marks Entry'!DQ90</f>
        <v>0</v>
      </c>
      <c r="DQ88" s="210" t="str">
        <f>'Marks Entry'!DR90</f>
        <v/>
      </c>
      <c r="DR88" s="211">
        <f>'Marks Entry'!DS90</f>
        <v>0</v>
      </c>
      <c r="DS88" s="212">
        <f>'Marks Entry'!DT90</f>
        <v>0</v>
      </c>
      <c r="DT88" s="216">
        <f>'Marks Entry'!DU90</f>
        <v>0</v>
      </c>
      <c r="DU88" s="212">
        <f>'Marks Entry'!DV90</f>
        <v>0</v>
      </c>
      <c r="DV88" s="212">
        <f>'Marks Entry'!DW90</f>
        <v>0</v>
      </c>
      <c r="DW88" s="216">
        <f>'Marks Entry'!DX90</f>
        <v>0</v>
      </c>
      <c r="DX88" s="212">
        <f>'Marks Entry'!DY90</f>
        <v>0</v>
      </c>
      <c r="DY88" s="212">
        <f>'Marks Entry'!DZ90</f>
        <v>0</v>
      </c>
      <c r="DZ88" s="216" t="str">
        <f>'Marks Entry'!EA90</f>
        <v/>
      </c>
      <c r="EA88" s="216">
        <f>'Marks Entry'!EB90</f>
        <v>0</v>
      </c>
      <c r="EB88" s="216">
        <f>'Marks Entry'!EC90</f>
        <v>0</v>
      </c>
      <c r="EC88" s="217">
        <f>'Marks Entry'!ED90</f>
        <v>0</v>
      </c>
      <c r="ED88" s="212">
        <f>'Marks Entry'!EE90</f>
        <v>0</v>
      </c>
      <c r="EE88" s="213">
        <f>'Marks Entry'!EF90</f>
        <v>0</v>
      </c>
      <c r="EF88" s="216">
        <f>'Marks Entry'!EG90</f>
        <v>0</v>
      </c>
      <c r="EG88" s="213">
        <f>'Marks Entry'!EH90</f>
        <v>0</v>
      </c>
      <c r="EH88" s="212">
        <f>'Marks Entry'!EI90</f>
        <v>0</v>
      </c>
      <c r="EI88" s="214">
        <f>'Marks Entry'!EJ90</f>
        <v>0</v>
      </c>
      <c r="EJ88" s="214">
        <f>'Marks Entry'!EK90</f>
        <v>0</v>
      </c>
      <c r="EK88" s="214">
        <f>'Marks Entry'!EL90</f>
        <v>0</v>
      </c>
      <c r="EL88" s="218">
        <f>'Marks Entry'!EM90</f>
        <v>0</v>
      </c>
      <c r="EM88" s="208">
        <f>'Marks Entry'!EN90</f>
        <v>0</v>
      </c>
      <c r="EN88" s="210" t="str">
        <f>'Marks Entry'!EO90</f>
        <v/>
      </c>
      <c r="EO88" s="211">
        <f>'Marks Entry'!EP90</f>
        <v>0</v>
      </c>
      <c r="EP88" s="212">
        <f>'Marks Entry'!EQ90</f>
        <v>0</v>
      </c>
      <c r="EQ88" s="212">
        <f>'Marks Entry'!ER90</f>
        <v>0</v>
      </c>
      <c r="ER88" s="215">
        <f>'Marks Entry'!ES90</f>
        <v>0</v>
      </c>
      <c r="ES88" s="219">
        <f>'Marks Entry'!ET90</f>
        <v>0</v>
      </c>
      <c r="ET88" s="220" t="str">
        <f>'Marks Entry'!EU90</f>
        <v/>
      </c>
      <c r="EU88" s="211">
        <f>'Marks Entry'!EV90</f>
        <v>0</v>
      </c>
      <c r="EV88" s="212">
        <f>'Marks Entry'!EW90</f>
        <v>0</v>
      </c>
      <c r="EW88" s="212">
        <f>'Marks Entry'!EX90</f>
        <v>0</v>
      </c>
      <c r="EX88" s="215">
        <f>'Marks Entry'!EY90</f>
        <v>0</v>
      </c>
      <c r="EY88" s="219">
        <f>'Marks Entry'!EZ90</f>
        <v>0</v>
      </c>
      <c r="EZ88" s="220" t="str">
        <f>'Marks Entry'!FA90</f>
        <v/>
      </c>
      <c r="FA88" s="211">
        <f>'Marks Entry'!FB90</f>
        <v>0</v>
      </c>
      <c r="FB88" s="212">
        <f>'Marks Entry'!FC90</f>
        <v>0</v>
      </c>
      <c r="FC88" s="213">
        <f>'Marks Entry'!FD90</f>
        <v>0</v>
      </c>
      <c r="FD88" s="216">
        <f>'Marks Entry'!FE90</f>
        <v>0</v>
      </c>
      <c r="FE88" s="213">
        <f>'Marks Entry'!FF90</f>
        <v>0</v>
      </c>
      <c r="FF88" s="216">
        <f>'Marks Entry'!FG90</f>
        <v>0</v>
      </c>
      <c r="FG88" s="213">
        <f>'Marks Entry'!FH90</f>
        <v>0</v>
      </c>
      <c r="FH88" s="221">
        <f>'Marks Entry'!FI90</f>
        <v>0</v>
      </c>
      <c r="FI88" s="221">
        <f>'Marks Entry'!FJ90</f>
        <v>0</v>
      </c>
      <c r="FJ88" s="221" t="str">
        <f>'Marks Entry'!FK90</f>
        <v/>
      </c>
      <c r="FK88" s="208" t="str">
        <f>'Marks Entry'!FL90</f>
        <v/>
      </c>
      <c r="FL88" s="210" t="str">
        <f>'Marks Entry'!FM90</f>
        <v/>
      </c>
      <c r="FM88" s="211">
        <f>'Marks Entry'!FN90</f>
        <v>0</v>
      </c>
      <c r="FN88" s="212">
        <f>'Marks Entry'!FO90</f>
        <v>0</v>
      </c>
      <c r="FO88" s="212">
        <f>'Marks Entry'!FP90</f>
        <v>0</v>
      </c>
      <c r="FP88" s="215">
        <f>'Marks Entry'!FQ90</f>
        <v>0</v>
      </c>
      <c r="FQ88" s="219">
        <f>'Marks Entry'!FR90</f>
        <v>0</v>
      </c>
      <c r="FR88" s="220" t="str">
        <f>'Marks Entry'!FS90</f>
        <v/>
      </c>
      <c r="FS88" s="207">
        <f>'Marks Entry'!FT90</f>
        <v>0</v>
      </c>
      <c r="FT88" s="208">
        <f>'Marks Entry'!FU90</f>
        <v>0</v>
      </c>
      <c r="FU88" s="222" t="str">
        <f>'Marks Entry'!FV90</f>
        <v/>
      </c>
      <c r="FV88" s="207" t="str">
        <f>'Marks Entry'!FW90</f>
        <v/>
      </c>
      <c r="FW88" s="208" t="str">
        <f>'Marks Entry'!FX90</f>
        <v/>
      </c>
      <c r="FX88" s="223" t="str">
        <f>'Marks Entry'!FY90</f>
        <v/>
      </c>
      <c r="FY88" s="208" t="str">
        <f>'Marks Entry'!FZ90</f>
        <v/>
      </c>
      <c r="FZ88" s="208" t="str">
        <f>'Marks Entry'!GA90</f>
        <v/>
      </c>
      <c r="GA88" s="208" t="str">
        <f>'Marks Entry'!GC90</f>
        <v/>
      </c>
      <c r="GB88" s="445" t="str">
        <f>'Marks Entry'!GD90</f>
        <v/>
      </c>
    </row>
    <row r="89" spans="1:184" s="31" customFormat="1" ht="17.25" customHeight="1">
      <c r="A89" s="1064"/>
      <c r="B89" s="188">
        <f t="shared" si="2"/>
        <v>0</v>
      </c>
      <c r="C89" s="189">
        <f>'Marks Entry'!D91</f>
        <v>0</v>
      </c>
      <c r="D89" s="189">
        <f>'Marks Entry'!E91</f>
        <v>0</v>
      </c>
      <c r="E89" s="189">
        <f>'Marks Entry'!F91</f>
        <v>0</v>
      </c>
      <c r="F89" s="189">
        <f>'Marks Entry'!G91</f>
        <v>0</v>
      </c>
      <c r="G89" s="189">
        <f>'Marks Entry'!H91</f>
        <v>0</v>
      </c>
      <c r="H89" s="189">
        <f>'Marks Entry'!I91</f>
        <v>0</v>
      </c>
      <c r="I89" s="189">
        <f>'Marks Entry'!J91</f>
        <v>0</v>
      </c>
      <c r="J89" s="366">
        <f>'Marks Entry'!K91</f>
        <v>0</v>
      </c>
      <c r="K89" s="207">
        <f>'Marks Entry'!L91</f>
        <v>0</v>
      </c>
      <c r="L89" s="208">
        <f>'Marks Entry'!M91</f>
        <v>0</v>
      </c>
      <c r="M89" s="208">
        <f>'Marks Entry'!N91</f>
        <v>0</v>
      </c>
      <c r="N89" s="208">
        <f>'Marks Entry'!O91</f>
        <v>0</v>
      </c>
      <c r="O89" s="208">
        <f>'Marks Entry'!P91</f>
        <v>0</v>
      </c>
      <c r="P89" s="209">
        <f>'Marks Entry'!Q91</f>
        <v>0</v>
      </c>
      <c r="Q89" s="208">
        <f>'Marks Entry'!R91</f>
        <v>0</v>
      </c>
      <c r="R89" s="209">
        <f>'Marks Entry'!S91</f>
        <v>0</v>
      </c>
      <c r="S89" s="208">
        <f>'Marks Entry'!T91</f>
        <v>0</v>
      </c>
      <c r="T89" s="209">
        <f>'Marks Entry'!U91</f>
        <v>0</v>
      </c>
      <c r="U89" s="208">
        <f>'Marks Entry'!V91</f>
        <v>0</v>
      </c>
      <c r="V89" s="208" t="str">
        <f>'Marks Entry'!W91</f>
        <v/>
      </c>
      <c r="W89" s="208" t="str">
        <f>'Marks Entry'!X91</f>
        <v/>
      </c>
      <c r="X89" s="210" t="str">
        <f>'Marks Entry'!Y91</f>
        <v/>
      </c>
      <c r="Y89" s="207">
        <f>'Marks Entry'!Z91</f>
        <v>0</v>
      </c>
      <c r="Z89" s="208">
        <f>'Marks Entry'!AA91</f>
        <v>0</v>
      </c>
      <c r="AA89" s="208">
        <f>'Marks Entry'!AB91</f>
        <v>0</v>
      </c>
      <c r="AB89" s="208">
        <f>'Marks Entry'!AC91</f>
        <v>0</v>
      </c>
      <c r="AC89" s="208">
        <f>'Marks Entry'!AD91</f>
        <v>0</v>
      </c>
      <c r="AD89" s="209">
        <f>'Marks Entry'!AE91</f>
        <v>0</v>
      </c>
      <c r="AE89" s="208">
        <f>'Marks Entry'!AF91</f>
        <v>0</v>
      </c>
      <c r="AF89" s="209">
        <f>'Marks Entry'!AG91</f>
        <v>0</v>
      </c>
      <c r="AG89" s="208">
        <f>'Marks Entry'!AH91</f>
        <v>0</v>
      </c>
      <c r="AH89" s="209">
        <f>'Marks Entry'!AI91</f>
        <v>0</v>
      </c>
      <c r="AI89" s="208">
        <f>'Marks Entry'!AJ91</f>
        <v>0</v>
      </c>
      <c r="AJ89" s="208" t="str">
        <f>'Marks Entry'!AK91</f>
        <v/>
      </c>
      <c r="AK89" s="208" t="str">
        <f>'Marks Entry'!AL91</f>
        <v/>
      </c>
      <c r="AL89" s="210" t="str">
        <f>'Marks Entry'!AM91</f>
        <v/>
      </c>
      <c r="AM89" s="207">
        <f>'Marks Entry'!AN91</f>
        <v>0</v>
      </c>
      <c r="AN89" s="208">
        <f>'Marks Entry'!AO91</f>
        <v>0</v>
      </c>
      <c r="AO89" s="208">
        <f>'Marks Entry'!AP91</f>
        <v>0</v>
      </c>
      <c r="AP89" s="208">
        <f>'Marks Entry'!AQ91</f>
        <v>0</v>
      </c>
      <c r="AQ89" s="208">
        <f>'Marks Entry'!AR91</f>
        <v>0</v>
      </c>
      <c r="AR89" s="209">
        <f>'Marks Entry'!AS91</f>
        <v>0</v>
      </c>
      <c r="AS89" s="208">
        <f>'Marks Entry'!AT91</f>
        <v>0</v>
      </c>
      <c r="AT89" s="209">
        <f>'Marks Entry'!AU91</f>
        <v>0</v>
      </c>
      <c r="AU89" s="208">
        <f>'Marks Entry'!AV91</f>
        <v>0</v>
      </c>
      <c r="AV89" s="209">
        <f>'Marks Entry'!AW91</f>
        <v>0</v>
      </c>
      <c r="AW89" s="208">
        <f>'Marks Entry'!AX91</f>
        <v>0</v>
      </c>
      <c r="AX89" s="208" t="str">
        <f>'Marks Entry'!AY91</f>
        <v/>
      </c>
      <c r="AY89" s="208" t="str">
        <f>'Marks Entry'!AZ91</f>
        <v/>
      </c>
      <c r="AZ89" s="210" t="str">
        <f>'Marks Entry'!BA91</f>
        <v/>
      </c>
      <c r="BA89" s="207">
        <f>'Marks Entry'!BB91</f>
        <v>0</v>
      </c>
      <c r="BB89" s="208">
        <f>'Marks Entry'!BC91</f>
        <v>0</v>
      </c>
      <c r="BC89" s="208">
        <f>'Marks Entry'!BD91</f>
        <v>0</v>
      </c>
      <c r="BD89" s="208">
        <f>'Marks Entry'!BE91</f>
        <v>0</v>
      </c>
      <c r="BE89" s="208">
        <f>'Marks Entry'!BF91</f>
        <v>0</v>
      </c>
      <c r="BF89" s="209">
        <f>'Marks Entry'!BG91</f>
        <v>0</v>
      </c>
      <c r="BG89" s="208">
        <f>'Marks Entry'!BH91</f>
        <v>0</v>
      </c>
      <c r="BH89" s="209">
        <f>'Marks Entry'!BI91</f>
        <v>0</v>
      </c>
      <c r="BI89" s="208">
        <f>'Marks Entry'!BJ91</f>
        <v>0</v>
      </c>
      <c r="BJ89" s="209">
        <f>'Marks Entry'!BK91</f>
        <v>0</v>
      </c>
      <c r="BK89" s="208">
        <f>'Marks Entry'!BL91</f>
        <v>0</v>
      </c>
      <c r="BL89" s="208" t="str">
        <f>'Marks Entry'!BM91</f>
        <v/>
      </c>
      <c r="BM89" s="208" t="str">
        <f>'Marks Entry'!BN91</f>
        <v/>
      </c>
      <c r="BN89" s="210" t="str">
        <f>'Marks Entry'!BO91</f>
        <v/>
      </c>
      <c r="BO89" s="207">
        <f>'Marks Entry'!BP91</f>
        <v>0</v>
      </c>
      <c r="BP89" s="208">
        <f>'Marks Entry'!BQ91</f>
        <v>0</v>
      </c>
      <c r="BQ89" s="208">
        <f>'Marks Entry'!BR91</f>
        <v>0</v>
      </c>
      <c r="BR89" s="208">
        <f>'Marks Entry'!BS91</f>
        <v>0</v>
      </c>
      <c r="BS89" s="208">
        <f>'Marks Entry'!BT91</f>
        <v>0</v>
      </c>
      <c r="BT89" s="209">
        <f>'Marks Entry'!BU91</f>
        <v>0</v>
      </c>
      <c r="BU89" s="208">
        <f>'Marks Entry'!BV91</f>
        <v>0</v>
      </c>
      <c r="BV89" s="209">
        <f>'Marks Entry'!BW91</f>
        <v>0</v>
      </c>
      <c r="BW89" s="208">
        <f>'Marks Entry'!BX91</f>
        <v>0</v>
      </c>
      <c r="BX89" s="209">
        <f>'Marks Entry'!BY91</f>
        <v>0</v>
      </c>
      <c r="BY89" s="208">
        <f>'Marks Entry'!BZ91</f>
        <v>0</v>
      </c>
      <c r="BZ89" s="208" t="str">
        <f>'Marks Entry'!CA91</f>
        <v/>
      </c>
      <c r="CA89" s="208" t="str">
        <f>'Marks Entry'!CB91</f>
        <v/>
      </c>
      <c r="CB89" s="210" t="str">
        <f>'Marks Entry'!CC91</f>
        <v/>
      </c>
      <c r="CC89" s="207">
        <f>'Marks Entry'!CD91</f>
        <v>0</v>
      </c>
      <c r="CD89" s="208">
        <f>'Marks Entry'!CE91</f>
        <v>0</v>
      </c>
      <c r="CE89" s="208">
        <f>'Marks Entry'!CF91</f>
        <v>0</v>
      </c>
      <c r="CF89" s="208">
        <f>'Marks Entry'!CG91</f>
        <v>0</v>
      </c>
      <c r="CG89" s="208">
        <f>'Marks Entry'!CH91</f>
        <v>0</v>
      </c>
      <c r="CH89" s="209">
        <f>'Marks Entry'!CI91</f>
        <v>0</v>
      </c>
      <c r="CI89" s="208">
        <f>'Marks Entry'!CJ91</f>
        <v>0</v>
      </c>
      <c r="CJ89" s="209">
        <f>'Marks Entry'!CK91</f>
        <v>0</v>
      </c>
      <c r="CK89" s="208">
        <f>'Marks Entry'!CL91</f>
        <v>0</v>
      </c>
      <c r="CL89" s="209">
        <f>'Marks Entry'!CM91</f>
        <v>0</v>
      </c>
      <c r="CM89" s="208">
        <f>'Marks Entry'!CN91</f>
        <v>0</v>
      </c>
      <c r="CN89" s="208" t="str">
        <f>'Marks Entry'!CO91</f>
        <v/>
      </c>
      <c r="CO89" s="208" t="str">
        <f>'Marks Entry'!CP91</f>
        <v/>
      </c>
      <c r="CP89" s="210" t="str">
        <f>'Marks Entry'!CQ91</f>
        <v/>
      </c>
      <c r="CQ89" s="207">
        <f>'Marks Entry'!CR91</f>
        <v>0</v>
      </c>
      <c r="CR89" s="208">
        <f>'Marks Entry'!CS91</f>
        <v>0</v>
      </c>
      <c r="CS89" s="208">
        <f>'Marks Entry'!CT91</f>
        <v>0</v>
      </c>
      <c r="CT89" s="208">
        <f>'Marks Entry'!CU91</f>
        <v>0</v>
      </c>
      <c r="CU89" s="208">
        <f>'Marks Entry'!CV91</f>
        <v>0</v>
      </c>
      <c r="CV89" s="209">
        <f>'Marks Entry'!CW91</f>
        <v>0</v>
      </c>
      <c r="CW89" s="208">
        <f>'Marks Entry'!CX91</f>
        <v>0</v>
      </c>
      <c r="CX89" s="209">
        <f>'Marks Entry'!CY91</f>
        <v>0</v>
      </c>
      <c r="CY89" s="208">
        <f>'Marks Entry'!CZ91</f>
        <v>0</v>
      </c>
      <c r="CZ89" s="209">
        <f>'Marks Entry'!DA91</f>
        <v>0</v>
      </c>
      <c r="DA89" s="208">
        <f>'Marks Entry'!DB91</f>
        <v>0</v>
      </c>
      <c r="DB89" s="208" t="str">
        <f>'Marks Entry'!DC91</f>
        <v/>
      </c>
      <c r="DC89" s="208" t="str">
        <f>'Marks Entry'!DD91</f>
        <v/>
      </c>
      <c r="DD89" s="210" t="str">
        <f>'Marks Entry'!DE91</f>
        <v/>
      </c>
      <c r="DE89" s="211">
        <f>'Marks Entry'!DF91</f>
        <v>0</v>
      </c>
      <c r="DF89" s="212">
        <f>'Marks Entry'!DG91</f>
        <v>0</v>
      </c>
      <c r="DG89" s="212">
        <f>'Marks Entry'!DH91</f>
        <v>0</v>
      </c>
      <c r="DH89" s="209">
        <f>'Marks Entry'!DI91</f>
        <v>0</v>
      </c>
      <c r="DI89" s="212">
        <f>'Marks Entry'!DJ91</f>
        <v>0</v>
      </c>
      <c r="DJ89" s="213">
        <f>'Marks Entry'!DK91</f>
        <v>0</v>
      </c>
      <c r="DK89" s="214">
        <f>'Marks Entry'!DL91</f>
        <v>0</v>
      </c>
      <c r="DL89" s="213">
        <f>'Marks Entry'!DM91</f>
        <v>0</v>
      </c>
      <c r="DM89" s="212">
        <f>'Marks Entry'!DN91</f>
        <v>0</v>
      </c>
      <c r="DN89" s="214">
        <f>'Marks Entry'!DO91</f>
        <v>0</v>
      </c>
      <c r="DO89" s="215">
        <f>'Marks Entry'!DP91</f>
        <v>0</v>
      </c>
      <c r="DP89" s="208">
        <f>'Marks Entry'!DQ91</f>
        <v>0</v>
      </c>
      <c r="DQ89" s="210" t="str">
        <f>'Marks Entry'!DR91</f>
        <v/>
      </c>
      <c r="DR89" s="211">
        <f>'Marks Entry'!DS91</f>
        <v>0</v>
      </c>
      <c r="DS89" s="212">
        <f>'Marks Entry'!DT91</f>
        <v>0</v>
      </c>
      <c r="DT89" s="216">
        <f>'Marks Entry'!DU91</f>
        <v>0</v>
      </c>
      <c r="DU89" s="212">
        <f>'Marks Entry'!DV91</f>
        <v>0</v>
      </c>
      <c r="DV89" s="212">
        <f>'Marks Entry'!DW91</f>
        <v>0</v>
      </c>
      <c r="DW89" s="216">
        <f>'Marks Entry'!DX91</f>
        <v>0</v>
      </c>
      <c r="DX89" s="212">
        <f>'Marks Entry'!DY91</f>
        <v>0</v>
      </c>
      <c r="DY89" s="212">
        <f>'Marks Entry'!DZ91</f>
        <v>0</v>
      </c>
      <c r="DZ89" s="216" t="str">
        <f>'Marks Entry'!EA91</f>
        <v/>
      </c>
      <c r="EA89" s="216">
        <f>'Marks Entry'!EB91</f>
        <v>0</v>
      </c>
      <c r="EB89" s="216">
        <f>'Marks Entry'!EC91</f>
        <v>0</v>
      </c>
      <c r="EC89" s="217">
        <f>'Marks Entry'!ED91</f>
        <v>0</v>
      </c>
      <c r="ED89" s="212">
        <f>'Marks Entry'!EE91</f>
        <v>0</v>
      </c>
      <c r="EE89" s="213">
        <f>'Marks Entry'!EF91</f>
        <v>0</v>
      </c>
      <c r="EF89" s="216">
        <f>'Marks Entry'!EG91</f>
        <v>0</v>
      </c>
      <c r="EG89" s="213">
        <f>'Marks Entry'!EH91</f>
        <v>0</v>
      </c>
      <c r="EH89" s="212">
        <f>'Marks Entry'!EI91</f>
        <v>0</v>
      </c>
      <c r="EI89" s="214">
        <f>'Marks Entry'!EJ91</f>
        <v>0</v>
      </c>
      <c r="EJ89" s="214">
        <f>'Marks Entry'!EK91</f>
        <v>0</v>
      </c>
      <c r="EK89" s="214">
        <f>'Marks Entry'!EL91</f>
        <v>0</v>
      </c>
      <c r="EL89" s="218">
        <f>'Marks Entry'!EM91</f>
        <v>0</v>
      </c>
      <c r="EM89" s="208">
        <f>'Marks Entry'!EN91</f>
        <v>0</v>
      </c>
      <c r="EN89" s="210" t="str">
        <f>'Marks Entry'!EO91</f>
        <v/>
      </c>
      <c r="EO89" s="211">
        <f>'Marks Entry'!EP91</f>
        <v>0</v>
      </c>
      <c r="EP89" s="212">
        <f>'Marks Entry'!EQ91</f>
        <v>0</v>
      </c>
      <c r="EQ89" s="212">
        <f>'Marks Entry'!ER91</f>
        <v>0</v>
      </c>
      <c r="ER89" s="215">
        <f>'Marks Entry'!ES91</f>
        <v>0</v>
      </c>
      <c r="ES89" s="219">
        <f>'Marks Entry'!ET91</f>
        <v>0</v>
      </c>
      <c r="ET89" s="220" t="str">
        <f>'Marks Entry'!EU91</f>
        <v/>
      </c>
      <c r="EU89" s="211">
        <f>'Marks Entry'!EV91</f>
        <v>0</v>
      </c>
      <c r="EV89" s="212">
        <f>'Marks Entry'!EW91</f>
        <v>0</v>
      </c>
      <c r="EW89" s="212">
        <f>'Marks Entry'!EX91</f>
        <v>0</v>
      </c>
      <c r="EX89" s="215">
        <f>'Marks Entry'!EY91</f>
        <v>0</v>
      </c>
      <c r="EY89" s="219">
        <f>'Marks Entry'!EZ91</f>
        <v>0</v>
      </c>
      <c r="EZ89" s="220" t="str">
        <f>'Marks Entry'!FA91</f>
        <v/>
      </c>
      <c r="FA89" s="211">
        <f>'Marks Entry'!FB91</f>
        <v>0</v>
      </c>
      <c r="FB89" s="212">
        <f>'Marks Entry'!FC91</f>
        <v>0</v>
      </c>
      <c r="FC89" s="213">
        <f>'Marks Entry'!FD91</f>
        <v>0</v>
      </c>
      <c r="FD89" s="216">
        <f>'Marks Entry'!FE91</f>
        <v>0</v>
      </c>
      <c r="FE89" s="213">
        <f>'Marks Entry'!FF91</f>
        <v>0</v>
      </c>
      <c r="FF89" s="216">
        <f>'Marks Entry'!FG91</f>
        <v>0</v>
      </c>
      <c r="FG89" s="213">
        <f>'Marks Entry'!FH91</f>
        <v>0</v>
      </c>
      <c r="FH89" s="221">
        <f>'Marks Entry'!FI91</f>
        <v>0</v>
      </c>
      <c r="FI89" s="221">
        <f>'Marks Entry'!FJ91</f>
        <v>0</v>
      </c>
      <c r="FJ89" s="221" t="str">
        <f>'Marks Entry'!FK91</f>
        <v/>
      </c>
      <c r="FK89" s="208" t="str">
        <f>'Marks Entry'!FL91</f>
        <v/>
      </c>
      <c r="FL89" s="210" t="str">
        <f>'Marks Entry'!FM91</f>
        <v/>
      </c>
      <c r="FM89" s="211">
        <f>'Marks Entry'!FN91</f>
        <v>0</v>
      </c>
      <c r="FN89" s="212">
        <f>'Marks Entry'!FO91</f>
        <v>0</v>
      </c>
      <c r="FO89" s="212">
        <f>'Marks Entry'!FP91</f>
        <v>0</v>
      </c>
      <c r="FP89" s="215">
        <f>'Marks Entry'!FQ91</f>
        <v>0</v>
      </c>
      <c r="FQ89" s="219">
        <f>'Marks Entry'!FR91</f>
        <v>0</v>
      </c>
      <c r="FR89" s="220" t="str">
        <f>'Marks Entry'!FS91</f>
        <v/>
      </c>
      <c r="FS89" s="207">
        <f>'Marks Entry'!FT91</f>
        <v>0</v>
      </c>
      <c r="FT89" s="208">
        <f>'Marks Entry'!FU91</f>
        <v>0</v>
      </c>
      <c r="FU89" s="222" t="str">
        <f>'Marks Entry'!FV91</f>
        <v/>
      </c>
      <c r="FV89" s="207" t="str">
        <f>'Marks Entry'!FW91</f>
        <v/>
      </c>
      <c r="FW89" s="208" t="str">
        <f>'Marks Entry'!FX91</f>
        <v/>
      </c>
      <c r="FX89" s="223" t="str">
        <f>'Marks Entry'!FY91</f>
        <v/>
      </c>
      <c r="FY89" s="224" t="str">
        <f>'Marks Entry'!FZ91</f>
        <v/>
      </c>
      <c r="FZ89" s="224" t="str">
        <f>'Marks Entry'!GA91</f>
        <v/>
      </c>
      <c r="GA89" s="208" t="str">
        <f>'Marks Entry'!GC91</f>
        <v/>
      </c>
      <c r="GB89" s="445" t="str">
        <f>'Marks Entry'!GD91</f>
        <v/>
      </c>
    </row>
    <row r="90" spans="1:184" s="31" customFormat="1" ht="17.25" customHeight="1">
      <c r="A90" s="1064"/>
      <c r="B90" s="188">
        <f t="shared" si="2"/>
        <v>0</v>
      </c>
      <c r="C90" s="189">
        <f>'Marks Entry'!D92</f>
        <v>0</v>
      </c>
      <c r="D90" s="189">
        <f>'Marks Entry'!E92</f>
        <v>0</v>
      </c>
      <c r="E90" s="189">
        <f>'Marks Entry'!F92</f>
        <v>0</v>
      </c>
      <c r="F90" s="189">
        <f>'Marks Entry'!G92</f>
        <v>0</v>
      </c>
      <c r="G90" s="189">
        <f>'Marks Entry'!H92</f>
        <v>0</v>
      </c>
      <c r="H90" s="189">
        <f>'Marks Entry'!I92</f>
        <v>0</v>
      </c>
      <c r="I90" s="189">
        <f>'Marks Entry'!J92</f>
        <v>0</v>
      </c>
      <c r="J90" s="366">
        <f>'Marks Entry'!K92</f>
        <v>0</v>
      </c>
      <c r="K90" s="207">
        <f>'Marks Entry'!L92</f>
        <v>0</v>
      </c>
      <c r="L90" s="208">
        <f>'Marks Entry'!M92</f>
        <v>0</v>
      </c>
      <c r="M90" s="208">
        <f>'Marks Entry'!N92</f>
        <v>0</v>
      </c>
      <c r="N90" s="208">
        <f>'Marks Entry'!O92</f>
        <v>0</v>
      </c>
      <c r="O90" s="208">
        <f>'Marks Entry'!P92</f>
        <v>0</v>
      </c>
      <c r="P90" s="209">
        <f>'Marks Entry'!Q92</f>
        <v>0</v>
      </c>
      <c r="Q90" s="208">
        <f>'Marks Entry'!R92</f>
        <v>0</v>
      </c>
      <c r="R90" s="209">
        <f>'Marks Entry'!S92</f>
        <v>0</v>
      </c>
      <c r="S90" s="208">
        <f>'Marks Entry'!T92</f>
        <v>0</v>
      </c>
      <c r="T90" s="209">
        <f>'Marks Entry'!U92</f>
        <v>0</v>
      </c>
      <c r="U90" s="208">
        <f>'Marks Entry'!V92</f>
        <v>0</v>
      </c>
      <c r="V90" s="208" t="str">
        <f>'Marks Entry'!W92</f>
        <v/>
      </c>
      <c r="W90" s="208" t="str">
        <f>'Marks Entry'!X92</f>
        <v/>
      </c>
      <c r="X90" s="210" t="str">
        <f>'Marks Entry'!Y92</f>
        <v/>
      </c>
      <c r="Y90" s="207">
        <f>'Marks Entry'!Z92</f>
        <v>0</v>
      </c>
      <c r="Z90" s="208">
        <f>'Marks Entry'!AA92</f>
        <v>0</v>
      </c>
      <c r="AA90" s="208">
        <f>'Marks Entry'!AB92</f>
        <v>0</v>
      </c>
      <c r="AB90" s="208">
        <f>'Marks Entry'!AC92</f>
        <v>0</v>
      </c>
      <c r="AC90" s="208">
        <f>'Marks Entry'!AD92</f>
        <v>0</v>
      </c>
      <c r="AD90" s="209">
        <f>'Marks Entry'!AE92</f>
        <v>0</v>
      </c>
      <c r="AE90" s="208">
        <f>'Marks Entry'!AF92</f>
        <v>0</v>
      </c>
      <c r="AF90" s="209">
        <f>'Marks Entry'!AG92</f>
        <v>0</v>
      </c>
      <c r="AG90" s="208">
        <f>'Marks Entry'!AH92</f>
        <v>0</v>
      </c>
      <c r="AH90" s="209">
        <f>'Marks Entry'!AI92</f>
        <v>0</v>
      </c>
      <c r="AI90" s="208">
        <f>'Marks Entry'!AJ92</f>
        <v>0</v>
      </c>
      <c r="AJ90" s="208" t="str">
        <f>'Marks Entry'!AK92</f>
        <v/>
      </c>
      <c r="AK90" s="208" t="str">
        <f>'Marks Entry'!AL92</f>
        <v/>
      </c>
      <c r="AL90" s="210" t="str">
        <f>'Marks Entry'!AM92</f>
        <v/>
      </c>
      <c r="AM90" s="207">
        <f>'Marks Entry'!AN92</f>
        <v>0</v>
      </c>
      <c r="AN90" s="208">
        <f>'Marks Entry'!AO92</f>
        <v>0</v>
      </c>
      <c r="AO90" s="208">
        <f>'Marks Entry'!AP92</f>
        <v>0</v>
      </c>
      <c r="AP90" s="208">
        <f>'Marks Entry'!AQ92</f>
        <v>0</v>
      </c>
      <c r="AQ90" s="208">
        <f>'Marks Entry'!AR92</f>
        <v>0</v>
      </c>
      <c r="AR90" s="209">
        <f>'Marks Entry'!AS92</f>
        <v>0</v>
      </c>
      <c r="AS90" s="208">
        <f>'Marks Entry'!AT92</f>
        <v>0</v>
      </c>
      <c r="AT90" s="209">
        <f>'Marks Entry'!AU92</f>
        <v>0</v>
      </c>
      <c r="AU90" s="208">
        <f>'Marks Entry'!AV92</f>
        <v>0</v>
      </c>
      <c r="AV90" s="209">
        <f>'Marks Entry'!AW92</f>
        <v>0</v>
      </c>
      <c r="AW90" s="208">
        <f>'Marks Entry'!AX92</f>
        <v>0</v>
      </c>
      <c r="AX90" s="208" t="str">
        <f>'Marks Entry'!AY92</f>
        <v/>
      </c>
      <c r="AY90" s="208" t="str">
        <f>'Marks Entry'!AZ92</f>
        <v/>
      </c>
      <c r="AZ90" s="210" t="str">
        <f>'Marks Entry'!BA92</f>
        <v/>
      </c>
      <c r="BA90" s="207">
        <f>'Marks Entry'!BB92</f>
        <v>0</v>
      </c>
      <c r="BB90" s="208">
        <f>'Marks Entry'!BC92</f>
        <v>0</v>
      </c>
      <c r="BC90" s="208">
        <f>'Marks Entry'!BD92</f>
        <v>0</v>
      </c>
      <c r="BD90" s="208">
        <f>'Marks Entry'!BE92</f>
        <v>0</v>
      </c>
      <c r="BE90" s="208">
        <f>'Marks Entry'!BF92</f>
        <v>0</v>
      </c>
      <c r="BF90" s="209">
        <f>'Marks Entry'!BG92</f>
        <v>0</v>
      </c>
      <c r="BG90" s="208">
        <f>'Marks Entry'!BH92</f>
        <v>0</v>
      </c>
      <c r="BH90" s="209">
        <f>'Marks Entry'!BI92</f>
        <v>0</v>
      </c>
      <c r="BI90" s="208">
        <f>'Marks Entry'!BJ92</f>
        <v>0</v>
      </c>
      <c r="BJ90" s="209">
        <f>'Marks Entry'!BK92</f>
        <v>0</v>
      </c>
      <c r="BK90" s="208">
        <f>'Marks Entry'!BL92</f>
        <v>0</v>
      </c>
      <c r="BL90" s="208" t="str">
        <f>'Marks Entry'!BM92</f>
        <v/>
      </c>
      <c r="BM90" s="208" t="str">
        <f>'Marks Entry'!BN92</f>
        <v/>
      </c>
      <c r="BN90" s="210" t="str">
        <f>'Marks Entry'!BO92</f>
        <v/>
      </c>
      <c r="BO90" s="207">
        <f>'Marks Entry'!BP92</f>
        <v>0</v>
      </c>
      <c r="BP90" s="208">
        <f>'Marks Entry'!BQ92</f>
        <v>0</v>
      </c>
      <c r="BQ90" s="208">
        <f>'Marks Entry'!BR92</f>
        <v>0</v>
      </c>
      <c r="BR90" s="208">
        <f>'Marks Entry'!BS92</f>
        <v>0</v>
      </c>
      <c r="BS90" s="208">
        <f>'Marks Entry'!BT92</f>
        <v>0</v>
      </c>
      <c r="BT90" s="209">
        <f>'Marks Entry'!BU92</f>
        <v>0</v>
      </c>
      <c r="BU90" s="208">
        <f>'Marks Entry'!BV92</f>
        <v>0</v>
      </c>
      <c r="BV90" s="209">
        <f>'Marks Entry'!BW92</f>
        <v>0</v>
      </c>
      <c r="BW90" s="208">
        <f>'Marks Entry'!BX92</f>
        <v>0</v>
      </c>
      <c r="BX90" s="209">
        <f>'Marks Entry'!BY92</f>
        <v>0</v>
      </c>
      <c r="BY90" s="208">
        <f>'Marks Entry'!BZ92</f>
        <v>0</v>
      </c>
      <c r="BZ90" s="208" t="str">
        <f>'Marks Entry'!CA92</f>
        <v/>
      </c>
      <c r="CA90" s="208" t="str">
        <f>'Marks Entry'!CB92</f>
        <v/>
      </c>
      <c r="CB90" s="210" t="str">
        <f>'Marks Entry'!CC92</f>
        <v/>
      </c>
      <c r="CC90" s="207">
        <f>'Marks Entry'!CD92</f>
        <v>0</v>
      </c>
      <c r="CD90" s="208">
        <f>'Marks Entry'!CE92</f>
        <v>0</v>
      </c>
      <c r="CE90" s="208">
        <f>'Marks Entry'!CF92</f>
        <v>0</v>
      </c>
      <c r="CF90" s="208">
        <f>'Marks Entry'!CG92</f>
        <v>0</v>
      </c>
      <c r="CG90" s="208">
        <f>'Marks Entry'!CH92</f>
        <v>0</v>
      </c>
      <c r="CH90" s="209">
        <f>'Marks Entry'!CI92</f>
        <v>0</v>
      </c>
      <c r="CI90" s="208">
        <f>'Marks Entry'!CJ92</f>
        <v>0</v>
      </c>
      <c r="CJ90" s="209">
        <f>'Marks Entry'!CK92</f>
        <v>0</v>
      </c>
      <c r="CK90" s="208">
        <f>'Marks Entry'!CL92</f>
        <v>0</v>
      </c>
      <c r="CL90" s="209">
        <f>'Marks Entry'!CM92</f>
        <v>0</v>
      </c>
      <c r="CM90" s="208">
        <f>'Marks Entry'!CN92</f>
        <v>0</v>
      </c>
      <c r="CN90" s="208" t="str">
        <f>'Marks Entry'!CO92</f>
        <v/>
      </c>
      <c r="CO90" s="208" t="str">
        <f>'Marks Entry'!CP92</f>
        <v/>
      </c>
      <c r="CP90" s="210" t="str">
        <f>'Marks Entry'!CQ92</f>
        <v/>
      </c>
      <c r="CQ90" s="207">
        <f>'Marks Entry'!CR92</f>
        <v>0</v>
      </c>
      <c r="CR90" s="208">
        <f>'Marks Entry'!CS92</f>
        <v>0</v>
      </c>
      <c r="CS90" s="208">
        <f>'Marks Entry'!CT92</f>
        <v>0</v>
      </c>
      <c r="CT90" s="208">
        <f>'Marks Entry'!CU92</f>
        <v>0</v>
      </c>
      <c r="CU90" s="208">
        <f>'Marks Entry'!CV92</f>
        <v>0</v>
      </c>
      <c r="CV90" s="209">
        <f>'Marks Entry'!CW92</f>
        <v>0</v>
      </c>
      <c r="CW90" s="208">
        <f>'Marks Entry'!CX92</f>
        <v>0</v>
      </c>
      <c r="CX90" s="209">
        <f>'Marks Entry'!CY92</f>
        <v>0</v>
      </c>
      <c r="CY90" s="208">
        <f>'Marks Entry'!CZ92</f>
        <v>0</v>
      </c>
      <c r="CZ90" s="209">
        <f>'Marks Entry'!DA92</f>
        <v>0</v>
      </c>
      <c r="DA90" s="208">
        <f>'Marks Entry'!DB92</f>
        <v>0</v>
      </c>
      <c r="DB90" s="208" t="str">
        <f>'Marks Entry'!DC92</f>
        <v/>
      </c>
      <c r="DC90" s="208" t="str">
        <f>'Marks Entry'!DD92</f>
        <v/>
      </c>
      <c r="DD90" s="210" t="str">
        <f>'Marks Entry'!DE92</f>
        <v/>
      </c>
      <c r="DE90" s="211">
        <f>'Marks Entry'!DF92</f>
        <v>0</v>
      </c>
      <c r="DF90" s="212">
        <f>'Marks Entry'!DG92</f>
        <v>0</v>
      </c>
      <c r="DG90" s="212">
        <f>'Marks Entry'!DH92</f>
        <v>0</v>
      </c>
      <c r="DH90" s="209">
        <f>'Marks Entry'!DI92</f>
        <v>0</v>
      </c>
      <c r="DI90" s="212">
        <f>'Marks Entry'!DJ92</f>
        <v>0</v>
      </c>
      <c r="DJ90" s="213">
        <f>'Marks Entry'!DK92</f>
        <v>0</v>
      </c>
      <c r="DK90" s="214">
        <f>'Marks Entry'!DL92</f>
        <v>0</v>
      </c>
      <c r="DL90" s="213">
        <f>'Marks Entry'!DM92</f>
        <v>0</v>
      </c>
      <c r="DM90" s="212">
        <f>'Marks Entry'!DN92</f>
        <v>0</v>
      </c>
      <c r="DN90" s="214">
        <f>'Marks Entry'!DO92</f>
        <v>0</v>
      </c>
      <c r="DO90" s="215">
        <f>'Marks Entry'!DP92</f>
        <v>0</v>
      </c>
      <c r="DP90" s="208">
        <f>'Marks Entry'!DQ92</f>
        <v>0</v>
      </c>
      <c r="DQ90" s="210" t="str">
        <f>'Marks Entry'!DR92</f>
        <v/>
      </c>
      <c r="DR90" s="211">
        <f>'Marks Entry'!DS92</f>
        <v>0</v>
      </c>
      <c r="DS90" s="212">
        <f>'Marks Entry'!DT92</f>
        <v>0</v>
      </c>
      <c r="DT90" s="216">
        <f>'Marks Entry'!DU92</f>
        <v>0</v>
      </c>
      <c r="DU90" s="212">
        <f>'Marks Entry'!DV92</f>
        <v>0</v>
      </c>
      <c r="DV90" s="212">
        <f>'Marks Entry'!DW92</f>
        <v>0</v>
      </c>
      <c r="DW90" s="216">
        <f>'Marks Entry'!DX92</f>
        <v>0</v>
      </c>
      <c r="DX90" s="212">
        <f>'Marks Entry'!DY92</f>
        <v>0</v>
      </c>
      <c r="DY90" s="212">
        <f>'Marks Entry'!DZ92</f>
        <v>0</v>
      </c>
      <c r="DZ90" s="216" t="str">
        <f>'Marks Entry'!EA92</f>
        <v/>
      </c>
      <c r="EA90" s="216">
        <f>'Marks Entry'!EB92</f>
        <v>0</v>
      </c>
      <c r="EB90" s="216">
        <f>'Marks Entry'!EC92</f>
        <v>0</v>
      </c>
      <c r="EC90" s="217">
        <f>'Marks Entry'!ED92</f>
        <v>0</v>
      </c>
      <c r="ED90" s="212">
        <f>'Marks Entry'!EE92</f>
        <v>0</v>
      </c>
      <c r="EE90" s="213">
        <f>'Marks Entry'!EF92</f>
        <v>0</v>
      </c>
      <c r="EF90" s="216">
        <f>'Marks Entry'!EG92</f>
        <v>0</v>
      </c>
      <c r="EG90" s="213">
        <f>'Marks Entry'!EH92</f>
        <v>0</v>
      </c>
      <c r="EH90" s="212">
        <f>'Marks Entry'!EI92</f>
        <v>0</v>
      </c>
      <c r="EI90" s="214">
        <f>'Marks Entry'!EJ92</f>
        <v>0</v>
      </c>
      <c r="EJ90" s="214">
        <f>'Marks Entry'!EK92</f>
        <v>0</v>
      </c>
      <c r="EK90" s="214">
        <f>'Marks Entry'!EL92</f>
        <v>0</v>
      </c>
      <c r="EL90" s="218">
        <f>'Marks Entry'!EM92</f>
        <v>0</v>
      </c>
      <c r="EM90" s="208">
        <f>'Marks Entry'!EN92</f>
        <v>0</v>
      </c>
      <c r="EN90" s="210" t="str">
        <f>'Marks Entry'!EO92</f>
        <v/>
      </c>
      <c r="EO90" s="211">
        <f>'Marks Entry'!EP92</f>
        <v>0</v>
      </c>
      <c r="EP90" s="212">
        <f>'Marks Entry'!EQ92</f>
        <v>0</v>
      </c>
      <c r="EQ90" s="212">
        <f>'Marks Entry'!ER92</f>
        <v>0</v>
      </c>
      <c r="ER90" s="215">
        <f>'Marks Entry'!ES92</f>
        <v>0</v>
      </c>
      <c r="ES90" s="219">
        <f>'Marks Entry'!ET92</f>
        <v>0</v>
      </c>
      <c r="ET90" s="220" t="str">
        <f>'Marks Entry'!EU92</f>
        <v/>
      </c>
      <c r="EU90" s="211">
        <f>'Marks Entry'!EV92</f>
        <v>0</v>
      </c>
      <c r="EV90" s="212">
        <f>'Marks Entry'!EW92</f>
        <v>0</v>
      </c>
      <c r="EW90" s="212">
        <f>'Marks Entry'!EX92</f>
        <v>0</v>
      </c>
      <c r="EX90" s="215">
        <f>'Marks Entry'!EY92</f>
        <v>0</v>
      </c>
      <c r="EY90" s="219">
        <f>'Marks Entry'!EZ92</f>
        <v>0</v>
      </c>
      <c r="EZ90" s="220" t="str">
        <f>'Marks Entry'!FA92</f>
        <v/>
      </c>
      <c r="FA90" s="211">
        <f>'Marks Entry'!FB92</f>
        <v>0</v>
      </c>
      <c r="FB90" s="212">
        <f>'Marks Entry'!FC92</f>
        <v>0</v>
      </c>
      <c r="FC90" s="213">
        <f>'Marks Entry'!FD92</f>
        <v>0</v>
      </c>
      <c r="FD90" s="216">
        <f>'Marks Entry'!FE92</f>
        <v>0</v>
      </c>
      <c r="FE90" s="213">
        <f>'Marks Entry'!FF92</f>
        <v>0</v>
      </c>
      <c r="FF90" s="216">
        <f>'Marks Entry'!FG92</f>
        <v>0</v>
      </c>
      <c r="FG90" s="213">
        <f>'Marks Entry'!FH92</f>
        <v>0</v>
      </c>
      <c r="FH90" s="221">
        <f>'Marks Entry'!FI92</f>
        <v>0</v>
      </c>
      <c r="FI90" s="221">
        <f>'Marks Entry'!FJ92</f>
        <v>0</v>
      </c>
      <c r="FJ90" s="221" t="str">
        <f>'Marks Entry'!FK92</f>
        <v/>
      </c>
      <c r="FK90" s="208" t="str">
        <f>'Marks Entry'!FL92</f>
        <v/>
      </c>
      <c r="FL90" s="210" t="str">
        <f>'Marks Entry'!FM92</f>
        <v/>
      </c>
      <c r="FM90" s="211">
        <f>'Marks Entry'!FN92</f>
        <v>0</v>
      </c>
      <c r="FN90" s="212">
        <f>'Marks Entry'!FO92</f>
        <v>0</v>
      </c>
      <c r="FO90" s="212">
        <f>'Marks Entry'!FP92</f>
        <v>0</v>
      </c>
      <c r="FP90" s="215">
        <f>'Marks Entry'!FQ92</f>
        <v>0</v>
      </c>
      <c r="FQ90" s="219">
        <f>'Marks Entry'!FR92</f>
        <v>0</v>
      </c>
      <c r="FR90" s="220" t="str">
        <f>'Marks Entry'!FS92</f>
        <v/>
      </c>
      <c r="FS90" s="207">
        <f>'Marks Entry'!FT92</f>
        <v>0</v>
      </c>
      <c r="FT90" s="208">
        <f>'Marks Entry'!FU92</f>
        <v>0</v>
      </c>
      <c r="FU90" s="222" t="str">
        <f>'Marks Entry'!FV92</f>
        <v/>
      </c>
      <c r="FV90" s="207" t="str">
        <f>'Marks Entry'!FW92</f>
        <v/>
      </c>
      <c r="FW90" s="208" t="str">
        <f>'Marks Entry'!FX92</f>
        <v/>
      </c>
      <c r="FX90" s="223" t="str">
        <f>'Marks Entry'!FY92</f>
        <v/>
      </c>
      <c r="FY90" s="224" t="str">
        <f>'Marks Entry'!FZ92</f>
        <v/>
      </c>
      <c r="FZ90" s="224" t="str">
        <f>'Marks Entry'!GA92</f>
        <v/>
      </c>
      <c r="GA90" s="208" t="str">
        <f>'Marks Entry'!GC92</f>
        <v/>
      </c>
      <c r="GB90" s="445" t="str">
        <f>'Marks Entry'!GD92</f>
        <v/>
      </c>
    </row>
    <row r="91" spans="1:184" s="31" customFormat="1" ht="17.25" customHeight="1">
      <c r="A91" s="1064"/>
      <c r="B91" s="188">
        <f t="shared" si="2"/>
        <v>0</v>
      </c>
      <c r="C91" s="189">
        <f>'Marks Entry'!D93</f>
        <v>0</v>
      </c>
      <c r="D91" s="189">
        <f>'Marks Entry'!E93</f>
        <v>0</v>
      </c>
      <c r="E91" s="189">
        <f>'Marks Entry'!F93</f>
        <v>0</v>
      </c>
      <c r="F91" s="189">
        <f>'Marks Entry'!G93</f>
        <v>0</v>
      </c>
      <c r="G91" s="189">
        <f>'Marks Entry'!H93</f>
        <v>0</v>
      </c>
      <c r="H91" s="189">
        <f>'Marks Entry'!I93</f>
        <v>0</v>
      </c>
      <c r="I91" s="189">
        <f>'Marks Entry'!J93</f>
        <v>0</v>
      </c>
      <c r="J91" s="366">
        <f>'Marks Entry'!K93</f>
        <v>0</v>
      </c>
      <c r="K91" s="207">
        <f>'Marks Entry'!L93</f>
        <v>0</v>
      </c>
      <c r="L91" s="208">
        <f>'Marks Entry'!M93</f>
        <v>0</v>
      </c>
      <c r="M91" s="208">
        <f>'Marks Entry'!N93</f>
        <v>0</v>
      </c>
      <c r="N91" s="208">
        <f>'Marks Entry'!O93</f>
        <v>0</v>
      </c>
      <c r="O91" s="208">
        <f>'Marks Entry'!P93</f>
        <v>0</v>
      </c>
      <c r="P91" s="209">
        <f>'Marks Entry'!Q93</f>
        <v>0</v>
      </c>
      <c r="Q91" s="208">
        <f>'Marks Entry'!R93</f>
        <v>0</v>
      </c>
      <c r="R91" s="209">
        <f>'Marks Entry'!S93</f>
        <v>0</v>
      </c>
      <c r="S91" s="208">
        <f>'Marks Entry'!T93</f>
        <v>0</v>
      </c>
      <c r="T91" s="209">
        <f>'Marks Entry'!U93</f>
        <v>0</v>
      </c>
      <c r="U91" s="208">
        <f>'Marks Entry'!V93</f>
        <v>0</v>
      </c>
      <c r="V91" s="208" t="str">
        <f>'Marks Entry'!W93</f>
        <v/>
      </c>
      <c r="W91" s="208" t="str">
        <f>'Marks Entry'!X93</f>
        <v/>
      </c>
      <c r="X91" s="210" t="str">
        <f>'Marks Entry'!Y93</f>
        <v/>
      </c>
      <c r="Y91" s="207">
        <f>'Marks Entry'!Z93</f>
        <v>0</v>
      </c>
      <c r="Z91" s="208">
        <f>'Marks Entry'!AA93</f>
        <v>0</v>
      </c>
      <c r="AA91" s="208">
        <f>'Marks Entry'!AB93</f>
        <v>0</v>
      </c>
      <c r="AB91" s="208">
        <f>'Marks Entry'!AC93</f>
        <v>0</v>
      </c>
      <c r="AC91" s="208">
        <f>'Marks Entry'!AD93</f>
        <v>0</v>
      </c>
      <c r="AD91" s="209">
        <f>'Marks Entry'!AE93</f>
        <v>0</v>
      </c>
      <c r="AE91" s="208">
        <f>'Marks Entry'!AF93</f>
        <v>0</v>
      </c>
      <c r="AF91" s="209">
        <f>'Marks Entry'!AG93</f>
        <v>0</v>
      </c>
      <c r="AG91" s="208">
        <f>'Marks Entry'!AH93</f>
        <v>0</v>
      </c>
      <c r="AH91" s="209">
        <f>'Marks Entry'!AI93</f>
        <v>0</v>
      </c>
      <c r="AI91" s="208">
        <f>'Marks Entry'!AJ93</f>
        <v>0</v>
      </c>
      <c r="AJ91" s="208" t="str">
        <f>'Marks Entry'!AK93</f>
        <v/>
      </c>
      <c r="AK91" s="208" t="str">
        <f>'Marks Entry'!AL93</f>
        <v/>
      </c>
      <c r="AL91" s="210" t="str">
        <f>'Marks Entry'!AM93</f>
        <v/>
      </c>
      <c r="AM91" s="207">
        <f>'Marks Entry'!AN93</f>
        <v>0</v>
      </c>
      <c r="AN91" s="208">
        <f>'Marks Entry'!AO93</f>
        <v>0</v>
      </c>
      <c r="AO91" s="208">
        <f>'Marks Entry'!AP93</f>
        <v>0</v>
      </c>
      <c r="AP91" s="208">
        <f>'Marks Entry'!AQ93</f>
        <v>0</v>
      </c>
      <c r="AQ91" s="208">
        <f>'Marks Entry'!AR93</f>
        <v>0</v>
      </c>
      <c r="AR91" s="209">
        <f>'Marks Entry'!AS93</f>
        <v>0</v>
      </c>
      <c r="AS91" s="208">
        <f>'Marks Entry'!AT93</f>
        <v>0</v>
      </c>
      <c r="AT91" s="209">
        <f>'Marks Entry'!AU93</f>
        <v>0</v>
      </c>
      <c r="AU91" s="208">
        <f>'Marks Entry'!AV93</f>
        <v>0</v>
      </c>
      <c r="AV91" s="209">
        <f>'Marks Entry'!AW93</f>
        <v>0</v>
      </c>
      <c r="AW91" s="208">
        <f>'Marks Entry'!AX93</f>
        <v>0</v>
      </c>
      <c r="AX91" s="208" t="str">
        <f>'Marks Entry'!AY93</f>
        <v/>
      </c>
      <c r="AY91" s="208" t="str">
        <f>'Marks Entry'!AZ93</f>
        <v/>
      </c>
      <c r="AZ91" s="210" t="str">
        <f>'Marks Entry'!BA93</f>
        <v/>
      </c>
      <c r="BA91" s="207">
        <f>'Marks Entry'!BB93</f>
        <v>0</v>
      </c>
      <c r="BB91" s="208">
        <f>'Marks Entry'!BC93</f>
        <v>0</v>
      </c>
      <c r="BC91" s="208">
        <f>'Marks Entry'!BD93</f>
        <v>0</v>
      </c>
      <c r="BD91" s="208">
        <f>'Marks Entry'!BE93</f>
        <v>0</v>
      </c>
      <c r="BE91" s="208">
        <f>'Marks Entry'!BF93</f>
        <v>0</v>
      </c>
      <c r="BF91" s="209">
        <f>'Marks Entry'!BG93</f>
        <v>0</v>
      </c>
      <c r="BG91" s="208">
        <f>'Marks Entry'!BH93</f>
        <v>0</v>
      </c>
      <c r="BH91" s="209">
        <f>'Marks Entry'!BI93</f>
        <v>0</v>
      </c>
      <c r="BI91" s="208">
        <f>'Marks Entry'!BJ93</f>
        <v>0</v>
      </c>
      <c r="BJ91" s="209">
        <f>'Marks Entry'!BK93</f>
        <v>0</v>
      </c>
      <c r="BK91" s="208">
        <f>'Marks Entry'!BL93</f>
        <v>0</v>
      </c>
      <c r="BL91" s="208" t="str">
        <f>'Marks Entry'!BM93</f>
        <v/>
      </c>
      <c r="BM91" s="208" t="str">
        <f>'Marks Entry'!BN93</f>
        <v/>
      </c>
      <c r="BN91" s="210" t="str">
        <f>'Marks Entry'!BO93</f>
        <v/>
      </c>
      <c r="BO91" s="207">
        <f>'Marks Entry'!BP93</f>
        <v>0</v>
      </c>
      <c r="BP91" s="208">
        <f>'Marks Entry'!BQ93</f>
        <v>0</v>
      </c>
      <c r="BQ91" s="208">
        <f>'Marks Entry'!BR93</f>
        <v>0</v>
      </c>
      <c r="BR91" s="208">
        <f>'Marks Entry'!BS93</f>
        <v>0</v>
      </c>
      <c r="BS91" s="208">
        <f>'Marks Entry'!BT93</f>
        <v>0</v>
      </c>
      <c r="BT91" s="209">
        <f>'Marks Entry'!BU93</f>
        <v>0</v>
      </c>
      <c r="BU91" s="208">
        <f>'Marks Entry'!BV93</f>
        <v>0</v>
      </c>
      <c r="BV91" s="209">
        <f>'Marks Entry'!BW93</f>
        <v>0</v>
      </c>
      <c r="BW91" s="208">
        <f>'Marks Entry'!BX93</f>
        <v>0</v>
      </c>
      <c r="BX91" s="209">
        <f>'Marks Entry'!BY93</f>
        <v>0</v>
      </c>
      <c r="BY91" s="208">
        <f>'Marks Entry'!BZ93</f>
        <v>0</v>
      </c>
      <c r="BZ91" s="208" t="str">
        <f>'Marks Entry'!CA93</f>
        <v/>
      </c>
      <c r="CA91" s="208" t="str">
        <f>'Marks Entry'!CB93</f>
        <v/>
      </c>
      <c r="CB91" s="210" t="str">
        <f>'Marks Entry'!CC93</f>
        <v/>
      </c>
      <c r="CC91" s="207">
        <f>'Marks Entry'!CD93</f>
        <v>0</v>
      </c>
      <c r="CD91" s="208">
        <f>'Marks Entry'!CE93</f>
        <v>0</v>
      </c>
      <c r="CE91" s="208">
        <f>'Marks Entry'!CF93</f>
        <v>0</v>
      </c>
      <c r="CF91" s="208">
        <f>'Marks Entry'!CG93</f>
        <v>0</v>
      </c>
      <c r="CG91" s="208">
        <f>'Marks Entry'!CH93</f>
        <v>0</v>
      </c>
      <c r="CH91" s="209">
        <f>'Marks Entry'!CI93</f>
        <v>0</v>
      </c>
      <c r="CI91" s="208">
        <f>'Marks Entry'!CJ93</f>
        <v>0</v>
      </c>
      <c r="CJ91" s="209">
        <f>'Marks Entry'!CK93</f>
        <v>0</v>
      </c>
      <c r="CK91" s="208">
        <f>'Marks Entry'!CL93</f>
        <v>0</v>
      </c>
      <c r="CL91" s="209">
        <f>'Marks Entry'!CM93</f>
        <v>0</v>
      </c>
      <c r="CM91" s="208">
        <f>'Marks Entry'!CN93</f>
        <v>0</v>
      </c>
      <c r="CN91" s="208" t="str">
        <f>'Marks Entry'!CO93</f>
        <v/>
      </c>
      <c r="CO91" s="208" t="str">
        <f>'Marks Entry'!CP93</f>
        <v/>
      </c>
      <c r="CP91" s="210" t="str">
        <f>'Marks Entry'!CQ93</f>
        <v/>
      </c>
      <c r="CQ91" s="207">
        <f>'Marks Entry'!CR93</f>
        <v>0</v>
      </c>
      <c r="CR91" s="208">
        <f>'Marks Entry'!CS93</f>
        <v>0</v>
      </c>
      <c r="CS91" s="208">
        <f>'Marks Entry'!CT93</f>
        <v>0</v>
      </c>
      <c r="CT91" s="208">
        <f>'Marks Entry'!CU93</f>
        <v>0</v>
      </c>
      <c r="CU91" s="208">
        <f>'Marks Entry'!CV93</f>
        <v>0</v>
      </c>
      <c r="CV91" s="209">
        <f>'Marks Entry'!CW93</f>
        <v>0</v>
      </c>
      <c r="CW91" s="208">
        <f>'Marks Entry'!CX93</f>
        <v>0</v>
      </c>
      <c r="CX91" s="209">
        <f>'Marks Entry'!CY93</f>
        <v>0</v>
      </c>
      <c r="CY91" s="208">
        <f>'Marks Entry'!CZ93</f>
        <v>0</v>
      </c>
      <c r="CZ91" s="209">
        <f>'Marks Entry'!DA93</f>
        <v>0</v>
      </c>
      <c r="DA91" s="208">
        <f>'Marks Entry'!DB93</f>
        <v>0</v>
      </c>
      <c r="DB91" s="208" t="str">
        <f>'Marks Entry'!DC93</f>
        <v/>
      </c>
      <c r="DC91" s="208" t="str">
        <f>'Marks Entry'!DD93</f>
        <v/>
      </c>
      <c r="DD91" s="210" t="str">
        <f>'Marks Entry'!DE93</f>
        <v/>
      </c>
      <c r="DE91" s="211">
        <f>'Marks Entry'!DF93</f>
        <v>0</v>
      </c>
      <c r="DF91" s="212">
        <f>'Marks Entry'!DG93</f>
        <v>0</v>
      </c>
      <c r="DG91" s="212">
        <f>'Marks Entry'!DH93</f>
        <v>0</v>
      </c>
      <c r="DH91" s="209">
        <f>'Marks Entry'!DI93</f>
        <v>0</v>
      </c>
      <c r="DI91" s="212">
        <f>'Marks Entry'!DJ93</f>
        <v>0</v>
      </c>
      <c r="DJ91" s="213">
        <f>'Marks Entry'!DK93</f>
        <v>0</v>
      </c>
      <c r="DK91" s="214">
        <f>'Marks Entry'!DL93</f>
        <v>0</v>
      </c>
      <c r="DL91" s="213">
        <f>'Marks Entry'!DM93</f>
        <v>0</v>
      </c>
      <c r="DM91" s="212">
        <f>'Marks Entry'!DN93</f>
        <v>0</v>
      </c>
      <c r="DN91" s="214">
        <f>'Marks Entry'!DO93</f>
        <v>0</v>
      </c>
      <c r="DO91" s="215">
        <f>'Marks Entry'!DP93</f>
        <v>0</v>
      </c>
      <c r="DP91" s="208">
        <f>'Marks Entry'!DQ93</f>
        <v>0</v>
      </c>
      <c r="DQ91" s="210" t="str">
        <f>'Marks Entry'!DR93</f>
        <v/>
      </c>
      <c r="DR91" s="211">
        <f>'Marks Entry'!DS93</f>
        <v>0</v>
      </c>
      <c r="DS91" s="212">
        <f>'Marks Entry'!DT93</f>
        <v>0</v>
      </c>
      <c r="DT91" s="216">
        <f>'Marks Entry'!DU93</f>
        <v>0</v>
      </c>
      <c r="DU91" s="212">
        <f>'Marks Entry'!DV93</f>
        <v>0</v>
      </c>
      <c r="DV91" s="212">
        <f>'Marks Entry'!DW93</f>
        <v>0</v>
      </c>
      <c r="DW91" s="216">
        <f>'Marks Entry'!DX93</f>
        <v>0</v>
      </c>
      <c r="DX91" s="212">
        <f>'Marks Entry'!DY93</f>
        <v>0</v>
      </c>
      <c r="DY91" s="212">
        <f>'Marks Entry'!DZ93</f>
        <v>0</v>
      </c>
      <c r="DZ91" s="216" t="str">
        <f>'Marks Entry'!EA93</f>
        <v/>
      </c>
      <c r="EA91" s="216">
        <f>'Marks Entry'!EB93</f>
        <v>0</v>
      </c>
      <c r="EB91" s="216">
        <f>'Marks Entry'!EC93</f>
        <v>0</v>
      </c>
      <c r="EC91" s="217">
        <f>'Marks Entry'!ED93</f>
        <v>0</v>
      </c>
      <c r="ED91" s="212">
        <f>'Marks Entry'!EE93</f>
        <v>0</v>
      </c>
      <c r="EE91" s="213">
        <f>'Marks Entry'!EF93</f>
        <v>0</v>
      </c>
      <c r="EF91" s="216">
        <f>'Marks Entry'!EG93</f>
        <v>0</v>
      </c>
      <c r="EG91" s="213">
        <f>'Marks Entry'!EH93</f>
        <v>0</v>
      </c>
      <c r="EH91" s="212">
        <f>'Marks Entry'!EI93</f>
        <v>0</v>
      </c>
      <c r="EI91" s="214">
        <f>'Marks Entry'!EJ93</f>
        <v>0</v>
      </c>
      <c r="EJ91" s="214">
        <f>'Marks Entry'!EK93</f>
        <v>0</v>
      </c>
      <c r="EK91" s="214">
        <f>'Marks Entry'!EL93</f>
        <v>0</v>
      </c>
      <c r="EL91" s="218">
        <f>'Marks Entry'!EM93</f>
        <v>0</v>
      </c>
      <c r="EM91" s="208">
        <f>'Marks Entry'!EN93</f>
        <v>0</v>
      </c>
      <c r="EN91" s="210" t="str">
        <f>'Marks Entry'!EO93</f>
        <v/>
      </c>
      <c r="EO91" s="211">
        <f>'Marks Entry'!EP93</f>
        <v>0</v>
      </c>
      <c r="EP91" s="212">
        <f>'Marks Entry'!EQ93</f>
        <v>0</v>
      </c>
      <c r="EQ91" s="212">
        <f>'Marks Entry'!ER93</f>
        <v>0</v>
      </c>
      <c r="ER91" s="215">
        <f>'Marks Entry'!ES93</f>
        <v>0</v>
      </c>
      <c r="ES91" s="219">
        <f>'Marks Entry'!ET93</f>
        <v>0</v>
      </c>
      <c r="ET91" s="220" t="str">
        <f>'Marks Entry'!EU93</f>
        <v/>
      </c>
      <c r="EU91" s="211">
        <f>'Marks Entry'!EV93</f>
        <v>0</v>
      </c>
      <c r="EV91" s="212">
        <f>'Marks Entry'!EW93</f>
        <v>0</v>
      </c>
      <c r="EW91" s="212">
        <f>'Marks Entry'!EX93</f>
        <v>0</v>
      </c>
      <c r="EX91" s="215">
        <f>'Marks Entry'!EY93</f>
        <v>0</v>
      </c>
      <c r="EY91" s="219">
        <f>'Marks Entry'!EZ93</f>
        <v>0</v>
      </c>
      <c r="EZ91" s="220" t="str">
        <f>'Marks Entry'!FA93</f>
        <v/>
      </c>
      <c r="FA91" s="211">
        <f>'Marks Entry'!FB93</f>
        <v>0</v>
      </c>
      <c r="FB91" s="212">
        <f>'Marks Entry'!FC93</f>
        <v>0</v>
      </c>
      <c r="FC91" s="213">
        <f>'Marks Entry'!FD93</f>
        <v>0</v>
      </c>
      <c r="FD91" s="216">
        <f>'Marks Entry'!FE93</f>
        <v>0</v>
      </c>
      <c r="FE91" s="213">
        <f>'Marks Entry'!FF93</f>
        <v>0</v>
      </c>
      <c r="FF91" s="216">
        <f>'Marks Entry'!FG93</f>
        <v>0</v>
      </c>
      <c r="FG91" s="213">
        <f>'Marks Entry'!FH93</f>
        <v>0</v>
      </c>
      <c r="FH91" s="221">
        <f>'Marks Entry'!FI93</f>
        <v>0</v>
      </c>
      <c r="FI91" s="221">
        <f>'Marks Entry'!FJ93</f>
        <v>0</v>
      </c>
      <c r="FJ91" s="221" t="str">
        <f>'Marks Entry'!FK93</f>
        <v/>
      </c>
      <c r="FK91" s="208" t="str">
        <f>'Marks Entry'!FL93</f>
        <v/>
      </c>
      <c r="FL91" s="210" t="str">
        <f>'Marks Entry'!FM93</f>
        <v/>
      </c>
      <c r="FM91" s="211">
        <f>'Marks Entry'!FN93</f>
        <v>0</v>
      </c>
      <c r="FN91" s="212">
        <f>'Marks Entry'!FO93</f>
        <v>0</v>
      </c>
      <c r="FO91" s="212">
        <f>'Marks Entry'!FP93</f>
        <v>0</v>
      </c>
      <c r="FP91" s="215">
        <f>'Marks Entry'!FQ93</f>
        <v>0</v>
      </c>
      <c r="FQ91" s="219">
        <f>'Marks Entry'!FR93</f>
        <v>0</v>
      </c>
      <c r="FR91" s="220" t="str">
        <f>'Marks Entry'!FS93</f>
        <v/>
      </c>
      <c r="FS91" s="207">
        <f>'Marks Entry'!FT93</f>
        <v>0</v>
      </c>
      <c r="FT91" s="208">
        <f>'Marks Entry'!FU93</f>
        <v>0</v>
      </c>
      <c r="FU91" s="222" t="str">
        <f>'Marks Entry'!FV93</f>
        <v/>
      </c>
      <c r="FV91" s="207" t="str">
        <f>'Marks Entry'!FW93</f>
        <v/>
      </c>
      <c r="FW91" s="208" t="str">
        <f>'Marks Entry'!FX93</f>
        <v/>
      </c>
      <c r="FX91" s="223" t="str">
        <f>'Marks Entry'!FY93</f>
        <v/>
      </c>
      <c r="FY91" s="208" t="str">
        <f>'Marks Entry'!FZ93</f>
        <v/>
      </c>
      <c r="FZ91" s="208" t="str">
        <f>'Marks Entry'!GA93</f>
        <v/>
      </c>
      <c r="GA91" s="208" t="str">
        <f>'Marks Entry'!GC93</f>
        <v/>
      </c>
      <c r="GB91" s="445" t="str">
        <f>'Marks Entry'!GD93</f>
        <v/>
      </c>
    </row>
    <row r="92" spans="1:184" s="31" customFormat="1" ht="17.25" customHeight="1">
      <c r="A92" s="1064"/>
      <c r="B92" s="188">
        <f t="shared" si="2"/>
        <v>0</v>
      </c>
      <c r="C92" s="189">
        <f>'Marks Entry'!D94</f>
        <v>0</v>
      </c>
      <c r="D92" s="189">
        <f>'Marks Entry'!E94</f>
        <v>0</v>
      </c>
      <c r="E92" s="189">
        <f>'Marks Entry'!F94</f>
        <v>0</v>
      </c>
      <c r="F92" s="189">
        <f>'Marks Entry'!G94</f>
        <v>0</v>
      </c>
      <c r="G92" s="189">
        <f>'Marks Entry'!H94</f>
        <v>0</v>
      </c>
      <c r="H92" s="189">
        <f>'Marks Entry'!I94</f>
        <v>0</v>
      </c>
      <c r="I92" s="189">
        <f>'Marks Entry'!J94</f>
        <v>0</v>
      </c>
      <c r="J92" s="366">
        <f>'Marks Entry'!K94</f>
        <v>0</v>
      </c>
      <c r="K92" s="207">
        <f>'Marks Entry'!L94</f>
        <v>0</v>
      </c>
      <c r="L92" s="208">
        <f>'Marks Entry'!M94</f>
        <v>0</v>
      </c>
      <c r="M92" s="208">
        <f>'Marks Entry'!N94</f>
        <v>0</v>
      </c>
      <c r="N92" s="208">
        <f>'Marks Entry'!O94</f>
        <v>0</v>
      </c>
      <c r="O92" s="208">
        <f>'Marks Entry'!P94</f>
        <v>0</v>
      </c>
      <c r="P92" s="209">
        <f>'Marks Entry'!Q94</f>
        <v>0</v>
      </c>
      <c r="Q92" s="208">
        <f>'Marks Entry'!R94</f>
        <v>0</v>
      </c>
      <c r="R92" s="209">
        <f>'Marks Entry'!S94</f>
        <v>0</v>
      </c>
      <c r="S92" s="208">
        <f>'Marks Entry'!T94</f>
        <v>0</v>
      </c>
      <c r="T92" s="209">
        <f>'Marks Entry'!U94</f>
        <v>0</v>
      </c>
      <c r="U92" s="208">
        <f>'Marks Entry'!V94</f>
        <v>0</v>
      </c>
      <c r="V92" s="208" t="str">
        <f>'Marks Entry'!W94</f>
        <v/>
      </c>
      <c r="W92" s="208" t="str">
        <f>'Marks Entry'!X94</f>
        <v/>
      </c>
      <c r="X92" s="210" t="str">
        <f>'Marks Entry'!Y94</f>
        <v/>
      </c>
      <c r="Y92" s="207">
        <f>'Marks Entry'!Z94</f>
        <v>0</v>
      </c>
      <c r="Z92" s="208">
        <f>'Marks Entry'!AA94</f>
        <v>0</v>
      </c>
      <c r="AA92" s="208">
        <f>'Marks Entry'!AB94</f>
        <v>0</v>
      </c>
      <c r="AB92" s="208">
        <f>'Marks Entry'!AC94</f>
        <v>0</v>
      </c>
      <c r="AC92" s="208">
        <f>'Marks Entry'!AD94</f>
        <v>0</v>
      </c>
      <c r="AD92" s="209">
        <f>'Marks Entry'!AE94</f>
        <v>0</v>
      </c>
      <c r="AE92" s="208">
        <f>'Marks Entry'!AF94</f>
        <v>0</v>
      </c>
      <c r="AF92" s="209">
        <f>'Marks Entry'!AG94</f>
        <v>0</v>
      </c>
      <c r="AG92" s="208">
        <f>'Marks Entry'!AH94</f>
        <v>0</v>
      </c>
      <c r="AH92" s="209">
        <f>'Marks Entry'!AI94</f>
        <v>0</v>
      </c>
      <c r="AI92" s="208">
        <f>'Marks Entry'!AJ94</f>
        <v>0</v>
      </c>
      <c r="AJ92" s="208" t="str">
        <f>'Marks Entry'!AK94</f>
        <v/>
      </c>
      <c r="AK92" s="208" t="str">
        <f>'Marks Entry'!AL94</f>
        <v/>
      </c>
      <c r="AL92" s="210" t="str">
        <f>'Marks Entry'!AM94</f>
        <v/>
      </c>
      <c r="AM92" s="207">
        <f>'Marks Entry'!AN94</f>
        <v>0</v>
      </c>
      <c r="AN92" s="208">
        <f>'Marks Entry'!AO94</f>
        <v>0</v>
      </c>
      <c r="AO92" s="208">
        <f>'Marks Entry'!AP94</f>
        <v>0</v>
      </c>
      <c r="AP92" s="208">
        <f>'Marks Entry'!AQ94</f>
        <v>0</v>
      </c>
      <c r="AQ92" s="208">
        <f>'Marks Entry'!AR94</f>
        <v>0</v>
      </c>
      <c r="AR92" s="209">
        <f>'Marks Entry'!AS94</f>
        <v>0</v>
      </c>
      <c r="AS92" s="208">
        <f>'Marks Entry'!AT94</f>
        <v>0</v>
      </c>
      <c r="AT92" s="209">
        <f>'Marks Entry'!AU94</f>
        <v>0</v>
      </c>
      <c r="AU92" s="208">
        <f>'Marks Entry'!AV94</f>
        <v>0</v>
      </c>
      <c r="AV92" s="209">
        <f>'Marks Entry'!AW94</f>
        <v>0</v>
      </c>
      <c r="AW92" s="208">
        <f>'Marks Entry'!AX94</f>
        <v>0</v>
      </c>
      <c r="AX92" s="208" t="str">
        <f>'Marks Entry'!AY94</f>
        <v/>
      </c>
      <c r="AY92" s="208" t="str">
        <f>'Marks Entry'!AZ94</f>
        <v/>
      </c>
      <c r="AZ92" s="210" t="str">
        <f>'Marks Entry'!BA94</f>
        <v/>
      </c>
      <c r="BA92" s="207">
        <f>'Marks Entry'!BB94</f>
        <v>0</v>
      </c>
      <c r="BB92" s="208">
        <f>'Marks Entry'!BC94</f>
        <v>0</v>
      </c>
      <c r="BC92" s="208">
        <f>'Marks Entry'!BD94</f>
        <v>0</v>
      </c>
      <c r="BD92" s="208">
        <f>'Marks Entry'!BE94</f>
        <v>0</v>
      </c>
      <c r="BE92" s="208">
        <f>'Marks Entry'!BF94</f>
        <v>0</v>
      </c>
      <c r="BF92" s="209">
        <f>'Marks Entry'!BG94</f>
        <v>0</v>
      </c>
      <c r="BG92" s="208">
        <f>'Marks Entry'!BH94</f>
        <v>0</v>
      </c>
      <c r="BH92" s="209">
        <f>'Marks Entry'!BI94</f>
        <v>0</v>
      </c>
      <c r="BI92" s="208">
        <f>'Marks Entry'!BJ94</f>
        <v>0</v>
      </c>
      <c r="BJ92" s="209">
        <f>'Marks Entry'!BK94</f>
        <v>0</v>
      </c>
      <c r="BK92" s="208">
        <f>'Marks Entry'!BL94</f>
        <v>0</v>
      </c>
      <c r="BL92" s="208" t="str">
        <f>'Marks Entry'!BM94</f>
        <v/>
      </c>
      <c r="BM92" s="208" t="str">
        <f>'Marks Entry'!BN94</f>
        <v/>
      </c>
      <c r="BN92" s="210" t="str">
        <f>'Marks Entry'!BO94</f>
        <v/>
      </c>
      <c r="BO92" s="207">
        <f>'Marks Entry'!BP94</f>
        <v>0</v>
      </c>
      <c r="BP92" s="208">
        <f>'Marks Entry'!BQ94</f>
        <v>0</v>
      </c>
      <c r="BQ92" s="208">
        <f>'Marks Entry'!BR94</f>
        <v>0</v>
      </c>
      <c r="BR92" s="208">
        <f>'Marks Entry'!BS94</f>
        <v>0</v>
      </c>
      <c r="BS92" s="208">
        <f>'Marks Entry'!BT94</f>
        <v>0</v>
      </c>
      <c r="BT92" s="209">
        <f>'Marks Entry'!BU94</f>
        <v>0</v>
      </c>
      <c r="BU92" s="208">
        <f>'Marks Entry'!BV94</f>
        <v>0</v>
      </c>
      <c r="BV92" s="209">
        <f>'Marks Entry'!BW94</f>
        <v>0</v>
      </c>
      <c r="BW92" s="208">
        <f>'Marks Entry'!BX94</f>
        <v>0</v>
      </c>
      <c r="BX92" s="209">
        <f>'Marks Entry'!BY94</f>
        <v>0</v>
      </c>
      <c r="BY92" s="208">
        <f>'Marks Entry'!BZ94</f>
        <v>0</v>
      </c>
      <c r="BZ92" s="208" t="str">
        <f>'Marks Entry'!CA94</f>
        <v/>
      </c>
      <c r="CA92" s="208" t="str">
        <f>'Marks Entry'!CB94</f>
        <v/>
      </c>
      <c r="CB92" s="210" t="str">
        <f>'Marks Entry'!CC94</f>
        <v/>
      </c>
      <c r="CC92" s="207">
        <f>'Marks Entry'!CD94</f>
        <v>0</v>
      </c>
      <c r="CD92" s="208">
        <f>'Marks Entry'!CE94</f>
        <v>0</v>
      </c>
      <c r="CE92" s="208">
        <f>'Marks Entry'!CF94</f>
        <v>0</v>
      </c>
      <c r="CF92" s="208">
        <f>'Marks Entry'!CG94</f>
        <v>0</v>
      </c>
      <c r="CG92" s="208">
        <f>'Marks Entry'!CH94</f>
        <v>0</v>
      </c>
      <c r="CH92" s="209">
        <f>'Marks Entry'!CI94</f>
        <v>0</v>
      </c>
      <c r="CI92" s="208">
        <f>'Marks Entry'!CJ94</f>
        <v>0</v>
      </c>
      <c r="CJ92" s="209">
        <f>'Marks Entry'!CK94</f>
        <v>0</v>
      </c>
      <c r="CK92" s="208">
        <f>'Marks Entry'!CL94</f>
        <v>0</v>
      </c>
      <c r="CL92" s="209">
        <f>'Marks Entry'!CM94</f>
        <v>0</v>
      </c>
      <c r="CM92" s="208">
        <f>'Marks Entry'!CN94</f>
        <v>0</v>
      </c>
      <c r="CN92" s="208" t="str">
        <f>'Marks Entry'!CO94</f>
        <v/>
      </c>
      <c r="CO92" s="208" t="str">
        <f>'Marks Entry'!CP94</f>
        <v/>
      </c>
      <c r="CP92" s="210" t="str">
        <f>'Marks Entry'!CQ94</f>
        <v/>
      </c>
      <c r="CQ92" s="207">
        <f>'Marks Entry'!CR94</f>
        <v>0</v>
      </c>
      <c r="CR92" s="208">
        <f>'Marks Entry'!CS94</f>
        <v>0</v>
      </c>
      <c r="CS92" s="208">
        <f>'Marks Entry'!CT94</f>
        <v>0</v>
      </c>
      <c r="CT92" s="208">
        <f>'Marks Entry'!CU94</f>
        <v>0</v>
      </c>
      <c r="CU92" s="208">
        <f>'Marks Entry'!CV94</f>
        <v>0</v>
      </c>
      <c r="CV92" s="209">
        <f>'Marks Entry'!CW94</f>
        <v>0</v>
      </c>
      <c r="CW92" s="208">
        <f>'Marks Entry'!CX94</f>
        <v>0</v>
      </c>
      <c r="CX92" s="209">
        <f>'Marks Entry'!CY94</f>
        <v>0</v>
      </c>
      <c r="CY92" s="208">
        <f>'Marks Entry'!CZ94</f>
        <v>0</v>
      </c>
      <c r="CZ92" s="209">
        <f>'Marks Entry'!DA94</f>
        <v>0</v>
      </c>
      <c r="DA92" s="208">
        <f>'Marks Entry'!DB94</f>
        <v>0</v>
      </c>
      <c r="DB92" s="208" t="str">
        <f>'Marks Entry'!DC94</f>
        <v/>
      </c>
      <c r="DC92" s="208" t="str">
        <f>'Marks Entry'!DD94</f>
        <v/>
      </c>
      <c r="DD92" s="210" t="str">
        <f>'Marks Entry'!DE94</f>
        <v/>
      </c>
      <c r="DE92" s="211">
        <f>'Marks Entry'!DF94</f>
        <v>0</v>
      </c>
      <c r="DF92" s="212">
        <f>'Marks Entry'!DG94</f>
        <v>0</v>
      </c>
      <c r="DG92" s="212">
        <f>'Marks Entry'!DH94</f>
        <v>0</v>
      </c>
      <c r="DH92" s="209">
        <f>'Marks Entry'!DI94</f>
        <v>0</v>
      </c>
      <c r="DI92" s="212">
        <f>'Marks Entry'!DJ94</f>
        <v>0</v>
      </c>
      <c r="DJ92" s="213">
        <f>'Marks Entry'!DK94</f>
        <v>0</v>
      </c>
      <c r="DK92" s="214">
        <f>'Marks Entry'!DL94</f>
        <v>0</v>
      </c>
      <c r="DL92" s="213">
        <f>'Marks Entry'!DM94</f>
        <v>0</v>
      </c>
      <c r="DM92" s="212">
        <f>'Marks Entry'!DN94</f>
        <v>0</v>
      </c>
      <c r="DN92" s="214">
        <f>'Marks Entry'!DO94</f>
        <v>0</v>
      </c>
      <c r="DO92" s="215">
        <f>'Marks Entry'!DP94</f>
        <v>0</v>
      </c>
      <c r="DP92" s="208">
        <f>'Marks Entry'!DQ94</f>
        <v>0</v>
      </c>
      <c r="DQ92" s="210" t="str">
        <f>'Marks Entry'!DR94</f>
        <v/>
      </c>
      <c r="DR92" s="211">
        <f>'Marks Entry'!DS94</f>
        <v>0</v>
      </c>
      <c r="DS92" s="212">
        <f>'Marks Entry'!DT94</f>
        <v>0</v>
      </c>
      <c r="DT92" s="216">
        <f>'Marks Entry'!DU94</f>
        <v>0</v>
      </c>
      <c r="DU92" s="212">
        <f>'Marks Entry'!DV94</f>
        <v>0</v>
      </c>
      <c r="DV92" s="212">
        <f>'Marks Entry'!DW94</f>
        <v>0</v>
      </c>
      <c r="DW92" s="216">
        <f>'Marks Entry'!DX94</f>
        <v>0</v>
      </c>
      <c r="DX92" s="212">
        <f>'Marks Entry'!DY94</f>
        <v>0</v>
      </c>
      <c r="DY92" s="212">
        <f>'Marks Entry'!DZ94</f>
        <v>0</v>
      </c>
      <c r="DZ92" s="216" t="str">
        <f>'Marks Entry'!EA94</f>
        <v/>
      </c>
      <c r="EA92" s="216">
        <f>'Marks Entry'!EB94</f>
        <v>0</v>
      </c>
      <c r="EB92" s="216">
        <f>'Marks Entry'!EC94</f>
        <v>0</v>
      </c>
      <c r="EC92" s="217">
        <f>'Marks Entry'!ED94</f>
        <v>0</v>
      </c>
      <c r="ED92" s="212">
        <f>'Marks Entry'!EE94</f>
        <v>0</v>
      </c>
      <c r="EE92" s="213">
        <f>'Marks Entry'!EF94</f>
        <v>0</v>
      </c>
      <c r="EF92" s="216">
        <f>'Marks Entry'!EG94</f>
        <v>0</v>
      </c>
      <c r="EG92" s="213">
        <f>'Marks Entry'!EH94</f>
        <v>0</v>
      </c>
      <c r="EH92" s="212">
        <f>'Marks Entry'!EI94</f>
        <v>0</v>
      </c>
      <c r="EI92" s="214">
        <f>'Marks Entry'!EJ94</f>
        <v>0</v>
      </c>
      <c r="EJ92" s="214">
        <f>'Marks Entry'!EK94</f>
        <v>0</v>
      </c>
      <c r="EK92" s="214">
        <f>'Marks Entry'!EL94</f>
        <v>0</v>
      </c>
      <c r="EL92" s="218">
        <f>'Marks Entry'!EM94</f>
        <v>0</v>
      </c>
      <c r="EM92" s="208">
        <f>'Marks Entry'!EN94</f>
        <v>0</v>
      </c>
      <c r="EN92" s="210" t="str">
        <f>'Marks Entry'!EO94</f>
        <v/>
      </c>
      <c r="EO92" s="211">
        <f>'Marks Entry'!EP94</f>
        <v>0</v>
      </c>
      <c r="EP92" s="212">
        <f>'Marks Entry'!EQ94</f>
        <v>0</v>
      </c>
      <c r="EQ92" s="212">
        <f>'Marks Entry'!ER94</f>
        <v>0</v>
      </c>
      <c r="ER92" s="215">
        <f>'Marks Entry'!ES94</f>
        <v>0</v>
      </c>
      <c r="ES92" s="219">
        <f>'Marks Entry'!ET94</f>
        <v>0</v>
      </c>
      <c r="ET92" s="220" t="str">
        <f>'Marks Entry'!EU94</f>
        <v/>
      </c>
      <c r="EU92" s="211">
        <f>'Marks Entry'!EV94</f>
        <v>0</v>
      </c>
      <c r="EV92" s="212">
        <f>'Marks Entry'!EW94</f>
        <v>0</v>
      </c>
      <c r="EW92" s="212">
        <f>'Marks Entry'!EX94</f>
        <v>0</v>
      </c>
      <c r="EX92" s="215">
        <f>'Marks Entry'!EY94</f>
        <v>0</v>
      </c>
      <c r="EY92" s="219">
        <f>'Marks Entry'!EZ94</f>
        <v>0</v>
      </c>
      <c r="EZ92" s="220" t="str">
        <f>'Marks Entry'!FA94</f>
        <v/>
      </c>
      <c r="FA92" s="211">
        <f>'Marks Entry'!FB94</f>
        <v>0</v>
      </c>
      <c r="FB92" s="212">
        <f>'Marks Entry'!FC94</f>
        <v>0</v>
      </c>
      <c r="FC92" s="213">
        <f>'Marks Entry'!FD94</f>
        <v>0</v>
      </c>
      <c r="FD92" s="216">
        <f>'Marks Entry'!FE94</f>
        <v>0</v>
      </c>
      <c r="FE92" s="213">
        <f>'Marks Entry'!FF94</f>
        <v>0</v>
      </c>
      <c r="FF92" s="216">
        <f>'Marks Entry'!FG94</f>
        <v>0</v>
      </c>
      <c r="FG92" s="213">
        <f>'Marks Entry'!FH94</f>
        <v>0</v>
      </c>
      <c r="FH92" s="221">
        <f>'Marks Entry'!FI94</f>
        <v>0</v>
      </c>
      <c r="FI92" s="221">
        <f>'Marks Entry'!FJ94</f>
        <v>0</v>
      </c>
      <c r="FJ92" s="221" t="str">
        <f>'Marks Entry'!FK94</f>
        <v/>
      </c>
      <c r="FK92" s="208" t="str">
        <f>'Marks Entry'!FL94</f>
        <v/>
      </c>
      <c r="FL92" s="210" t="str">
        <f>'Marks Entry'!FM94</f>
        <v/>
      </c>
      <c r="FM92" s="211">
        <f>'Marks Entry'!FN94</f>
        <v>0</v>
      </c>
      <c r="FN92" s="212">
        <f>'Marks Entry'!FO94</f>
        <v>0</v>
      </c>
      <c r="FO92" s="212">
        <f>'Marks Entry'!FP94</f>
        <v>0</v>
      </c>
      <c r="FP92" s="215">
        <f>'Marks Entry'!FQ94</f>
        <v>0</v>
      </c>
      <c r="FQ92" s="219">
        <f>'Marks Entry'!FR94</f>
        <v>0</v>
      </c>
      <c r="FR92" s="220" t="str">
        <f>'Marks Entry'!FS94</f>
        <v/>
      </c>
      <c r="FS92" s="207">
        <f>'Marks Entry'!FT94</f>
        <v>0</v>
      </c>
      <c r="FT92" s="208">
        <f>'Marks Entry'!FU94</f>
        <v>0</v>
      </c>
      <c r="FU92" s="222" t="str">
        <f>'Marks Entry'!FV94</f>
        <v/>
      </c>
      <c r="FV92" s="207" t="str">
        <f>'Marks Entry'!FW94</f>
        <v/>
      </c>
      <c r="FW92" s="208" t="str">
        <f>'Marks Entry'!FX94</f>
        <v/>
      </c>
      <c r="FX92" s="223" t="str">
        <f>'Marks Entry'!FY94</f>
        <v/>
      </c>
      <c r="FY92" s="224" t="str">
        <f>'Marks Entry'!FZ94</f>
        <v/>
      </c>
      <c r="FZ92" s="224" t="str">
        <f>'Marks Entry'!GA94</f>
        <v/>
      </c>
      <c r="GA92" s="208" t="str">
        <f>'Marks Entry'!GC94</f>
        <v/>
      </c>
      <c r="GB92" s="445" t="str">
        <f>'Marks Entry'!GD94</f>
        <v/>
      </c>
    </row>
    <row r="93" spans="1:184" s="31" customFormat="1" ht="17.25" customHeight="1">
      <c r="A93" s="1064"/>
      <c r="B93" s="188">
        <f t="shared" si="2"/>
        <v>0</v>
      </c>
      <c r="C93" s="189">
        <f>'Marks Entry'!D95</f>
        <v>0</v>
      </c>
      <c r="D93" s="189">
        <f>'Marks Entry'!E95</f>
        <v>0</v>
      </c>
      <c r="E93" s="189">
        <f>'Marks Entry'!F95</f>
        <v>0</v>
      </c>
      <c r="F93" s="189">
        <f>'Marks Entry'!G95</f>
        <v>0</v>
      </c>
      <c r="G93" s="189">
        <f>'Marks Entry'!H95</f>
        <v>0</v>
      </c>
      <c r="H93" s="189">
        <f>'Marks Entry'!I95</f>
        <v>0</v>
      </c>
      <c r="I93" s="189">
        <f>'Marks Entry'!J95</f>
        <v>0</v>
      </c>
      <c r="J93" s="366">
        <f>'Marks Entry'!K95</f>
        <v>0</v>
      </c>
      <c r="K93" s="207">
        <f>'Marks Entry'!L95</f>
        <v>0</v>
      </c>
      <c r="L93" s="208">
        <f>'Marks Entry'!M95</f>
        <v>0</v>
      </c>
      <c r="M93" s="208">
        <f>'Marks Entry'!N95</f>
        <v>0</v>
      </c>
      <c r="N93" s="208">
        <f>'Marks Entry'!O95</f>
        <v>0</v>
      </c>
      <c r="O93" s="208">
        <f>'Marks Entry'!P95</f>
        <v>0</v>
      </c>
      <c r="P93" s="209">
        <f>'Marks Entry'!Q95</f>
        <v>0</v>
      </c>
      <c r="Q93" s="208">
        <f>'Marks Entry'!R95</f>
        <v>0</v>
      </c>
      <c r="R93" s="209">
        <f>'Marks Entry'!S95</f>
        <v>0</v>
      </c>
      <c r="S93" s="208">
        <f>'Marks Entry'!T95</f>
        <v>0</v>
      </c>
      <c r="T93" s="209">
        <f>'Marks Entry'!U95</f>
        <v>0</v>
      </c>
      <c r="U93" s="208">
        <f>'Marks Entry'!V95</f>
        <v>0</v>
      </c>
      <c r="V93" s="208" t="str">
        <f>'Marks Entry'!W95</f>
        <v/>
      </c>
      <c r="W93" s="208" t="str">
        <f>'Marks Entry'!X95</f>
        <v/>
      </c>
      <c r="X93" s="210" t="str">
        <f>'Marks Entry'!Y95</f>
        <v/>
      </c>
      <c r="Y93" s="207">
        <f>'Marks Entry'!Z95</f>
        <v>0</v>
      </c>
      <c r="Z93" s="208">
        <f>'Marks Entry'!AA95</f>
        <v>0</v>
      </c>
      <c r="AA93" s="208">
        <f>'Marks Entry'!AB95</f>
        <v>0</v>
      </c>
      <c r="AB93" s="208">
        <f>'Marks Entry'!AC95</f>
        <v>0</v>
      </c>
      <c r="AC93" s="208">
        <f>'Marks Entry'!AD95</f>
        <v>0</v>
      </c>
      <c r="AD93" s="209">
        <f>'Marks Entry'!AE95</f>
        <v>0</v>
      </c>
      <c r="AE93" s="208">
        <f>'Marks Entry'!AF95</f>
        <v>0</v>
      </c>
      <c r="AF93" s="209">
        <f>'Marks Entry'!AG95</f>
        <v>0</v>
      </c>
      <c r="AG93" s="208">
        <f>'Marks Entry'!AH95</f>
        <v>0</v>
      </c>
      <c r="AH93" s="209">
        <f>'Marks Entry'!AI95</f>
        <v>0</v>
      </c>
      <c r="AI93" s="208">
        <f>'Marks Entry'!AJ95</f>
        <v>0</v>
      </c>
      <c r="AJ93" s="208" t="str">
        <f>'Marks Entry'!AK95</f>
        <v/>
      </c>
      <c r="AK93" s="208" t="str">
        <f>'Marks Entry'!AL95</f>
        <v/>
      </c>
      <c r="AL93" s="210" t="str">
        <f>'Marks Entry'!AM95</f>
        <v/>
      </c>
      <c r="AM93" s="207">
        <f>'Marks Entry'!AN95</f>
        <v>0</v>
      </c>
      <c r="AN93" s="208">
        <f>'Marks Entry'!AO95</f>
        <v>0</v>
      </c>
      <c r="AO93" s="208">
        <f>'Marks Entry'!AP95</f>
        <v>0</v>
      </c>
      <c r="AP93" s="208">
        <f>'Marks Entry'!AQ95</f>
        <v>0</v>
      </c>
      <c r="AQ93" s="208">
        <f>'Marks Entry'!AR95</f>
        <v>0</v>
      </c>
      <c r="AR93" s="209">
        <f>'Marks Entry'!AS95</f>
        <v>0</v>
      </c>
      <c r="AS93" s="208">
        <f>'Marks Entry'!AT95</f>
        <v>0</v>
      </c>
      <c r="AT93" s="209">
        <f>'Marks Entry'!AU95</f>
        <v>0</v>
      </c>
      <c r="AU93" s="208">
        <f>'Marks Entry'!AV95</f>
        <v>0</v>
      </c>
      <c r="AV93" s="209">
        <f>'Marks Entry'!AW95</f>
        <v>0</v>
      </c>
      <c r="AW93" s="208">
        <f>'Marks Entry'!AX95</f>
        <v>0</v>
      </c>
      <c r="AX93" s="208" t="str">
        <f>'Marks Entry'!AY95</f>
        <v/>
      </c>
      <c r="AY93" s="208" t="str">
        <f>'Marks Entry'!AZ95</f>
        <v/>
      </c>
      <c r="AZ93" s="210" t="str">
        <f>'Marks Entry'!BA95</f>
        <v/>
      </c>
      <c r="BA93" s="207">
        <f>'Marks Entry'!BB95</f>
        <v>0</v>
      </c>
      <c r="BB93" s="208">
        <f>'Marks Entry'!BC95</f>
        <v>0</v>
      </c>
      <c r="BC93" s="208">
        <f>'Marks Entry'!BD95</f>
        <v>0</v>
      </c>
      <c r="BD93" s="208">
        <f>'Marks Entry'!BE95</f>
        <v>0</v>
      </c>
      <c r="BE93" s="208">
        <f>'Marks Entry'!BF95</f>
        <v>0</v>
      </c>
      <c r="BF93" s="209">
        <f>'Marks Entry'!BG95</f>
        <v>0</v>
      </c>
      <c r="BG93" s="208">
        <f>'Marks Entry'!BH95</f>
        <v>0</v>
      </c>
      <c r="BH93" s="209">
        <f>'Marks Entry'!BI95</f>
        <v>0</v>
      </c>
      <c r="BI93" s="208">
        <f>'Marks Entry'!BJ95</f>
        <v>0</v>
      </c>
      <c r="BJ93" s="209">
        <f>'Marks Entry'!BK95</f>
        <v>0</v>
      </c>
      <c r="BK93" s="208">
        <f>'Marks Entry'!BL95</f>
        <v>0</v>
      </c>
      <c r="BL93" s="208" t="str">
        <f>'Marks Entry'!BM95</f>
        <v/>
      </c>
      <c r="BM93" s="208" t="str">
        <f>'Marks Entry'!BN95</f>
        <v/>
      </c>
      <c r="BN93" s="210" t="str">
        <f>'Marks Entry'!BO95</f>
        <v/>
      </c>
      <c r="BO93" s="207">
        <f>'Marks Entry'!BP95</f>
        <v>0</v>
      </c>
      <c r="BP93" s="208">
        <f>'Marks Entry'!BQ95</f>
        <v>0</v>
      </c>
      <c r="BQ93" s="208">
        <f>'Marks Entry'!BR95</f>
        <v>0</v>
      </c>
      <c r="BR93" s="208">
        <f>'Marks Entry'!BS95</f>
        <v>0</v>
      </c>
      <c r="BS93" s="208">
        <f>'Marks Entry'!BT95</f>
        <v>0</v>
      </c>
      <c r="BT93" s="209">
        <f>'Marks Entry'!BU95</f>
        <v>0</v>
      </c>
      <c r="BU93" s="208">
        <f>'Marks Entry'!BV95</f>
        <v>0</v>
      </c>
      <c r="BV93" s="209">
        <f>'Marks Entry'!BW95</f>
        <v>0</v>
      </c>
      <c r="BW93" s="208">
        <f>'Marks Entry'!BX95</f>
        <v>0</v>
      </c>
      <c r="BX93" s="209">
        <f>'Marks Entry'!BY95</f>
        <v>0</v>
      </c>
      <c r="BY93" s="208">
        <f>'Marks Entry'!BZ95</f>
        <v>0</v>
      </c>
      <c r="BZ93" s="208" t="str">
        <f>'Marks Entry'!CA95</f>
        <v/>
      </c>
      <c r="CA93" s="208" t="str">
        <f>'Marks Entry'!CB95</f>
        <v/>
      </c>
      <c r="CB93" s="210" t="str">
        <f>'Marks Entry'!CC95</f>
        <v/>
      </c>
      <c r="CC93" s="207">
        <f>'Marks Entry'!CD95</f>
        <v>0</v>
      </c>
      <c r="CD93" s="208">
        <f>'Marks Entry'!CE95</f>
        <v>0</v>
      </c>
      <c r="CE93" s="208">
        <f>'Marks Entry'!CF95</f>
        <v>0</v>
      </c>
      <c r="CF93" s="208">
        <f>'Marks Entry'!CG95</f>
        <v>0</v>
      </c>
      <c r="CG93" s="208">
        <f>'Marks Entry'!CH95</f>
        <v>0</v>
      </c>
      <c r="CH93" s="209">
        <f>'Marks Entry'!CI95</f>
        <v>0</v>
      </c>
      <c r="CI93" s="208">
        <f>'Marks Entry'!CJ95</f>
        <v>0</v>
      </c>
      <c r="CJ93" s="209">
        <f>'Marks Entry'!CK95</f>
        <v>0</v>
      </c>
      <c r="CK93" s="208">
        <f>'Marks Entry'!CL95</f>
        <v>0</v>
      </c>
      <c r="CL93" s="209">
        <f>'Marks Entry'!CM95</f>
        <v>0</v>
      </c>
      <c r="CM93" s="208">
        <f>'Marks Entry'!CN95</f>
        <v>0</v>
      </c>
      <c r="CN93" s="208" t="str">
        <f>'Marks Entry'!CO95</f>
        <v/>
      </c>
      <c r="CO93" s="208" t="str">
        <f>'Marks Entry'!CP95</f>
        <v/>
      </c>
      <c r="CP93" s="210" t="str">
        <f>'Marks Entry'!CQ95</f>
        <v/>
      </c>
      <c r="CQ93" s="207">
        <f>'Marks Entry'!CR95</f>
        <v>0</v>
      </c>
      <c r="CR93" s="208">
        <f>'Marks Entry'!CS95</f>
        <v>0</v>
      </c>
      <c r="CS93" s="208">
        <f>'Marks Entry'!CT95</f>
        <v>0</v>
      </c>
      <c r="CT93" s="208">
        <f>'Marks Entry'!CU95</f>
        <v>0</v>
      </c>
      <c r="CU93" s="208">
        <f>'Marks Entry'!CV95</f>
        <v>0</v>
      </c>
      <c r="CV93" s="209">
        <f>'Marks Entry'!CW95</f>
        <v>0</v>
      </c>
      <c r="CW93" s="208">
        <f>'Marks Entry'!CX95</f>
        <v>0</v>
      </c>
      <c r="CX93" s="209">
        <f>'Marks Entry'!CY95</f>
        <v>0</v>
      </c>
      <c r="CY93" s="208">
        <f>'Marks Entry'!CZ95</f>
        <v>0</v>
      </c>
      <c r="CZ93" s="209">
        <f>'Marks Entry'!DA95</f>
        <v>0</v>
      </c>
      <c r="DA93" s="208">
        <f>'Marks Entry'!DB95</f>
        <v>0</v>
      </c>
      <c r="DB93" s="208" t="str">
        <f>'Marks Entry'!DC95</f>
        <v/>
      </c>
      <c r="DC93" s="208" t="str">
        <f>'Marks Entry'!DD95</f>
        <v/>
      </c>
      <c r="DD93" s="210" t="str">
        <f>'Marks Entry'!DE95</f>
        <v/>
      </c>
      <c r="DE93" s="211">
        <f>'Marks Entry'!DF95</f>
        <v>0</v>
      </c>
      <c r="DF93" s="212">
        <f>'Marks Entry'!DG95</f>
        <v>0</v>
      </c>
      <c r="DG93" s="212">
        <f>'Marks Entry'!DH95</f>
        <v>0</v>
      </c>
      <c r="DH93" s="209">
        <f>'Marks Entry'!DI95</f>
        <v>0</v>
      </c>
      <c r="DI93" s="212">
        <f>'Marks Entry'!DJ95</f>
        <v>0</v>
      </c>
      <c r="DJ93" s="213">
        <f>'Marks Entry'!DK95</f>
        <v>0</v>
      </c>
      <c r="DK93" s="214">
        <f>'Marks Entry'!DL95</f>
        <v>0</v>
      </c>
      <c r="DL93" s="213">
        <f>'Marks Entry'!DM95</f>
        <v>0</v>
      </c>
      <c r="DM93" s="212">
        <f>'Marks Entry'!DN95</f>
        <v>0</v>
      </c>
      <c r="DN93" s="214">
        <f>'Marks Entry'!DO95</f>
        <v>0</v>
      </c>
      <c r="DO93" s="215">
        <f>'Marks Entry'!DP95</f>
        <v>0</v>
      </c>
      <c r="DP93" s="208">
        <f>'Marks Entry'!DQ95</f>
        <v>0</v>
      </c>
      <c r="DQ93" s="210" t="str">
        <f>'Marks Entry'!DR95</f>
        <v/>
      </c>
      <c r="DR93" s="211">
        <f>'Marks Entry'!DS95</f>
        <v>0</v>
      </c>
      <c r="DS93" s="212">
        <f>'Marks Entry'!DT95</f>
        <v>0</v>
      </c>
      <c r="DT93" s="216">
        <f>'Marks Entry'!DU95</f>
        <v>0</v>
      </c>
      <c r="DU93" s="212">
        <f>'Marks Entry'!DV95</f>
        <v>0</v>
      </c>
      <c r="DV93" s="212">
        <f>'Marks Entry'!DW95</f>
        <v>0</v>
      </c>
      <c r="DW93" s="216">
        <f>'Marks Entry'!DX95</f>
        <v>0</v>
      </c>
      <c r="DX93" s="212">
        <f>'Marks Entry'!DY95</f>
        <v>0</v>
      </c>
      <c r="DY93" s="212">
        <f>'Marks Entry'!DZ95</f>
        <v>0</v>
      </c>
      <c r="DZ93" s="216" t="str">
        <f>'Marks Entry'!EA95</f>
        <v/>
      </c>
      <c r="EA93" s="216">
        <f>'Marks Entry'!EB95</f>
        <v>0</v>
      </c>
      <c r="EB93" s="216">
        <f>'Marks Entry'!EC95</f>
        <v>0</v>
      </c>
      <c r="EC93" s="217">
        <f>'Marks Entry'!ED95</f>
        <v>0</v>
      </c>
      <c r="ED93" s="212">
        <f>'Marks Entry'!EE95</f>
        <v>0</v>
      </c>
      <c r="EE93" s="213">
        <f>'Marks Entry'!EF95</f>
        <v>0</v>
      </c>
      <c r="EF93" s="216">
        <f>'Marks Entry'!EG95</f>
        <v>0</v>
      </c>
      <c r="EG93" s="213">
        <f>'Marks Entry'!EH95</f>
        <v>0</v>
      </c>
      <c r="EH93" s="212">
        <f>'Marks Entry'!EI95</f>
        <v>0</v>
      </c>
      <c r="EI93" s="214">
        <f>'Marks Entry'!EJ95</f>
        <v>0</v>
      </c>
      <c r="EJ93" s="214">
        <f>'Marks Entry'!EK95</f>
        <v>0</v>
      </c>
      <c r="EK93" s="214">
        <f>'Marks Entry'!EL95</f>
        <v>0</v>
      </c>
      <c r="EL93" s="218">
        <f>'Marks Entry'!EM95</f>
        <v>0</v>
      </c>
      <c r="EM93" s="208">
        <f>'Marks Entry'!EN95</f>
        <v>0</v>
      </c>
      <c r="EN93" s="210" t="str">
        <f>'Marks Entry'!EO95</f>
        <v/>
      </c>
      <c r="EO93" s="211">
        <f>'Marks Entry'!EP95</f>
        <v>0</v>
      </c>
      <c r="EP93" s="212">
        <f>'Marks Entry'!EQ95</f>
        <v>0</v>
      </c>
      <c r="EQ93" s="212">
        <f>'Marks Entry'!ER95</f>
        <v>0</v>
      </c>
      <c r="ER93" s="215">
        <f>'Marks Entry'!ES95</f>
        <v>0</v>
      </c>
      <c r="ES93" s="219">
        <f>'Marks Entry'!ET95</f>
        <v>0</v>
      </c>
      <c r="ET93" s="220" t="str">
        <f>'Marks Entry'!EU95</f>
        <v/>
      </c>
      <c r="EU93" s="211">
        <f>'Marks Entry'!EV95</f>
        <v>0</v>
      </c>
      <c r="EV93" s="212">
        <f>'Marks Entry'!EW95</f>
        <v>0</v>
      </c>
      <c r="EW93" s="212">
        <f>'Marks Entry'!EX95</f>
        <v>0</v>
      </c>
      <c r="EX93" s="215">
        <f>'Marks Entry'!EY95</f>
        <v>0</v>
      </c>
      <c r="EY93" s="219">
        <f>'Marks Entry'!EZ95</f>
        <v>0</v>
      </c>
      <c r="EZ93" s="220" t="str">
        <f>'Marks Entry'!FA95</f>
        <v/>
      </c>
      <c r="FA93" s="211">
        <f>'Marks Entry'!FB95</f>
        <v>0</v>
      </c>
      <c r="FB93" s="212">
        <f>'Marks Entry'!FC95</f>
        <v>0</v>
      </c>
      <c r="FC93" s="213">
        <f>'Marks Entry'!FD95</f>
        <v>0</v>
      </c>
      <c r="FD93" s="216">
        <f>'Marks Entry'!FE95</f>
        <v>0</v>
      </c>
      <c r="FE93" s="213">
        <f>'Marks Entry'!FF95</f>
        <v>0</v>
      </c>
      <c r="FF93" s="216">
        <f>'Marks Entry'!FG95</f>
        <v>0</v>
      </c>
      <c r="FG93" s="213">
        <f>'Marks Entry'!FH95</f>
        <v>0</v>
      </c>
      <c r="FH93" s="221">
        <f>'Marks Entry'!FI95</f>
        <v>0</v>
      </c>
      <c r="FI93" s="221">
        <f>'Marks Entry'!FJ95</f>
        <v>0</v>
      </c>
      <c r="FJ93" s="221" t="str">
        <f>'Marks Entry'!FK95</f>
        <v/>
      </c>
      <c r="FK93" s="208" t="str">
        <f>'Marks Entry'!FL95</f>
        <v/>
      </c>
      <c r="FL93" s="210" t="str">
        <f>'Marks Entry'!FM95</f>
        <v/>
      </c>
      <c r="FM93" s="211">
        <f>'Marks Entry'!FN95</f>
        <v>0</v>
      </c>
      <c r="FN93" s="212">
        <f>'Marks Entry'!FO95</f>
        <v>0</v>
      </c>
      <c r="FO93" s="212">
        <f>'Marks Entry'!FP95</f>
        <v>0</v>
      </c>
      <c r="FP93" s="215">
        <f>'Marks Entry'!FQ95</f>
        <v>0</v>
      </c>
      <c r="FQ93" s="219">
        <f>'Marks Entry'!FR95</f>
        <v>0</v>
      </c>
      <c r="FR93" s="220" t="str">
        <f>'Marks Entry'!FS95</f>
        <v/>
      </c>
      <c r="FS93" s="207">
        <f>'Marks Entry'!FT95</f>
        <v>0</v>
      </c>
      <c r="FT93" s="208">
        <f>'Marks Entry'!FU95</f>
        <v>0</v>
      </c>
      <c r="FU93" s="222" t="str">
        <f>'Marks Entry'!FV95</f>
        <v/>
      </c>
      <c r="FV93" s="207" t="str">
        <f>'Marks Entry'!FW95</f>
        <v/>
      </c>
      <c r="FW93" s="208" t="str">
        <f>'Marks Entry'!FX95</f>
        <v/>
      </c>
      <c r="FX93" s="223" t="str">
        <f>'Marks Entry'!FY95</f>
        <v/>
      </c>
      <c r="FY93" s="224" t="str">
        <f>'Marks Entry'!FZ95</f>
        <v/>
      </c>
      <c r="FZ93" s="224" t="str">
        <f>'Marks Entry'!GA95</f>
        <v/>
      </c>
      <c r="GA93" s="208" t="str">
        <f>'Marks Entry'!GC95</f>
        <v/>
      </c>
      <c r="GB93" s="445" t="str">
        <f>'Marks Entry'!GD95</f>
        <v/>
      </c>
    </row>
    <row r="94" spans="1:184" s="31" customFormat="1" ht="17.25" customHeight="1">
      <c r="A94" s="1064"/>
      <c r="B94" s="188">
        <f t="shared" si="2"/>
        <v>0</v>
      </c>
      <c r="C94" s="189">
        <f>'Marks Entry'!D96</f>
        <v>0</v>
      </c>
      <c r="D94" s="189">
        <f>'Marks Entry'!E96</f>
        <v>0</v>
      </c>
      <c r="E94" s="189">
        <f>'Marks Entry'!F96</f>
        <v>0</v>
      </c>
      <c r="F94" s="189">
        <f>'Marks Entry'!G96</f>
        <v>0</v>
      </c>
      <c r="G94" s="189">
        <f>'Marks Entry'!H96</f>
        <v>0</v>
      </c>
      <c r="H94" s="189">
        <f>'Marks Entry'!I96</f>
        <v>0</v>
      </c>
      <c r="I94" s="189">
        <f>'Marks Entry'!J96</f>
        <v>0</v>
      </c>
      <c r="J94" s="366">
        <f>'Marks Entry'!K96</f>
        <v>0</v>
      </c>
      <c r="K94" s="207">
        <f>'Marks Entry'!L96</f>
        <v>0</v>
      </c>
      <c r="L94" s="208">
        <f>'Marks Entry'!M96</f>
        <v>0</v>
      </c>
      <c r="M94" s="208">
        <f>'Marks Entry'!N96</f>
        <v>0</v>
      </c>
      <c r="N94" s="208">
        <f>'Marks Entry'!O96</f>
        <v>0</v>
      </c>
      <c r="O94" s="208">
        <f>'Marks Entry'!P96</f>
        <v>0</v>
      </c>
      <c r="P94" s="209">
        <f>'Marks Entry'!Q96</f>
        <v>0</v>
      </c>
      <c r="Q94" s="208">
        <f>'Marks Entry'!R96</f>
        <v>0</v>
      </c>
      <c r="R94" s="209">
        <f>'Marks Entry'!S96</f>
        <v>0</v>
      </c>
      <c r="S94" s="208">
        <f>'Marks Entry'!T96</f>
        <v>0</v>
      </c>
      <c r="T94" s="209">
        <f>'Marks Entry'!U96</f>
        <v>0</v>
      </c>
      <c r="U94" s="208">
        <f>'Marks Entry'!V96</f>
        <v>0</v>
      </c>
      <c r="V94" s="208" t="str">
        <f>'Marks Entry'!W96</f>
        <v/>
      </c>
      <c r="W94" s="208" t="str">
        <f>'Marks Entry'!X96</f>
        <v/>
      </c>
      <c r="X94" s="210" t="str">
        <f>'Marks Entry'!Y96</f>
        <v/>
      </c>
      <c r="Y94" s="207">
        <f>'Marks Entry'!Z96</f>
        <v>0</v>
      </c>
      <c r="Z94" s="208">
        <f>'Marks Entry'!AA96</f>
        <v>0</v>
      </c>
      <c r="AA94" s="208">
        <f>'Marks Entry'!AB96</f>
        <v>0</v>
      </c>
      <c r="AB94" s="208">
        <f>'Marks Entry'!AC96</f>
        <v>0</v>
      </c>
      <c r="AC94" s="208">
        <f>'Marks Entry'!AD96</f>
        <v>0</v>
      </c>
      <c r="AD94" s="209">
        <f>'Marks Entry'!AE96</f>
        <v>0</v>
      </c>
      <c r="AE94" s="208">
        <f>'Marks Entry'!AF96</f>
        <v>0</v>
      </c>
      <c r="AF94" s="209">
        <f>'Marks Entry'!AG96</f>
        <v>0</v>
      </c>
      <c r="AG94" s="208">
        <f>'Marks Entry'!AH96</f>
        <v>0</v>
      </c>
      <c r="AH94" s="209">
        <f>'Marks Entry'!AI96</f>
        <v>0</v>
      </c>
      <c r="AI94" s="208">
        <f>'Marks Entry'!AJ96</f>
        <v>0</v>
      </c>
      <c r="AJ94" s="208" t="str">
        <f>'Marks Entry'!AK96</f>
        <v/>
      </c>
      <c r="AK94" s="208" t="str">
        <f>'Marks Entry'!AL96</f>
        <v/>
      </c>
      <c r="AL94" s="210" t="str">
        <f>'Marks Entry'!AM96</f>
        <v/>
      </c>
      <c r="AM94" s="207">
        <f>'Marks Entry'!AN96</f>
        <v>0</v>
      </c>
      <c r="AN94" s="208">
        <f>'Marks Entry'!AO96</f>
        <v>0</v>
      </c>
      <c r="AO94" s="208">
        <f>'Marks Entry'!AP96</f>
        <v>0</v>
      </c>
      <c r="AP94" s="208">
        <f>'Marks Entry'!AQ96</f>
        <v>0</v>
      </c>
      <c r="AQ94" s="208">
        <f>'Marks Entry'!AR96</f>
        <v>0</v>
      </c>
      <c r="AR94" s="209">
        <f>'Marks Entry'!AS96</f>
        <v>0</v>
      </c>
      <c r="AS94" s="208">
        <f>'Marks Entry'!AT96</f>
        <v>0</v>
      </c>
      <c r="AT94" s="209">
        <f>'Marks Entry'!AU96</f>
        <v>0</v>
      </c>
      <c r="AU94" s="208">
        <f>'Marks Entry'!AV96</f>
        <v>0</v>
      </c>
      <c r="AV94" s="209">
        <f>'Marks Entry'!AW96</f>
        <v>0</v>
      </c>
      <c r="AW94" s="208">
        <f>'Marks Entry'!AX96</f>
        <v>0</v>
      </c>
      <c r="AX94" s="208" t="str">
        <f>'Marks Entry'!AY96</f>
        <v/>
      </c>
      <c r="AY94" s="208" t="str">
        <f>'Marks Entry'!AZ96</f>
        <v/>
      </c>
      <c r="AZ94" s="210" t="str">
        <f>'Marks Entry'!BA96</f>
        <v/>
      </c>
      <c r="BA94" s="207">
        <f>'Marks Entry'!BB96</f>
        <v>0</v>
      </c>
      <c r="BB94" s="208">
        <f>'Marks Entry'!BC96</f>
        <v>0</v>
      </c>
      <c r="BC94" s="208">
        <f>'Marks Entry'!BD96</f>
        <v>0</v>
      </c>
      <c r="BD94" s="208">
        <f>'Marks Entry'!BE96</f>
        <v>0</v>
      </c>
      <c r="BE94" s="208">
        <f>'Marks Entry'!BF96</f>
        <v>0</v>
      </c>
      <c r="BF94" s="209">
        <f>'Marks Entry'!BG96</f>
        <v>0</v>
      </c>
      <c r="BG94" s="208">
        <f>'Marks Entry'!BH96</f>
        <v>0</v>
      </c>
      <c r="BH94" s="209">
        <f>'Marks Entry'!BI96</f>
        <v>0</v>
      </c>
      <c r="BI94" s="208">
        <f>'Marks Entry'!BJ96</f>
        <v>0</v>
      </c>
      <c r="BJ94" s="209">
        <f>'Marks Entry'!BK96</f>
        <v>0</v>
      </c>
      <c r="BK94" s="208">
        <f>'Marks Entry'!BL96</f>
        <v>0</v>
      </c>
      <c r="BL94" s="208" t="str">
        <f>'Marks Entry'!BM96</f>
        <v/>
      </c>
      <c r="BM94" s="208" t="str">
        <f>'Marks Entry'!BN96</f>
        <v/>
      </c>
      <c r="BN94" s="210" t="str">
        <f>'Marks Entry'!BO96</f>
        <v/>
      </c>
      <c r="BO94" s="207">
        <f>'Marks Entry'!BP96</f>
        <v>0</v>
      </c>
      <c r="BP94" s="208">
        <f>'Marks Entry'!BQ96</f>
        <v>0</v>
      </c>
      <c r="BQ94" s="208">
        <f>'Marks Entry'!BR96</f>
        <v>0</v>
      </c>
      <c r="BR94" s="208">
        <f>'Marks Entry'!BS96</f>
        <v>0</v>
      </c>
      <c r="BS94" s="208">
        <f>'Marks Entry'!BT96</f>
        <v>0</v>
      </c>
      <c r="BT94" s="209">
        <f>'Marks Entry'!BU96</f>
        <v>0</v>
      </c>
      <c r="BU94" s="208">
        <f>'Marks Entry'!BV96</f>
        <v>0</v>
      </c>
      <c r="BV94" s="209">
        <f>'Marks Entry'!BW96</f>
        <v>0</v>
      </c>
      <c r="BW94" s="208">
        <f>'Marks Entry'!BX96</f>
        <v>0</v>
      </c>
      <c r="BX94" s="209">
        <f>'Marks Entry'!BY96</f>
        <v>0</v>
      </c>
      <c r="BY94" s="208">
        <f>'Marks Entry'!BZ96</f>
        <v>0</v>
      </c>
      <c r="BZ94" s="208" t="str">
        <f>'Marks Entry'!CA96</f>
        <v/>
      </c>
      <c r="CA94" s="208" t="str">
        <f>'Marks Entry'!CB96</f>
        <v/>
      </c>
      <c r="CB94" s="210" t="str">
        <f>'Marks Entry'!CC96</f>
        <v/>
      </c>
      <c r="CC94" s="207">
        <f>'Marks Entry'!CD96</f>
        <v>0</v>
      </c>
      <c r="CD94" s="208">
        <f>'Marks Entry'!CE96</f>
        <v>0</v>
      </c>
      <c r="CE94" s="208">
        <f>'Marks Entry'!CF96</f>
        <v>0</v>
      </c>
      <c r="CF94" s="208">
        <f>'Marks Entry'!CG96</f>
        <v>0</v>
      </c>
      <c r="CG94" s="208">
        <f>'Marks Entry'!CH96</f>
        <v>0</v>
      </c>
      <c r="CH94" s="209">
        <f>'Marks Entry'!CI96</f>
        <v>0</v>
      </c>
      <c r="CI94" s="208">
        <f>'Marks Entry'!CJ96</f>
        <v>0</v>
      </c>
      <c r="CJ94" s="209">
        <f>'Marks Entry'!CK96</f>
        <v>0</v>
      </c>
      <c r="CK94" s="208">
        <f>'Marks Entry'!CL96</f>
        <v>0</v>
      </c>
      <c r="CL94" s="209">
        <f>'Marks Entry'!CM96</f>
        <v>0</v>
      </c>
      <c r="CM94" s="208">
        <f>'Marks Entry'!CN96</f>
        <v>0</v>
      </c>
      <c r="CN94" s="208" t="str">
        <f>'Marks Entry'!CO96</f>
        <v/>
      </c>
      <c r="CO94" s="208" t="str">
        <f>'Marks Entry'!CP96</f>
        <v/>
      </c>
      <c r="CP94" s="210" t="str">
        <f>'Marks Entry'!CQ96</f>
        <v/>
      </c>
      <c r="CQ94" s="207">
        <f>'Marks Entry'!CR96</f>
        <v>0</v>
      </c>
      <c r="CR94" s="208">
        <f>'Marks Entry'!CS96</f>
        <v>0</v>
      </c>
      <c r="CS94" s="208">
        <f>'Marks Entry'!CT96</f>
        <v>0</v>
      </c>
      <c r="CT94" s="208">
        <f>'Marks Entry'!CU96</f>
        <v>0</v>
      </c>
      <c r="CU94" s="208">
        <f>'Marks Entry'!CV96</f>
        <v>0</v>
      </c>
      <c r="CV94" s="209">
        <f>'Marks Entry'!CW96</f>
        <v>0</v>
      </c>
      <c r="CW94" s="208">
        <f>'Marks Entry'!CX96</f>
        <v>0</v>
      </c>
      <c r="CX94" s="209">
        <f>'Marks Entry'!CY96</f>
        <v>0</v>
      </c>
      <c r="CY94" s="208">
        <f>'Marks Entry'!CZ96</f>
        <v>0</v>
      </c>
      <c r="CZ94" s="209">
        <f>'Marks Entry'!DA96</f>
        <v>0</v>
      </c>
      <c r="DA94" s="208">
        <f>'Marks Entry'!DB96</f>
        <v>0</v>
      </c>
      <c r="DB94" s="208" t="str">
        <f>'Marks Entry'!DC96</f>
        <v/>
      </c>
      <c r="DC94" s="208" t="str">
        <f>'Marks Entry'!DD96</f>
        <v/>
      </c>
      <c r="DD94" s="210" t="str">
        <f>'Marks Entry'!DE96</f>
        <v/>
      </c>
      <c r="DE94" s="211">
        <f>'Marks Entry'!DF96</f>
        <v>0</v>
      </c>
      <c r="DF94" s="212">
        <f>'Marks Entry'!DG96</f>
        <v>0</v>
      </c>
      <c r="DG94" s="212">
        <f>'Marks Entry'!DH96</f>
        <v>0</v>
      </c>
      <c r="DH94" s="209">
        <f>'Marks Entry'!DI96</f>
        <v>0</v>
      </c>
      <c r="DI94" s="212">
        <f>'Marks Entry'!DJ96</f>
        <v>0</v>
      </c>
      <c r="DJ94" s="213">
        <f>'Marks Entry'!DK96</f>
        <v>0</v>
      </c>
      <c r="DK94" s="214">
        <f>'Marks Entry'!DL96</f>
        <v>0</v>
      </c>
      <c r="DL94" s="213">
        <f>'Marks Entry'!DM96</f>
        <v>0</v>
      </c>
      <c r="DM94" s="212">
        <f>'Marks Entry'!DN96</f>
        <v>0</v>
      </c>
      <c r="DN94" s="214">
        <f>'Marks Entry'!DO96</f>
        <v>0</v>
      </c>
      <c r="DO94" s="215">
        <f>'Marks Entry'!DP96</f>
        <v>0</v>
      </c>
      <c r="DP94" s="208">
        <f>'Marks Entry'!DQ96</f>
        <v>0</v>
      </c>
      <c r="DQ94" s="210" t="str">
        <f>'Marks Entry'!DR96</f>
        <v/>
      </c>
      <c r="DR94" s="211">
        <f>'Marks Entry'!DS96</f>
        <v>0</v>
      </c>
      <c r="DS94" s="212">
        <f>'Marks Entry'!DT96</f>
        <v>0</v>
      </c>
      <c r="DT94" s="216">
        <f>'Marks Entry'!DU96</f>
        <v>0</v>
      </c>
      <c r="DU94" s="212">
        <f>'Marks Entry'!DV96</f>
        <v>0</v>
      </c>
      <c r="DV94" s="212">
        <f>'Marks Entry'!DW96</f>
        <v>0</v>
      </c>
      <c r="DW94" s="216">
        <f>'Marks Entry'!DX96</f>
        <v>0</v>
      </c>
      <c r="DX94" s="212">
        <f>'Marks Entry'!DY96</f>
        <v>0</v>
      </c>
      <c r="DY94" s="212">
        <f>'Marks Entry'!DZ96</f>
        <v>0</v>
      </c>
      <c r="DZ94" s="216" t="str">
        <f>'Marks Entry'!EA96</f>
        <v/>
      </c>
      <c r="EA94" s="216">
        <f>'Marks Entry'!EB96</f>
        <v>0</v>
      </c>
      <c r="EB94" s="216">
        <f>'Marks Entry'!EC96</f>
        <v>0</v>
      </c>
      <c r="EC94" s="217">
        <f>'Marks Entry'!ED96</f>
        <v>0</v>
      </c>
      <c r="ED94" s="212">
        <f>'Marks Entry'!EE96</f>
        <v>0</v>
      </c>
      <c r="EE94" s="213">
        <f>'Marks Entry'!EF96</f>
        <v>0</v>
      </c>
      <c r="EF94" s="216">
        <f>'Marks Entry'!EG96</f>
        <v>0</v>
      </c>
      <c r="EG94" s="213">
        <f>'Marks Entry'!EH96</f>
        <v>0</v>
      </c>
      <c r="EH94" s="212">
        <f>'Marks Entry'!EI96</f>
        <v>0</v>
      </c>
      <c r="EI94" s="214">
        <f>'Marks Entry'!EJ96</f>
        <v>0</v>
      </c>
      <c r="EJ94" s="214">
        <f>'Marks Entry'!EK96</f>
        <v>0</v>
      </c>
      <c r="EK94" s="214">
        <f>'Marks Entry'!EL96</f>
        <v>0</v>
      </c>
      <c r="EL94" s="218">
        <f>'Marks Entry'!EM96</f>
        <v>0</v>
      </c>
      <c r="EM94" s="208">
        <f>'Marks Entry'!EN96</f>
        <v>0</v>
      </c>
      <c r="EN94" s="210" t="str">
        <f>'Marks Entry'!EO96</f>
        <v/>
      </c>
      <c r="EO94" s="211">
        <f>'Marks Entry'!EP96</f>
        <v>0</v>
      </c>
      <c r="EP94" s="212">
        <f>'Marks Entry'!EQ96</f>
        <v>0</v>
      </c>
      <c r="EQ94" s="212">
        <f>'Marks Entry'!ER96</f>
        <v>0</v>
      </c>
      <c r="ER94" s="215">
        <f>'Marks Entry'!ES96</f>
        <v>0</v>
      </c>
      <c r="ES94" s="219">
        <f>'Marks Entry'!ET96</f>
        <v>0</v>
      </c>
      <c r="ET94" s="220" t="str">
        <f>'Marks Entry'!EU96</f>
        <v/>
      </c>
      <c r="EU94" s="211">
        <f>'Marks Entry'!EV96</f>
        <v>0</v>
      </c>
      <c r="EV94" s="212">
        <f>'Marks Entry'!EW96</f>
        <v>0</v>
      </c>
      <c r="EW94" s="212">
        <f>'Marks Entry'!EX96</f>
        <v>0</v>
      </c>
      <c r="EX94" s="215">
        <f>'Marks Entry'!EY96</f>
        <v>0</v>
      </c>
      <c r="EY94" s="219">
        <f>'Marks Entry'!EZ96</f>
        <v>0</v>
      </c>
      <c r="EZ94" s="220" t="str">
        <f>'Marks Entry'!FA96</f>
        <v/>
      </c>
      <c r="FA94" s="211">
        <f>'Marks Entry'!FB96</f>
        <v>0</v>
      </c>
      <c r="FB94" s="212">
        <f>'Marks Entry'!FC96</f>
        <v>0</v>
      </c>
      <c r="FC94" s="213">
        <f>'Marks Entry'!FD96</f>
        <v>0</v>
      </c>
      <c r="FD94" s="216">
        <f>'Marks Entry'!FE96</f>
        <v>0</v>
      </c>
      <c r="FE94" s="213">
        <f>'Marks Entry'!FF96</f>
        <v>0</v>
      </c>
      <c r="FF94" s="216">
        <f>'Marks Entry'!FG96</f>
        <v>0</v>
      </c>
      <c r="FG94" s="213">
        <f>'Marks Entry'!FH96</f>
        <v>0</v>
      </c>
      <c r="FH94" s="221">
        <f>'Marks Entry'!FI96</f>
        <v>0</v>
      </c>
      <c r="FI94" s="221">
        <f>'Marks Entry'!FJ96</f>
        <v>0</v>
      </c>
      <c r="FJ94" s="221" t="str">
        <f>'Marks Entry'!FK96</f>
        <v/>
      </c>
      <c r="FK94" s="208" t="str">
        <f>'Marks Entry'!FL96</f>
        <v/>
      </c>
      <c r="FL94" s="210" t="str">
        <f>'Marks Entry'!FM96</f>
        <v/>
      </c>
      <c r="FM94" s="211">
        <f>'Marks Entry'!FN96</f>
        <v>0</v>
      </c>
      <c r="FN94" s="212">
        <f>'Marks Entry'!FO96</f>
        <v>0</v>
      </c>
      <c r="FO94" s="212">
        <f>'Marks Entry'!FP96</f>
        <v>0</v>
      </c>
      <c r="FP94" s="215">
        <f>'Marks Entry'!FQ96</f>
        <v>0</v>
      </c>
      <c r="FQ94" s="219">
        <f>'Marks Entry'!FR96</f>
        <v>0</v>
      </c>
      <c r="FR94" s="220" t="str">
        <f>'Marks Entry'!FS96</f>
        <v/>
      </c>
      <c r="FS94" s="207">
        <f>'Marks Entry'!FT96</f>
        <v>0</v>
      </c>
      <c r="FT94" s="208">
        <f>'Marks Entry'!FU96</f>
        <v>0</v>
      </c>
      <c r="FU94" s="222" t="str">
        <f>'Marks Entry'!FV96</f>
        <v/>
      </c>
      <c r="FV94" s="207" t="str">
        <f>'Marks Entry'!FW96</f>
        <v/>
      </c>
      <c r="FW94" s="208" t="str">
        <f>'Marks Entry'!FX96</f>
        <v/>
      </c>
      <c r="FX94" s="223" t="str">
        <f>'Marks Entry'!FY96</f>
        <v/>
      </c>
      <c r="FY94" s="208" t="str">
        <f>'Marks Entry'!FZ96</f>
        <v/>
      </c>
      <c r="FZ94" s="208" t="str">
        <f>'Marks Entry'!GA96</f>
        <v/>
      </c>
      <c r="GA94" s="208" t="str">
        <f>'Marks Entry'!GC96</f>
        <v/>
      </c>
      <c r="GB94" s="445" t="str">
        <f>'Marks Entry'!GD96</f>
        <v/>
      </c>
    </row>
    <row r="95" spans="1:184" s="31" customFormat="1" ht="17.25" customHeight="1">
      <c r="A95" s="1064"/>
      <c r="B95" s="188">
        <f t="shared" si="2"/>
        <v>0</v>
      </c>
      <c r="C95" s="189">
        <f>'Marks Entry'!D97</f>
        <v>0</v>
      </c>
      <c r="D95" s="189">
        <f>'Marks Entry'!E97</f>
        <v>0</v>
      </c>
      <c r="E95" s="189">
        <f>'Marks Entry'!F97</f>
        <v>0</v>
      </c>
      <c r="F95" s="189">
        <f>'Marks Entry'!G97</f>
        <v>0</v>
      </c>
      <c r="G95" s="189">
        <f>'Marks Entry'!H97</f>
        <v>0</v>
      </c>
      <c r="H95" s="189">
        <f>'Marks Entry'!I97</f>
        <v>0</v>
      </c>
      <c r="I95" s="189">
        <f>'Marks Entry'!J97</f>
        <v>0</v>
      </c>
      <c r="J95" s="366">
        <f>'Marks Entry'!K97</f>
        <v>0</v>
      </c>
      <c r="K95" s="207">
        <f>'Marks Entry'!L97</f>
        <v>0</v>
      </c>
      <c r="L95" s="208">
        <f>'Marks Entry'!M97</f>
        <v>0</v>
      </c>
      <c r="M95" s="208">
        <f>'Marks Entry'!N97</f>
        <v>0</v>
      </c>
      <c r="N95" s="208">
        <f>'Marks Entry'!O97</f>
        <v>0</v>
      </c>
      <c r="O95" s="208">
        <f>'Marks Entry'!P97</f>
        <v>0</v>
      </c>
      <c r="P95" s="209">
        <f>'Marks Entry'!Q97</f>
        <v>0</v>
      </c>
      <c r="Q95" s="208">
        <f>'Marks Entry'!R97</f>
        <v>0</v>
      </c>
      <c r="R95" s="209">
        <f>'Marks Entry'!S97</f>
        <v>0</v>
      </c>
      <c r="S95" s="208">
        <f>'Marks Entry'!T97</f>
        <v>0</v>
      </c>
      <c r="T95" s="209">
        <f>'Marks Entry'!U97</f>
        <v>0</v>
      </c>
      <c r="U95" s="208">
        <f>'Marks Entry'!V97</f>
        <v>0</v>
      </c>
      <c r="V95" s="208" t="str">
        <f>'Marks Entry'!W97</f>
        <v/>
      </c>
      <c r="W95" s="208" t="str">
        <f>'Marks Entry'!X97</f>
        <v/>
      </c>
      <c r="X95" s="210" t="str">
        <f>'Marks Entry'!Y97</f>
        <v/>
      </c>
      <c r="Y95" s="207">
        <f>'Marks Entry'!Z97</f>
        <v>0</v>
      </c>
      <c r="Z95" s="208">
        <f>'Marks Entry'!AA97</f>
        <v>0</v>
      </c>
      <c r="AA95" s="208">
        <f>'Marks Entry'!AB97</f>
        <v>0</v>
      </c>
      <c r="AB95" s="208">
        <f>'Marks Entry'!AC97</f>
        <v>0</v>
      </c>
      <c r="AC95" s="208">
        <f>'Marks Entry'!AD97</f>
        <v>0</v>
      </c>
      <c r="AD95" s="209">
        <f>'Marks Entry'!AE97</f>
        <v>0</v>
      </c>
      <c r="AE95" s="208">
        <f>'Marks Entry'!AF97</f>
        <v>0</v>
      </c>
      <c r="AF95" s="209">
        <f>'Marks Entry'!AG97</f>
        <v>0</v>
      </c>
      <c r="AG95" s="208">
        <f>'Marks Entry'!AH97</f>
        <v>0</v>
      </c>
      <c r="AH95" s="209">
        <f>'Marks Entry'!AI97</f>
        <v>0</v>
      </c>
      <c r="AI95" s="208">
        <f>'Marks Entry'!AJ97</f>
        <v>0</v>
      </c>
      <c r="AJ95" s="208" t="str">
        <f>'Marks Entry'!AK97</f>
        <v/>
      </c>
      <c r="AK95" s="208" t="str">
        <f>'Marks Entry'!AL97</f>
        <v/>
      </c>
      <c r="AL95" s="210" t="str">
        <f>'Marks Entry'!AM97</f>
        <v/>
      </c>
      <c r="AM95" s="207">
        <f>'Marks Entry'!AN97</f>
        <v>0</v>
      </c>
      <c r="AN95" s="208">
        <f>'Marks Entry'!AO97</f>
        <v>0</v>
      </c>
      <c r="AO95" s="208">
        <f>'Marks Entry'!AP97</f>
        <v>0</v>
      </c>
      <c r="AP95" s="208">
        <f>'Marks Entry'!AQ97</f>
        <v>0</v>
      </c>
      <c r="AQ95" s="208">
        <f>'Marks Entry'!AR97</f>
        <v>0</v>
      </c>
      <c r="AR95" s="209">
        <f>'Marks Entry'!AS97</f>
        <v>0</v>
      </c>
      <c r="AS95" s="208">
        <f>'Marks Entry'!AT97</f>
        <v>0</v>
      </c>
      <c r="AT95" s="209">
        <f>'Marks Entry'!AU97</f>
        <v>0</v>
      </c>
      <c r="AU95" s="208">
        <f>'Marks Entry'!AV97</f>
        <v>0</v>
      </c>
      <c r="AV95" s="209">
        <f>'Marks Entry'!AW97</f>
        <v>0</v>
      </c>
      <c r="AW95" s="208">
        <f>'Marks Entry'!AX97</f>
        <v>0</v>
      </c>
      <c r="AX95" s="208" t="str">
        <f>'Marks Entry'!AY97</f>
        <v/>
      </c>
      <c r="AY95" s="208" t="str">
        <f>'Marks Entry'!AZ97</f>
        <v/>
      </c>
      <c r="AZ95" s="210" t="str">
        <f>'Marks Entry'!BA97</f>
        <v/>
      </c>
      <c r="BA95" s="207">
        <f>'Marks Entry'!BB97</f>
        <v>0</v>
      </c>
      <c r="BB95" s="208">
        <f>'Marks Entry'!BC97</f>
        <v>0</v>
      </c>
      <c r="BC95" s="208">
        <f>'Marks Entry'!BD97</f>
        <v>0</v>
      </c>
      <c r="BD95" s="208">
        <f>'Marks Entry'!BE97</f>
        <v>0</v>
      </c>
      <c r="BE95" s="208">
        <f>'Marks Entry'!BF97</f>
        <v>0</v>
      </c>
      <c r="BF95" s="209">
        <f>'Marks Entry'!BG97</f>
        <v>0</v>
      </c>
      <c r="BG95" s="208">
        <f>'Marks Entry'!BH97</f>
        <v>0</v>
      </c>
      <c r="BH95" s="209">
        <f>'Marks Entry'!BI97</f>
        <v>0</v>
      </c>
      <c r="BI95" s="208">
        <f>'Marks Entry'!BJ97</f>
        <v>0</v>
      </c>
      <c r="BJ95" s="209">
        <f>'Marks Entry'!BK97</f>
        <v>0</v>
      </c>
      <c r="BK95" s="208">
        <f>'Marks Entry'!BL97</f>
        <v>0</v>
      </c>
      <c r="BL95" s="208" t="str">
        <f>'Marks Entry'!BM97</f>
        <v/>
      </c>
      <c r="BM95" s="208" t="str">
        <f>'Marks Entry'!BN97</f>
        <v/>
      </c>
      <c r="BN95" s="210" t="str">
        <f>'Marks Entry'!BO97</f>
        <v/>
      </c>
      <c r="BO95" s="207">
        <f>'Marks Entry'!BP97</f>
        <v>0</v>
      </c>
      <c r="BP95" s="208">
        <f>'Marks Entry'!BQ97</f>
        <v>0</v>
      </c>
      <c r="BQ95" s="208">
        <f>'Marks Entry'!BR97</f>
        <v>0</v>
      </c>
      <c r="BR95" s="208">
        <f>'Marks Entry'!BS97</f>
        <v>0</v>
      </c>
      <c r="BS95" s="208">
        <f>'Marks Entry'!BT97</f>
        <v>0</v>
      </c>
      <c r="BT95" s="209">
        <f>'Marks Entry'!BU97</f>
        <v>0</v>
      </c>
      <c r="BU95" s="208">
        <f>'Marks Entry'!BV97</f>
        <v>0</v>
      </c>
      <c r="BV95" s="209">
        <f>'Marks Entry'!BW97</f>
        <v>0</v>
      </c>
      <c r="BW95" s="208">
        <f>'Marks Entry'!BX97</f>
        <v>0</v>
      </c>
      <c r="BX95" s="209">
        <f>'Marks Entry'!BY97</f>
        <v>0</v>
      </c>
      <c r="BY95" s="208">
        <f>'Marks Entry'!BZ97</f>
        <v>0</v>
      </c>
      <c r="BZ95" s="208" t="str">
        <f>'Marks Entry'!CA97</f>
        <v/>
      </c>
      <c r="CA95" s="208" t="str">
        <f>'Marks Entry'!CB97</f>
        <v/>
      </c>
      <c r="CB95" s="210" t="str">
        <f>'Marks Entry'!CC97</f>
        <v/>
      </c>
      <c r="CC95" s="207">
        <f>'Marks Entry'!CD97</f>
        <v>0</v>
      </c>
      <c r="CD95" s="208">
        <f>'Marks Entry'!CE97</f>
        <v>0</v>
      </c>
      <c r="CE95" s="208">
        <f>'Marks Entry'!CF97</f>
        <v>0</v>
      </c>
      <c r="CF95" s="208">
        <f>'Marks Entry'!CG97</f>
        <v>0</v>
      </c>
      <c r="CG95" s="208">
        <f>'Marks Entry'!CH97</f>
        <v>0</v>
      </c>
      <c r="CH95" s="209">
        <f>'Marks Entry'!CI97</f>
        <v>0</v>
      </c>
      <c r="CI95" s="208">
        <f>'Marks Entry'!CJ97</f>
        <v>0</v>
      </c>
      <c r="CJ95" s="209">
        <f>'Marks Entry'!CK97</f>
        <v>0</v>
      </c>
      <c r="CK95" s="208">
        <f>'Marks Entry'!CL97</f>
        <v>0</v>
      </c>
      <c r="CL95" s="209">
        <f>'Marks Entry'!CM97</f>
        <v>0</v>
      </c>
      <c r="CM95" s="208">
        <f>'Marks Entry'!CN97</f>
        <v>0</v>
      </c>
      <c r="CN95" s="208" t="str">
        <f>'Marks Entry'!CO97</f>
        <v/>
      </c>
      <c r="CO95" s="208" t="str">
        <f>'Marks Entry'!CP97</f>
        <v/>
      </c>
      <c r="CP95" s="210" t="str">
        <f>'Marks Entry'!CQ97</f>
        <v/>
      </c>
      <c r="CQ95" s="207">
        <f>'Marks Entry'!CR97</f>
        <v>0</v>
      </c>
      <c r="CR95" s="208">
        <f>'Marks Entry'!CS97</f>
        <v>0</v>
      </c>
      <c r="CS95" s="208">
        <f>'Marks Entry'!CT97</f>
        <v>0</v>
      </c>
      <c r="CT95" s="208">
        <f>'Marks Entry'!CU97</f>
        <v>0</v>
      </c>
      <c r="CU95" s="208">
        <f>'Marks Entry'!CV97</f>
        <v>0</v>
      </c>
      <c r="CV95" s="209">
        <f>'Marks Entry'!CW97</f>
        <v>0</v>
      </c>
      <c r="CW95" s="208">
        <f>'Marks Entry'!CX97</f>
        <v>0</v>
      </c>
      <c r="CX95" s="209">
        <f>'Marks Entry'!CY97</f>
        <v>0</v>
      </c>
      <c r="CY95" s="208">
        <f>'Marks Entry'!CZ97</f>
        <v>0</v>
      </c>
      <c r="CZ95" s="209">
        <f>'Marks Entry'!DA97</f>
        <v>0</v>
      </c>
      <c r="DA95" s="208">
        <f>'Marks Entry'!DB97</f>
        <v>0</v>
      </c>
      <c r="DB95" s="208" t="str">
        <f>'Marks Entry'!DC97</f>
        <v/>
      </c>
      <c r="DC95" s="208" t="str">
        <f>'Marks Entry'!DD97</f>
        <v/>
      </c>
      <c r="DD95" s="210" t="str">
        <f>'Marks Entry'!DE97</f>
        <v/>
      </c>
      <c r="DE95" s="211">
        <f>'Marks Entry'!DF97</f>
        <v>0</v>
      </c>
      <c r="DF95" s="212">
        <f>'Marks Entry'!DG97</f>
        <v>0</v>
      </c>
      <c r="DG95" s="212">
        <f>'Marks Entry'!DH97</f>
        <v>0</v>
      </c>
      <c r="DH95" s="209">
        <f>'Marks Entry'!DI97</f>
        <v>0</v>
      </c>
      <c r="DI95" s="212">
        <f>'Marks Entry'!DJ97</f>
        <v>0</v>
      </c>
      <c r="DJ95" s="213">
        <f>'Marks Entry'!DK97</f>
        <v>0</v>
      </c>
      <c r="DK95" s="214">
        <f>'Marks Entry'!DL97</f>
        <v>0</v>
      </c>
      <c r="DL95" s="213">
        <f>'Marks Entry'!DM97</f>
        <v>0</v>
      </c>
      <c r="DM95" s="212">
        <f>'Marks Entry'!DN97</f>
        <v>0</v>
      </c>
      <c r="DN95" s="214">
        <f>'Marks Entry'!DO97</f>
        <v>0</v>
      </c>
      <c r="DO95" s="215">
        <f>'Marks Entry'!DP97</f>
        <v>0</v>
      </c>
      <c r="DP95" s="208">
        <f>'Marks Entry'!DQ97</f>
        <v>0</v>
      </c>
      <c r="DQ95" s="210" t="str">
        <f>'Marks Entry'!DR97</f>
        <v/>
      </c>
      <c r="DR95" s="211">
        <f>'Marks Entry'!DS97</f>
        <v>0</v>
      </c>
      <c r="DS95" s="212">
        <f>'Marks Entry'!DT97</f>
        <v>0</v>
      </c>
      <c r="DT95" s="216">
        <f>'Marks Entry'!DU97</f>
        <v>0</v>
      </c>
      <c r="DU95" s="212">
        <f>'Marks Entry'!DV97</f>
        <v>0</v>
      </c>
      <c r="DV95" s="212">
        <f>'Marks Entry'!DW97</f>
        <v>0</v>
      </c>
      <c r="DW95" s="216">
        <f>'Marks Entry'!DX97</f>
        <v>0</v>
      </c>
      <c r="DX95" s="212">
        <f>'Marks Entry'!DY97</f>
        <v>0</v>
      </c>
      <c r="DY95" s="212">
        <f>'Marks Entry'!DZ97</f>
        <v>0</v>
      </c>
      <c r="DZ95" s="216" t="str">
        <f>'Marks Entry'!EA97</f>
        <v/>
      </c>
      <c r="EA95" s="216">
        <f>'Marks Entry'!EB97</f>
        <v>0</v>
      </c>
      <c r="EB95" s="216">
        <f>'Marks Entry'!EC97</f>
        <v>0</v>
      </c>
      <c r="EC95" s="217">
        <f>'Marks Entry'!ED97</f>
        <v>0</v>
      </c>
      <c r="ED95" s="212">
        <f>'Marks Entry'!EE97</f>
        <v>0</v>
      </c>
      <c r="EE95" s="213">
        <f>'Marks Entry'!EF97</f>
        <v>0</v>
      </c>
      <c r="EF95" s="216">
        <f>'Marks Entry'!EG97</f>
        <v>0</v>
      </c>
      <c r="EG95" s="213">
        <f>'Marks Entry'!EH97</f>
        <v>0</v>
      </c>
      <c r="EH95" s="212">
        <f>'Marks Entry'!EI97</f>
        <v>0</v>
      </c>
      <c r="EI95" s="214">
        <f>'Marks Entry'!EJ97</f>
        <v>0</v>
      </c>
      <c r="EJ95" s="214">
        <f>'Marks Entry'!EK97</f>
        <v>0</v>
      </c>
      <c r="EK95" s="214">
        <f>'Marks Entry'!EL97</f>
        <v>0</v>
      </c>
      <c r="EL95" s="218">
        <f>'Marks Entry'!EM97</f>
        <v>0</v>
      </c>
      <c r="EM95" s="208">
        <f>'Marks Entry'!EN97</f>
        <v>0</v>
      </c>
      <c r="EN95" s="210" t="str">
        <f>'Marks Entry'!EO97</f>
        <v/>
      </c>
      <c r="EO95" s="211">
        <f>'Marks Entry'!EP97</f>
        <v>0</v>
      </c>
      <c r="EP95" s="212">
        <f>'Marks Entry'!EQ97</f>
        <v>0</v>
      </c>
      <c r="EQ95" s="212">
        <f>'Marks Entry'!ER97</f>
        <v>0</v>
      </c>
      <c r="ER95" s="215">
        <f>'Marks Entry'!ES97</f>
        <v>0</v>
      </c>
      <c r="ES95" s="219">
        <f>'Marks Entry'!ET97</f>
        <v>0</v>
      </c>
      <c r="ET95" s="220" t="str">
        <f>'Marks Entry'!EU97</f>
        <v/>
      </c>
      <c r="EU95" s="211">
        <f>'Marks Entry'!EV97</f>
        <v>0</v>
      </c>
      <c r="EV95" s="212">
        <f>'Marks Entry'!EW97</f>
        <v>0</v>
      </c>
      <c r="EW95" s="212">
        <f>'Marks Entry'!EX97</f>
        <v>0</v>
      </c>
      <c r="EX95" s="215">
        <f>'Marks Entry'!EY97</f>
        <v>0</v>
      </c>
      <c r="EY95" s="219">
        <f>'Marks Entry'!EZ97</f>
        <v>0</v>
      </c>
      <c r="EZ95" s="220" t="str">
        <f>'Marks Entry'!FA97</f>
        <v/>
      </c>
      <c r="FA95" s="211">
        <f>'Marks Entry'!FB97</f>
        <v>0</v>
      </c>
      <c r="FB95" s="212">
        <f>'Marks Entry'!FC97</f>
        <v>0</v>
      </c>
      <c r="FC95" s="213">
        <f>'Marks Entry'!FD97</f>
        <v>0</v>
      </c>
      <c r="FD95" s="216">
        <f>'Marks Entry'!FE97</f>
        <v>0</v>
      </c>
      <c r="FE95" s="213">
        <f>'Marks Entry'!FF97</f>
        <v>0</v>
      </c>
      <c r="FF95" s="216">
        <f>'Marks Entry'!FG97</f>
        <v>0</v>
      </c>
      <c r="FG95" s="213">
        <f>'Marks Entry'!FH97</f>
        <v>0</v>
      </c>
      <c r="FH95" s="221">
        <f>'Marks Entry'!FI97</f>
        <v>0</v>
      </c>
      <c r="FI95" s="221">
        <f>'Marks Entry'!FJ97</f>
        <v>0</v>
      </c>
      <c r="FJ95" s="221" t="str">
        <f>'Marks Entry'!FK97</f>
        <v/>
      </c>
      <c r="FK95" s="208" t="str">
        <f>'Marks Entry'!FL97</f>
        <v/>
      </c>
      <c r="FL95" s="210" t="str">
        <f>'Marks Entry'!FM97</f>
        <v/>
      </c>
      <c r="FM95" s="211">
        <f>'Marks Entry'!FN97</f>
        <v>0</v>
      </c>
      <c r="FN95" s="212">
        <f>'Marks Entry'!FO97</f>
        <v>0</v>
      </c>
      <c r="FO95" s="212">
        <f>'Marks Entry'!FP97</f>
        <v>0</v>
      </c>
      <c r="FP95" s="215">
        <f>'Marks Entry'!FQ97</f>
        <v>0</v>
      </c>
      <c r="FQ95" s="219">
        <f>'Marks Entry'!FR97</f>
        <v>0</v>
      </c>
      <c r="FR95" s="220" t="str">
        <f>'Marks Entry'!FS97</f>
        <v/>
      </c>
      <c r="FS95" s="207">
        <f>'Marks Entry'!FT97</f>
        <v>0</v>
      </c>
      <c r="FT95" s="208">
        <f>'Marks Entry'!FU97</f>
        <v>0</v>
      </c>
      <c r="FU95" s="222" t="str">
        <f>'Marks Entry'!FV97</f>
        <v/>
      </c>
      <c r="FV95" s="207" t="str">
        <f>'Marks Entry'!FW97</f>
        <v/>
      </c>
      <c r="FW95" s="208" t="str">
        <f>'Marks Entry'!FX97</f>
        <v/>
      </c>
      <c r="FX95" s="223" t="str">
        <f>'Marks Entry'!FY97</f>
        <v/>
      </c>
      <c r="FY95" s="224" t="str">
        <f>'Marks Entry'!FZ97</f>
        <v/>
      </c>
      <c r="FZ95" s="224" t="str">
        <f>'Marks Entry'!GA97</f>
        <v/>
      </c>
      <c r="GA95" s="208" t="str">
        <f>'Marks Entry'!GC97</f>
        <v/>
      </c>
      <c r="GB95" s="445" t="str">
        <f>'Marks Entry'!GD97</f>
        <v/>
      </c>
    </row>
    <row r="96" spans="1:184" s="31" customFormat="1" ht="17.25" customHeight="1">
      <c r="A96" s="1064"/>
      <c r="B96" s="188">
        <f t="shared" si="2"/>
        <v>0</v>
      </c>
      <c r="C96" s="189">
        <f>'Marks Entry'!D98</f>
        <v>0</v>
      </c>
      <c r="D96" s="189">
        <f>'Marks Entry'!E98</f>
        <v>0</v>
      </c>
      <c r="E96" s="189">
        <f>'Marks Entry'!F98</f>
        <v>0</v>
      </c>
      <c r="F96" s="189">
        <f>'Marks Entry'!G98</f>
        <v>0</v>
      </c>
      <c r="G96" s="189">
        <f>'Marks Entry'!H98</f>
        <v>0</v>
      </c>
      <c r="H96" s="189">
        <f>'Marks Entry'!I98</f>
        <v>0</v>
      </c>
      <c r="I96" s="189">
        <f>'Marks Entry'!J98</f>
        <v>0</v>
      </c>
      <c r="J96" s="366">
        <f>'Marks Entry'!K98</f>
        <v>0</v>
      </c>
      <c r="K96" s="207">
        <f>'Marks Entry'!L98</f>
        <v>0</v>
      </c>
      <c r="L96" s="208">
        <f>'Marks Entry'!M98</f>
        <v>0</v>
      </c>
      <c r="M96" s="208">
        <f>'Marks Entry'!N98</f>
        <v>0</v>
      </c>
      <c r="N96" s="208">
        <f>'Marks Entry'!O98</f>
        <v>0</v>
      </c>
      <c r="O96" s="208">
        <f>'Marks Entry'!P98</f>
        <v>0</v>
      </c>
      <c r="P96" s="209">
        <f>'Marks Entry'!Q98</f>
        <v>0</v>
      </c>
      <c r="Q96" s="208">
        <f>'Marks Entry'!R98</f>
        <v>0</v>
      </c>
      <c r="R96" s="209">
        <f>'Marks Entry'!S98</f>
        <v>0</v>
      </c>
      <c r="S96" s="208">
        <f>'Marks Entry'!T98</f>
        <v>0</v>
      </c>
      <c r="T96" s="209">
        <f>'Marks Entry'!U98</f>
        <v>0</v>
      </c>
      <c r="U96" s="208">
        <f>'Marks Entry'!V98</f>
        <v>0</v>
      </c>
      <c r="V96" s="208" t="str">
        <f>'Marks Entry'!W98</f>
        <v/>
      </c>
      <c r="W96" s="208" t="str">
        <f>'Marks Entry'!X98</f>
        <v/>
      </c>
      <c r="X96" s="210" t="str">
        <f>'Marks Entry'!Y98</f>
        <v/>
      </c>
      <c r="Y96" s="207">
        <f>'Marks Entry'!Z98</f>
        <v>0</v>
      </c>
      <c r="Z96" s="208">
        <f>'Marks Entry'!AA98</f>
        <v>0</v>
      </c>
      <c r="AA96" s="208">
        <f>'Marks Entry'!AB98</f>
        <v>0</v>
      </c>
      <c r="AB96" s="208">
        <f>'Marks Entry'!AC98</f>
        <v>0</v>
      </c>
      <c r="AC96" s="208">
        <f>'Marks Entry'!AD98</f>
        <v>0</v>
      </c>
      <c r="AD96" s="209">
        <f>'Marks Entry'!AE98</f>
        <v>0</v>
      </c>
      <c r="AE96" s="208">
        <f>'Marks Entry'!AF98</f>
        <v>0</v>
      </c>
      <c r="AF96" s="209">
        <f>'Marks Entry'!AG98</f>
        <v>0</v>
      </c>
      <c r="AG96" s="208">
        <f>'Marks Entry'!AH98</f>
        <v>0</v>
      </c>
      <c r="AH96" s="209">
        <f>'Marks Entry'!AI98</f>
        <v>0</v>
      </c>
      <c r="AI96" s="208">
        <f>'Marks Entry'!AJ98</f>
        <v>0</v>
      </c>
      <c r="AJ96" s="208" t="str">
        <f>'Marks Entry'!AK98</f>
        <v/>
      </c>
      <c r="AK96" s="208" t="str">
        <f>'Marks Entry'!AL98</f>
        <v/>
      </c>
      <c r="AL96" s="210" t="str">
        <f>'Marks Entry'!AM98</f>
        <v/>
      </c>
      <c r="AM96" s="207">
        <f>'Marks Entry'!AN98</f>
        <v>0</v>
      </c>
      <c r="AN96" s="208">
        <f>'Marks Entry'!AO98</f>
        <v>0</v>
      </c>
      <c r="AO96" s="208">
        <f>'Marks Entry'!AP98</f>
        <v>0</v>
      </c>
      <c r="AP96" s="208">
        <f>'Marks Entry'!AQ98</f>
        <v>0</v>
      </c>
      <c r="AQ96" s="208">
        <f>'Marks Entry'!AR98</f>
        <v>0</v>
      </c>
      <c r="AR96" s="209">
        <f>'Marks Entry'!AS98</f>
        <v>0</v>
      </c>
      <c r="AS96" s="208">
        <f>'Marks Entry'!AT98</f>
        <v>0</v>
      </c>
      <c r="AT96" s="209">
        <f>'Marks Entry'!AU98</f>
        <v>0</v>
      </c>
      <c r="AU96" s="208">
        <f>'Marks Entry'!AV98</f>
        <v>0</v>
      </c>
      <c r="AV96" s="209">
        <f>'Marks Entry'!AW98</f>
        <v>0</v>
      </c>
      <c r="AW96" s="208">
        <f>'Marks Entry'!AX98</f>
        <v>0</v>
      </c>
      <c r="AX96" s="208" t="str">
        <f>'Marks Entry'!AY98</f>
        <v/>
      </c>
      <c r="AY96" s="208" t="str">
        <f>'Marks Entry'!AZ98</f>
        <v/>
      </c>
      <c r="AZ96" s="210" t="str">
        <f>'Marks Entry'!BA98</f>
        <v/>
      </c>
      <c r="BA96" s="207">
        <f>'Marks Entry'!BB98</f>
        <v>0</v>
      </c>
      <c r="BB96" s="208">
        <f>'Marks Entry'!BC98</f>
        <v>0</v>
      </c>
      <c r="BC96" s="208">
        <f>'Marks Entry'!BD98</f>
        <v>0</v>
      </c>
      <c r="BD96" s="208">
        <f>'Marks Entry'!BE98</f>
        <v>0</v>
      </c>
      <c r="BE96" s="208">
        <f>'Marks Entry'!BF98</f>
        <v>0</v>
      </c>
      <c r="BF96" s="209">
        <f>'Marks Entry'!BG98</f>
        <v>0</v>
      </c>
      <c r="BG96" s="208">
        <f>'Marks Entry'!BH98</f>
        <v>0</v>
      </c>
      <c r="BH96" s="209">
        <f>'Marks Entry'!BI98</f>
        <v>0</v>
      </c>
      <c r="BI96" s="208">
        <f>'Marks Entry'!BJ98</f>
        <v>0</v>
      </c>
      <c r="BJ96" s="209">
        <f>'Marks Entry'!BK98</f>
        <v>0</v>
      </c>
      <c r="BK96" s="208">
        <f>'Marks Entry'!BL98</f>
        <v>0</v>
      </c>
      <c r="BL96" s="208" t="str">
        <f>'Marks Entry'!BM98</f>
        <v/>
      </c>
      <c r="BM96" s="208" t="str">
        <f>'Marks Entry'!BN98</f>
        <v/>
      </c>
      <c r="BN96" s="210" t="str">
        <f>'Marks Entry'!BO98</f>
        <v/>
      </c>
      <c r="BO96" s="207">
        <f>'Marks Entry'!BP98</f>
        <v>0</v>
      </c>
      <c r="BP96" s="208">
        <f>'Marks Entry'!BQ98</f>
        <v>0</v>
      </c>
      <c r="BQ96" s="208">
        <f>'Marks Entry'!BR98</f>
        <v>0</v>
      </c>
      <c r="BR96" s="208">
        <f>'Marks Entry'!BS98</f>
        <v>0</v>
      </c>
      <c r="BS96" s="208">
        <f>'Marks Entry'!BT98</f>
        <v>0</v>
      </c>
      <c r="BT96" s="209">
        <f>'Marks Entry'!BU98</f>
        <v>0</v>
      </c>
      <c r="BU96" s="208">
        <f>'Marks Entry'!BV98</f>
        <v>0</v>
      </c>
      <c r="BV96" s="209">
        <f>'Marks Entry'!BW98</f>
        <v>0</v>
      </c>
      <c r="BW96" s="208">
        <f>'Marks Entry'!BX98</f>
        <v>0</v>
      </c>
      <c r="BX96" s="209">
        <f>'Marks Entry'!BY98</f>
        <v>0</v>
      </c>
      <c r="BY96" s="208">
        <f>'Marks Entry'!BZ98</f>
        <v>0</v>
      </c>
      <c r="BZ96" s="208" t="str">
        <f>'Marks Entry'!CA98</f>
        <v/>
      </c>
      <c r="CA96" s="208" t="str">
        <f>'Marks Entry'!CB98</f>
        <v/>
      </c>
      <c r="CB96" s="210" t="str">
        <f>'Marks Entry'!CC98</f>
        <v/>
      </c>
      <c r="CC96" s="207">
        <f>'Marks Entry'!CD98</f>
        <v>0</v>
      </c>
      <c r="CD96" s="208">
        <f>'Marks Entry'!CE98</f>
        <v>0</v>
      </c>
      <c r="CE96" s="208">
        <f>'Marks Entry'!CF98</f>
        <v>0</v>
      </c>
      <c r="CF96" s="208">
        <f>'Marks Entry'!CG98</f>
        <v>0</v>
      </c>
      <c r="CG96" s="208">
        <f>'Marks Entry'!CH98</f>
        <v>0</v>
      </c>
      <c r="CH96" s="209">
        <f>'Marks Entry'!CI98</f>
        <v>0</v>
      </c>
      <c r="CI96" s="208">
        <f>'Marks Entry'!CJ98</f>
        <v>0</v>
      </c>
      <c r="CJ96" s="209">
        <f>'Marks Entry'!CK98</f>
        <v>0</v>
      </c>
      <c r="CK96" s="208">
        <f>'Marks Entry'!CL98</f>
        <v>0</v>
      </c>
      <c r="CL96" s="209">
        <f>'Marks Entry'!CM98</f>
        <v>0</v>
      </c>
      <c r="CM96" s="208">
        <f>'Marks Entry'!CN98</f>
        <v>0</v>
      </c>
      <c r="CN96" s="208" t="str">
        <f>'Marks Entry'!CO98</f>
        <v/>
      </c>
      <c r="CO96" s="208" t="str">
        <f>'Marks Entry'!CP98</f>
        <v/>
      </c>
      <c r="CP96" s="210" t="str">
        <f>'Marks Entry'!CQ98</f>
        <v/>
      </c>
      <c r="CQ96" s="207">
        <f>'Marks Entry'!CR98</f>
        <v>0</v>
      </c>
      <c r="CR96" s="208">
        <f>'Marks Entry'!CS98</f>
        <v>0</v>
      </c>
      <c r="CS96" s="208">
        <f>'Marks Entry'!CT98</f>
        <v>0</v>
      </c>
      <c r="CT96" s="208">
        <f>'Marks Entry'!CU98</f>
        <v>0</v>
      </c>
      <c r="CU96" s="208">
        <f>'Marks Entry'!CV98</f>
        <v>0</v>
      </c>
      <c r="CV96" s="209">
        <f>'Marks Entry'!CW98</f>
        <v>0</v>
      </c>
      <c r="CW96" s="208">
        <f>'Marks Entry'!CX98</f>
        <v>0</v>
      </c>
      <c r="CX96" s="209">
        <f>'Marks Entry'!CY98</f>
        <v>0</v>
      </c>
      <c r="CY96" s="208">
        <f>'Marks Entry'!CZ98</f>
        <v>0</v>
      </c>
      <c r="CZ96" s="209">
        <f>'Marks Entry'!DA98</f>
        <v>0</v>
      </c>
      <c r="DA96" s="208">
        <f>'Marks Entry'!DB98</f>
        <v>0</v>
      </c>
      <c r="DB96" s="208" t="str">
        <f>'Marks Entry'!DC98</f>
        <v/>
      </c>
      <c r="DC96" s="208" t="str">
        <f>'Marks Entry'!DD98</f>
        <v/>
      </c>
      <c r="DD96" s="210" t="str">
        <f>'Marks Entry'!DE98</f>
        <v/>
      </c>
      <c r="DE96" s="211">
        <f>'Marks Entry'!DF98</f>
        <v>0</v>
      </c>
      <c r="DF96" s="212">
        <f>'Marks Entry'!DG98</f>
        <v>0</v>
      </c>
      <c r="DG96" s="212">
        <f>'Marks Entry'!DH98</f>
        <v>0</v>
      </c>
      <c r="DH96" s="209">
        <f>'Marks Entry'!DI98</f>
        <v>0</v>
      </c>
      <c r="DI96" s="212">
        <f>'Marks Entry'!DJ98</f>
        <v>0</v>
      </c>
      <c r="DJ96" s="213">
        <f>'Marks Entry'!DK98</f>
        <v>0</v>
      </c>
      <c r="DK96" s="214">
        <f>'Marks Entry'!DL98</f>
        <v>0</v>
      </c>
      <c r="DL96" s="213">
        <f>'Marks Entry'!DM98</f>
        <v>0</v>
      </c>
      <c r="DM96" s="212">
        <f>'Marks Entry'!DN98</f>
        <v>0</v>
      </c>
      <c r="DN96" s="214">
        <f>'Marks Entry'!DO98</f>
        <v>0</v>
      </c>
      <c r="DO96" s="215">
        <f>'Marks Entry'!DP98</f>
        <v>0</v>
      </c>
      <c r="DP96" s="208">
        <f>'Marks Entry'!DQ98</f>
        <v>0</v>
      </c>
      <c r="DQ96" s="210" t="str">
        <f>'Marks Entry'!DR98</f>
        <v/>
      </c>
      <c r="DR96" s="211">
        <f>'Marks Entry'!DS98</f>
        <v>0</v>
      </c>
      <c r="DS96" s="212">
        <f>'Marks Entry'!DT98</f>
        <v>0</v>
      </c>
      <c r="DT96" s="216">
        <f>'Marks Entry'!DU98</f>
        <v>0</v>
      </c>
      <c r="DU96" s="212">
        <f>'Marks Entry'!DV98</f>
        <v>0</v>
      </c>
      <c r="DV96" s="212">
        <f>'Marks Entry'!DW98</f>
        <v>0</v>
      </c>
      <c r="DW96" s="216">
        <f>'Marks Entry'!DX98</f>
        <v>0</v>
      </c>
      <c r="DX96" s="212">
        <f>'Marks Entry'!DY98</f>
        <v>0</v>
      </c>
      <c r="DY96" s="212">
        <f>'Marks Entry'!DZ98</f>
        <v>0</v>
      </c>
      <c r="DZ96" s="216" t="str">
        <f>'Marks Entry'!EA98</f>
        <v/>
      </c>
      <c r="EA96" s="216">
        <f>'Marks Entry'!EB98</f>
        <v>0</v>
      </c>
      <c r="EB96" s="216">
        <f>'Marks Entry'!EC98</f>
        <v>0</v>
      </c>
      <c r="EC96" s="217">
        <f>'Marks Entry'!ED98</f>
        <v>0</v>
      </c>
      <c r="ED96" s="212">
        <f>'Marks Entry'!EE98</f>
        <v>0</v>
      </c>
      <c r="EE96" s="213">
        <f>'Marks Entry'!EF98</f>
        <v>0</v>
      </c>
      <c r="EF96" s="216">
        <f>'Marks Entry'!EG98</f>
        <v>0</v>
      </c>
      <c r="EG96" s="213">
        <f>'Marks Entry'!EH98</f>
        <v>0</v>
      </c>
      <c r="EH96" s="212">
        <f>'Marks Entry'!EI98</f>
        <v>0</v>
      </c>
      <c r="EI96" s="214">
        <f>'Marks Entry'!EJ98</f>
        <v>0</v>
      </c>
      <c r="EJ96" s="214">
        <f>'Marks Entry'!EK98</f>
        <v>0</v>
      </c>
      <c r="EK96" s="214">
        <f>'Marks Entry'!EL98</f>
        <v>0</v>
      </c>
      <c r="EL96" s="218">
        <f>'Marks Entry'!EM98</f>
        <v>0</v>
      </c>
      <c r="EM96" s="208">
        <f>'Marks Entry'!EN98</f>
        <v>0</v>
      </c>
      <c r="EN96" s="210" t="str">
        <f>'Marks Entry'!EO98</f>
        <v/>
      </c>
      <c r="EO96" s="211">
        <f>'Marks Entry'!EP98</f>
        <v>0</v>
      </c>
      <c r="EP96" s="212">
        <f>'Marks Entry'!EQ98</f>
        <v>0</v>
      </c>
      <c r="EQ96" s="212">
        <f>'Marks Entry'!ER98</f>
        <v>0</v>
      </c>
      <c r="ER96" s="215">
        <f>'Marks Entry'!ES98</f>
        <v>0</v>
      </c>
      <c r="ES96" s="219">
        <f>'Marks Entry'!ET98</f>
        <v>0</v>
      </c>
      <c r="ET96" s="220" t="str">
        <f>'Marks Entry'!EU98</f>
        <v/>
      </c>
      <c r="EU96" s="211">
        <f>'Marks Entry'!EV98</f>
        <v>0</v>
      </c>
      <c r="EV96" s="212">
        <f>'Marks Entry'!EW98</f>
        <v>0</v>
      </c>
      <c r="EW96" s="212">
        <f>'Marks Entry'!EX98</f>
        <v>0</v>
      </c>
      <c r="EX96" s="215">
        <f>'Marks Entry'!EY98</f>
        <v>0</v>
      </c>
      <c r="EY96" s="219">
        <f>'Marks Entry'!EZ98</f>
        <v>0</v>
      </c>
      <c r="EZ96" s="220" t="str">
        <f>'Marks Entry'!FA98</f>
        <v/>
      </c>
      <c r="FA96" s="211">
        <f>'Marks Entry'!FB98</f>
        <v>0</v>
      </c>
      <c r="FB96" s="212">
        <f>'Marks Entry'!FC98</f>
        <v>0</v>
      </c>
      <c r="FC96" s="213">
        <f>'Marks Entry'!FD98</f>
        <v>0</v>
      </c>
      <c r="FD96" s="216">
        <f>'Marks Entry'!FE98</f>
        <v>0</v>
      </c>
      <c r="FE96" s="213">
        <f>'Marks Entry'!FF98</f>
        <v>0</v>
      </c>
      <c r="FF96" s="216">
        <f>'Marks Entry'!FG98</f>
        <v>0</v>
      </c>
      <c r="FG96" s="213">
        <f>'Marks Entry'!FH98</f>
        <v>0</v>
      </c>
      <c r="FH96" s="221">
        <f>'Marks Entry'!FI98</f>
        <v>0</v>
      </c>
      <c r="FI96" s="221">
        <f>'Marks Entry'!FJ98</f>
        <v>0</v>
      </c>
      <c r="FJ96" s="221" t="str">
        <f>'Marks Entry'!FK98</f>
        <v/>
      </c>
      <c r="FK96" s="208" t="str">
        <f>'Marks Entry'!FL98</f>
        <v/>
      </c>
      <c r="FL96" s="210" t="str">
        <f>'Marks Entry'!FM98</f>
        <v/>
      </c>
      <c r="FM96" s="211">
        <f>'Marks Entry'!FN98</f>
        <v>0</v>
      </c>
      <c r="FN96" s="212">
        <f>'Marks Entry'!FO98</f>
        <v>0</v>
      </c>
      <c r="FO96" s="212">
        <f>'Marks Entry'!FP98</f>
        <v>0</v>
      </c>
      <c r="FP96" s="215">
        <f>'Marks Entry'!FQ98</f>
        <v>0</v>
      </c>
      <c r="FQ96" s="219">
        <f>'Marks Entry'!FR98</f>
        <v>0</v>
      </c>
      <c r="FR96" s="220" t="str">
        <f>'Marks Entry'!FS98</f>
        <v/>
      </c>
      <c r="FS96" s="207">
        <f>'Marks Entry'!FT98</f>
        <v>0</v>
      </c>
      <c r="FT96" s="208">
        <f>'Marks Entry'!FU98</f>
        <v>0</v>
      </c>
      <c r="FU96" s="222" t="str">
        <f>'Marks Entry'!FV98</f>
        <v/>
      </c>
      <c r="FV96" s="207" t="str">
        <f>'Marks Entry'!FW98</f>
        <v/>
      </c>
      <c r="FW96" s="208" t="str">
        <f>'Marks Entry'!FX98</f>
        <v/>
      </c>
      <c r="FX96" s="223" t="str">
        <f>'Marks Entry'!FY98</f>
        <v/>
      </c>
      <c r="FY96" s="224" t="str">
        <f>'Marks Entry'!FZ98</f>
        <v/>
      </c>
      <c r="FZ96" s="224" t="str">
        <f>'Marks Entry'!GA98</f>
        <v/>
      </c>
      <c r="GA96" s="208" t="str">
        <f>'Marks Entry'!GC98</f>
        <v/>
      </c>
      <c r="GB96" s="445" t="str">
        <f>'Marks Entry'!GD98</f>
        <v/>
      </c>
    </row>
    <row r="97" spans="1:184" s="31" customFormat="1" ht="17.25" customHeight="1">
      <c r="A97" s="1064"/>
      <c r="B97" s="188">
        <f t="shared" si="2"/>
        <v>0</v>
      </c>
      <c r="C97" s="189">
        <f>'Marks Entry'!D99</f>
        <v>0</v>
      </c>
      <c r="D97" s="189">
        <f>'Marks Entry'!E99</f>
        <v>0</v>
      </c>
      <c r="E97" s="189">
        <f>'Marks Entry'!F99</f>
        <v>0</v>
      </c>
      <c r="F97" s="189">
        <f>'Marks Entry'!G99</f>
        <v>0</v>
      </c>
      <c r="G97" s="189">
        <f>'Marks Entry'!H99</f>
        <v>0</v>
      </c>
      <c r="H97" s="189">
        <f>'Marks Entry'!I99</f>
        <v>0</v>
      </c>
      <c r="I97" s="189">
        <f>'Marks Entry'!J99</f>
        <v>0</v>
      </c>
      <c r="J97" s="366">
        <f>'Marks Entry'!K99</f>
        <v>0</v>
      </c>
      <c r="K97" s="207">
        <f>'Marks Entry'!L99</f>
        <v>0</v>
      </c>
      <c r="L97" s="208">
        <f>'Marks Entry'!M99</f>
        <v>0</v>
      </c>
      <c r="M97" s="208">
        <f>'Marks Entry'!N99</f>
        <v>0</v>
      </c>
      <c r="N97" s="208">
        <f>'Marks Entry'!O99</f>
        <v>0</v>
      </c>
      <c r="O97" s="208">
        <f>'Marks Entry'!P99</f>
        <v>0</v>
      </c>
      <c r="P97" s="209">
        <f>'Marks Entry'!Q99</f>
        <v>0</v>
      </c>
      <c r="Q97" s="208">
        <f>'Marks Entry'!R99</f>
        <v>0</v>
      </c>
      <c r="R97" s="209">
        <f>'Marks Entry'!S99</f>
        <v>0</v>
      </c>
      <c r="S97" s="208">
        <f>'Marks Entry'!T99</f>
        <v>0</v>
      </c>
      <c r="T97" s="209">
        <f>'Marks Entry'!U99</f>
        <v>0</v>
      </c>
      <c r="U97" s="208">
        <f>'Marks Entry'!V99</f>
        <v>0</v>
      </c>
      <c r="V97" s="208" t="str">
        <f>'Marks Entry'!W99</f>
        <v/>
      </c>
      <c r="W97" s="208" t="str">
        <f>'Marks Entry'!X99</f>
        <v/>
      </c>
      <c r="X97" s="210" t="str">
        <f>'Marks Entry'!Y99</f>
        <v/>
      </c>
      <c r="Y97" s="207">
        <f>'Marks Entry'!Z99</f>
        <v>0</v>
      </c>
      <c r="Z97" s="208">
        <f>'Marks Entry'!AA99</f>
        <v>0</v>
      </c>
      <c r="AA97" s="208">
        <f>'Marks Entry'!AB99</f>
        <v>0</v>
      </c>
      <c r="AB97" s="208">
        <f>'Marks Entry'!AC99</f>
        <v>0</v>
      </c>
      <c r="AC97" s="208">
        <f>'Marks Entry'!AD99</f>
        <v>0</v>
      </c>
      <c r="AD97" s="209">
        <f>'Marks Entry'!AE99</f>
        <v>0</v>
      </c>
      <c r="AE97" s="208">
        <f>'Marks Entry'!AF99</f>
        <v>0</v>
      </c>
      <c r="AF97" s="209">
        <f>'Marks Entry'!AG99</f>
        <v>0</v>
      </c>
      <c r="AG97" s="208">
        <f>'Marks Entry'!AH99</f>
        <v>0</v>
      </c>
      <c r="AH97" s="209">
        <f>'Marks Entry'!AI99</f>
        <v>0</v>
      </c>
      <c r="AI97" s="208">
        <f>'Marks Entry'!AJ99</f>
        <v>0</v>
      </c>
      <c r="AJ97" s="208" t="str">
        <f>'Marks Entry'!AK99</f>
        <v/>
      </c>
      <c r="AK97" s="208" t="str">
        <f>'Marks Entry'!AL99</f>
        <v/>
      </c>
      <c r="AL97" s="210" t="str">
        <f>'Marks Entry'!AM99</f>
        <v/>
      </c>
      <c r="AM97" s="207">
        <f>'Marks Entry'!AN99</f>
        <v>0</v>
      </c>
      <c r="AN97" s="208">
        <f>'Marks Entry'!AO99</f>
        <v>0</v>
      </c>
      <c r="AO97" s="208">
        <f>'Marks Entry'!AP99</f>
        <v>0</v>
      </c>
      <c r="AP97" s="208">
        <f>'Marks Entry'!AQ99</f>
        <v>0</v>
      </c>
      <c r="AQ97" s="208">
        <f>'Marks Entry'!AR99</f>
        <v>0</v>
      </c>
      <c r="AR97" s="209">
        <f>'Marks Entry'!AS99</f>
        <v>0</v>
      </c>
      <c r="AS97" s="208">
        <f>'Marks Entry'!AT99</f>
        <v>0</v>
      </c>
      <c r="AT97" s="209">
        <f>'Marks Entry'!AU99</f>
        <v>0</v>
      </c>
      <c r="AU97" s="208">
        <f>'Marks Entry'!AV99</f>
        <v>0</v>
      </c>
      <c r="AV97" s="209">
        <f>'Marks Entry'!AW99</f>
        <v>0</v>
      </c>
      <c r="AW97" s="208">
        <f>'Marks Entry'!AX99</f>
        <v>0</v>
      </c>
      <c r="AX97" s="208" t="str">
        <f>'Marks Entry'!AY99</f>
        <v/>
      </c>
      <c r="AY97" s="208" t="str">
        <f>'Marks Entry'!AZ99</f>
        <v/>
      </c>
      <c r="AZ97" s="210" t="str">
        <f>'Marks Entry'!BA99</f>
        <v/>
      </c>
      <c r="BA97" s="207">
        <f>'Marks Entry'!BB99</f>
        <v>0</v>
      </c>
      <c r="BB97" s="208">
        <f>'Marks Entry'!BC99</f>
        <v>0</v>
      </c>
      <c r="BC97" s="208">
        <f>'Marks Entry'!BD99</f>
        <v>0</v>
      </c>
      <c r="BD97" s="208">
        <f>'Marks Entry'!BE99</f>
        <v>0</v>
      </c>
      <c r="BE97" s="208">
        <f>'Marks Entry'!BF99</f>
        <v>0</v>
      </c>
      <c r="BF97" s="209">
        <f>'Marks Entry'!BG99</f>
        <v>0</v>
      </c>
      <c r="BG97" s="208">
        <f>'Marks Entry'!BH99</f>
        <v>0</v>
      </c>
      <c r="BH97" s="209">
        <f>'Marks Entry'!BI99</f>
        <v>0</v>
      </c>
      <c r="BI97" s="208">
        <f>'Marks Entry'!BJ99</f>
        <v>0</v>
      </c>
      <c r="BJ97" s="209">
        <f>'Marks Entry'!BK99</f>
        <v>0</v>
      </c>
      <c r="BK97" s="208">
        <f>'Marks Entry'!BL99</f>
        <v>0</v>
      </c>
      <c r="BL97" s="208" t="str">
        <f>'Marks Entry'!BM99</f>
        <v/>
      </c>
      <c r="BM97" s="208" t="str">
        <f>'Marks Entry'!BN99</f>
        <v/>
      </c>
      <c r="BN97" s="210" t="str">
        <f>'Marks Entry'!BO99</f>
        <v/>
      </c>
      <c r="BO97" s="207">
        <f>'Marks Entry'!BP99</f>
        <v>0</v>
      </c>
      <c r="BP97" s="208">
        <f>'Marks Entry'!BQ99</f>
        <v>0</v>
      </c>
      <c r="BQ97" s="208">
        <f>'Marks Entry'!BR99</f>
        <v>0</v>
      </c>
      <c r="BR97" s="208">
        <f>'Marks Entry'!BS99</f>
        <v>0</v>
      </c>
      <c r="BS97" s="208">
        <f>'Marks Entry'!BT99</f>
        <v>0</v>
      </c>
      <c r="BT97" s="209">
        <f>'Marks Entry'!BU99</f>
        <v>0</v>
      </c>
      <c r="BU97" s="208">
        <f>'Marks Entry'!BV99</f>
        <v>0</v>
      </c>
      <c r="BV97" s="209">
        <f>'Marks Entry'!BW99</f>
        <v>0</v>
      </c>
      <c r="BW97" s="208">
        <f>'Marks Entry'!BX99</f>
        <v>0</v>
      </c>
      <c r="BX97" s="209">
        <f>'Marks Entry'!BY99</f>
        <v>0</v>
      </c>
      <c r="BY97" s="208">
        <f>'Marks Entry'!BZ99</f>
        <v>0</v>
      </c>
      <c r="BZ97" s="208" t="str">
        <f>'Marks Entry'!CA99</f>
        <v/>
      </c>
      <c r="CA97" s="208" t="str">
        <f>'Marks Entry'!CB99</f>
        <v/>
      </c>
      <c r="CB97" s="210" t="str">
        <f>'Marks Entry'!CC99</f>
        <v/>
      </c>
      <c r="CC97" s="207">
        <f>'Marks Entry'!CD99</f>
        <v>0</v>
      </c>
      <c r="CD97" s="208">
        <f>'Marks Entry'!CE99</f>
        <v>0</v>
      </c>
      <c r="CE97" s="208">
        <f>'Marks Entry'!CF99</f>
        <v>0</v>
      </c>
      <c r="CF97" s="208">
        <f>'Marks Entry'!CG99</f>
        <v>0</v>
      </c>
      <c r="CG97" s="208">
        <f>'Marks Entry'!CH99</f>
        <v>0</v>
      </c>
      <c r="CH97" s="209">
        <f>'Marks Entry'!CI99</f>
        <v>0</v>
      </c>
      <c r="CI97" s="208">
        <f>'Marks Entry'!CJ99</f>
        <v>0</v>
      </c>
      <c r="CJ97" s="209">
        <f>'Marks Entry'!CK99</f>
        <v>0</v>
      </c>
      <c r="CK97" s="208">
        <f>'Marks Entry'!CL99</f>
        <v>0</v>
      </c>
      <c r="CL97" s="209">
        <f>'Marks Entry'!CM99</f>
        <v>0</v>
      </c>
      <c r="CM97" s="208">
        <f>'Marks Entry'!CN99</f>
        <v>0</v>
      </c>
      <c r="CN97" s="208" t="str">
        <f>'Marks Entry'!CO99</f>
        <v/>
      </c>
      <c r="CO97" s="208" t="str">
        <f>'Marks Entry'!CP99</f>
        <v/>
      </c>
      <c r="CP97" s="210" t="str">
        <f>'Marks Entry'!CQ99</f>
        <v/>
      </c>
      <c r="CQ97" s="207">
        <f>'Marks Entry'!CR99</f>
        <v>0</v>
      </c>
      <c r="CR97" s="208">
        <f>'Marks Entry'!CS99</f>
        <v>0</v>
      </c>
      <c r="CS97" s="208">
        <f>'Marks Entry'!CT99</f>
        <v>0</v>
      </c>
      <c r="CT97" s="208">
        <f>'Marks Entry'!CU99</f>
        <v>0</v>
      </c>
      <c r="CU97" s="208">
        <f>'Marks Entry'!CV99</f>
        <v>0</v>
      </c>
      <c r="CV97" s="209">
        <f>'Marks Entry'!CW99</f>
        <v>0</v>
      </c>
      <c r="CW97" s="208">
        <f>'Marks Entry'!CX99</f>
        <v>0</v>
      </c>
      <c r="CX97" s="209">
        <f>'Marks Entry'!CY99</f>
        <v>0</v>
      </c>
      <c r="CY97" s="208">
        <f>'Marks Entry'!CZ99</f>
        <v>0</v>
      </c>
      <c r="CZ97" s="209">
        <f>'Marks Entry'!DA99</f>
        <v>0</v>
      </c>
      <c r="DA97" s="208">
        <f>'Marks Entry'!DB99</f>
        <v>0</v>
      </c>
      <c r="DB97" s="208" t="str">
        <f>'Marks Entry'!DC99</f>
        <v/>
      </c>
      <c r="DC97" s="208" t="str">
        <f>'Marks Entry'!DD99</f>
        <v/>
      </c>
      <c r="DD97" s="210" t="str">
        <f>'Marks Entry'!DE99</f>
        <v/>
      </c>
      <c r="DE97" s="211">
        <f>'Marks Entry'!DF99</f>
        <v>0</v>
      </c>
      <c r="DF97" s="212">
        <f>'Marks Entry'!DG99</f>
        <v>0</v>
      </c>
      <c r="DG97" s="212">
        <f>'Marks Entry'!DH99</f>
        <v>0</v>
      </c>
      <c r="DH97" s="209">
        <f>'Marks Entry'!DI99</f>
        <v>0</v>
      </c>
      <c r="DI97" s="212">
        <f>'Marks Entry'!DJ99</f>
        <v>0</v>
      </c>
      <c r="DJ97" s="213">
        <f>'Marks Entry'!DK99</f>
        <v>0</v>
      </c>
      <c r="DK97" s="214">
        <f>'Marks Entry'!DL99</f>
        <v>0</v>
      </c>
      <c r="DL97" s="213">
        <f>'Marks Entry'!DM99</f>
        <v>0</v>
      </c>
      <c r="DM97" s="212">
        <f>'Marks Entry'!DN99</f>
        <v>0</v>
      </c>
      <c r="DN97" s="214">
        <f>'Marks Entry'!DO99</f>
        <v>0</v>
      </c>
      <c r="DO97" s="215">
        <f>'Marks Entry'!DP99</f>
        <v>0</v>
      </c>
      <c r="DP97" s="208">
        <f>'Marks Entry'!DQ99</f>
        <v>0</v>
      </c>
      <c r="DQ97" s="210" t="str">
        <f>'Marks Entry'!DR99</f>
        <v/>
      </c>
      <c r="DR97" s="211">
        <f>'Marks Entry'!DS99</f>
        <v>0</v>
      </c>
      <c r="DS97" s="212">
        <f>'Marks Entry'!DT99</f>
        <v>0</v>
      </c>
      <c r="DT97" s="216">
        <f>'Marks Entry'!DU99</f>
        <v>0</v>
      </c>
      <c r="DU97" s="212">
        <f>'Marks Entry'!DV99</f>
        <v>0</v>
      </c>
      <c r="DV97" s="212">
        <f>'Marks Entry'!DW99</f>
        <v>0</v>
      </c>
      <c r="DW97" s="216">
        <f>'Marks Entry'!DX99</f>
        <v>0</v>
      </c>
      <c r="DX97" s="212">
        <f>'Marks Entry'!DY99</f>
        <v>0</v>
      </c>
      <c r="DY97" s="212">
        <f>'Marks Entry'!DZ99</f>
        <v>0</v>
      </c>
      <c r="DZ97" s="216" t="str">
        <f>'Marks Entry'!EA99</f>
        <v/>
      </c>
      <c r="EA97" s="216">
        <f>'Marks Entry'!EB99</f>
        <v>0</v>
      </c>
      <c r="EB97" s="216">
        <f>'Marks Entry'!EC99</f>
        <v>0</v>
      </c>
      <c r="EC97" s="217">
        <f>'Marks Entry'!ED99</f>
        <v>0</v>
      </c>
      <c r="ED97" s="212">
        <f>'Marks Entry'!EE99</f>
        <v>0</v>
      </c>
      <c r="EE97" s="213">
        <f>'Marks Entry'!EF99</f>
        <v>0</v>
      </c>
      <c r="EF97" s="216">
        <f>'Marks Entry'!EG99</f>
        <v>0</v>
      </c>
      <c r="EG97" s="213">
        <f>'Marks Entry'!EH99</f>
        <v>0</v>
      </c>
      <c r="EH97" s="212">
        <f>'Marks Entry'!EI99</f>
        <v>0</v>
      </c>
      <c r="EI97" s="214">
        <f>'Marks Entry'!EJ99</f>
        <v>0</v>
      </c>
      <c r="EJ97" s="214">
        <f>'Marks Entry'!EK99</f>
        <v>0</v>
      </c>
      <c r="EK97" s="214">
        <f>'Marks Entry'!EL99</f>
        <v>0</v>
      </c>
      <c r="EL97" s="218">
        <f>'Marks Entry'!EM99</f>
        <v>0</v>
      </c>
      <c r="EM97" s="208">
        <f>'Marks Entry'!EN99</f>
        <v>0</v>
      </c>
      <c r="EN97" s="210" t="str">
        <f>'Marks Entry'!EO99</f>
        <v/>
      </c>
      <c r="EO97" s="211">
        <f>'Marks Entry'!EP99</f>
        <v>0</v>
      </c>
      <c r="EP97" s="212">
        <f>'Marks Entry'!EQ99</f>
        <v>0</v>
      </c>
      <c r="EQ97" s="212">
        <f>'Marks Entry'!ER99</f>
        <v>0</v>
      </c>
      <c r="ER97" s="215">
        <f>'Marks Entry'!ES99</f>
        <v>0</v>
      </c>
      <c r="ES97" s="219">
        <f>'Marks Entry'!ET99</f>
        <v>0</v>
      </c>
      <c r="ET97" s="220" t="str">
        <f>'Marks Entry'!EU99</f>
        <v/>
      </c>
      <c r="EU97" s="211">
        <f>'Marks Entry'!EV99</f>
        <v>0</v>
      </c>
      <c r="EV97" s="212">
        <f>'Marks Entry'!EW99</f>
        <v>0</v>
      </c>
      <c r="EW97" s="212">
        <f>'Marks Entry'!EX99</f>
        <v>0</v>
      </c>
      <c r="EX97" s="215">
        <f>'Marks Entry'!EY99</f>
        <v>0</v>
      </c>
      <c r="EY97" s="219">
        <f>'Marks Entry'!EZ99</f>
        <v>0</v>
      </c>
      <c r="EZ97" s="220" t="str">
        <f>'Marks Entry'!FA99</f>
        <v/>
      </c>
      <c r="FA97" s="211">
        <f>'Marks Entry'!FB99</f>
        <v>0</v>
      </c>
      <c r="FB97" s="212">
        <f>'Marks Entry'!FC99</f>
        <v>0</v>
      </c>
      <c r="FC97" s="213">
        <f>'Marks Entry'!FD99</f>
        <v>0</v>
      </c>
      <c r="FD97" s="216">
        <f>'Marks Entry'!FE99</f>
        <v>0</v>
      </c>
      <c r="FE97" s="213">
        <f>'Marks Entry'!FF99</f>
        <v>0</v>
      </c>
      <c r="FF97" s="216">
        <f>'Marks Entry'!FG99</f>
        <v>0</v>
      </c>
      <c r="FG97" s="213">
        <f>'Marks Entry'!FH99</f>
        <v>0</v>
      </c>
      <c r="FH97" s="221">
        <f>'Marks Entry'!FI99</f>
        <v>0</v>
      </c>
      <c r="FI97" s="221">
        <f>'Marks Entry'!FJ99</f>
        <v>0</v>
      </c>
      <c r="FJ97" s="221" t="str">
        <f>'Marks Entry'!FK99</f>
        <v/>
      </c>
      <c r="FK97" s="208" t="str">
        <f>'Marks Entry'!FL99</f>
        <v/>
      </c>
      <c r="FL97" s="210" t="str">
        <f>'Marks Entry'!FM99</f>
        <v/>
      </c>
      <c r="FM97" s="211">
        <f>'Marks Entry'!FN99</f>
        <v>0</v>
      </c>
      <c r="FN97" s="212">
        <f>'Marks Entry'!FO99</f>
        <v>0</v>
      </c>
      <c r="FO97" s="212">
        <f>'Marks Entry'!FP99</f>
        <v>0</v>
      </c>
      <c r="FP97" s="215">
        <f>'Marks Entry'!FQ99</f>
        <v>0</v>
      </c>
      <c r="FQ97" s="219">
        <f>'Marks Entry'!FR99</f>
        <v>0</v>
      </c>
      <c r="FR97" s="220" t="str">
        <f>'Marks Entry'!FS99</f>
        <v/>
      </c>
      <c r="FS97" s="207">
        <f>'Marks Entry'!FT99</f>
        <v>0</v>
      </c>
      <c r="FT97" s="208">
        <f>'Marks Entry'!FU99</f>
        <v>0</v>
      </c>
      <c r="FU97" s="222" t="str">
        <f>'Marks Entry'!FV99</f>
        <v/>
      </c>
      <c r="FV97" s="207" t="str">
        <f>'Marks Entry'!FW99</f>
        <v/>
      </c>
      <c r="FW97" s="208" t="str">
        <f>'Marks Entry'!FX99</f>
        <v/>
      </c>
      <c r="FX97" s="223" t="str">
        <f>'Marks Entry'!FY99</f>
        <v/>
      </c>
      <c r="FY97" s="208" t="str">
        <f>'Marks Entry'!FZ99</f>
        <v/>
      </c>
      <c r="FZ97" s="208" t="str">
        <f>'Marks Entry'!GA99</f>
        <v/>
      </c>
      <c r="GA97" s="208" t="str">
        <f>'Marks Entry'!GC99</f>
        <v/>
      </c>
      <c r="GB97" s="445" t="str">
        <f>'Marks Entry'!GD99</f>
        <v/>
      </c>
    </row>
    <row r="98" spans="1:184" s="31" customFormat="1" ht="17.25" customHeight="1">
      <c r="A98" s="1064"/>
      <c r="B98" s="188">
        <f t="shared" si="2"/>
        <v>0</v>
      </c>
      <c r="C98" s="189">
        <f>'Marks Entry'!D100</f>
        <v>0</v>
      </c>
      <c r="D98" s="189">
        <f>'Marks Entry'!E100</f>
        <v>0</v>
      </c>
      <c r="E98" s="189">
        <f>'Marks Entry'!F100</f>
        <v>0</v>
      </c>
      <c r="F98" s="189">
        <f>'Marks Entry'!G100</f>
        <v>0</v>
      </c>
      <c r="G98" s="189">
        <f>'Marks Entry'!H100</f>
        <v>0</v>
      </c>
      <c r="H98" s="189">
        <f>'Marks Entry'!I100</f>
        <v>0</v>
      </c>
      <c r="I98" s="189">
        <f>'Marks Entry'!J100</f>
        <v>0</v>
      </c>
      <c r="J98" s="366">
        <f>'Marks Entry'!K100</f>
        <v>0</v>
      </c>
      <c r="K98" s="207">
        <f>'Marks Entry'!L100</f>
        <v>0</v>
      </c>
      <c r="L98" s="208">
        <f>'Marks Entry'!M100</f>
        <v>0</v>
      </c>
      <c r="M98" s="208">
        <f>'Marks Entry'!N100</f>
        <v>0</v>
      </c>
      <c r="N98" s="208">
        <f>'Marks Entry'!O100</f>
        <v>0</v>
      </c>
      <c r="O98" s="208">
        <f>'Marks Entry'!P100</f>
        <v>0</v>
      </c>
      <c r="P98" s="209">
        <f>'Marks Entry'!Q100</f>
        <v>0</v>
      </c>
      <c r="Q98" s="208">
        <f>'Marks Entry'!R100</f>
        <v>0</v>
      </c>
      <c r="R98" s="209">
        <f>'Marks Entry'!S100</f>
        <v>0</v>
      </c>
      <c r="S98" s="208">
        <f>'Marks Entry'!T100</f>
        <v>0</v>
      </c>
      <c r="T98" s="209">
        <f>'Marks Entry'!U100</f>
        <v>0</v>
      </c>
      <c r="U98" s="208">
        <f>'Marks Entry'!V100</f>
        <v>0</v>
      </c>
      <c r="V98" s="208" t="str">
        <f>'Marks Entry'!W100</f>
        <v/>
      </c>
      <c r="W98" s="208" t="str">
        <f>'Marks Entry'!X100</f>
        <v/>
      </c>
      <c r="X98" s="210" t="str">
        <f>'Marks Entry'!Y100</f>
        <v/>
      </c>
      <c r="Y98" s="207">
        <f>'Marks Entry'!Z100</f>
        <v>0</v>
      </c>
      <c r="Z98" s="208">
        <f>'Marks Entry'!AA100</f>
        <v>0</v>
      </c>
      <c r="AA98" s="208">
        <f>'Marks Entry'!AB100</f>
        <v>0</v>
      </c>
      <c r="AB98" s="208">
        <f>'Marks Entry'!AC100</f>
        <v>0</v>
      </c>
      <c r="AC98" s="208">
        <f>'Marks Entry'!AD100</f>
        <v>0</v>
      </c>
      <c r="AD98" s="209">
        <f>'Marks Entry'!AE100</f>
        <v>0</v>
      </c>
      <c r="AE98" s="208">
        <f>'Marks Entry'!AF100</f>
        <v>0</v>
      </c>
      <c r="AF98" s="209">
        <f>'Marks Entry'!AG100</f>
        <v>0</v>
      </c>
      <c r="AG98" s="208">
        <f>'Marks Entry'!AH100</f>
        <v>0</v>
      </c>
      <c r="AH98" s="209">
        <f>'Marks Entry'!AI100</f>
        <v>0</v>
      </c>
      <c r="AI98" s="208">
        <f>'Marks Entry'!AJ100</f>
        <v>0</v>
      </c>
      <c r="AJ98" s="208" t="str">
        <f>'Marks Entry'!AK100</f>
        <v/>
      </c>
      <c r="AK98" s="208" t="str">
        <f>'Marks Entry'!AL100</f>
        <v/>
      </c>
      <c r="AL98" s="210" t="str">
        <f>'Marks Entry'!AM100</f>
        <v/>
      </c>
      <c r="AM98" s="207">
        <f>'Marks Entry'!AN100</f>
        <v>0</v>
      </c>
      <c r="AN98" s="208">
        <f>'Marks Entry'!AO100</f>
        <v>0</v>
      </c>
      <c r="AO98" s="208">
        <f>'Marks Entry'!AP100</f>
        <v>0</v>
      </c>
      <c r="AP98" s="208">
        <f>'Marks Entry'!AQ100</f>
        <v>0</v>
      </c>
      <c r="AQ98" s="208">
        <f>'Marks Entry'!AR100</f>
        <v>0</v>
      </c>
      <c r="AR98" s="209">
        <f>'Marks Entry'!AS100</f>
        <v>0</v>
      </c>
      <c r="AS98" s="208">
        <f>'Marks Entry'!AT100</f>
        <v>0</v>
      </c>
      <c r="AT98" s="209">
        <f>'Marks Entry'!AU100</f>
        <v>0</v>
      </c>
      <c r="AU98" s="208">
        <f>'Marks Entry'!AV100</f>
        <v>0</v>
      </c>
      <c r="AV98" s="209">
        <f>'Marks Entry'!AW100</f>
        <v>0</v>
      </c>
      <c r="AW98" s="208">
        <f>'Marks Entry'!AX100</f>
        <v>0</v>
      </c>
      <c r="AX98" s="208" t="str">
        <f>'Marks Entry'!AY100</f>
        <v/>
      </c>
      <c r="AY98" s="208" t="str">
        <f>'Marks Entry'!AZ100</f>
        <v/>
      </c>
      <c r="AZ98" s="210" t="str">
        <f>'Marks Entry'!BA100</f>
        <v/>
      </c>
      <c r="BA98" s="207">
        <f>'Marks Entry'!BB100</f>
        <v>0</v>
      </c>
      <c r="BB98" s="208">
        <f>'Marks Entry'!BC100</f>
        <v>0</v>
      </c>
      <c r="BC98" s="208">
        <f>'Marks Entry'!BD100</f>
        <v>0</v>
      </c>
      <c r="BD98" s="208">
        <f>'Marks Entry'!BE100</f>
        <v>0</v>
      </c>
      <c r="BE98" s="208">
        <f>'Marks Entry'!BF100</f>
        <v>0</v>
      </c>
      <c r="BF98" s="209">
        <f>'Marks Entry'!BG100</f>
        <v>0</v>
      </c>
      <c r="BG98" s="208">
        <f>'Marks Entry'!BH100</f>
        <v>0</v>
      </c>
      <c r="BH98" s="209">
        <f>'Marks Entry'!BI100</f>
        <v>0</v>
      </c>
      <c r="BI98" s="208">
        <f>'Marks Entry'!BJ100</f>
        <v>0</v>
      </c>
      <c r="BJ98" s="209">
        <f>'Marks Entry'!BK100</f>
        <v>0</v>
      </c>
      <c r="BK98" s="208">
        <f>'Marks Entry'!BL100</f>
        <v>0</v>
      </c>
      <c r="BL98" s="208" t="str">
        <f>'Marks Entry'!BM100</f>
        <v/>
      </c>
      <c r="BM98" s="208" t="str">
        <f>'Marks Entry'!BN100</f>
        <v/>
      </c>
      <c r="BN98" s="210" t="str">
        <f>'Marks Entry'!BO100</f>
        <v/>
      </c>
      <c r="BO98" s="207">
        <f>'Marks Entry'!BP100</f>
        <v>0</v>
      </c>
      <c r="BP98" s="208">
        <f>'Marks Entry'!BQ100</f>
        <v>0</v>
      </c>
      <c r="BQ98" s="208">
        <f>'Marks Entry'!BR100</f>
        <v>0</v>
      </c>
      <c r="BR98" s="208">
        <f>'Marks Entry'!BS100</f>
        <v>0</v>
      </c>
      <c r="BS98" s="208">
        <f>'Marks Entry'!BT100</f>
        <v>0</v>
      </c>
      <c r="BT98" s="209">
        <f>'Marks Entry'!BU100</f>
        <v>0</v>
      </c>
      <c r="BU98" s="208">
        <f>'Marks Entry'!BV100</f>
        <v>0</v>
      </c>
      <c r="BV98" s="209">
        <f>'Marks Entry'!BW100</f>
        <v>0</v>
      </c>
      <c r="BW98" s="208">
        <f>'Marks Entry'!BX100</f>
        <v>0</v>
      </c>
      <c r="BX98" s="209">
        <f>'Marks Entry'!BY100</f>
        <v>0</v>
      </c>
      <c r="BY98" s="208">
        <f>'Marks Entry'!BZ100</f>
        <v>0</v>
      </c>
      <c r="BZ98" s="208" t="str">
        <f>'Marks Entry'!CA100</f>
        <v/>
      </c>
      <c r="CA98" s="208" t="str">
        <f>'Marks Entry'!CB100</f>
        <v/>
      </c>
      <c r="CB98" s="210" t="str">
        <f>'Marks Entry'!CC100</f>
        <v/>
      </c>
      <c r="CC98" s="207">
        <f>'Marks Entry'!CD100</f>
        <v>0</v>
      </c>
      <c r="CD98" s="208">
        <f>'Marks Entry'!CE100</f>
        <v>0</v>
      </c>
      <c r="CE98" s="208">
        <f>'Marks Entry'!CF100</f>
        <v>0</v>
      </c>
      <c r="CF98" s="208">
        <f>'Marks Entry'!CG100</f>
        <v>0</v>
      </c>
      <c r="CG98" s="208">
        <f>'Marks Entry'!CH100</f>
        <v>0</v>
      </c>
      <c r="CH98" s="209">
        <f>'Marks Entry'!CI100</f>
        <v>0</v>
      </c>
      <c r="CI98" s="208">
        <f>'Marks Entry'!CJ100</f>
        <v>0</v>
      </c>
      <c r="CJ98" s="209">
        <f>'Marks Entry'!CK100</f>
        <v>0</v>
      </c>
      <c r="CK98" s="208">
        <f>'Marks Entry'!CL100</f>
        <v>0</v>
      </c>
      <c r="CL98" s="209">
        <f>'Marks Entry'!CM100</f>
        <v>0</v>
      </c>
      <c r="CM98" s="208">
        <f>'Marks Entry'!CN100</f>
        <v>0</v>
      </c>
      <c r="CN98" s="208" t="str">
        <f>'Marks Entry'!CO100</f>
        <v/>
      </c>
      <c r="CO98" s="208" t="str">
        <f>'Marks Entry'!CP100</f>
        <v/>
      </c>
      <c r="CP98" s="210" t="str">
        <f>'Marks Entry'!CQ100</f>
        <v/>
      </c>
      <c r="CQ98" s="207">
        <f>'Marks Entry'!CR100</f>
        <v>0</v>
      </c>
      <c r="CR98" s="208">
        <f>'Marks Entry'!CS100</f>
        <v>0</v>
      </c>
      <c r="CS98" s="208">
        <f>'Marks Entry'!CT100</f>
        <v>0</v>
      </c>
      <c r="CT98" s="208">
        <f>'Marks Entry'!CU100</f>
        <v>0</v>
      </c>
      <c r="CU98" s="208">
        <f>'Marks Entry'!CV100</f>
        <v>0</v>
      </c>
      <c r="CV98" s="209">
        <f>'Marks Entry'!CW100</f>
        <v>0</v>
      </c>
      <c r="CW98" s="208">
        <f>'Marks Entry'!CX100</f>
        <v>0</v>
      </c>
      <c r="CX98" s="209">
        <f>'Marks Entry'!CY100</f>
        <v>0</v>
      </c>
      <c r="CY98" s="208">
        <f>'Marks Entry'!CZ100</f>
        <v>0</v>
      </c>
      <c r="CZ98" s="209">
        <f>'Marks Entry'!DA100</f>
        <v>0</v>
      </c>
      <c r="DA98" s="208">
        <f>'Marks Entry'!DB100</f>
        <v>0</v>
      </c>
      <c r="DB98" s="208" t="str">
        <f>'Marks Entry'!DC100</f>
        <v/>
      </c>
      <c r="DC98" s="208" t="str">
        <f>'Marks Entry'!DD100</f>
        <v/>
      </c>
      <c r="DD98" s="210" t="str">
        <f>'Marks Entry'!DE100</f>
        <v/>
      </c>
      <c r="DE98" s="211">
        <f>'Marks Entry'!DF100</f>
        <v>0</v>
      </c>
      <c r="DF98" s="212">
        <f>'Marks Entry'!DG100</f>
        <v>0</v>
      </c>
      <c r="DG98" s="212">
        <f>'Marks Entry'!DH100</f>
        <v>0</v>
      </c>
      <c r="DH98" s="209">
        <f>'Marks Entry'!DI100</f>
        <v>0</v>
      </c>
      <c r="DI98" s="212">
        <f>'Marks Entry'!DJ100</f>
        <v>0</v>
      </c>
      <c r="DJ98" s="213">
        <f>'Marks Entry'!DK100</f>
        <v>0</v>
      </c>
      <c r="DK98" s="214">
        <f>'Marks Entry'!DL100</f>
        <v>0</v>
      </c>
      <c r="DL98" s="213">
        <f>'Marks Entry'!DM100</f>
        <v>0</v>
      </c>
      <c r="DM98" s="212">
        <f>'Marks Entry'!DN100</f>
        <v>0</v>
      </c>
      <c r="DN98" s="214">
        <f>'Marks Entry'!DO100</f>
        <v>0</v>
      </c>
      <c r="DO98" s="215">
        <f>'Marks Entry'!DP100</f>
        <v>0</v>
      </c>
      <c r="DP98" s="208">
        <f>'Marks Entry'!DQ100</f>
        <v>0</v>
      </c>
      <c r="DQ98" s="210" t="str">
        <f>'Marks Entry'!DR100</f>
        <v/>
      </c>
      <c r="DR98" s="211">
        <f>'Marks Entry'!DS100</f>
        <v>0</v>
      </c>
      <c r="DS98" s="212">
        <f>'Marks Entry'!DT100</f>
        <v>0</v>
      </c>
      <c r="DT98" s="216">
        <f>'Marks Entry'!DU100</f>
        <v>0</v>
      </c>
      <c r="DU98" s="212">
        <f>'Marks Entry'!DV100</f>
        <v>0</v>
      </c>
      <c r="DV98" s="212">
        <f>'Marks Entry'!DW100</f>
        <v>0</v>
      </c>
      <c r="DW98" s="216">
        <f>'Marks Entry'!DX100</f>
        <v>0</v>
      </c>
      <c r="DX98" s="212">
        <f>'Marks Entry'!DY100</f>
        <v>0</v>
      </c>
      <c r="DY98" s="212">
        <f>'Marks Entry'!DZ100</f>
        <v>0</v>
      </c>
      <c r="DZ98" s="216" t="str">
        <f>'Marks Entry'!EA100</f>
        <v/>
      </c>
      <c r="EA98" s="216">
        <f>'Marks Entry'!EB100</f>
        <v>0</v>
      </c>
      <c r="EB98" s="216">
        <f>'Marks Entry'!EC100</f>
        <v>0</v>
      </c>
      <c r="EC98" s="217">
        <f>'Marks Entry'!ED100</f>
        <v>0</v>
      </c>
      <c r="ED98" s="212">
        <f>'Marks Entry'!EE100</f>
        <v>0</v>
      </c>
      <c r="EE98" s="213">
        <f>'Marks Entry'!EF100</f>
        <v>0</v>
      </c>
      <c r="EF98" s="216">
        <f>'Marks Entry'!EG100</f>
        <v>0</v>
      </c>
      <c r="EG98" s="213">
        <f>'Marks Entry'!EH100</f>
        <v>0</v>
      </c>
      <c r="EH98" s="212">
        <f>'Marks Entry'!EI100</f>
        <v>0</v>
      </c>
      <c r="EI98" s="214">
        <f>'Marks Entry'!EJ100</f>
        <v>0</v>
      </c>
      <c r="EJ98" s="214">
        <f>'Marks Entry'!EK100</f>
        <v>0</v>
      </c>
      <c r="EK98" s="214">
        <f>'Marks Entry'!EL100</f>
        <v>0</v>
      </c>
      <c r="EL98" s="218">
        <f>'Marks Entry'!EM100</f>
        <v>0</v>
      </c>
      <c r="EM98" s="208">
        <f>'Marks Entry'!EN100</f>
        <v>0</v>
      </c>
      <c r="EN98" s="210" t="str">
        <f>'Marks Entry'!EO100</f>
        <v/>
      </c>
      <c r="EO98" s="211">
        <f>'Marks Entry'!EP100</f>
        <v>0</v>
      </c>
      <c r="EP98" s="212">
        <f>'Marks Entry'!EQ100</f>
        <v>0</v>
      </c>
      <c r="EQ98" s="212">
        <f>'Marks Entry'!ER100</f>
        <v>0</v>
      </c>
      <c r="ER98" s="215">
        <f>'Marks Entry'!ES100</f>
        <v>0</v>
      </c>
      <c r="ES98" s="219">
        <f>'Marks Entry'!ET100</f>
        <v>0</v>
      </c>
      <c r="ET98" s="220" t="str">
        <f>'Marks Entry'!EU100</f>
        <v/>
      </c>
      <c r="EU98" s="211">
        <f>'Marks Entry'!EV100</f>
        <v>0</v>
      </c>
      <c r="EV98" s="212">
        <f>'Marks Entry'!EW100</f>
        <v>0</v>
      </c>
      <c r="EW98" s="212">
        <f>'Marks Entry'!EX100</f>
        <v>0</v>
      </c>
      <c r="EX98" s="215">
        <f>'Marks Entry'!EY100</f>
        <v>0</v>
      </c>
      <c r="EY98" s="219">
        <f>'Marks Entry'!EZ100</f>
        <v>0</v>
      </c>
      <c r="EZ98" s="220" t="str">
        <f>'Marks Entry'!FA100</f>
        <v/>
      </c>
      <c r="FA98" s="211">
        <f>'Marks Entry'!FB100</f>
        <v>0</v>
      </c>
      <c r="FB98" s="212">
        <f>'Marks Entry'!FC100</f>
        <v>0</v>
      </c>
      <c r="FC98" s="213">
        <f>'Marks Entry'!FD100</f>
        <v>0</v>
      </c>
      <c r="FD98" s="216">
        <f>'Marks Entry'!FE100</f>
        <v>0</v>
      </c>
      <c r="FE98" s="213">
        <f>'Marks Entry'!FF100</f>
        <v>0</v>
      </c>
      <c r="FF98" s="216">
        <f>'Marks Entry'!FG100</f>
        <v>0</v>
      </c>
      <c r="FG98" s="213">
        <f>'Marks Entry'!FH100</f>
        <v>0</v>
      </c>
      <c r="FH98" s="221">
        <f>'Marks Entry'!FI100</f>
        <v>0</v>
      </c>
      <c r="FI98" s="221">
        <f>'Marks Entry'!FJ100</f>
        <v>0</v>
      </c>
      <c r="FJ98" s="221" t="str">
        <f>'Marks Entry'!FK100</f>
        <v/>
      </c>
      <c r="FK98" s="208" t="str">
        <f>'Marks Entry'!FL100</f>
        <v/>
      </c>
      <c r="FL98" s="210" t="str">
        <f>'Marks Entry'!FM100</f>
        <v/>
      </c>
      <c r="FM98" s="211">
        <f>'Marks Entry'!FN100</f>
        <v>0</v>
      </c>
      <c r="FN98" s="212">
        <f>'Marks Entry'!FO100</f>
        <v>0</v>
      </c>
      <c r="FO98" s="212">
        <f>'Marks Entry'!FP100</f>
        <v>0</v>
      </c>
      <c r="FP98" s="215">
        <f>'Marks Entry'!FQ100</f>
        <v>0</v>
      </c>
      <c r="FQ98" s="219">
        <f>'Marks Entry'!FR100</f>
        <v>0</v>
      </c>
      <c r="FR98" s="220" t="str">
        <f>'Marks Entry'!FS100</f>
        <v/>
      </c>
      <c r="FS98" s="207">
        <f>'Marks Entry'!FT100</f>
        <v>0</v>
      </c>
      <c r="FT98" s="208">
        <f>'Marks Entry'!FU100</f>
        <v>0</v>
      </c>
      <c r="FU98" s="222" t="str">
        <f>'Marks Entry'!FV100</f>
        <v/>
      </c>
      <c r="FV98" s="207" t="str">
        <f>'Marks Entry'!FW100</f>
        <v/>
      </c>
      <c r="FW98" s="208" t="str">
        <f>'Marks Entry'!FX100</f>
        <v/>
      </c>
      <c r="FX98" s="223" t="str">
        <f>'Marks Entry'!FY100</f>
        <v/>
      </c>
      <c r="FY98" s="208" t="str">
        <f>'Marks Entry'!FZ100</f>
        <v/>
      </c>
      <c r="FZ98" s="208" t="str">
        <f>'Marks Entry'!GA100</f>
        <v/>
      </c>
      <c r="GA98" s="208" t="str">
        <f>'Marks Entry'!GC100</f>
        <v/>
      </c>
      <c r="GB98" s="445" t="str">
        <f>'Marks Entry'!GD100</f>
        <v/>
      </c>
    </row>
    <row r="99" spans="1:184" s="31" customFormat="1" ht="17.25" customHeight="1">
      <c r="A99" s="1064"/>
      <c r="B99" s="188">
        <f t="shared" si="2"/>
        <v>0</v>
      </c>
      <c r="C99" s="189">
        <f>'Marks Entry'!D101</f>
        <v>0</v>
      </c>
      <c r="D99" s="189">
        <f>'Marks Entry'!E101</f>
        <v>0</v>
      </c>
      <c r="E99" s="189">
        <f>'Marks Entry'!F101</f>
        <v>0</v>
      </c>
      <c r="F99" s="189">
        <f>'Marks Entry'!G101</f>
        <v>0</v>
      </c>
      <c r="G99" s="189">
        <f>'Marks Entry'!H101</f>
        <v>0</v>
      </c>
      <c r="H99" s="189">
        <f>'Marks Entry'!I101</f>
        <v>0</v>
      </c>
      <c r="I99" s="189">
        <f>'Marks Entry'!J101</f>
        <v>0</v>
      </c>
      <c r="J99" s="366">
        <f>'Marks Entry'!K101</f>
        <v>0</v>
      </c>
      <c r="K99" s="207">
        <f>'Marks Entry'!L101</f>
        <v>0</v>
      </c>
      <c r="L99" s="208">
        <f>'Marks Entry'!M101</f>
        <v>0</v>
      </c>
      <c r="M99" s="208">
        <f>'Marks Entry'!N101</f>
        <v>0</v>
      </c>
      <c r="N99" s="208">
        <f>'Marks Entry'!O101</f>
        <v>0</v>
      </c>
      <c r="O99" s="208">
        <f>'Marks Entry'!P101</f>
        <v>0</v>
      </c>
      <c r="P99" s="209">
        <f>'Marks Entry'!Q101</f>
        <v>0</v>
      </c>
      <c r="Q99" s="208">
        <f>'Marks Entry'!R101</f>
        <v>0</v>
      </c>
      <c r="R99" s="209">
        <f>'Marks Entry'!S101</f>
        <v>0</v>
      </c>
      <c r="S99" s="208">
        <f>'Marks Entry'!T101</f>
        <v>0</v>
      </c>
      <c r="T99" s="209">
        <f>'Marks Entry'!U101</f>
        <v>0</v>
      </c>
      <c r="U99" s="208">
        <f>'Marks Entry'!V101</f>
        <v>0</v>
      </c>
      <c r="V99" s="208" t="str">
        <f>'Marks Entry'!W101</f>
        <v/>
      </c>
      <c r="W99" s="208" t="str">
        <f>'Marks Entry'!X101</f>
        <v/>
      </c>
      <c r="X99" s="210" t="str">
        <f>'Marks Entry'!Y101</f>
        <v/>
      </c>
      <c r="Y99" s="207">
        <f>'Marks Entry'!Z101</f>
        <v>0</v>
      </c>
      <c r="Z99" s="208">
        <f>'Marks Entry'!AA101</f>
        <v>0</v>
      </c>
      <c r="AA99" s="208">
        <f>'Marks Entry'!AB101</f>
        <v>0</v>
      </c>
      <c r="AB99" s="208">
        <f>'Marks Entry'!AC101</f>
        <v>0</v>
      </c>
      <c r="AC99" s="208">
        <f>'Marks Entry'!AD101</f>
        <v>0</v>
      </c>
      <c r="AD99" s="209">
        <f>'Marks Entry'!AE101</f>
        <v>0</v>
      </c>
      <c r="AE99" s="208">
        <f>'Marks Entry'!AF101</f>
        <v>0</v>
      </c>
      <c r="AF99" s="209">
        <f>'Marks Entry'!AG101</f>
        <v>0</v>
      </c>
      <c r="AG99" s="208">
        <f>'Marks Entry'!AH101</f>
        <v>0</v>
      </c>
      <c r="AH99" s="209">
        <f>'Marks Entry'!AI101</f>
        <v>0</v>
      </c>
      <c r="AI99" s="208">
        <f>'Marks Entry'!AJ101</f>
        <v>0</v>
      </c>
      <c r="AJ99" s="208" t="str">
        <f>'Marks Entry'!AK101</f>
        <v/>
      </c>
      <c r="AK99" s="208" t="str">
        <f>'Marks Entry'!AL101</f>
        <v/>
      </c>
      <c r="AL99" s="210" t="str">
        <f>'Marks Entry'!AM101</f>
        <v/>
      </c>
      <c r="AM99" s="207">
        <f>'Marks Entry'!AN101</f>
        <v>0</v>
      </c>
      <c r="AN99" s="208">
        <f>'Marks Entry'!AO101</f>
        <v>0</v>
      </c>
      <c r="AO99" s="208">
        <f>'Marks Entry'!AP101</f>
        <v>0</v>
      </c>
      <c r="AP99" s="208">
        <f>'Marks Entry'!AQ101</f>
        <v>0</v>
      </c>
      <c r="AQ99" s="208">
        <f>'Marks Entry'!AR101</f>
        <v>0</v>
      </c>
      <c r="AR99" s="209">
        <f>'Marks Entry'!AS101</f>
        <v>0</v>
      </c>
      <c r="AS99" s="208">
        <f>'Marks Entry'!AT101</f>
        <v>0</v>
      </c>
      <c r="AT99" s="209">
        <f>'Marks Entry'!AU101</f>
        <v>0</v>
      </c>
      <c r="AU99" s="208">
        <f>'Marks Entry'!AV101</f>
        <v>0</v>
      </c>
      <c r="AV99" s="209">
        <f>'Marks Entry'!AW101</f>
        <v>0</v>
      </c>
      <c r="AW99" s="208">
        <f>'Marks Entry'!AX101</f>
        <v>0</v>
      </c>
      <c r="AX99" s="208" t="str">
        <f>'Marks Entry'!AY101</f>
        <v/>
      </c>
      <c r="AY99" s="208" t="str">
        <f>'Marks Entry'!AZ101</f>
        <v/>
      </c>
      <c r="AZ99" s="210" t="str">
        <f>'Marks Entry'!BA101</f>
        <v/>
      </c>
      <c r="BA99" s="207">
        <f>'Marks Entry'!BB101</f>
        <v>0</v>
      </c>
      <c r="BB99" s="208">
        <f>'Marks Entry'!BC101</f>
        <v>0</v>
      </c>
      <c r="BC99" s="208">
        <f>'Marks Entry'!BD101</f>
        <v>0</v>
      </c>
      <c r="BD99" s="208">
        <f>'Marks Entry'!BE101</f>
        <v>0</v>
      </c>
      <c r="BE99" s="208">
        <f>'Marks Entry'!BF101</f>
        <v>0</v>
      </c>
      <c r="BF99" s="209">
        <f>'Marks Entry'!BG101</f>
        <v>0</v>
      </c>
      <c r="BG99" s="208">
        <f>'Marks Entry'!BH101</f>
        <v>0</v>
      </c>
      <c r="BH99" s="209">
        <f>'Marks Entry'!BI101</f>
        <v>0</v>
      </c>
      <c r="BI99" s="208">
        <f>'Marks Entry'!BJ101</f>
        <v>0</v>
      </c>
      <c r="BJ99" s="209">
        <f>'Marks Entry'!BK101</f>
        <v>0</v>
      </c>
      <c r="BK99" s="208">
        <f>'Marks Entry'!BL101</f>
        <v>0</v>
      </c>
      <c r="BL99" s="208" t="str">
        <f>'Marks Entry'!BM101</f>
        <v/>
      </c>
      <c r="BM99" s="208" t="str">
        <f>'Marks Entry'!BN101</f>
        <v/>
      </c>
      <c r="BN99" s="210" t="str">
        <f>'Marks Entry'!BO101</f>
        <v/>
      </c>
      <c r="BO99" s="207">
        <f>'Marks Entry'!BP101</f>
        <v>0</v>
      </c>
      <c r="BP99" s="208">
        <f>'Marks Entry'!BQ101</f>
        <v>0</v>
      </c>
      <c r="BQ99" s="208">
        <f>'Marks Entry'!BR101</f>
        <v>0</v>
      </c>
      <c r="BR99" s="208">
        <f>'Marks Entry'!BS101</f>
        <v>0</v>
      </c>
      <c r="BS99" s="208">
        <f>'Marks Entry'!BT101</f>
        <v>0</v>
      </c>
      <c r="BT99" s="209">
        <f>'Marks Entry'!BU101</f>
        <v>0</v>
      </c>
      <c r="BU99" s="208">
        <f>'Marks Entry'!BV101</f>
        <v>0</v>
      </c>
      <c r="BV99" s="209">
        <f>'Marks Entry'!BW101</f>
        <v>0</v>
      </c>
      <c r="BW99" s="208">
        <f>'Marks Entry'!BX101</f>
        <v>0</v>
      </c>
      <c r="BX99" s="209">
        <f>'Marks Entry'!BY101</f>
        <v>0</v>
      </c>
      <c r="BY99" s="208">
        <f>'Marks Entry'!BZ101</f>
        <v>0</v>
      </c>
      <c r="BZ99" s="208" t="str">
        <f>'Marks Entry'!CA101</f>
        <v/>
      </c>
      <c r="CA99" s="208" t="str">
        <f>'Marks Entry'!CB101</f>
        <v/>
      </c>
      <c r="CB99" s="210" t="str">
        <f>'Marks Entry'!CC101</f>
        <v/>
      </c>
      <c r="CC99" s="207">
        <f>'Marks Entry'!CD101</f>
        <v>0</v>
      </c>
      <c r="CD99" s="208">
        <f>'Marks Entry'!CE101</f>
        <v>0</v>
      </c>
      <c r="CE99" s="208">
        <f>'Marks Entry'!CF101</f>
        <v>0</v>
      </c>
      <c r="CF99" s="208">
        <f>'Marks Entry'!CG101</f>
        <v>0</v>
      </c>
      <c r="CG99" s="208">
        <f>'Marks Entry'!CH101</f>
        <v>0</v>
      </c>
      <c r="CH99" s="209">
        <f>'Marks Entry'!CI101</f>
        <v>0</v>
      </c>
      <c r="CI99" s="208">
        <f>'Marks Entry'!CJ101</f>
        <v>0</v>
      </c>
      <c r="CJ99" s="209">
        <f>'Marks Entry'!CK101</f>
        <v>0</v>
      </c>
      <c r="CK99" s="208">
        <f>'Marks Entry'!CL101</f>
        <v>0</v>
      </c>
      <c r="CL99" s="209">
        <f>'Marks Entry'!CM101</f>
        <v>0</v>
      </c>
      <c r="CM99" s="208">
        <f>'Marks Entry'!CN101</f>
        <v>0</v>
      </c>
      <c r="CN99" s="208" t="str">
        <f>'Marks Entry'!CO101</f>
        <v/>
      </c>
      <c r="CO99" s="208" t="str">
        <f>'Marks Entry'!CP101</f>
        <v/>
      </c>
      <c r="CP99" s="210" t="str">
        <f>'Marks Entry'!CQ101</f>
        <v/>
      </c>
      <c r="CQ99" s="207">
        <f>'Marks Entry'!CR101</f>
        <v>0</v>
      </c>
      <c r="CR99" s="208">
        <f>'Marks Entry'!CS101</f>
        <v>0</v>
      </c>
      <c r="CS99" s="208">
        <f>'Marks Entry'!CT101</f>
        <v>0</v>
      </c>
      <c r="CT99" s="208">
        <f>'Marks Entry'!CU101</f>
        <v>0</v>
      </c>
      <c r="CU99" s="208">
        <f>'Marks Entry'!CV101</f>
        <v>0</v>
      </c>
      <c r="CV99" s="209">
        <f>'Marks Entry'!CW101</f>
        <v>0</v>
      </c>
      <c r="CW99" s="208">
        <f>'Marks Entry'!CX101</f>
        <v>0</v>
      </c>
      <c r="CX99" s="209">
        <f>'Marks Entry'!CY101</f>
        <v>0</v>
      </c>
      <c r="CY99" s="208">
        <f>'Marks Entry'!CZ101</f>
        <v>0</v>
      </c>
      <c r="CZ99" s="209">
        <f>'Marks Entry'!DA101</f>
        <v>0</v>
      </c>
      <c r="DA99" s="208">
        <f>'Marks Entry'!DB101</f>
        <v>0</v>
      </c>
      <c r="DB99" s="208" t="str">
        <f>'Marks Entry'!DC101</f>
        <v/>
      </c>
      <c r="DC99" s="208" t="str">
        <f>'Marks Entry'!DD101</f>
        <v/>
      </c>
      <c r="DD99" s="210" t="str">
        <f>'Marks Entry'!DE101</f>
        <v/>
      </c>
      <c r="DE99" s="211">
        <f>'Marks Entry'!DF101</f>
        <v>0</v>
      </c>
      <c r="DF99" s="212">
        <f>'Marks Entry'!DG101</f>
        <v>0</v>
      </c>
      <c r="DG99" s="212">
        <f>'Marks Entry'!DH101</f>
        <v>0</v>
      </c>
      <c r="DH99" s="209">
        <f>'Marks Entry'!DI101</f>
        <v>0</v>
      </c>
      <c r="DI99" s="212">
        <f>'Marks Entry'!DJ101</f>
        <v>0</v>
      </c>
      <c r="DJ99" s="213">
        <f>'Marks Entry'!DK101</f>
        <v>0</v>
      </c>
      <c r="DK99" s="214">
        <f>'Marks Entry'!DL101</f>
        <v>0</v>
      </c>
      <c r="DL99" s="213">
        <f>'Marks Entry'!DM101</f>
        <v>0</v>
      </c>
      <c r="DM99" s="212">
        <f>'Marks Entry'!DN101</f>
        <v>0</v>
      </c>
      <c r="DN99" s="214">
        <f>'Marks Entry'!DO101</f>
        <v>0</v>
      </c>
      <c r="DO99" s="215">
        <f>'Marks Entry'!DP101</f>
        <v>0</v>
      </c>
      <c r="DP99" s="208">
        <f>'Marks Entry'!DQ101</f>
        <v>0</v>
      </c>
      <c r="DQ99" s="210" t="str">
        <f>'Marks Entry'!DR101</f>
        <v/>
      </c>
      <c r="DR99" s="211">
        <f>'Marks Entry'!DS101</f>
        <v>0</v>
      </c>
      <c r="DS99" s="212">
        <f>'Marks Entry'!DT101</f>
        <v>0</v>
      </c>
      <c r="DT99" s="216">
        <f>'Marks Entry'!DU101</f>
        <v>0</v>
      </c>
      <c r="DU99" s="212">
        <f>'Marks Entry'!DV101</f>
        <v>0</v>
      </c>
      <c r="DV99" s="212">
        <f>'Marks Entry'!DW101</f>
        <v>0</v>
      </c>
      <c r="DW99" s="216">
        <f>'Marks Entry'!DX101</f>
        <v>0</v>
      </c>
      <c r="DX99" s="212">
        <f>'Marks Entry'!DY101</f>
        <v>0</v>
      </c>
      <c r="DY99" s="212">
        <f>'Marks Entry'!DZ101</f>
        <v>0</v>
      </c>
      <c r="DZ99" s="216" t="str">
        <f>'Marks Entry'!EA101</f>
        <v/>
      </c>
      <c r="EA99" s="216">
        <f>'Marks Entry'!EB101</f>
        <v>0</v>
      </c>
      <c r="EB99" s="216">
        <f>'Marks Entry'!EC101</f>
        <v>0</v>
      </c>
      <c r="EC99" s="217">
        <f>'Marks Entry'!ED101</f>
        <v>0</v>
      </c>
      <c r="ED99" s="212">
        <f>'Marks Entry'!EE101</f>
        <v>0</v>
      </c>
      <c r="EE99" s="213">
        <f>'Marks Entry'!EF101</f>
        <v>0</v>
      </c>
      <c r="EF99" s="216">
        <f>'Marks Entry'!EG101</f>
        <v>0</v>
      </c>
      <c r="EG99" s="213">
        <f>'Marks Entry'!EH101</f>
        <v>0</v>
      </c>
      <c r="EH99" s="212">
        <f>'Marks Entry'!EI101</f>
        <v>0</v>
      </c>
      <c r="EI99" s="214">
        <f>'Marks Entry'!EJ101</f>
        <v>0</v>
      </c>
      <c r="EJ99" s="214">
        <f>'Marks Entry'!EK101</f>
        <v>0</v>
      </c>
      <c r="EK99" s="214">
        <f>'Marks Entry'!EL101</f>
        <v>0</v>
      </c>
      <c r="EL99" s="218">
        <f>'Marks Entry'!EM101</f>
        <v>0</v>
      </c>
      <c r="EM99" s="208">
        <f>'Marks Entry'!EN101</f>
        <v>0</v>
      </c>
      <c r="EN99" s="210" t="str">
        <f>'Marks Entry'!EO101</f>
        <v/>
      </c>
      <c r="EO99" s="211">
        <f>'Marks Entry'!EP101</f>
        <v>0</v>
      </c>
      <c r="EP99" s="212">
        <f>'Marks Entry'!EQ101</f>
        <v>0</v>
      </c>
      <c r="EQ99" s="212">
        <f>'Marks Entry'!ER101</f>
        <v>0</v>
      </c>
      <c r="ER99" s="215">
        <f>'Marks Entry'!ES101</f>
        <v>0</v>
      </c>
      <c r="ES99" s="219">
        <f>'Marks Entry'!ET101</f>
        <v>0</v>
      </c>
      <c r="ET99" s="220" t="str">
        <f>'Marks Entry'!EU101</f>
        <v/>
      </c>
      <c r="EU99" s="211">
        <f>'Marks Entry'!EV101</f>
        <v>0</v>
      </c>
      <c r="EV99" s="212">
        <f>'Marks Entry'!EW101</f>
        <v>0</v>
      </c>
      <c r="EW99" s="212">
        <f>'Marks Entry'!EX101</f>
        <v>0</v>
      </c>
      <c r="EX99" s="215">
        <f>'Marks Entry'!EY101</f>
        <v>0</v>
      </c>
      <c r="EY99" s="219">
        <f>'Marks Entry'!EZ101</f>
        <v>0</v>
      </c>
      <c r="EZ99" s="220" t="str">
        <f>'Marks Entry'!FA101</f>
        <v/>
      </c>
      <c r="FA99" s="211">
        <f>'Marks Entry'!FB101</f>
        <v>0</v>
      </c>
      <c r="FB99" s="212">
        <f>'Marks Entry'!FC101</f>
        <v>0</v>
      </c>
      <c r="FC99" s="213">
        <f>'Marks Entry'!FD101</f>
        <v>0</v>
      </c>
      <c r="FD99" s="216">
        <f>'Marks Entry'!FE101</f>
        <v>0</v>
      </c>
      <c r="FE99" s="213">
        <f>'Marks Entry'!FF101</f>
        <v>0</v>
      </c>
      <c r="FF99" s="216">
        <f>'Marks Entry'!FG101</f>
        <v>0</v>
      </c>
      <c r="FG99" s="213">
        <f>'Marks Entry'!FH101</f>
        <v>0</v>
      </c>
      <c r="FH99" s="221">
        <f>'Marks Entry'!FI101</f>
        <v>0</v>
      </c>
      <c r="FI99" s="221">
        <f>'Marks Entry'!FJ101</f>
        <v>0</v>
      </c>
      <c r="FJ99" s="221" t="str">
        <f>'Marks Entry'!FK101</f>
        <v/>
      </c>
      <c r="FK99" s="208" t="str">
        <f>'Marks Entry'!FL101</f>
        <v/>
      </c>
      <c r="FL99" s="210" t="str">
        <f>'Marks Entry'!FM101</f>
        <v/>
      </c>
      <c r="FM99" s="211">
        <f>'Marks Entry'!FN101</f>
        <v>0</v>
      </c>
      <c r="FN99" s="212">
        <f>'Marks Entry'!FO101</f>
        <v>0</v>
      </c>
      <c r="FO99" s="212">
        <f>'Marks Entry'!FP101</f>
        <v>0</v>
      </c>
      <c r="FP99" s="215">
        <f>'Marks Entry'!FQ101</f>
        <v>0</v>
      </c>
      <c r="FQ99" s="219">
        <f>'Marks Entry'!FR101</f>
        <v>0</v>
      </c>
      <c r="FR99" s="220" t="str">
        <f>'Marks Entry'!FS101</f>
        <v/>
      </c>
      <c r="FS99" s="207">
        <f>'Marks Entry'!FT101</f>
        <v>0</v>
      </c>
      <c r="FT99" s="208">
        <f>'Marks Entry'!FU101</f>
        <v>0</v>
      </c>
      <c r="FU99" s="222" t="str">
        <f>'Marks Entry'!FV101</f>
        <v/>
      </c>
      <c r="FV99" s="207" t="str">
        <f>'Marks Entry'!FW101</f>
        <v/>
      </c>
      <c r="FW99" s="208" t="str">
        <f>'Marks Entry'!FX101</f>
        <v/>
      </c>
      <c r="FX99" s="223" t="str">
        <f>'Marks Entry'!FY101</f>
        <v/>
      </c>
      <c r="FY99" s="224" t="str">
        <f>'Marks Entry'!FZ101</f>
        <v/>
      </c>
      <c r="FZ99" s="224" t="str">
        <f>'Marks Entry'!GA101</f>
        <v/>
      </c>
      <c r="GA99" s="208" t="str">
        <f>'Marks Entry'!GC101</f>
        <v/>
      </c>
      <c r="GB99" s="445" t="str">
        <f>'Marks Entry'!GD101</f>
        <v/>
      </c>
    </row>
    <row r="100" spans="1:184" s="31" customFormat="1" ht="17.25" customHeight="1">
      <c r="A100" s="1064"/>
      <c r="B100" s="188">
        <f t="shared" si="2"/>
        <v>0</v>
      </c>
      <c r="C100" s="189">
        <f>'Marks Entry'!D102</f>
        <v>0</v>
      </c>
      <c r="D100" s="189">
        <f>'Marks Entry'!E102</f>
        <v>0</v>
      </c>
      <c r="E100" s="189">
        <f>'Marks Entry'!F102</f>
        <v>0</v>
      </c>
      <c r="F100" s="189">
        <f>'Marks Entry'!G102</f>
        <v>0</v>
      </c>
      <c r="G100" s="189">
        <f>'Marks Entry'!H102</f>
        <v>0</v>
      </c>
      <c r="H100" s="189">
        <f>'Marks Entry'!I102</f>
        <v>0</v>
      </c>
      <c r="I100" s="189">
        <f>'Marks Entry'!J102</f>
        <v>0</v>
      </c>
      <c r="J100" s="366">
        <f>'Marks Entry'!K102</f>
        <v>0</v>
      </c>
      <c r="K100" s="207">
        <f>'Marks Entry'!L102</f>
        <v>0</v>
      </c>
      <c r="L100" s="208">
        <f>'Marks Entry'!M102</f>
        <v>0</v>
      </c>
      <c r="M100" s="208">
        <f>'Marks Entry'!N102</f>
        <v>0</v>
      </c>
      <c r="N100" s="208">
        <f>'Marks Entry'!O102</f>
        <v>0</v>
      </c>
      <c r="O100" s="208">
        <f>'Marks Entry'!P102</f>
        <v>0</v>
      </c>
      <c r="P100" s="209">
        <f>'Marks Entry'!Q102</f>
        <v>0</v>
      </c>
      <c r="Q100" s="208">
        <f>'Marks Entry'!R102</f>
        <v>0</v>
      </c>
      <c r="R100" s="209">
        <f>'Marks Entry'!S102</f>
        <v>0</v>
      </c>
      <c r="S100" s="208">
        <f>'Marks Entry'!T102</f>
        <v>0</v>
      </c>
      <c r="T100" s="209">
        <f>'Marks Entry'!U102</f>
        <v>0</v>
      </c>
      <c r="U100" s="208">
        <f>'Marks Entry'!V102</f>
        <v>0</v>
      </c>
      <c r="V100" s="208" t="str">
        <f>'Marks Entry'!W102</f>
        <v/>
      </c>
      <c r="W100" s="208" t="str">
        <f>'Marks Entry'!X102</f>
        <v/>
      </c>
      <c r="X100" s="210" t="str">
        <f>'Marks Entry'!Y102</f>
        <v/>
      </c>
      <c r="Y100" s="207">
        <f>'Marks Entry'!Z102</f>
        <v>0</v>
      </c>
      <c r="Z100" s="208">
        <f>'Marks Entry'!AA102</f>
        <v>0</v>
      </c>
      <c r="AA100" s="208">
        <f>'Marks Entry'!AB102</f>
        <v>0</v>
      </c>
      <c r="AB100" s="208">
        <f>'Marks Entry'!AC102</f>
        <v>0</v>
      </c>
      <c r="AC100" s="208">
        <f>'Marks Entry'!AD102</f>
        <v>0</v>
      </c>
      <c r="AD100" s="209">
        <f>'Marks Entry'!AE102</f>
        <v>0</v>
      </c>
      <c r="AE100" s="208">
        <f>'Marks Entry'!AF102</f>
        <v>0</v>
      </c>
      <c r="AF100" s="209">
        <f>'Marks Entry'!AG102</f>
        <v>0</v>
      </c>
      <c r="AG100" s="208">
        <f>'Marks Entry'!AH102</f>
        <v>0</v>
      </c>
      <c r="AH100" s="209">
        <f>'Marks Entry'!AI102</f>
        <v>0</v>
      </c>
      <c r="AI100" s="208">
        <f>'Marks Entry'!AJ102</f>
        <v>0</v>
      </c>
      <c r="AJ100" s="208" t="str">
        <f>'Marks Entry'!AK102</f>
        <v/>
      </c>
      <c r="AK100" s="208" t="str">
        <f>'Marks Entry'!AL102</f>
        <v/>
      </c>
      <c r="AL100" s="210" t="str">
        <f>'Marks Entry'!AM102</f>
        <v/>
      </c>
      <c r="AM100" s="207">
        <f>'Marks Entry'!AN102</f>
        <v>0</v>
      </c>
      <c r="AN100" s="208">
        <f>'Marks Entry'!AO102</f>
        <v>0</v>
      </c>
      <c r="AO100" s="208">
        <f>'Marks Entry'!AP102</f>
        <v>0</v>
      </c>
      <c r="AP100" s="208">
        <f>'Marks Entry'!AQ102</f>
        <v>0</v>
      </c>
      <c r="AQ100" s="208">
        <f>'Marks Entry'!AR102</f>
        <v>0</v>
      </c>
      <c r="AR100" s="209">
        <f>'Marks Entry'!AS102</f>
        <v>0</v>
      </c>
      <c r="AS100" s="208">
        <f>'Marks Entry'!AT102</f>
        <v>0</v>
      </c>
      <c r="AT100" s="209">
        <f>'Marks Entry'!AU102</f>
        <v>0</v>
      </c>
      <c r="AU100" s="208">
        <f>'Marks Entry'!AV102</f>
        <v>0</v>
      </c>
      <c r="AV100" s="209">
        <f>'Marks Entry'!AW102</f>
        <v>0</v>
      </c>
      <c r="AW100" s="208">
        <f>'Marks Entry'!AX102</f>
        <v>0</v>
      </c>
      <c r="AX100" s="208" t="str">
        <f>'Marks Entry'!AY102</f>
        <v/>
      </c>
      <c r="AY100" s="208" t="str">
        <f>'Marks Entry'!AZ102</f>
        <v/>
      </c>
      <c r="AZ100" s="210" t="str">
        <f>'Marks Entry'!BA102</f>
        <v/>
      </c>
      <c r="BA100" s="207">
        <f>'Marks Entry'!BB102</f>
        <v>0</v>
      </c>
      <c r="BB100" s="208">
        <f>'Marks Entry'!BC102</f>
        <v>0</v>
      </c>
      <c r="BC100" s="208">
        <f>'Marks Entry'!BD102</f>
        <v>0</v>
      </c>
      <c r="BD100" s="208">
        <f>'Marks Entry'!BE102</f>
        <v>0</v>
      </c>
      <c r="BE100" s="208">
        <f>'Marks Entry'!BF102</f>
        <v>0</v>
      </c>
      <c r="BF100" s="209">
        <f>'Marks Entry'!BG102</f>
        <v>0</v>
      </c>
      <c r="BG100" s="208">
        <f>'Marks Entry'!BH102</f>
        <v>0</v>
      </c>
      <c r="BH100" s="209">
        <f>'Marks Entry'!BI102</f>
        <v>0</v>
      </c>
      <c r="BI100" s="208">
        <f>'Marks Entry'!BJ102</f>
        <v>0</v>
      </c>
      <c r="BJ100" s="209">
        <f>'Marks Entry'!BK102</f>
        <v>0</v>
      </c>
      <c r="BK100" s="208">
        <f>'Marks Entry'!BL102</f>
        <v>0</v>
      </c>
      <c r="BL100" s="208" t="str">
        <f>'Marks Entry'!BM102</f>
        <v/>
      </c>
      <c r="BM100" s="208" t="str">
        <f>'Marks Entry'!BN102</f>
        <v/>
      </c>
      <c r="BN100" s="210" t="str">
        <f>'Marks Entry'!BO102</f>
        <v/>
      </c>
      <c r="BO100" s="207">
        <f>'Marks Entry'!BP102</f>
        <v>0</v>
      </c>
      <c r="BP100" s="208">
        <f>'Marks Entry'!BQ102</f>
        <v>0</v>
      </c>
      <c r="BQ100" s="208">
        <f>'Marks Entry'!BR102</f>
        <v>0</v>
      </c>
      <c r="BR100" s="208">
        <f>'Marks Entry'!BS102</f>
        <v>0</v>
      </c>
      <c r="BS100" s="208">
        <f>'Marks Entry'!BT102</f>
        <v>0</v>
      </c>
      <c r="BT100" s="209">
        <f>'Marks Entry'!BU102</f>
        <v>0</v>
      </c>
      <c r="BU100" s="208">
        <f>'Marks Entry'!BV102</f>
        <v>0</v>
      </c>
      <c r="BV100" s="209">
        <f>'Marks Entry'!BW102</f>
        <v>0</v>
      </c>
      <c r="BW100" s="208">
        <f>'Marks Entry'!BX102</f>
        <v>0</v>
      </c>
      <c r="BX100" s="209">
        <f>'Marks Entry'!BY102</f>
        <v>0</v>
      </c>
      <c r="BY100" s="208">
        <f>'Marks Entry'!BZ102</f>
        <v>0</v>
      </c>
      <c r="BZ100" s="208" t="str">
        <f>'Marks Entry'!CA102</f>
        <v/>
      </c>
      <c r="CA100" s="208" t="str">
        <f>'Marks Entry'!CB102</f>
        <v/>
      </c>
      <c r="CB100" s="210" t="str">
        <f>'Marks Entry'!CC102</f>
        <v/>
      </c>
      <c r="CC100" s="207">
        <f>'Marks Entry'!CD102</f>
        <v>0</v>
      </c>
      <c r="CD100" s="208">
        <f>'Marks Entry'!CE102</f>
        <v>0</v>
      </c>
      <c r="CE100" s="208">
        <f>'Marks Entry'!CF102</f>
        <v>0</v>
      </c>
      <c r="CF100" s="208">
        <f>'Marks Entry'!CG102</f>
        <v>0</v>
      </c>
      <c r="CG100" s="208">
        <f>'Marks Entry'!CH102</f>
        <v>0</v>
      </c>
      <c r="CH100" s="209">
        <f>'Marks Entry'!CI102</f>
        <v>0</v>
      </c>
      <c r="CI100" s="208">
        <f>'Marks Entry'!CJ102</f>
        <v>0</v>
      </c>
      <c r="CJ100" s="209">
        <f>'Marks Entry'!CK102</f>
        <v>0</v>
      </c>
      <c r="CK100" s="208">
        <f>'Marks Entry'!CL102</f>
        <v>0</v>
      </c>
      <c r="CL100" s="209">
        <f>'Marks Entry'!CM102</f>
        <v>0</v>
      </c>
      <c r="CM100" s="208">
        <f>'Marks Entry'!CN102</f>
        <v>0</v>
      </c>
      <c r="CN100" s="208" t="str">
        <f>'Marks Entry'!CO102</f>
        <v/>
      </c>
      <c r="CO100" s="208" t="str">
        <f>'Marks Entry'!CP102</f>
        <v/>
      </c>
      <c r="CP100" s="210" t="str">
        <f>'Marks Entry'!CQ102</f>
        <v/>
      </c>
      <c r="CQ100" s="207">
        <f>'Marks Entry'!CR102</f>
        <v>0</v>
      </c>
      <c r="CR100" s="208">
        <f>'Marks Entry'!CS102</f>
        <v>0</v>
      </c>
      <c r="CS100" s="208">
        <f>'Marks Entry'!CT102</f>
        <v>0</v>
      </c>
      <c r="CT100" s="208">
        <f>'Marks Entry'!CU102</f>
        <v>0</v>
      </c>
      <c r="CU100" s="208">
        <f>'Marks Entry'!CV102</f>
        <v>0</v>
      </c>
      <c r="CV100" s="209">
        <f>'Marks Entry'!CW102</f>
        <v>0</v>
      </c>
      <c r="CW100" s="208">
        <f>'Marks Entry'!CX102</f>
        <v>0</v>
      </c>
      <c r="CX100" s="209">
        <f>'Marks Entry'!CY102</f>
        <v>0</v>
      </c>
      <c r="CY100" s="208">
        <f>'Marks Entry'!CZ102</f>
        <v>0</v>
      </c>
      <c r="CZ100" s="209">
        <f>'Marks Entry'!DA102</f>
        <v>0</v>
      </c>
      <c r="DA100" s="208">
        <f>'Marks Entry'!DB102</f>
        <v>0</v>
      </c>
      <c r="DB100" s="208" t="str">
        <f>'Marks Entry'!DC102</f>
        <v/>
      </c>
      <c r="DC100" s="208" t="str">
        <f>'Marks Entry'!DD102</f>
        <v/>
      </c>
      <c r="DD100" s="210" t="str">
        <f>'Marks Entry'!DE102</f>
        <v/>
      </c>
      <c r="DE100" s="211">
        <f>'Marks Entry'!DF102</f>
        <v>0</v>
      </c>
      <c r="DF100" s="212">
        <f>'Marks Entry'!DG102</f>
        <v>0</v>
      </c>
      <c r="DG100" s="212">
        <f>'Marks Entry'!DH102</f>
        <v>0</v>
      </c>
      <c r="DH100" s="209">
        <f>'Marks Entry'!DI102</f>
        <v>0</v>
      </c>
      <c r="DI100" s="212">
        <f>'Marks Entry'!DJ102</f>
        <v>0</v>
      </c>
      <c r="DJ100" s="213">
        <f>'Marks Entry'!DK102</f>
        <v>0</v>
      </c>
      <c r="DK100" s="214">
        <f>'Marks Entry'!DL102</f>
        <v>0</v>
      </c>
      <c r="DL100" s="213">
        <f>'Marks Entry'!DM102</f>
        <v>0</v>
      </c>
      <c r="DM100" s="212">
        <f>'Marks Entry'!DN102</f>
        <v>0</v>
      </c>
      <c r="DN100" s="214">
        <f>'Marks Entry'!DO102</f>
        <v>0</v>
      </c>
      <c r="DO100" s="215">
        <f>'Marks Entry'!DP102</f>
        <v>0</v>
      </c>
      <c r="DP100" s="208">
        <f>'Marks Entry'!DQ102</f>
        <v>0</v>
      </c>
      <c r="DQ100" s="210" t="str">
        <f>'Marks Entry'!DR102</f>
        <v/>
      </c>
      <c r="DR100" s="211">
        <f>'Marks Entry'!DS102</f>
        <v>0</v>
      </c>
      <c r="DS100" s="212">
        <f>'Marks Entry'!DT102</f>
        <v>0</v>
      </c>
      <c r="DT100" s="216">
        <f>'Marks Entry'!DU102</f>
        <v>0</v>
      </c>
      <c r="DU100" s="212">
        <f>'Marks Entry'!DV102</f>
        <v>0</v>
      </c>
      <c r="DV100" s="212">
        <f>'Marks Entry'!DW102</f>
        <v>0</v>
      </c>
      <c r="DW100" s="216">
        <f>'Marks Entry'!DX102</f>
        <v>0</v>
      </c>
      <c r="DX100" s="212">
        <f>'Marks Entry'!DY102</f>
        <v>0</v>
      </c>
      <c r="DY100" s="212">
        <f>'Marks Entry'!DZ102</f>
        <v>0</v>
      </c>
      <c r="DZ100" s="216" t="str">
        <f>'Marks Entry'!EA102</f>
        <v/>
      </c>
      <c r="EA100" s="216">
        <f>'Marks Entry'!EB102</f>
        <v>0</v>
      </c>
      <c r="EB100" s="216">
        <f>'Marks Entry'!EC102</f>
        <v>0</v>
      </c>
      <c r="EC100" s="217">
        <f>'Marks Entry'!ED102</f>
        <v>0</v>
      </c>
      <c r="ED100" s="212">
        <f>'Marks Entry'!EE102</f>
        <v>0</v>
      </c>
      <c r="EE100" s="213">
        <f>'Marks Entry'!EF102</f>
        <v>0</v>
      </c>
      <c r="EF100" s="216">
        <f>'Marks Entry'!EG102</f>
        <v>0</v>
      </c>
      <c r="EG100" s="213">
        <f>'Marks Entry'!EH102</f>
        <v>0</v>
      </c>
      <c r="EH100" s="212">
        <f>'Marks Entry'!EI102</f>
        <v>0</v>
      </c>
      <c r="EI100" s="214">
        <f>'Marks Entry'!EJ102</f>
        <v>0</v>
      </c>
      <c r="EJ100" s="214">
        <f>'Marks Entry'!EK102</f>
        <v>0</v>
      </c>
      <c r="EK100" s="214">
        <f>'Marks Entry'!EL102</f>
        <v>0</v>
      </c>
      <c r="EL100" s="218">
        <f>'Marks Entry'!EM102</f>
        <v>0</v>
      </c>
      <c r="EM100" s="208">
        <f>'Marks Entry'!EN102</f>
        <v>0</v>
      </c>
      <c r="EN100" s="210" t="str">
        <f>'Marks Entry'!EO102</f>
        <v/>
      </c>
      <c r="EO100" s="211">
        <f>'Marks Entry'!EP102</f>
        <v>0</v>
      </c>
      <c r="EP100" s="212">
        <f>'Marks Entry'!EQ102</f>
        <v>0</v>
      </c>
      <c r="EQ100" s="212">
        <f>'Marks Entry'!ER102</f>
        <v>0</v>
      </c>
      <c r="ER100" s="215">
        <f>'Marks Entry'!ES102</f>
        <v>0</v>
      </c>
      <c r="ES100" s="219">
        <f>'Marks Entry'!ET102</f>
        <v>0</v>
      </c>
      <c r="ET100" s="220" t="str">
        <f>'Marks Entry'!EU102</f>
        <v/>
      </c>
      <c r="EU100" s="211">
        <f>'Marks Entry'!EV102</f>
        <v>0</v>
      </c>
      <c r="EV100" s="212">
        <f>'Marks Entry'!EW102</f>
        <v>0</v>
      </c>
      <c r="EW100" s="212">
        <f>'Marks Entry'!EX102</f>
        <v>0</v>
      </c>
      <c r="EX100" s="215">
        <f>'Marks Entry'!EY102</f>
        <v>0</v>
      </c>
      <c r="EY100" s="219">
        <f>'Marks Entry'!EZ102</f>
        <v>0</v>
      </c>
      <c r="EZ100" s="220" t="str">
        <f>'Marks Entry'!FA102</f>
        <v/>
      </c>
      <c r="FA100" s="211">
        <f>'Marks Entry'!FB102</f>
        <v>0</v>
      </c>
      <c r="FB100" s="212">
        <f>'Marks Entry'!FC102</f>
        <v>0</v>
      </c>
      <c r="FC100" s="213">
        <f>'Marks Entry'!FD102</f>
        <v>0</v>
      </c>
      <c r="FD100" s="216">
        <f>'Marks Entry'!FE102</f>
        <v>0</v>
      </c>
      <c r="FE100" s="213">
        <f>'Marks Entry'!FF102</f>
        <v>0</v>
      </c>
      <c r="FF100" s="216">
        <f>'Marks Entry'!FG102</f>
        <v>0</v>
      </c>
      <c r="FG100" s="213">
        <f>'Marks Entry'!FH102</f>
        <v>0</v>
      </c>
      <c r="FH100" s="221">
        <f>'Marks Entry'!FI102</f>
        <v>0</v>
      </c>
      <c r="FI100" s="221">
        <f>'Marks Entry'!FJ102</f>
        <v>0</v>
      </c>
      <c r="FJ100" s="221" t="str">
        <f>'Marks Entry'!FK102</f>
        <v/>
      </c>
      <c r="FK100" s="208" t="str">
        <f>'Marks Entry'!FL102</f>
        <v/>
      </c>
      <c r="FL100" s="210" t="str">
        <f>'Marks Entry'!FM102</f>
        <v/>
      </c>
      <c r="FM100" s="211">
        <f>'Marks Entry'!FN102</f>
        <v>0</v>
      </c>
      <c r="FN100" s="212">
        <f>'Marks Entry'!FO102</f>
        <v>0</v>
      </c>
      <c r="FO100" s="212">
        <f>'Marks Entry'!FP102</f>
        <v>0</v>
      </c>
      <c r="FP100" s="215">
        <f>'Marks Entry'!FQ102</f>
        <v>0</v>
      </c>
      <c r="FQ100" s="219">
        <f>'Marks Entry'!FR102</f>
        <v>0</v>
      </c>
      <c r="FR100" s="220" t="str">
        <f>'Marks Entry'!FS102</f>
        <v/>
      </c>
      <c r="FS100" s="207">
        <f>'Marks Entry'!FT102</f>
        <v>0</v>
      </c>
      <c r="FT100" s="208">
        <f>'Marks Entry'!FU102</f>
        <v>0</v>
      </c>
      <c r="FU100" s="222" t="str">
        <f>'Marks Entry'!FV102</f>
        <v/>
      </c>
      <c r="FV100" s="207" t="str">
        <f>'Marks Entry'!FW102</f>
        <v/>
      </c>
      <c r="FW100" s="208" t="str">
        <f>'Marks Entry'!FX102</f>
        <v/>
      </c>
      <c r="FX100" s="223" t="str">
        <f>'Marks Entry'!FY102</f>
        <v/>
      </c>
      <c r="FY100" s="224" t="str">
        <f>'Marks Entry'!FZ102</f>
        <v/>
      </c>
      <c r="FZ100" s="224" t="str">
        <f>'Marks Entry'!GA102</f>
        <v/>
      </c>
      <c r="GA100" s="208" t="str">
        <f>'Marks Entry'!GC102</f>
        <v/>
      </c>
      <c r="GB100" s="445" t="str">
        <f>'Marks Entry'!GD102</f>
        <v/>
      </c>
    </row>
    <row r="101" spans="1:184" s="31" customFormat="1" ht="17.25" customHeight="1">
      <c r="A101" s="1064"/>
      <c r="B101" s="188">
        <f t="shared" si="2"/>
        <v>0</v>
      </c>
      <c r="C101" s="189">
        <f>'Marks Entry'!D103</f>
        <v>0</v>
      </c>
      <c r="D101" s="189">
        <f>'Marks Entry'!E103</f>
        <v>0</v>
      </c>
      <c r="E101" s="189">
        <f>'Marks Entry'!F103</f>
        <v>0</v>
      </c>
      <c r="F101" s="189">
        <f>'Marks Entry'!G103</f>
        <v>0</v>
      </c>
      <c r="G101" s="189">
        <f>'Marks Entry'!H103</f>
        <v>0</v>
      </c>
      <c r="H101" s="189">
        <f>'Marks Entry'!I103</f>
        <v>0</v>
      </c>
      <c r="I101" s="189">
        <f>'Marks Entry'!J103</f>
        <v>0</v>
      </c>
      <c r="J101" s="366">
        <f>'Marks Entry'!K103</f>
        <v>0</v>
      </c>
      <c r="K101" s="207">
        <f>'Marks Entry'!L103</f>
        <v>0</v>
      </c>
      <c r="L101" s="208">
        <f>'Marks Entry'!M103</f>
        <v>0</v>
      </c>
      <c r="M101" s="208">
        <f>'Marks Entry'!N103</f>
        <v>0</v>
      </c>
      <c r="N101" s="208">
        <f>'Marks Entry'!O103</f>
        <v>0</v>
      </c>
      <c r="O101" s="208">
        <f>'Marks Entry'!P103</f>
        <v>0</v>
      </c>
      <c r="P101" s="209">
        <f>'Marks Entry'!Q103</f>
        <v>0</v>
      </c>
      <c r="Q101" s="208">
        <f>'Marks Entry'!R103</f>
        <v>0</v>
      </c>
      <c r="R101" s="209">
        <f>'Marks Entry'!S103</f>
        <v>0</v>
      </c>
      <c r="S101" s="208">
        <f>'Marks Entry'!T103</f>
        <v>0</v>
      </c>
      <c r="T101" s="209">
        <f>'Marks Entry'!U103</f>
        <v>0</v>
      </c>
      <c r="U101" s="208">
        <f>'Marks Entry'!V103</f>
        <v>0</v>
      </c>
      <c r="V101" s="208" t="str">
        <f>'Marks Entry'!W103</f>
        <v/>
      </c>
      <c r="W101" s="208" t="str">
        <f>'Marks Entry'!X103</f>
        <v/>
      </c>
      <c r="X101" s="210" t="str">
        <f>'Marks Entry'!Y103</f>
        <v/>
      </c>
      <c r="Y101" s="207">
        <f>'Marks Entry'!Z103</f>
        <v>0</v>
      </c>
      <c r="Z101" s="208">
        <f>'Marks Entry'!AA103</f>
        <v>0</v>
      </c>
      <c r="AA101" s="208">
        <f>'Marks Entry'!AB103</f>
        <v>0</v>
      </c>
      <c r="AB101" s="208">
        <f>'Marks Entry'!AC103</f>
        <v>0</v>
      </c>
      <c r="AC101" s="208">
        <f>'Marks Entry'!AD103</f>
        <v>0</v>
      </c>
      <c r="AD101" s="209">
        <f>'Marks Entry'!AE103</f>
        <v>0</v>
      </c>
      <c r="AE101" s="208">
        <f>'Marks Entry'!AF103</f>
        <v>0</v>
      </c>
      <c r="AF101" s="209">
        <f>'Marks Entry'!AG103</f>
        <v>0</v>
      </c>
      <c r="AG101" s="208">
        <f>'Marks Entry'!AH103</f>
        <v>0</v>
      </c>
      <c r="AH101" s="209">
        <f>'Marks Entry'!AI103</f>
        <v>0</v>
      </c>
      <c r="AI101" s="208">
        <f>'Marks Entry'!AJ103</f>
        <v>0</v>
      </c>
      <c r="AJ101" s="208" t="str">
        <f>'Marks Entry'!AK103</f>
        <v/>
      </c>
      <c r="AK101" s="208" t="str">
        <f>'Marks Entry'!AL103</f>
        <v/>
      </c>
      <c r="AL101" s="210" t="str">
        <f>'Marks Entry'!AM103</f>
        <v/>
      </c>
      <c r="AM101" s="207">
        <f>'Marks Entry'!AN103</f>
        <v>0</v>
      </c>
      <c r="AN101" s="208">
        <f>'Marks Entry'!AO103</f>
        <v>0</v>
      </c>
      <c r="AO101" s="208">
        <f>'Marks Entry'!AP103</f>
        <v>0</v>
      </c>
      <c r="AP101" s="208">
        <f>'Marks Entry'!AQ103</f>
        <v>0</v>
      </c>
      <c r="AQ101" s="208">
        <f>'Marks Entry'!AR103</f>
        <v>0</v>
      </c>
      <c r="AR101" s="209">
        <f>'Marks Entry'!AS103</f>
        <v>0</v>
      </c>
      <c r="AS101" s="208">
        <f>'Marks Entry'!AT103</f>
        <v>0</v>
      </c>
      <c r="AT101" s="209">
        <f>'Marks Entry'!AU103</f>
        <v>0</v>
      </c>
      <c r="AU101" s="208">
        <f>'Marks Entry'!AV103</f>
        <v>0</v>
      </c>
      <c r="AV101" s="209">
        <f>'Marks Entry'!AW103</f>
        <v>0</v>
      </c>
      <c r="AW101" s="208">
        <f>'Marks Entry'!AX103</f>
        <v>0</v>
      </c>
      <c r="AX101" s="208" t="str">
        <f>'Marks Entry'!AY103</f>
        <v/>
      </c>
      <c r="AY101" s="208" t="str">
        <f>'Marks Entry'!AZ103</f>
        <v/>
      </c>
      <c r="AZ101" s="210" t="str">
        <f>'Marks Entry'!BA103</f>
        <v/>
      </c>
      <c r="BA101" s="207">
        <f>'Marks Entry'!BB103</f>
        <v>0</v>
      </c>
      <c r="BB101" s="208">
        <f>'Marks Entry'!BC103</f>
        <v>0</v>
      </c>
      <c r="BC101" s="208">
        <f>'Marks Entry'!BD103</f>
        <v>0</v>
      </c>
      <c r="BD101" s="208">
        <f>'Marks Entry'!BE103</f>
        <v>0</v>
      </c>
      <c r="BE101" s="208">
        <f>'Marks Entry'!BF103</f>
        <v>0</v>
      </c>
      <c r="BF101" s="209">
        <f>'Marks Entry'!BG103</f>
        <v>0</v>
      </c>
      <c r="BG101" s="208">
        <f>'Marks Entry'!BH103</f>
        <v>0</v>
      </c>
      <c r="BH101" s="209">
        <f>'Marks Entry'!BI103</f>
        <v>0</v>
      </c>
      <c r="BI101" s="208">
        <f>'Marks Entry'!BJ103</f>
        <v>0</v>
      </c>
      <c r="BJ101" s="209">
        <f>'Marks Entry'!BK103</f>
        <v>0</v>
      </c>
      <c r="BK101" s="208">
        <f>'Marks Entry'!BL103</f>
        <v>0</v>
      </c>
      <c r="BL101" s="208" t="str">
        <f>'Marks Entry'!BM103</f>
        <v/>
      </c>
      <c r="BM101" s="208" t="str">
        <f>'Marks Entry'!BN103</f>
        <v/>
      </c>
      <c r="BN101" s="210" t="str">
        <f>'Marks Entry'!BO103</f>
        <v/>
      </c>
      <c r="BO101" s="207">
        <f>'Marks Entry'!BP103</f>
        <v>0</v>
      </c>
      <c r="BP101" s="208">
        <f>'Marks Entry'!BQ103</f>
        <v>0</v>
      </c>
      <c r="BQ101" s="208">
        <f>'Marks Entry'!BR103</f>
        <v>0</v>
      </c>
      <c r="BR101" s="208">
        <f>'Marks Entry'!BS103</f>
        <v>0</v>
      </c>
      <c r="BS101" s="208">
        <f>'Marks Entry'!BT103</f>
        <v>0</v>
      </c>
      <c r="BT101" s="209">
        <f>'Marks Entry'!BU103</f>
        <v>0</v>
      </c>
      <c r="BU101" s="208">
        <f>'Marks Entry'!BV103</f>
        <v>0</v>
      </c>
      <c r="BV101" s="209">
        <f>'Marks Entry'!BW103</f>
        <v>0</v>
      </c>
      <c r="BW101" s="208">
        <f>'Marks Entry'!BX103</f>
        <v>0</v>
      </c>
      <c r="BX101" s="209">
        <f>'Marks Entry'!BY103</f>
        <v>0</v>
      </c>
      <c r="BY101" s="208">
        <f>'Marks Entry'!BZ103</f>
        <v>0</v>
      </c>
      <c r="BZ101" s="208" t="str">
        <f>'Marks Entry'!CA103</f>
        <v/>
      </c>
      <c r="CA101" s="208" t="str">
        <f>'Marks Entry'!CB103</f>
        <v/>
      </c>
      <c r="CB101" s="210" t="str">
        <f>'Marks Entry'!CC103</f>
        <v/>
      </c>
      <c r="CC101" s="207">
        <f>'Marks Entry'!CD103</f>
        <v>0</v>
      </c>
      <c r="CD101" s="208">
        <f>'Marks Entry'!CE103</f>
        <v>0</v>
      </c>
      <c r="CE101" s="208">
        <f>'Marks Entry'!CF103</f>
        <v>0</v>
      </c>
      <c r="CF101" s="208">
        <f>'Marks Entry'!CG103</f>
        <v>0</v>
      </c>
      <c r="CG101" s="208">
        <f>'Marks Entry'!CH103</f>
        <v>0</v>
      </c>
      <c r="CH101" s="209">
        <f>'Marks Entry'!CI103</f>
        <v>0</v>
      </c>
      <c r="CI101" s="208">
        <f>'Marks Entry'!CJ103</f>
        <v>0</v>
      </c>
      <c r="CJ101" s="209">
        <f>'Marks Entry'!CK103</f>
        <v>0</v>
      </c>
      <c r="CK101" s="208">
        <f>'Marks Entry'!CL103</f>
        <v>0</v>
      </c>
      <c r="CL101" s="209">
        <f>'Marks Entry'!CM103</f>
        <v>0</v>
      </c>
      <c r="CM101" s="208">
        <f>'Marks Entry'!CN103</f>
        <v>0</v>
      </c>
      <c r="CN101" s="208" t="str">
        <f>'Marks Entry'!CO103</f>
        <v/>
      </c>
      <c r="CO101" s="208" t="str">
        <f>'Marks Entry'!CP103</f>
        <v/>
      </c>
      <c r="CP101" s="210" t="str">
        <f>'Marks Entry'!CQ103</f>
        <v/>
      </c>
      <c r="CQ101" s="207">
        <f>'Marks Entry'!CR103</f>
        <v>0</v>
      </c>
      <c r="CR101" s="208">
        <f>'Marks Entry'!CS103</f>
        <v>0</v>
      </c>
      <c r="CS101" s="208">
        <f>'Marks Entry'!CT103</f>
        <v>0</v>
      </c>
      <c r="CT101" s="208">
        <f>'Marks Entry'!CU103</f>
        <v>0</v>
      </c>
      <c r="CU101" s="208">
        <f>'Marks Entry'!CV103</f>
        <v>0</v>
      </c>
      <c r="CV101" s="209">
        <f>'Marks Entry'!CW103</f>
        <v>0</v>
      </c>
      <c r="CW101" s="208">
        <f>'Marks Entry'!CX103</f>
        <v>0</v>
      </c>
      <c r="CX101" s="209">
        <f>'Marks Entry'!CY103</f>
        <v>0</v>
      </c>
      <c r="CY101" s="208">
        <f>'Marks Entry'!CZ103</f>
        <v>0</v>
      </c>
      <c r="CZ101" s="209">
        <f>'Marks Entry'!DA103</f>
        <v>0</v>
      </c>
      <c r="DA101" s="208">
        <f>'Marks Entry'!DB103</f>
        <v>0</v>
      </c>
      <c r="DB101" s="208" t="str">
        <f>'Marks Entry'!DC103</f>
        <v/>
      </c>
      <c r="DC101" s="208" t="str">
        <f>'Marks Entry'!DD103</f>
        <v/>
      </c>
      <c r="DD101" s="210" t="str">
        <f>'Marks Entry'!DE103</f>
        <v/>
      </c>
      <c r="DE101" s="211">
        <f>'Marks Entry'!DF103</f>
        <v>0</v>
      </c>
      <c r="DF101" s="212">
        <f>'Marks Entry'!DG103</f>
        <v>0</v>
      </c>
      <c r="DG101" s="212">
        <f>'Marks Entry'!DH103</f>
        <v>0</v>
      </c>
      <c r="DH101" s="209">
        <f>'Marks Entry'!DI103</f>
        <v>0</v>
      </c>
      <c r="DI101" s="212">
        <f>'Marks Entry'!DJ103</f>
        <v>0</v>
      </c>
      <c r="DJ101" s="213">
        <f>'Marks Entry'!DK103</f>
        <v>0</v>
      </c>
      <c r="DK101" s="214">
        <f>'Marks Entry'!DL103</f>
        <v>0</v>
      </c>
      <c r="DL101" s="213">
        <f>'Marks Entry'!DM103</f>
        <v>0</v>
      </c>
      <c r="DM101" s="212">
        <f>'Marks Entry'!DN103</f>
        <v>0</v>
      </c>
      <c r="DN101" s="214">
        <f>'Marks Entry'!DO103</f>
        <v>0</v>
      </c>
      <c r="DO101" s="215">
        <f>'Marks Entry'!DP103</f>
        <v>0</v>
      </c>
      <c r="DP101" s="208">
        <f>'Marks Entry'!DQ103</f>
        <v>0</v>
      </c>
      <c r="DQ101" s="210" t="str">
        <f>'Marks Entry'!DR103</f>
        <v/>
      </c>
      <c r="DR101" s="211">
        <f>'Marks Entry'!DS103</f>
        <v>0</v>
      </c>
      <c r="DS101" s="212">
        <f>'Marks Entry'!DT103</f>
        <v>0</v>
      </c>
      <c r="DT101" s="216">
        <f>'Marks Entry'!DU103</f>
        <v>0</v>
      </c>
      <c r="DU101" s="212">
        <f>'Marks Entry'!DV103</f>
        <v>0</v>
      </c>
      <c r="DV101" s="212">
        <f>'Marks Entry'!DW103</f>
        <v>0</v>
      </c>
      <c r="DW101" s="216">
        <f>'Marks Entry'!DX103</f>
        <v>0</v>
      </c>
      <c r="DX101" s="212">
        <f>'Marks Entry'!DY103</f>
        <v>0</v>
      </c>
      <c r="DY101" s="212">
        <f>'Marks Entry'!DZ103</f>
        <v>0</v>
      </c>
      <c r="DZ101" s="216" t="str">
        <f>'Marks Entry'!EA103</f>
        <v/>
      </c>
      <c r="EA101" s="216">
        <f>'Marks Entry'!EB103</f>
        <v>0</v>
      </c>
      <c r="EB101" s="216">
        <f>'Marks Entry'!EC103</f>
        <v>0</v>
      </c>
      <c r="EC101" s="217">
        <f>'Marks Entry'!ED103</f>
        <v>0</v>
      </c>
      <c r="ED101" s="212">
        <f>'Marks Entry'!EE103</f>
        <v>0</v>
      </c>
      <c r="EE101" s="213">
        <f>'Marks Entry'!EF103</f>
        <v>0</v>
      </c>
      <c r="EF101" s="216">
        <f>'Marks Entry'!EG103</f>
        <v>0</v>
      </c>
      <c r="EG101" s="213">
        <f>'Marks Entry'!EH103</f>
        <v>0</v>
      </c>
      <c r="EH101" s="212">
        <f>'Marks Entry'!EI103</f>
        <v>0</v>
      </c>
      <c r="EI101" s="214">
        <f>'Marks Entry'!EJ103</f>
        <v>0</v>
      </c>
      <c r="EJ101" s="214">
        <f>'Marks Entry'!EK103</f>
        <v>0</v>
      </c>
      <c r="EK101" s="214">
        <f>'Marks Entry'!EL103</f>
        <v>0</v>
      </c>
      <c r="EL101" s="218">
        <f>'Marks Entry'!EM103</f>
        <v>0</v>
      </c>
      <c r="EM101" s="208">
        <f>'Marks Entry'!EN103</f>
        <v>0</v>
      </c>
      <c r="EN101" s="210" t="str">
        <f>'Marks Entry'!EO103</f>
        <v/>
      </c>
      <c r="EO101" s="211">
        <f>'Marks Entry'!EP103</f>
        <v>0</v>
      </c>
      <c r="EP101" s="212">
        <f>'Marks Entry'!EQ103</f>
        <v>0</v>
      </c>
      <c r="EQ101" s="212">
        <f>'Marks Entry'!ER103</f>
        <v>0</v>
      </c>
      <c r="ER101" s="215">
        <f>'Marks Entry'!ES103</f>
        <v>0</v>
      </c>
      <c r="ES101" s="219">
        <f>'Marks Entry'!ET103</f>
        <v>0</v>
      </c>
      <c r="ET101" s="220" t="str">
        <f>'Marks Entry'!EU103</f>
        <v/>
      </c>
      <c r="EU101" s="211">
        <f>'Marks Entry'!EV103</f>
        <v>0</v>
      </c>
      <c r="EV101" s="212">
        <f>'Marks Entry'!EW103</f>
        <v>0</v>
      </c>
      <c r="EW101" s="212">
        <f>'Marks Entry'!EX103</f>
        <v>0</v>
      </c>
      <c r="EX101" s="215">
        <f>'Marks Entry'!EY103</f>
        <v>0</v>
      </c>
      <c r="EY101" s="219">
        <f>'Marks Entry'!EZ103</f>
        <v>0</v>
      </c>
      <c r="EZ101" s="220" t="str">
        <f>'Marks Entry'!FA103</f>
        <v/>
      </c>
      <c r="FA101" s="211">
        <f>'Marks Entry'!FB103</f>
        <v>0</v>
      </c>
      <c r="FB101" s="212">
        <f>'Marks Entry'!FC103</f>
        <v>0</v>
      </c>
      <c r="FC101" s="213">
        <f>'Marks Entry'!FD103</f>
        <v>0</v>
      </c>
      <c r="FD101" s="216">
        <f>'Marks Entry'!FE103</f>
        <v>0</v>
      </c>
      <c r="FE101" s="213">
        <f>'Marks Entry'!FF103</f>
        <v>0</v>
      </c>
      <c r="FF101" s="216">
        <f>'Marks Entry'!FG103</f>
        <v>0</v>
      </c>
      <c r="FG101" s="213">
        <f>'Marks Entry'!FH103</f>
        <v>0</v>
      </c>
      <c r="FH101" s="221">
        <f>'Marks Entry'!FI103</f>
        <v>0</v>
      </c>
      <c r="FI101" s="221">
        <f>'Marks Entry'!FJ103</f>
        <v>0</v>
      </c>
      <c r="FJ101" s="221" t="str">
        <f>'Marks Entry'!FK103</f>
        <v/>
      </c>
      <c r="FK101" s="208" t="str">
        <f>'Marks Entry'!FL103</f>
        <v/>
      </c>
      <c r="FL101" s="210" t="str">
        <f>'Marks Entry'!FM103</f>
        <v/>
      </c>
      <c r="FM101" s="211">
        <f>'Marks Entry'!FN103</f>
        <v>0</v>
      </c>
      <c r="FN101" s="212">
        <f>'Marks Entry'!FO103</f>
        <v>0</v>
      </c>
      <c r="FO101" s="212">
        <f>'Marks Entry'!FP103</f>
        <v>0</v>
      </c>
      <c r="FP101" s="215">
        <f>'Marks Entry'!FQ103</f>
        <v>0</v>
      </c>
      <c r="FQ101" s="219">
        <f>'Marks Entry'!FR103</f>
        <v>0</v>
      </c>
      <c r="FR101" s="220" t="str">
        <f>'Marks Entry'!FS103</f>
        <v/>
      </c>
      <c r="FS101" s="207">
        <f>'Marks Entry'!FT103</f>
        <v>0</v>
      </c>
      <c r="FT101" s="208">
        <f>'Marks Entry'!FU103</f>
        <v>0</v>
      </c>
      <c r="FU101" s="222" t="str">
        <f>'Marks Entry'!FV103</f>
        <v/>
      </c>
      <c r="FV101" s="207" t="str">
        <f>'Marks Entry'!FW103</f>
        <v/>
      </c>
      <c r="FW101" s="208" t="str">
        <f>'Marks Entry'!FX103</f>
        <v/>
      </c>
      <c r="FX101" s="223" t="str">
        <f>'Marks Entry'!FY103</f>
        <v/>
      </c>
      <c r="FY101" s="208" t="str">
        <f>'Marks Entry'!FZ103</f>
        <v/>
      </c>
      <c r="FZ101" s="208" t="str">
        <f>'Marks Entry'!GA103</f>
        <v/>
      </c>
      <c r="GA101" s="208" t="str">
        <f>'Marks Entry'!GC103</f>
        <v/>
      </c>
      <c r="GB101" s="445" t="str">
        <f>'Marks Entry'!GD103</f>
        <v/>
      </c>
    </row>
    <row r="102" spans="1:184" s="31" customFormat="1" ht="17.25" customHeight="1">
      <c r="A102" s="1064"/>
      <c r="B102" s="188">
        <f t="shared" si="2"/>
        <v>0</v>
      </c>
      <c r="C102" s="189">
        <f>'Marks Entry'!D104</f>
        <v>0</v>
      </c>
      <c r="D102" s="189">
        <f>'Marks Entry'!E104</f>
        <v>0</v>
      </c>
      <c r="E102" s="189">
        <f>'Marks Entry'!F104</f>
        <v>0</v>
      </c>
      <c r="F102" s="189">
        <f>'Marks Entry'!G104</f>
        <v>0</v>
      </c>
      <c r="G102" s="189">
        <f>'Marks Entry'!H104</f>
        <v>0</v>
      </c>
      <c r="H102" s="189">
        <f>'Marks Entry'!I104</f>
        <v>0</v>
      </c>
      <c r="I102" s="189">
        <f>'Marks Entry'!J104</f>
        <v>0</v>
      </c>
      <c r="J102" s="366">
        <f>'Marks Entry'!K104</f>
        <v>0</v>
      </c>
      <c r="K102" s="207">
        <f>'Marks Entry'!L104</f>
        <v>0</v>
      </c>
      <c r="L102" s="208">
        <f>'Marks Entry'!M104</f>
        <v>0</v>
      </c>
      <c r="M102" s="208">
        <f>'Marks Entry'!N104</f>
        <v>0</v>
      </c>
      <c r="N102" s="208">
        <f>'Marks Entry'!O104</f>
        <v>0</v>
      </c>
      <c r="O102" s="208">
        <f>'Marks Entry'!P104</f>
        <v>0</v>
      </c>
      <c r="P102" s="209">
        <f>'Marks Entry'!Q104</f>
        <v>0</v>
      </c>
      <c r="Q102" s="208">
        <f>'Marks Entry'!R104</f>
        <v>0</v>
      </c>
      <c r="R102" s="209">
        <f>'Marks Entry'!S104</f>
        <v>0</v>
      </c>
      <c r="S102" s="208">
        <f>'Marks Entry'!T104</f>
        <v>0</v>
      </c>
      <c r="T102" s="209">
        <f>'Marks Entry'!U104</f>
        <v>0</v>
      </c>
      <c r="U102" s="208">
        <f>'Marks Entry'!V104</f>
        <v>0</v>
      </c>
      <c r="V102" s="208" t="str">
        <f>'Marks Entry'!W104</f>
        <v/>
      </c>
      <c r="W102" s="208" t="str">
        <f>'Marks Entry'!X104</f>
        <v/>
      </c>
      <c r="X102" s="210" t="str">
        <f>'Marks Entry'!Y104</f>
        <v/>
      </c>
      <c r="Y102" s="207">
        <f>'Marks Entry'!Z104</f>
        <v>0</v>
      </c>
      <c r="Z102" s="208">
        <f>'Marks Entry'!AA104</f>
        <v>0</v>
      </c>
      <c r="AA102" s="208">
        <f>'Marks Entry'!AB104</f>
        <v>0</v>
      </c>
      <c r="AB102" s="208">
        <f>'Marks Entry'!AC104</f>
        <v>0</v>
      </c>
      <c r="AC102" s="208">
        <f>'Marks Entry'!AD104</f>
        <v>0</v>
      </c>
      <c r="AD102" s="209">
        <f>'Marks Entry'!AE104</f>
        <v>0</v>
      </c>
      <c r="AE102" s="208">
        <f>'Marks Entry'!AF104</f>
        <v>0</v>
      </c>
      <c r="AF102" s="209">
        <f>'Marks Entry'!AG104</f>
        <v>0</v>
      </c>
      <c r="AG102" s="208">
        <f>'Marks Entry'!AH104</f>
        <v>0</v>
      </c>
      <c r="AH102" s="209">
        <f>'Marks Entry'!AI104</f>
        <v>0</v>
      </c>
      <c r="AI102" s="208">
        <f>'Marks Entry'!AJ104</f>
        <v>0</v>
      </c>
      <c r="AJ102" s="208" t="str">
        <f>'Marks Entry'!AK104</f>
        <v/>
      </c>
      <c r="AK102" s="208" t="str">
        <f>'Marks Entry'!AL104</f>
        <v/>
      </c>
      <c r="AL102" s="210" t="str">
        <f>'Marks Entry'!AM104</f>
        <v/>
      </c>
      <c r="AM102" s="207">
        <f>'Marks Entry'!AN104</f>
        <v>0</v>
      </c>
      <c r="AN102" s="208">
        <f>'Marks Entry'!AO104</f>
        <v>0</v>
      </c>
      <c r="AO102" s="208">
        <f>'Marks Entry'!AP104</f>
        <v>0</v>
      </c>
      <c r="AP102" s="208">
        <f>'Marks Entry'!AQ104</f>
        <v>0</v>
      </c>
      <c r="AQ102" s="208">
        <f>'Marks Entry'!AR104</f>
        <v>0</v>
      </c>
      <c r="AR102" s="209">
        <f>'Marks Entry'!AS104</f>
        <v>0</v>
      </c>
      <c r="AS102" s="208">
        <f>'Marks Entry'!AT104</f>
        <v>0</v>
      </c>
      <c r="AT102" s="209">
        <f>'Marks Entry'!AU104</f>
        <v>0</v>
      </c>
      <c r="AU102" s="208">
        <f>'Marks Entry'!AV104</f>
        <v>0</v>
      </c>
      <c r="AV102" s="209">
        <f>'Marks Entry'!AW104</f>
        <v>0</v>
      </c>
      <c r="AW102" s="208">
        <f>'Marks Entry'!AX104</f>
        <v>0</v>
      </c>
      <c r="AX102" s="208" t="str">
        <f>'Marks Entry'!AY104</f>
        <v/>
      </c>
      <c r="AY102" s="208" t="str">
        <f>'Marks Entry'!AZ104</f>
        <v/>
      </c>
      <c r="AZ102" s="210" t="str">
        <f>'Marks Entry'!BA104</f>
        <v/>
      </c>
      <c r="BA102" s="207">
        <f>'Marks Entry'!BB104</f>
        <v>0</v>
      </c>
      <c r="BB102" s="208">
        <f>'Marks Entry'!BC104</f>
        <v>0</v>
      </c>
      <c r="BC102" s="208">
        <f>'Marks Entry'!BD104</f>
        <v>0</v>
      </c>
      <c r="BD102" s="208">
        <f>'Marks Entry'!BE104</f>
        <v>0</v>
      </c>
      <c r="BE102" s="208">
        <f>'Marks Entry'!BF104</f>
        <v>0</v>
      </c>
      <c r="BF102" s="209">
        <f>'Marks Entry'!BG104</f>
        <v>0</v>
      </c>
      <c r="BG102" s="208">
        <f>'Marks Entry'!BH104</f>
        <v>0</v>
      </c>
      <c r="BH102" s="209">
        <f>'Marks Entry'!BI104</f>
        <v>0</v>
      </c>
      <c r="BI102" s="208">
        <f>'Marks Entry'!BJ104</f>
        <v>0</v>
      </c>
      <c r="BJ102" s="209">
        <f>'Marks Entry'!BK104</f>
        <v>0</v>
      </c>
      <c r="BK102" s="208">
        <f>'Marks Entry'!BL104</f>
        <v>0</v>
      </c>
      <c r="BL102" s="208" t="str">
        <f>'Marks Entry'!BM104</f>
        <v/>
      </c>
      <c r="BM102" s="208" t="str">
        <f>'Marks Entry'!BN104</f>
        <v/>
      </c>
      <c r="BN102" s="210" t="str">
        <f>'Marks Entry'!BO104</f>
        <v/>
      </c>
      <c r="BO102" s="207">
        <f>'Marks Entry'!BP104</f>
        <v>0</v>
      </c>
      <c r="BP102" s="208">
        <f>'Marks Entry'!BQ104</f>
        <v>0</v>
      </c>
      <c r="BQ102" s="208">
        <f>'Marks Entry'!BR104</f>
        <v>0</v>
      </c>
      <c r="BR102" s="208">
        <f>'Marks Entry'!BS104</f>
        <v>0</v>
      </c>
      <c r="BS102" s="208">
        <f>'Marks Entry'!BT104</f>
        <v>0</v>
      </c>
      <c r="BT102" s="209">
        <f>'Marks Entry'!BU104</f>
        <v>0</v>
      </c>
      <c r="BU102" s="208">
        <f>'Marks Entry'!BV104</f>
        <v>0</v>
      </c>
      <c r="BV102" s="209">
        <f>'Marks Entry'!BW104</f>
        <v>0</v>
      </c>
      <c r="BW102" s="208">
        <f>'Marks Entry'!BX104</f>
        <v>0</v>
      </c>
      <c r="BX102" s="209">
        <f>'Marks Entry'!BY104</f>
        <v>0</v>
      </c>
      <c r="BY102" s="208">
        <f>'Marks Entry'!BZ104</f>
        <v>0</v>
      </c>
      <c r="BZ102" s="208" t="str">
        <f>'Marks Entry'!CA104</f>
        <v/>
      </c>
      <c r="CA102" s="208" t="str">
        <f>'Marks Entry'!CB104</f>
        <v/>
      </c>
      <c r="CB102" s="210" t="str">
        <f>'Marks Entry'!CC104</f>
        <v/>
      </c>
      <c r="CC102" s="207">
        <f>'Marks Entry'!CD104</f>
        <v>0</v>
      </c>
      <c r="CD102" s="208">
        <f>'Marks Entry'!CE104</f>
        <v>0</v>
      </c>
      <c r="CE102" s="208">
        <f>'Marks Entry'!CF104</f>
        <v>0</v>
      </c>
      <c r="CF102" s="208">
        <f>'Marks Entry'!CG104</f>
        <v>0</v>
      </c>
      <c r="CG102" s="208">
        <f>'Marks Entry'!CH104</f>
        <v>0</v>
      </c>
      <c r="CH102" s="209">
        <f>'Marks Entry'!CI104</f>
        <v>0</v>
      </c>
      <c r="CI102" s="208">
        <f>'Marks Entry'!CJ104</f>
        <v>0</v>
      </c>
      <c r="CJ102" s="209">
        <f>'Marks Entry'!CK104</f>
        <v>0</v>
      </c>
      <c r="CK102" s="208">
        <f>'Marks Entry'!CL104</f>
        <v>0</v>
      </c>
      <c r="CL102" s="209">
        <f>'Marks Entry'!CM104</f>
        <v>0</v>
      </c>
      <c r="CM102" s="208">
        <f>'Marks Entry'!CN104</f>
        <v>0</v>
      </c>
      <c r="CN102" s="208" t="str">
        <f>'Marks Entry'!CO104</f>
        <v/>
      </c>
      <c r="CO102" s="208" t="str">
        <f>'Marks Entry'!CP104</f>
        <v/>
      </c>
      <c r="CP102" s="210" t="str">
        <f>'Marks Entry'!CQ104</f>
        <v/>
      </c>
      <c r="CQ102" s="207">
        <f>'Marks Entry'!CR104</f>
        <v>0</v>
      </c>
      <c r="CR102" s="208">
        <f>'Marks Entry'!CS104</f>
        <v>0</v>
      </c>
      <c r="CS102" s="208">
        <f>'Marks Entry'!CT104</f>
        <v>0</v>
      </c>
      <c r="CT102" s="208">
        <f>'Marks Entry'!CU104</f>
        <v>0</v>
      </c>
      <c r="CU102" s="208">
        <f>'Marks Entry'!CV104</f>
        <v>0</v>
      </c>
      <c r="CV102" s="209">
        <f>'Marks Entry'!CW104</f>
        <v>0</v>
      </c>
      <c r="CW102" s="208">
        <f>'Marks Entry'!CX104</f>
        <v>0</v>
      </c>
      <c r="CX102" s="209">
        <f>'Marks Entry'!CY104</f>
        <v>0</v>
      </c>
      <c r="CY102" s="208">
        <f>'Marks Entry'!CZ104</f>
        <v>0</v>
      </c>
      <c r="CZ102" s="209">
        <f>'Marks Entry'!DA104</f>
        <v>0</v>
      </c>
      <c r="DA102" s="208">
        <f>'Marks Entry'!DB104</f>
        <v>0</v>
      </c>
      <c r="DB102" s="208" t="str">
        <f>'Marks Entry'!DC104</f>
        <v/>
      </c>
      <c r="DC102" s="208" t="str">
        <f>'Marks Entry'!DD104</f>
        <v/>
      </c>
      <c r="DD102" s="210" t="str">
        <f>'Marks Entry'!DE104</f>
        <v/>
      </c>
      <c r="DE102" s="211">
        <f>'Marks Entry'!DF104</f>
        <v>0</v>
      </c>
      <c r="DF102" s="212">
        <f>'Marks Entry'!DG104</f>
        <v>0</v>
      </c>
      <c r="DG102" s="212">
        <f>'Marks Entry'!DH104</f>
        <v>0</v>
      </c>
      <c r="DH102" s="209">
        <f>'Marks Entry'!DI104</f>
        <v>0</v>
      </c>
      <c r="DI102" s="212">
        <f>'Marks Entry'!DJ104</f>
        <v>0</v>
      </c>
      <c r="DJ102" s="213">
        <f>'Marks Entry'!DK104</f>
        <v>0</v>
      </c>
      <c r="DK102" s="214">
        <f>'Marks Entry'!DL104</f>
        <v>0</v>
      </c>
      <c r="DL102" s="213">
        <f>'Marks Entry'!DM104</f>
        <v>0</v>
      </c>
      <c r="DM102" s="212">
        <f>'Marks Entry'!DN104</f>
        <v>0</v>
      </c>
      <c r="DN102" s="214">
        <f>'Marks Entry'!DO104</f>
        <v>0</v>
      </c>
      <c r="DO102" s="215">
        <f>'Marks Entry'!DP104</f>
        <v>0</v>
      </c>
      <c r="DP102" s="208">
        <f>'Marks Entry'!DQ104</f>
        <v>0</v>
      </c>
      <c r="DQ102" s="210" t="str">
        <f>'Marks Entry'!DR104</f>
        <v/>
      </c>
      <c r="DR102" s="211">
        <f>'Marks Entry'!DS104</f>
        <v>0</v>
      </c>
      <c r="DS102" s="212">
        <f>'Marks Entry'!DT104</f>
        <v>0</v>
      </c>
      <c r="DT102" s="216">
        <f>'Marks Entry'!DU104</f>
        <v>0</v>
      </c>
      <c r="DU102" s="212">
        <f>'Marks Entry'!DV104</f>
        <v>0</v>
      </c>
      <c r="DV102" s="212">
        <f>'Marks Entry'!DW104</f>
        <v>0</v>
      </c>
      <c r="DW102" s="216">
        <f>'Marks Entry'!DX104</f>
        <v>0</v>
      </c>
      <c r="DX102" s="212">
        <f>'Marks Entry'!DY104</f>
        <v>0</v>
      </c>
      <c r="DY102" s="212">
        <f>'Marks Entry'!DZ104</f>
        <v>0</v>
      </c>
      <c r="DZ102" s="216" t="str">
        <f>'Marks Entry'!EA104</f>
        <v/>
      </c>
      <c r="EA102" s="216">
        <f>'Marks Entry'!EB104</f>
        <v>0</v>
      </c>
      <c r="EB102" s="216">
        <f>'Marks Entry'!EC104</f>
        <v>0</v>
      </c>
      <c r="EC102" s="217">
        <f>'Marks Entry'!ED104</f>
        <v>0</v>
      </c>
      <c r="ED102" s="212">
        <f>'Marks Entry'!EE104</f>
        <v>0</v>
      </c>
      <c r="EE102" s="213">
        <f>'Marks Entry'!EF104</f>
        <v>0</v>
      </c>
      <c r="EF102" s="216">
        <f>'Marks Entry'!EG104</f>
        <v>0</v>
      </c>
      <c r="EG102" s="213">
        <f>'Marks Entry'!EH104</f>
        <v>0</v>
      </c>
      <c r="EH102" s="212">
        <f>'Marks Entry'!EI104</f>
        <v>0</v>
      </c>
      <c r="EI102" s="214">
        <f>'Marks Entry'!EJ104</f>
        <v>0</v>
      </c>
      <c r="EJ102" s="214">
        <f>'Marks Entry'!EK104</f>
        <v>0</v>
      </c>
      <c r="EK102" s="214">
        <f>'Marks Entry'!EL104</f>
        <v>0</v>
      </c>
      <c r="EL102" s="218">
        <f>'Marks Entry'!EM104</f>
        <v>0</v>
      </c>
      <c r="EM102" s="208">
        <f>'Marks Entry'!EN104</f>
        <v>0</v>
      </c>
      <c r="EN102" s="210" t="str">
        <f>'Marks Entry'!EO104</f>
        <v/>
      </c>
      <c r="EO102" s="211">
        <f>'Marks Entry'!EP104</f>
        <v>0</v>
      </c>
      <c r="EP102" s="212">
        <f>'Marks Entry'!EQ104</f>
        <v>0</v>
      </c>
      <c r="EQ102" s="212">
        <f>'Marks Entry'!ER104</f>
        <v>0</v>
      </c>
      <c r="ER102" s="215">
        <f>'Marks Entry'!ES104</f>
        <v>0</v>
      </c>
      <c r="ES102" s="219">
        <f>'Marks Entry'!ET104</f>
        <v>0</v>
      </c>
      <c r="ET102" s="220" t="str">
        <f>'Marks Entry'!EU104</f>
        <v/>
      </c>
      <c r="EU102" s="211">
        <f>'Marks Entry'!EV104</f>
        <v>0</v>
      </c>
      <c r="EV102" s="212">
        <f>'Marks Entry'!EW104</f>
        <v>0</v>
      </c>
      <c r="EW102" s="212">
        <f>'Marks Entry'!EX104</f>
        <v>0</v>
      </c>
      <c r="EX102" s="215">
        <f>'Marks Entry'!EY104</f>
        <v>0</v>
      </c>
      <c r="EY102" s="219">
        <f>'Marks Entry'!EZ104</f>
        <v>0</v>
      </c>
      <c r="EZ102" s="220" t="str">
        <f>'Marks Entry'!FA104</f>
        <v/>
      </c>
      <c r="FA102" s="211">
        <f>'Marks Entry'!FB104</f>
        <v>0</v>
      </c>
      <c r="FB102" s="212">
        <f>'Marks Entry'!FC104</f>
        <v>0</v>
      </c>
      <c r="FC102" s="213">
        <f>'Marks Entry'!FD104</f>
        <v>0</v>
      </c>
      <c r="FD102" s="216">
        <f>'Marks Entry'!FE104</f>
        <v>0</v>
      </c>
      <c r="FE102" s="213">
        <f>'Marks Entry'!FF104</f>
        <v>0</v>
      </c>
      <c r="FF102" s="216">
        <f>'Marks Entry'!FG104</f>
        <v>0</v>
      </c>
      <c r="FG102" s="213">
        <f>'Marks Entry'!FH104</f>
        <v>0</v>
      </c>
      <c r="FH102" s="221">
        <f>'Marks Entry'!FI104</f>
        <v>0</v>
      </c>
      <c r="FI102" s="221">
        <f>'Marks Entry'!FJ104</f>
        <v>0</v>
      </c>
      <c r="FJ102" s="221" t="str">
        <f>'Marks Entry'!FK104</f>
        <v/>
      </c>
      <c r="FK102" s="208" t="str">
        <f>'Marks Entry'!FL104</f>
        <v/>
      </c>
      <c r="FL102" s="210" t="str">
        <f>'Marks Entry'!FM104</f>
        <v/>
      </c>
      <c r="FM102" s="211">
        <f>'Marks Entry'!FN104</f>
        <v>0</v>
      </c>
      <c r="FN102" s="212">
        <f>'Marks Entry'!FO104</f>
        <v>0</v>
      </c>
      <c r="FO102" s="212">
        <f>'Marks Entry'!FP104</f>
        <v>0</v>
      </c>
      <c r="FP102" s="215">
        <f>'Marks Entry'!FQ104</f>
        <v>0</v>
      </c>
      <c r="FQ102" s="219">
        <f>'Marks Entry'!FR104</f>
        <v>0</v>
      </c>
      <c r="FR102" s="220" t="str">
        <f>'Marks Entry'!FS104</f>
        <v/>
      </c>
      <c r="FS102" s="207">
        <f>'Marks Entry'!FT104</f>
        <v>0</v>
      </c>
      <c r="FT102" s="208">
        <f>'Marks Entry'!FU104</f>
        <v>0</v>
      </c>
      <c r="FU102" s="222" t="str">
        <f>'Marks Entry'!FV104</f>
        <v/>
      </c>
      <c r="FV102" s="207" t="str">
        <f>'Marks Entry'!FW104</f>
        <v/>
      </c>
      <c r="FW102" s="208" t="str">
        <f>'Marks Entry'!FX104</f>
        <v/>
      </c>
      <c r="FX102" s="223" t="str">
        <f>'Marks Entry'!FY104</f>
        <v/>
      </c>
      <c r="FY102" s="224" t="str">
        <f>'Marks Entry'!FZ104</f>
        <v/>
      </c>
      <c r="FZ102" s="224" t="str">
        <f>'Marks Entry'!GA104</f>
        <v/>
      </c>
      <c r="GA102" s="208" t="str">
        <f>'Marks Entry'!GC104</f>
        <v/>
      </c>
      <c r="GB102" s="445" t="str">
        <f>'Marks Entry'!GD104</f>
        <v/>
      </c>
    </row>
    <row r="103" spans="1:184" s="31" customFormat="1" ht="17.25" customHeight="1">
      <c r="A103" s="1064"/>
      <c r="B103" s="188">
        <f t="shared" si="2"/>
        <v>0</v>
      </c>
      <c r="C103" s="189">
        <f>'Marks Entry'!D105</f>
        <v>0</v>
      </c>
      <c r="D103" s="189">
        <f>'Marks Entry'!E105</f>
        <v>0</v>
      </c>
      <c r="E103" s="189">
        <f>'Marks Entry'!F105</f>
        <v>0</v>
      </c>
      <c r="F103" s="189">
        <f>'Marks Entry'!G105</f>
        <v>0</v>
      </c>
      <c r="G103" s="189">
        <f>'Marks Entry'!H105</f>
        <v>0</v>
      </c>
      <c r="H103" s="189">
        <f>'Marks Entry'!I105</f>
        <v>0</v>
      </c>
      <c r="I103" s="189">
        <f>'Marks Entry'!J105</f>
        <v>0</v>
      </c>
      <c r="J103" s="366">
        <f>'Marks Entry'!K105</f>
        <v>0</v>
      </c>
      <c r="K103" s="207">
        <f>'Marks Entry'!L105</f>
        <v>0</v>
      </c>
      <c r="L103" s="208">
        <f>'Marks Entry'!M105</f>
        <v>0</v>
      </c>
      <c r="M103" s="208">
        <f>'Marks Entry'!N105</f>
        <v>0</v>
      </c>
      <c r="N103" s="208">
        <f>'Marks Entry'!O105</f>
        <v>0</v>
      </c>
      <c r="O103" s="208">
        <f>'Marks Entry'!P105</f>
        <v>0</v>
      </c>
      <c r="P103" s="209">
        <f>'Marks Entry'!Q105</f>
        <v>0</v>
      </c>
      <c r="Q103" s="208">
        <f>'Marks Entry'!R105</f>
        <v>0</v>
      </c>
      <c r="R103" s="209">
        <f>'Marks Entry'!S105</f>
        <v>0</v>
      </c>
      <c r="S103" s="208">
        <f>'Marks Entry'!T105</f>
        <v>0</v>
      </c>
      <c r="T103" s="209">
        <f>'Marks Entry'!U105</f>
        <v>0</v>
      </c>
      <c r="U103" s="208">
        <f>'Marks Entry'!V105</f>
        <v>0</v>
      </c>
      <c r="V103" s="208" t="str">
        <f>'Marks Entry'!W105</f>
        <v/>
      </c>
      <c r="W103" s="208" t="str">
        <f>'Marks Entry'!X105</f>
        <v/>
      </c>
      <c r="X103" s="210" t="str">
        <f>'Marks Entry'!Y105</f>
        <v/>
      </c>
      <c r="Y103" s="207">
        <f>'Marks Entry'!Z105</f>
        <v>0</v>
      </c>
      <c r="Z103" s="208">
        <f>'Marks Entry'!AA105</f>
        <v>0</v>
      </c>
      <c r="AA103" s="208">
        <f>'Marks Entry'!AB105</f>
        <v>0</v>
      </c>
      <c r="AB103" s="208">
        <f>'Marks Entry'!AC105</f>
        <v>0</v>
      </c>
      <c r="AC103" s="208">
        <f>'Marks Entry'!AD105</f>
        <v>0</v>
      </c>
      <c r="AD103" s="209">
        <f>'Marks Entry'!AE105</f>
        <v>0</v>
      </c>
      <c r="AE103" s="208">
        <f>'Marks Entry'!AF105</f>
        <v>0</v>
      </c>
      <c r="AF103" s="209">
        <f>'Marks Entry'!AG105</f>
        <v>0</v>
      </c>
      <c r="AG103" s="208">
        <f>'Marks Entry'!AH105</f>
        <v>0</v>
      </c>
      <c r="AH103" s="209">
        <f>'Marks Entry'!AI105</f>
        <v>0</v>
      </c>
      <c r="AI103" s="208">
        <f>'Marks Entry'!AJ105</f>
        <v>0</v>
      </c>
      <c r="AJ103" s="208" t="str">
        <f>'Marks Entry'!AK105</f>
        <v/>
      </c>
      <c r="AK103" s="208" t="str">
        <f>'Marks Entry'!AL105</f>
        <v/>
      </c>
      <c r="AL103" s="210" t="str">
        <f>'Marks Entry'!AM105</f>
        <v/>
      </c>
      <c r="AM103" s="207">
        <f>'Marks Entry'!AN105</f>
        <v>0</v>
      </c>
      <c r="AN103" s="208">
        <f>'Marks Entry'!AO105</f>
        <v>0</v>
      </c>
      <c r="AO103" s="208">
        <f>'Marks Entry'!AP105</f>
        <v>0</v>
      </c>
      <c r="AP103" s="208">
        <f>'Marks Entry'!AQ105</f>
        <v>0</v>
      </c>
      <c r="AQ103" s="208">
        <f>'Marks Entry'!AR105</f>
        <v>0</v>
      </c>
      <c r="AR103" s="209">
        <f>'Marks Entry'!AS105</f>
        <v>0</v>
      </c>
      <c r="AS103" s="208">
        <f>'Marks Entry'!AT105</f>
        <v>0</v>
      </c>
      <c r="AT103" s="209">
        <f>'Marks Entry'!AU105</f>
        <v>0</v>
      </c>
      <c r="AU103" s="208">
        <f>'Marks Entry'!AV105</f>
        <v>0</v>
      </c>
      <c r="AV103" s="209">
        <f>'Marks Entry'!AW105</f>
        <v>0</v>
      </c>
      <c r="AW103" s="208">
        <f>'Marks Entry'!AX105</f>
        <v>0</v>
      </c>
      <c r="AX103" s="208" t="str">
        <f>'Marks Entry'!AY105</f>
        <v/>
      </c>
      <c r="AY103" s="208" t="str">
        <f>'Marks Entry'!AZ105</f>
        <v/>
      </c>
      <c r="AZ103" s="210" t="str">
        <f>'Marks Entry'!BA105</f>
        <v/>
      </c>
      <c r="BA103" s="207">
        <f>'Marks Entry'!BB105</f>
        <v>0</v>
      </c>
      <c r="BB103" s="208">
        <f>'Marks Entry'!BC105</f>
        <v>0</v>
      </c>
      <c r="BC103" s="208">
        <f>'Marks Entry'!BD105</f>
        <v>0</v>
      </c>
      <c r="BD103" s="208">
        <f>'Marks Entry'!BE105</f>
        <v>0</v>
      </c>
      <c r="BE103" s="208">
        <f>'Marks Entry'!BF105</f>
        <v>0</v>
      </c>
      <c r="BF103" s="209">
        <f>'Marks Entry'!BG105</f>
        <v>0</v>
      </c>
      <c r="BG103" s="208">
        <f>'Marks Entry'!BH105</f>
        <v>0</v>
      </c>
      <c r="BH103" s="209">
        <f>'Marks Entry'!BI105</f>
        <v>0</v>
      </c>
      <c r="BI103" s="208">
        <f>'Marks Entry'!BJ105</f>
        <v>0</v>
      </c>
      <c r="BJ103" s="209">
        <f>'Marks Entry'!BK105</f>
        <v>0</v>
      </c>
      <c r="BK103" s="208">
        <f>'Marks Entry'!BL105</f>
        <v>0</v>
      </c>
      <c r="BL103" s="208" t="str">
        <f>'Marks Entry'!BM105</f>
        <v/>
      </c>
      <c r="BM103" s="208" t="str">
        <f>'Marks Entry'!BN105</f>
        <v/>
      </c>
      <c r="BN103" s="210" t="str">
        <f>'Marks Entry'!BO105</f>
        <v/>
      </c>
      <c r="BO103" s="207">
        <f>'Marks Entry'!BP105</f>
        <v>0</v>
      </c>
      <c r="BP103" s="208">
        <f>'Marks Entry'!BQ105</f>
        <v>0</v>
      </c>
      <c r="BQ103" s="208">
        <f>'Marks Entry'!BR105</f>
        <v>0</v>
      </c>
      <c r="BR103" s="208">
        <f>'Marks Entry'!BS105</f>
        <v>0</v>
      </c>
      <c r="BS103" s="208">
        <f>'Marks Entry'!BT105</f>
        <v>0</v>
      </c>
      <c r="BT103" s="209">
        <f>'Marks Entry'!BU105</f>
        <v>0</v>
      </c>
      <c r="BU103" s="208">
        <f>'Marks Entry'!BV105</f>
        <v>0</v>
      </c>
      <c r="BV103" s="209">
        <f>'Marks Entry'!BW105</f>
        <v>0</v>
      </c>
      <c r="BW103" s="208">
        <f>'Marks Entry'!BX105</f>
        <v>0</v>
      </c>
      <c r="BX103" s="209">
        <f>'Marks Entry'!BY105</f>
        <v>0</v>
      </c>
      <c r="BY103" s="208">
        <f>'Marks Entry'!BZ105</f>
        <v>0</v>
      </c>
      <c r="BZ103" s="208" t="str">
        <f>'Marks Entry'!CA105</f>
        <v/>
      </c>
      <c r="CA103" s="208" t="str">
        <f>'Marks Entry'!CB105</f>
        <v/>
      </c>
      <c r="CB103" s="210" t="str">
        <f>'Marks Entry'!CC105</f>
        <v/>
      </c>
      <c r="CC103" s="207">
        <f>'Marks Entry'!CD105</f>
        <v>0</v>
      </c>
      <c r="CD103" s="208">
        <f>'Marks Entry'!CE105</f>
        <v>0</v>
      </c>
      <c r="CE103" s="208">
        <f>'Marks Entry'!CF105</f>
        <v>0</v>
      </c>
      <c r="CF103" s="208">
        <f>'Marks Entry'!CG105</f>
        <v>0</v>
      </c>
      <c r="CG103" s="208">
        <f>'Marks Entry'!CH105</f>
        <v>0</v>
      </c>
      <c r="CH103" s="209">
        <f>'Marks Entry'!CI105</f>
        <v>0</v>
      </c>
      <c r="CI103" s="208">
        <f>'Marks Entry'!CJ105</f>
        <v>0</v>
      </c>
      <c r="CJ103" s="209">
        <f>'Marks Entry'!CK105</f>
        <v>0</v>
      </c>
      <c r="CK103" s="208">
        <f>'Marks Entry'!CL105</f>
        <v>0</v>
      </c>
      <c r="CL103" s="209">
        <f>'Marks Entry'!CM105</f>
        <v>0</v>
      </c>
      <c r="CM103" s="208">
        <f>'Marks Entry'!CN105</f>
        <v>0</v>
      </c>
      <c r="CN103" s="208" t="str">
        <f>'Marks Entry'!CO105</f>
        <v/>
      </c>
      <c r="CO103" s="208" t="str">
        <f>'Marks Entry'!CP105</f>
        <v/>
      </c>
      <c r="CP103" s="210" t="str">
        <f>'Marks Entry'!CQ105</f>
        <v/>
      </c>
      <c r="CQ103" s="207">
        <f>'Marks Entry'!CR105</f>
        <v>0</v>
      </c>
      <c r="CR103" s="208">
        <f>'Marks Entry'!CS105</f>
        <v>0</v>
      </c>
      <c r="CS103" s="208">
        <f>'Marks Entry'!CT105</f>
        <v>0</v>
      </c>
      <c r="CT103" s="208">
        <f>'Marks Entry'!CU105</f>
        <v>0</v>
      </c>
      <c r="CU103" s="208">
        <f>'Marks Entry'!CV105</f>
        <v>0</v>
      </c>
      <c r="CV103" s="209">
        <f>'Marks Entry'!CW105</f>
        <v>0</v>
      </c>
      <c r="CW103" s="208">
        <f>'Marks Entry'!CX105</f>
        <v>0</v>
      </c>
      <c r="CX103" s="209">
        <f>'Marks Entry'!CY105</f>
        <v>0</v>
      </c>
      <c r="CY103" s="208">
        <f>'Marks Entry'!CZ105</f>
        <v>0</v>
      </c>
      <c r="CZ103" s="209">
        <f>'Marks Entry'!DA105</f>
        <v>0</v>
      </c>
      <c r="DA103" s="208">
        <f>'Marks Entry'!DB105</f>
        <v>0</v>
      </c>
      <c r="DB103" s="208" t="str">
        <f>'Marks Entry'!DC105</f>
        <v/>
      </c>
      <c r="DC103" s="208" t="str">
        <f>'Marks Entry'!DD105</f>
        <v/>
      </c>
      <c r="DD103" s="210" t="str">
        <f>'Marks Entry'!DE105</f>
        <v/>
      </c>
      <c r="DE103" s="211">
        <f>'Marks Entry'!DF105</f>
        <v>0</v>
      </c>
      <c r="DF103" s="212">
        <f>'Marks Entry'!DG105</f>
        <v>0</v>
      </c>
      <c r="DG103" s="212">
        <f>'Marks Entry'!DH105</f>
        <v>0</v>
      </c>
      <c r="DH103" s="209">
        <f>'Marks Entry'!DI105</f>
        <v>0</v>
      </c>
      <c r="DI103" s="212">
        <f>'Marks Entry'!DJ105</f>
        <v>0</v>
      </c>
      <c r="DJ103" s="213">
        <f>'Marks Entry'!DK105</f>
        <v>0</v>
      </c>
      <c r="DK103" s="214">
        <f>'Marks Entry'!DL105</f>
        <v>0</v>
      </c>
      <c r="DL103" s="213">
        <f>'Marks Entry'!DM105</f>
        <v>0</v>
      </c>
      <c r="DM103" s="212">
        <f>'Marks Entry'!DN105</f>
        <v>0</v>
      </c>
      <c r="DN103" s="214">
        <f>'Marks Entry'!DO105</f>
        <v>0</v>
      </c>
      <c r="DO103" s="215">
        <f>'Marks Entry'!DP105</f>
        <v>0</v>
      </c>
      <c r="DP103" s="208">
        <f>'Marks Entry'!DQ105</f>
        <v>0</v>
      </c>
      <c r="DQ103" s="210" t="str">
        <f>'Marks Entry'!DR105</f>
        <v/>
      </c>
      <c r="DR103" s="211">
        <f>'Marks Entry'!DS105</f>
        <v>0</v>
      </c>
      <c r="DS103" s="212">
        <f>'Marks Entry'!DT105</f>
        <v>0</v>
      </c>
      <c r="DT103" s="216">
        <f>'Marks Entry'!DU105</f>
        <v>0</v>
      </c>
      <c r="DU103" s="212">
        <f>'Marks Entry'!DV105</f>
        <v>0</v>
      </c>
      <c r="DV103" s="212">
        <f>'Marks Entry'!DW105</f>
        <v>0</v>
      </c>
      <c r="DW103" s="216">
        <f>'Marks Entry'!DX105</f>
        <v>0</v>
      </c>
      <c r="DX103" s="212">
        <f>'Marks Entry'!DY105</f>
        <v>0</v>
      </c>
      <c r="DY103" s="212">
        <f>'Marks Entry'!DZ105</f>
        <v>0</v>
      </c>
      <c r="DZ103" s="216" t="str">
        <f>'Marks Entry'!EA105</f>
        <v/>
      </c>
      <c r="EA103" s="216">
        <f>'Marks Entry'!EB105</f>
        <v>0</v>
      </c>
      <c r="EB103" s="216">
        <f>'Marks Entry'!EC105</f>
        <v>0</v>
      </c>
      <c r="EC103" s="217">
        <f>'Marks Entry'!ED105</f>
        <v>0</v>
      </c>
      <c r="ED103" s="212">
        <f>'Marks Entry'!EE105</f>
        <v>0</v>
      </c>
      <c r="EE103" s="213">
        <f>'Marks Entry'!EF105</f>
        <v>0</v>
      </c>
      <c r="EF103" s="216">
        <f>'Marks Entry'!EG105</f>
        <v>0</v>
      </c>
      <c r="EG103" s="213">
        <f>'Marks Entry'!EH105</f>
        <v>0</v>
      </c>
      <c r="EH103" s="212">
        <f>'Marks Entry'!EI105</f>
        <v>0</v>
      </c>
      <c r="EI103" s="214">
        <f>'Marks Entry'!EJ105</f>
        <v>0</v>
      </c>
      <c r="EJ103" s="214">
        <f>'Marks Entry'!EK105</f>
        <v>0</v>
      </c>
      <c r="EK103" s="214">
        <f>'Marks Entry'!EL105</f>
        <v>0</v>
      </c>
      <c r="EL103" s="218">
        <f>'Marks Entry'!EM105</f>
        <v>0</v>
      </c>
      <c r="EM103" s="208">
        <f>'Marks Entry'!EN105</f>
        <v>0</v>
      </c>
      <c r="EN103" s="210" t="str">
        <f>'Marks Entry'!EO105</f>
        <v/>
      </c>
      <c r="EO103" s="211">
        <f>'Marks Entry'!EP105</f>
        <v>0</v>
      </c>
      <c r="EP103" s="212">
        <f>'Marks Entry'!EQ105</f>
        <v>0</v>
      </c>
      <c r="EQ103" s="212">
        <f>'Marks Entry'!ER105</f>
        <v>0</v>
      </c>
      <c r="ER103" s="215">
        <f>'Marks Entry'!ES105</f>
        <v>0</v>
      </c>
      <c r="ES103" s="219">
        <f>'Marks Entry'!ET105</f>
        <v>0</v>
      </c>
      <c r="ET103" s="220" t="str">
        <f>'Marks Entry'!EU105</f>
        <v/>
      </c>
      <c r="EU103" s="211">
        <f>'Marks Entry'!EV105</f>
        <v>0</v>
      </c>
      <c r="EV103" s="212">
        <f>'Marks Entry'!EW105</f>
        <v>0</v>
      </c>
      <c r="EW103" s="212">
        <f>'Marks Entry'!EX105</f>
        <v>0</v>
      </c>
      <c r="EX103" s="215">
        <f>'Marks Entry'!EY105</f>
        <v>0</v>
      </c>
      <c r="EY103" s="219">
        <f>'Marks Entry'!EZ105</f>
        <v>0</v>
      </c>
      <c r="EZ103" s="220" t="str">
        <f>'Marks Entry'!FA105</f>
        <v/>
      </c>
      <c r="FA103" s="211">
        <f>'Marks Entry'!FB105</f>
        <v>0</v>
      </c>
      <c r="FB103" s="212">
        <f>'Marks Entry'!FC105</f>
        <v>0</v>
      </c>
      <c r="FC103" s="213">
        <f>'Marks Entry'!FD105</f>
        <v>0</v>
      </c>
      <c r="FD103" s="216">
        <f>'Marks Entry'!FE105</f>
        <v>0</v>
      </c>
      <c r="FE103" s="213">
        <f>'Marks Entry'!FF105</f>
        <v>0</v>
      </c>
      <c r="FF103" s="216">
        <f>'Marks Entry'!FG105</f>
        <v>0</v>
      </c>
      <c r="FG103" s="213">
        <f>'Marks Entry'!FH105</f>
        <v>0</v>
      </c>
      <c r="FH103" s="221">
        <f>'Marks Entry'!FI105</f>
        <v>0</v>
      </c>
      <c r="FI103" s="221">
        <f>'Marks Entry'!FJ105</f>
        <v>0</v>
      </c>
      <c r="FJ103" s="221" t="str">
        <f>'Marks Entry'!FK105</f>
        <v/>
      </c>
      <c r="FK103" s="208" t="str">
        <f>'Marks Entry'!FL105</f>
        <v/>
      </c>
      <c r="FL103" s="210" t="str">
        <f>'Marks Entry'!FM105</f>
        <v/>
      </c>
      <c r="FM103" s="211">
        <f>'Marks Entry'!FN105</f>
        <v>0</v>
      </c>
      <c r="FN103" s="212">
        <f>'Marks Entry'!FO105</f>
        <v>0</v>
      </c>
      <c r="FO103" s="212">
        <f>'Marks Entry'!FP105</f>
        <v>0</v>
      </c>
      <c r="FP103" s="215">
        <f>'Marks Entry'!FQ105</f>
        <v>0</v>
      </c>
      <c r="FQ103" s="219">
        <f>'Marks Entry'!FR105</f>
        <v>0</v>
      </c>
      <c r="FR103" s="220" t="str">
        <f>'Marks Entry'!FS105</f>
        <v/>
      </c>
      <c r="FS103" s="207">
        <f>'Marks Entry'!FT105</f>
        <v>0</v>
      </c>
      <c r="FT103" s="208">
        <f>'Marks Entry'!FU105</f>
        <v>0</v>
      </c>
      <c r="FU103" s="222" t="str">
        <f>'Marks Entry'!FV105</f>
        <v/>
      </c>
      <c r="FV103" s="207" t="str">
        <f>'Marks Entry'!FW105</f>
        <v/>
      </c>
      <c r="FW103" s="208" t="str">
        <f>'Marks Entry'!FX105</f>
        <v/>
      </c>
      <c r="FX103" s="223" t="str">
        <f>'Marks Entry'!FY105</f>
        <v/>
      </c>
      <c r="FY103" s="224" t="str">
        <f>'Marks Entry'!FZ105</f>
        <v/>
      </c>
      <c r="FZ103" s="224" t="str">
        <f>'Marks Entry'!GA105</f>
        <v/>
      </c>
      <c r="GA103" s="208" t="str">
        <f>'Marks Entry'!GC105</f>
        <v/>
      </c>
      <c r="GB103" s="445" t="str">
        <f>'Marks Entry'!GD105</f>
        <v/>
      </c>
    </row>
    <row r="104" spans="1:184" s="31" customFormat="1" ht="17.25" customHeight="1">
      <c r="A104" s="1064"/>
      <c r="B104" s="188">
        <f t="shared" si="2"/>
        <v>0</v>
      </c>
      <c r="C104" s="189">
        <f>'Marks Entry'!D106</f>
        <v>0</v>
      </c>
      <c r="D104" s="189">
        <f>'Marks Entry'!E106</f>
        <v>0</v>
      </c>
      <c r="E104" s="189">
        <f>'Marks Entry'!F106</f>
        <v>0</v>
      </c>
      <c r="F104" s="189">
        <f>'Marks Entry'!G106</f>
        <v>0</v>
      </c>
      <c r="G104" s="189">
        <f>'Marks Entry'!H106</f>
        <v>0</v>
      </c>
      <c r="H104" s="189">
        <f>'Marks Entry'!I106</f>
        <v>0</v>
      </c>
      <c r="I104" s="189">
        <f>'Marks Entry'!J106</f>
        <v>0</v>
      </c>
      <c r="J104" s="366">
        <f>'Marks Entry'!K106</f>
        <v>0</v>
      </c>
      <c r="K104" s="207">
        <f>'Marks Entry'!L106</f>
        <v>0</v>
      </c>
      <c r="L104" s="208">
        <f>'Marks Entry'!M106</f>
        <v>0</v>
      </c>
      <c r="M104" s="208">
        <f>'Marks Entry'!N106</f>
        <v>0</v>
      </c>
      <c r="N104" s="208">
        <f>'Marks Entry'!O106</f>
        <v>0</v>
      </c>
      <c r="O104" s="208">
        <f>'Marks Entry'!P106</f>
        <v>0</v>
      </c>
      <c r="P104" s="209">
        <f>'Marks Entry'!Q106</f>
        <v>0</v>
      </c>
      <c r="Q104" s="208">
        <f>'Marks Entry'!R106</f>
        <v>0</v>
      </c>
      <c r="R104" s="209">
        <f>'Marks Entry'!S106</f>
        <v>0</v>
      </c>
      <c r="S104" s="208">
        <f>'Marks Entry'!T106</f>
        <v>0</v>
      </c>
      <c r="T104" s="209">
        <f>'Marks Entry'!U106</f>
        <v>0</v>
      </c>
      <c r="U104" s="208">
        <f>'Marks Entry'!V106</f>
        <v>0</v>
      </c>
      <c r="V104" s="208" t="str">
        <f>'Marks Entry'!W106</f>
        <v/>
      </c>
      <c r="W104" s="208" t="str">
        <f>'Marks Entry'!X106</f>
        <v/>
      </c>
      <c r="X104" s="210" t="str">
        <f>'Marks Entry'!Y106</f>
        <v/>
      </c>
      <c r="Y104" s="207">
        <f>'Marks Entry'!Z106</f>
        <v>0</v>
      </c>
      <c r="Z104" s="208">
        <f>'Marks Entry'!AA106</f>
        <v>0</v>
      </c>
      <c r="AA104" s="208">
        <f>'Marks Entry'!AB106</f>
        <v>0</v>
      </c>
      <c r="AB104" s="208">
        <f>'Marks Entry'!AC106</f>
        <v>0</v>
      </c>
      <c r="AC104" s="208">
        <f>'Marks Entry'!AD106</f>
        <v>0</v>
      </c>
      <c r="AD104" s="209">
        <f>'Marks Entry'!AE106</f>
        <v>0</v>
      </c>
      <c r="AE104" s="208">
        <f>'Marks Entry'!AF106</f>
        <v>0</v>
      </c>
      <c r="AF104" s="209">
        <f>'Marks Entry'!AG106</f>
        <v>0</v>
      </c>
      <c r="AG104" s="208">
        <f>'Marks Entry'!AH106</f>
        <v>0</v>
      </c>
      <c r="AH104" s="209">
        <f>'Marks Entry'!AI106</f>
        <v>0</v>
      </c>
      <c r="AI104" s="208">
        <f>'Marks Entry'!AJ106</f>
        <v>0</v>
      </c>
      <c r="AJ104" s="208" t="str">
        <f>'Marks Entry'!AK106</f>
        <v/>
      </c>
      <c r="AK104" s="208" t="str">
        <f>'Marks Entry'!AL106</f>
        <v/>
      </c>
      <c r="AL104" s="210" t="str">
        <f>'Marks Entry'!AM106</f>
        <v/>
      </c>
      <c r="AM104" s="207">
        <f>'Marks Entry'!AN106</f>
        <v>0</v>
      </c>
      <c r="AN104" s="208">
        <f>'Marks Entry'!AO106</f>
        <v>0</v>
      </c>
      <c r="AO104" s="208">
        <f>'Marks Entry'!AP106</f>
        <v>0</v>
      </c>
      <c r="AP104" s="208">
        <f>'Marks Entry'!AQ106</f>
        <v>0</v>
      </c>
      <c r="AQ104" s="208">
        <f>'Marks Entry'!AR106</f>
        <v>0</v>
      </c>
      <c r="AR104" s="209">
        <f>'Marks Entry'!AS106</f>
        <v>0</v>
      </c>
      <c r="AS104" s="208">
        <f>'Marks Entry'!AT106</f>
        <v>0</v>
      </c>
      <c r="AT104" s="209">
        <f>'Marks Entry'!AU106</f>
        <v>0</v>
      </c>
      <c r="AU104" s="208">
        <f>'Marks Entry'!AV106</f>
        <v>0</v>
      </c>
      <c r="AV104" s="209">
        <f>'Marks Entry'!AW106</f>
        <v>0</v>
      </c>
      <c r="AW104" s="208">
        <f>'Marks Entry'!AX106</f>
        <v>0</v>
      </c>
      <c r="AX104" s="208" t="str">
        <f>'Marks Entry'!AY106</f>
        <v/>
      </c>
      <c r="AY104" s="208" t="str">
        <f>'Marks Entry'!AZ106</f>
        <v/>
      </c>
      <c r="AZ104" s="210" t="str">
        <f>'Marks Entry'!BA106</f>
        <v/>
      </c>
      <c r="BA104" s="207">
        <f>'Marks Entry'!BB106</f>
        <v>0</v>
      </c>
      <c r="BB104" s="208">
        <f>'Marks Entry'!BC106</f>
        <v>0</v>
      </c>
      <c r="BC104" s="208">
        <f>'Marks Entry'!BD106</f>
        <v>0</v>
      </c>
      <c r="BD104" s="208">
        <f>'Marks Entry'!BE106</f>
        <v>0</v>
      </c>
      <c r="BE104" s="208">
        <f>'Marks Entry'!BF106</f>
        <v>0</v>
      </c>
      <c r="BF104" s="209">
        <f>'Marks Entry'!BG106</f>
        <v>0</v>
      </c>
      <c r="BG104" s="208">
        <f>'Marks Entry'!BH106</f>
        <v>0</v>
      </c>
      <c r="BH104" s="209">
        <f>'Marks Entry'!BI106</f>
        <v>0</v>
      </c>
      <c r="BI104" s="208">
        <f>'Marks Entry'!BJ106</f>
        <v>0</v>
      </c>
      <c r="BJ104" s="209">
        <f>'Marks Entry'!BK106</f>
        <v>0</v>
      </c>
      <c r="BK104" s="208">
        <f>'Marks Entry'!BL106</f>
        <v>0</v>
      </c>
      <c r="BL104" s="208" t="str">
        <f>'Marks Entry'!BM106</f>
        <v/>
      </c>
      <c r="BM104" s="208" t="str">
        <f>'Marks Entry'!BN106</f>
        <v/>
      </c>
      <c r="BN104" s="210" t="str">
        <f>'Marks Entry'!BO106</f>
        <v/>
      </c>
      <c r="BO104" s="207">
        <f>'Marks Entry'!BP106</f>
        <v>0</v>
      </c>
      <c r="BP104" s="208">
        <f>'Marks Entry'!BQ106</f>
        <v>0</v>
      </c>
      <c r="BQ104" s="208">
        <f>'Marks Entry'!BR106</f>
        <v>0</v>
      </c>
      <c r="BR104" s="208">
        <f>'Marks Entry'!BS106</f>
        <v>0</v>
      </c>
      <c r="BS104" s="208">
        <f>'Marks Entry'!BT106</f>
        <v>0</v>
      </c>
      <c r="BT104" s="209">
        <f>'Marks Entry'!BU106</f>
        <v>0</v>
      </c>
      <c r="BU104" s="208">
        <f>'Marks Entry'!BV106</f>
        <v>0</v>
      </c>
      <c r="BV104" s="209">
        <f>'Marks Entry'!BW106</f>
        <v>0</v>
      </c>
      <c r="BW104" s="208">
        <f>'Marks Entry'!BX106</f>
        <v>0</v>
      </c>
      <c r="BX104" s="209">
        <f>'Marks Entry'!BY106</f>
        <v>0</v>
      </c>
      <c r="BY104" s="208">
        <f>'Marks Entry'!BZ106</f>
        <v>0</v>
      </c>
      <c r="BZ104" s="208" t="str">
        <f>'Marks Entry'!CA106</f>
        <v/>
      </c>
      <c r="CA104" s="208" t="str">
        <f>'Marks Entry'!CB106</f>
        <v/>
      </c>
      <c r="CB104" s="210" t="str">
        <f>'Marks Entry'!CC106</f>
        <v/>
      </c>
      <c r="CC104" s="207">
        <f>'Marks Entry'!CD106</f>
        <v>0</v>
      </c>
      <c r="CD104" s="208">
        <f>'Marks Entry'!CE106</f>
        <v>0</v>
      </c>
      <c r="CE104" s="208">
        <f>'Marks Entry'!CF106</f>
        <v>0</v>
      </c>
      <c r="CF104" s="208">
        <f>'Marks Entry'!CG106</f>
        <v>0</v>
      </c>
      <c r="CG104" s="208">
        <f>'Marks Entry'!CH106</f>
        <v>0</v>
      </c>
      <c r="CH104" s="209">
        <f>'Marks Entry'!CI106</f>
        <v>0</v>
      </c>
      <c r="CI104" s="208">
        <f>'Marks Entry'!CJ106</f>
        <v>0</v>
      </c>
      <c r="CJ104" s="209">
        <f>'Marks Entry'!CK106</f>
        <v>0</v>
      </c>
      <c r="CK104" s="208">
        <f>'Marks Entry'!CL106</f>
        <v>0</v>
      </c>
      <c r="CL104" s="209">
        <f>'Marks Entry'!CM106</f>
        <v>0</v>
      </c>
      <c r="CM104" s="208">
        <f>'Marks Entry'!CN106</f>
        <v>0</v>
      </c>
      <c r="CN104" s="208" t="str">
        <f>'Marks Entry'!CO106</f>
        <v/>
      </c>
      <c r="CO104" s="208" t="str">
        <f>'Marks Entry'!CP106</f>
        <v/>
      </c>
      <c r="CP104" s="210" t="str">
        <f>'Marks Entry'!CQ106</f>
        <v/>
      </c>
      <c r="CQ104" s="207">
        <f>'Marks Entry'!CR106</f>
        <v>0</v>
      </c>
      <c r="CR104" s="208">
        <f>'Marks Entry'!CS106</f>
        <v>0</v>
      </c>
      <c r="CS104" s="208">
        <f>'Marks Entry'!CT106</f>
        <v>0</v>
      </c>
      <c r="CT104" s="208">
        <f>'Marks Entry'!CU106</f>
        <v>0</v>
      </c>
      <c r="CU104" s="208">
        <f>'Marks Entry'!CV106</f>
        <v>0</v>
      </c>
      <c r="CV104" s="209">
        <f>'Marks Entry'!CW106</f>
        <v>0</v>
      </c>
      <c r="CW104" s="208">
        <f>'Marks Entry'!CX106</f>
        <v>0</v>
      </c>
      <c r="CX104" s="209">
        <f>'Marks Entry'!CY106</f>
        <v>0</v>
      </c>
      <c r="CY104" s="208">
        <f>'Marks Entry'!CZ106</f>
        <v>0</v>
      </c>
      <c r="CZ104" s="209">
        <f>'Marks Entry'!DA106</f>
        <v>0</v>
      </c>
      <c r="DA104" s="208">
        <f>'Marks Entry'!DB106</f>
        <v>0</v>
      </c>
      <c r="DB104" s="208" t="str">
        <f>'Marks Entry'!DC106</f>
        <v/>
      </c>
      <c r="DC104" s="208" t="str">
        <f>'Marks Entry'!DD106</f>
        <v/>
      </c>
      <c r="DD104" s="210" t="str">
        <f>'Marks Entry'!DE106</f>
        <v/>
      </c>
      <c r="DE104" s="211">
        <f>'Marks Entry'!DF106</f>
        <v>0</v>
      </c>
      <c r="DF104" s="212">
        <f>'Marks Entry'!DG106</f>
        <v>0</v>
      </c>
      <c r="DG104" s="212">
        <f>'Marks Entry'!DH106</f>
        <v>0</v>
      </c>
      <c r="DH104" s="209">
        <f>'Marks Entry'!DI106</f>
        <v>0</v>
      </c>
      <c r="DI104" s="212">
        <f>'Marks Entry'!DJ106</f>
        <v>0</v>
      </c>
      <c r="DJ104" s="213">
        <f>'Marks Entry'!DK106</f>
        <v>0</v>
      </c>
      <c r="DK104" s="214">
        <f>'Marks Entry'!DL106</f>
        <v>0</v>
      </c>
      <c r="DL104" s="213">
        <f>'Marks Entry'!DM106</f>
        <v>0</v>
      </c>
      <c r="DM104" s="212">
        <f>'Marks Entry'!DN106</f>
        <v>0</v>
      </c>
      <c r="DN104" s="214">
        <f>'Marks Entry'!DO106</f>
        <v>0</v>
      </c>
      <c r="DO104" s="215">
        <f>'Marks Entry'!DP106</f>
        <v>0</v>
      </c>
      <c r="DP104" s="208">
        <f>'Marks Entry'!DQ106</f>
        <v>0</v>
      </c>
      <c r="DQ104" s="210" t="str">
        <f>'Marks Entry'!DR106</f>
        <v/>
      </c>
      <c r="DR104" s="211">
        <f>'Marks Entry'!DS106</f>
        <v>0</v>
      </c>
      <c r="DS104" s="212">
        <f>'Marks Entry'!DT106</f>
        <v>0</v>
      </c>
      <c r="DT104" s="216">
        <f>'Marks Entry'!DU106</f>
        <v>0</v>
      </c>
      <c r="DU104" s="212">
        <f>'Marks Entry'!DV106</f>
        <v>0</v>
      </c>
      <c r="DV104" s="212">
        <f>'Marks Entry'!DW106</f>
        <v>0</v>
      </c>
      <c r="DW104" s="216">
        <f>'Marks Entry'!DX106</f>
        <v>0</v>
      </c>
      <c r="DX104" s="212">
        <f>'Marks Entry'!DY106</f>
        <v>0</v>
      </c>
      <c r="DY104" s="212">
        <f>'Marks Entry'!DZ106</f>
        <v>0</v>
      </c>
      <c r="DZ104" s="216" t="str">
        <f>'Marks Entry'!EA106</f>
        <v/>
      </c>
      <c r="EA104" s="216">
        <f>'Marks Entry'!EB106</f>
        <v>0</v>
      </c>
      <c r="EB104" s="216">
        <f>'Marks Entry'!EC106</f>
        <v>0</v>
      </c>
      <c r="EC104" s="217">
        <f>'Marks Entry'!ED106</f>
        <v>0</v>
      </c>
      <c r="ED104" s="212">
        <f>'Marks Entry'!EE106</f>
        <v>0</v>
      </c>
      <c r="EE104" s="213">
        <f>'Marks Entry'!EF106</f>
        <v>0</v>
      </c>
      <c r="EF104" s="216">
        <f>'Marks Entry'!EG106</f>
        <v>0</v>
      </c>
      <c r="EG104" s="213">
        <f>'Marks Entry'!EH106</f>
        <v>0</v>
      </c>
      <c r="EH104" s="212">
        <f>'Marks Entry'!EI106</f>
        <v>0</v>
      </c>
      <c r="EI104" s="214">
        <f>'Marks Entry'!EJ106</f>
        <v>0</v>
      </c>
      <c r="EJ104" s="214">
        <f>'Marks Entry'!EK106</f>
        <v>0</v>
      </c>
      <c r="EK104" s="214">
        <f>'Marks Entry'!EL106</f>
        <v>0</v>
      </c>
      <c r="EL104" s="218">
        <f>'Marks Entry'!EM106</f>
        <v>0</v>
      </c>
      <c r="EM104" s="208">
        <f>'Marks Entry'!EN106</f>
        <v>0</v>
      </c>
      <c r="EN104" s="210" t="str">
        <f>'Marks Entry'!EO106</f>
        <v/>
      </c>
      <c r="EO104" s="211">
        <f>'Marks Entry'!EP106</f>
        <v>0</v>
      </c>
      <c r="EP104" s="212">
        <f>'Marks Entry'!EQ106</f>
        <v>0</v>
      </c>
      <c r="EQ104" s="212">
        <f>'Marks Entry'!ER106</f>
        <v>0</v>
      </c>
      <c r="ER104" s="215">
        <f>'Marks Entry'!ES106</f>
        <v>0</v>
      </c>
      <c r="ES104" s="219">
        <f>'Marks Entry'!ET106</f>
        <v>0</v>
      </c>
      <c r="ET104" s="220" t="str">
        <f>'Marks Entry'!EU106</f>
        <v/>
      </c>
      <c r="EU104" s="211">
        <f>'Marks Entry'!EV106</f>
        <v>0</v>
      </c>
      <c r="EV104" s="212">
        <f>'Marks Entry'!EW106</f>
        <v>0</v>
      </c>
      <c r="EW104" s="212">
        <f>'Marks Entry'!EX106</f>
        <v>0</v>
      </c>
      <c r="EX104" s="215">
        <f>'Marks Entry'!EY106</f>
        <v>0</v>
      </c>
      <c r="EY104" s="219">
        <f>'Marks Entry'!EZ106</f>
        <v>0</v>
      </c>
      <c r="EZ104" s="220" t="str">
        <f>'Marks Entry'!FA106</f>
        <v/>
      </c>
      <c r="FA104" s="211">
        <f>'Marks Entry'!FB106</f>
        <v>0</v>
      </c>
      <c r="FB104" s="212">
        <f>'Marks Entry'!FC106</f>
        <v>0</v>
      </c>
      <c r="FC104" s="213">
        <f>'Marks Entry'!FD106</f>
        <v>0</v>
      </c>
      <c r="FD104" s="216">
        <f>'Marks Entry'!FE106</f>
        <v>0</v>
      </c>
      <c r="FE104" s="213">
        <f>'Marks Entry'!FF106</f>
        <v>0</v>
      </c>
      <c r="FF104" s="216">
        <f>'Marks Entry'!FG106</f>
        <v>0</v>
      </c>
      <c r="FG104" s="213">
        <f>'Marks Entry'!FH106</f>
        <v>0</v>
      </c>
      <c r="FH104" s="221">
        <f>'Marks Entry'!FI106</f>
        <v>0</v>
      </c>
      <c r="FI104" s="221">
        <f>'Marks Entry'!FJ106</f>
        <v>0</v>
      </c>
      <c r="FJ104" s="221" t="str">
        <f>'Marks Entry'!FK106</f>
        <v/>
      </c>
      <c r="FK104" s="208" t="str">
        <f>'Marks Entry'!FL106</f>
        <v/>
      </c>
      <c r="FL104" s="210" t="str">
        <f>'Marks Entry'!FM106</f>
        <v/>
      </c>
      <c r="FM104" s="211">
        <f>'Marks Entry'!FN106</f>
        <v>0</v>
      </c>
      <c r="FN104" s="212">
        <f>'Marks Entry'!FO106</f>
        <v>0</v>
      </c>
      <c r="FO104" s="212">
        <f>'Marks Entry'!FP106</f>
        <v>0</v>
      </c>
      <c r="FP104" s="215">
        <f>'Marks Entry'!FQ106</f>
        <v>0</v>
      </c>
      <c r="FQ104" s="219">
        <f>'Marks Entry'!FR106</f>
        <v>0</v>
      </c>
      <c r="FR104" s="220" t="str">
        <f>'Marks Entry'!FS106</f>
        <v/>
      </c>
      <c r="FS104" s="207">
        <f>'Marks Entry'!FT106</f>
        <v>0</v>
      </c>
      <c r="FT104" s="208">
        <f>'Marks Entry'!FU106</f>
        <v>0</v>
      </c>
      <c r="FU104" s="222" t="str">
        <f>'Marks Entry'!FV106</f>
        <v/>
      </c>
      <c r="FV104" s="207" t="str">
        <f>'Marks Entry'!FW106</f>
        <v/>
      </c>
      <c r="FW104" s="208" t="str">
        <f>'Marks Entry'!FX106</f>
        <v/>
      </c>
      <c r="FX104" s="223" t="str">
        <f>'Marks Entry'!FY106</f>
        <v/>
      </c>
      <c r="FY104" s="208" t="str">
        <f>'Marks Entry'!FZ106</f>
        <v/>
      </c>
      <c r="FZ104" s="208" t="str">
        <f>'Marks Entry'!GA106</f>
        <v/>
      </c>
      <c r="GA104" s="208" t="str">
        <f>'Marks Entry'!GC106</f>
        <v/>
      </c>
      <c r="GB104" s="445" t="str">
        <f>'Marks Entry'!GD106</f>
        <v/>
      </c>
    </row>
    <row r="105" spans="1:184" s="31" customFormat="1" ht="17.25" customHeight="1">
      <c r="A105" s="1064"/>
      <c r="B105" s="188">
        <f t="shared" si="2"/>
        <v>0</v>
      </c>
      <c r="C105" s="189">
        <f>'Marks Entry'!D107</f>
        <v>0</v>
      </c>
      <c r="D105" s="189">
        <f>'Marks Entry'!E107</f>
        <v>0</v>
      </c>
      <c r="E105" s="189">
        <f>'Marks Entry'!F107</f>
        <v>0</v>
      </c>
      <c r="F105" s="189">
        <f>'Marks Entry'!G107</f>
        <v>0</v>
      </c>
      <c r="G105" s="189">
        <f>'Marks Entry'!H107</f>
        <v>0</v>
      </c>
      <c r="H105" s="189">
        <f>'Marks Entry'!I107</f>
        <v>0</v>
      </c>
      <c r="I105" s="189">
        <f>'Marks Entry'!J107</f>
        <v>0</v>
      </c>
      <c r="J105" s="366">
        <f>'Marks Entry'!K107</f>
        <v>0</v>
      </c>
      <c r="K105" s="207">
        <f>'Marks Entry'!L107</f>
        <v>0</v>
      </c>
      <c r="L105" s="208">
        <f>'Marks Entry'!M107</f>
        <v>0</v>
      </c>
      <c r="M105" s="208">
        <f>'Marks Entry'!N107</f>
        <v>0</v>
      </c>
      <c r="N105" s="208">
        <f>'Marks Entry'!O107</f>
        <v>0</v>
      </c>
      <c r="O105" s="208">
        <f>'Marks Entry'!P107</f>
        <v>0</v>
      </c>
      <c r="P105" s="209">
        <f>'Marks Entry'!Q107</f>
        <v>0</v>
      </c>
      <c r="Q105" s="208">
        <f>'Marks Entry'!R107</f>
        <v>0</v>
      </c>
      <c r="R105" s="209">
        <f>'Marks Entry'!S107</f>
        <v>0</v>
      </c>
      <c r="S105" s="208">
        <f>'Marks Entry'!T107</f>
        <v>0</v>
      </c>
      <c r="T105" s="209">
        <f>'Marks Entry'!U107</f>
        <v>0</v>
      </c>
      <c r="U105" s="208">
        <f>'Marks Entry'!V107</f>
        <v>0</v>
      </c>
      <c r="V105" s="208" t="str">
        <f>'Marks Entry'!W107</f>
        <v/>
      </c>
      <c r="W105" s="208" t="str">
        <f>'Marks Entry'!X107</f>
        <v/>
      </c>
      <c r="X105" s="210" t="str">
        <f>'Marks Entry'!Y107</f>
        <v/>
      </c>
      <c r="Y105" s="207">
        <f>'Marks Entry'!Z107</f>
        <v>0</v>
      </c>
      <c r="Z105" s="208">
        <f>'Marks Entry'!AA107</f>
        <v>0</v>
      </c>
      <c r="AA105" s="208">
        <f>'Marks Entry'!AB107</f>
        <v>0</v>
      </c>
      <c r="AB105" s="208">
        <f>'Marks Entry'!AC107</f>
        <v>0</v>
      </c>
      <c r="AC105" s="208">
        <f>'Marks Entry'!AD107</f>
        <v>0</v>
      </c>
      <c r="AD105" s="209">
        <f>'Marks Entry'!AE107</f>
        <v>0</v>
      </c>
      <c r="AE105" s="208">
        <f>'Marks Entry'!AF107</f>
        <v>0</v>
      </c>
      <c r="AF105" s="209">
        <f>'Marks Entry'!AG107</f>
        <v>0</v>
      </c>
      <c r="AG105" s="208">
        <f>'Marks Entry'!AH107</f>
        <v>0</v>
      </c>
      <c r="AH105" s="209">
        <f>'Marks Entry'!AI107</f>
        <v>0</v>
      </c>
      <c r="AI105" s="208">
        <f>'Marks Entry'!AJ107</f>
        <v>0</v>
      </c>
      <c r="AJ105" s="208" t="str">
        <f>'Marks Entry'!AK107</f>
        <v/>
      </c>
      <c r="AK105" s="208" t="str">
        <f>'Marks Entry'!AL107</f>
        <v/>
      </c>
      <c r="AL105" s="210" t="str">
        <f>'Marks Entry'!AM107</f>
        <v/>
      </c>
      <c r="AM105" s="207">
        <f>'Marks Entry'!AN107</f>
        <v>0</v>
      </c>
      <c r="AN105" s="208">
        <f>'Marks Entry'!AO107</f>
        <v>0</v>
      </c>
      <c r="AO105" s="208">
        <f>'Marks Entry'!AP107</f>
        <v>0</v>
      </c>
      <c r="AP105" s="208">
        <f>'Marks Entry'!AQ107</f>
        <v>0</v>
      </c>
      <c r="AQ105" s="208">
        <f>'Marks Entry'!AR107</f>
        <v>0</v>
      </c>
      <c r="AR105" s="209">
        <f>'Marks Entry'!AS107</f>
        <v>0</v>
      </c>
      <c r="AS105" s="208">
        <f>'Marks Entry'!AT107</f>
        <v>0</v>
      </c>
      <c r="AT105" s="209">
        <f>'Marks Entry'!AU107</f>
        <v>0</v>
      </c>
      <c r="AU105" s="208">
        <f>'Marks Entry'!AV107</f>
        <v>0</v>
      </c>
      <c r="AV105" s="209">
        <f>'Marks Entry'!AW107</f>
        <v>0</v>
      </c>
      <c r="AW105" s="208">
        <f>'Marks Entry'!AX107</f>
        <v>0</v>
      </c>
      <c r="AX105" s="208" t="str">
        <f>'Marks Entry'!AY107</f>
        <v/>
      </c>
      <c r="AY105" s="208" t="str">
        <f>'Marks Entry'!AZ107</f>
        <v/>
      </c>
      <c r="AZ105" s="210" t="str">
        <f>'Marks Entry'!BA107</f>
        <v/>
      </c>
      <c r="BA105" s="207">
        <f>'Marks Entry'!BB107</f>
        <v>0</v>
      </c>
      <c r="BB105" s="208">
        <f>'Marks Entry'!BC107</f>
        <v>0</v>
      </c>
      <c r="BC105" s="208">
        <f>'Marks Entry'!BD107</f>
        <v>0</v>
      </c>
      <c r="BD105" s="208">
        <f>'Marks Entry'!BE107</f>
        <v>0</v>
      </c>
      <c r="BE105" s="208">
        <f>'Marks Entry'!BF107</f>
        <v>0</v>
      </c>
      <c r="BF105" s="209">
        <f>'Marks Entry'!BG107</f>
        <v>0</v>
      </c>
      <c r="BG105" s="208">
        <f>'Marks Entry'!BH107</f>
        <v>0</v>
      </c>
      <c r="BH105" s="209">
        <f>'Marks Entry'!BI107</f>
        <v>0</v>
      </c>
      <c r="BI105" s="208">
        <f>'Marks Entry'!BJ107</f>
        <v>0</v>
      </c>
      <c r="BJ105" s="209">
        <f>'Marks Entry'!BK107</f>
        <v>0</v>
      </c>
      <c r="BK105" s="208">
        <f>'Marks Entry'!BL107</f>
        <v>0</v>
      </c>
      <c r="BL105" s="208" t="str">
        <f>'Marks Entry'!BM107</f>
        <v/>
      </c>
      <c r="BM105" s="208" t="str">
        <f>'Marks Entry'!BN107</f>
        <v/>
      </c>
      <c r="BN105" s="210" t="str">
        <f>'Marks Entry'!BO107</f>
        <v/>
      </c>
      <c r="BO105" s="207">
        <f>'Marks Entry'!BP107</f>
        <v>0</v>
      </c>
      <c r="BP105" s="208">
        <f>'Marks Entry'!BQ107</f>
        <v>0</v>
      </c>
      <c r="BQ105" s="208">
        <f>'Marks Entry'!BR107</f>
        <v>0</v>
      </c>
      <c r="BR105" s="208">
        <f>'Marks Entry'!BS107</f>
        <v>0</v>
      </c>
      <c r="BS105" s="208">
        <f>'Marks Entry'!BT107</f>
        <v>0</v>
      </c>
      <c r="BT105" s="209">
        <f>'Marks Entry'!BU107</f>
        <v>0</v>
      </c>
      <c r="BU105" s="208">
        <f>'Marks Entry'!BV107</f>
        <v>0</v>
      </c>
      <c r="BV105" s="209">
        <f>'Marks Entry'!BW107</f>
        <v>0</v>
      </c>
      <c r="BW105" s="208">
        <f>'Marks Entry'!BX107</f>
        <v>0</v>
      </c>
      <c r="BX105" s="209">
        <f>'Marks Entry'!BY107</f>
        <v>0</v>
      </c>
      <c r="BY105" s="208">
        <f>'Marks Entry'!BZ107</f>
        <v>0</v>
      </c>
      <c r="BZ105" s="208" t="str">
        <f>'Marks Entry'!CA107</f>
        <v/>
      </c>
      <c r="CA105" s="208" t="str">
        <f>'Marks Entry'!CB107</f>
        <v/>
      </c>
      <c r="CB105" s="210" t="str">
        <f>'Marks Entry'!CC107</f>
        <v/>
      </c>
      <c r="CC105" s="207">
        <f>'Marks Entry'!CD107</f>
        <v>0</v>
      </c>
      <c r="CD105" s="208">
        <f>'Marks Entry'!CE107</f>
        <v>0</v>
      </c>
      <c r="CE105" s="208">
        <f>'Marks Entry'!CF107</f>
        <v>0</v>
      </c>
      <c r="CF105" s="208">
        <f>'Marks Entry'!CG107</f>
        <v>0</v>
      </c>
      <c r="CG105" s="208">
        <f>'Marks Entry'!CH107</f>
        <v>0</v>
      </c>
      <c r="CH105" s="209">
        <f>'Marks Entry'!CI107</f>
        <v>0</v>
      </c>
      <c r="CI105" s="208">
        <f>'Marks Entry'!CJ107</f>
        <v>0</v>
      </c>
      <c r="CJ105" s="209">
        <f>'Marks Entry'!CK107</f>
        <v>0</v>
      </c>
      <c r="CK105" s="208">
        <f>'Marks Entry'!CL107</f>
        <v>0</v>
      </c>
      <c r="CL105" s="209">
        <f>'Marks Entry'!CM107</f>
        <v>0</v>
      </c>
      <c r="CM105" s="208">
        <f>'Marks Entry'!CN107</f>
        <v>0</v>
      </c>
      <c r="CN105" s="208" t="str">
        <f>'Marks Entry'!CO107</f>
        <v/>
      </c>
      <c r="CO105" s="208" t="str">
        <f>'Marks Entry'!CP107</f>
        <v/>
      </c>
      <c r="CP105" s="210" t="str">
        <f>'Marks Entry'!CQ107</f>
        <v/>
      </c>
      <c r="CQ105" s="207">
        <f>'Marks Entry'!CR107</f>
        <v>0</v>
      </c>
      <c r="CR105" s="208">
        <f>'Marks Entry'!CS107</f>
        <v>0</v>
      </c>
      <c r="CS105" s="208">
        <f>'Marks Entry'!CT107</f>
        <v>0</v>
      </c>
      <c r="CT105" s="208">
        <f>'Marks Entry'!CU107</f>
        <v>0</v>
      </c>
      <c r="CU105" s="208">
        <f>'Marks Entry'!CV107</f>
        <v>0</v>
      </c>
      <c r="CV105" s="209">
        <f>'Marks Entry'!CW107</f>
        <v>0</v>
      </c>
      <c r="CW105" s="208">
        <f>'Marks Entry'!CX107</f>
        <v>0</v>
      </c>
      <c r="CX105" s="209">
        <f>'Marks Entry'!CY107</f>
        <v>0</v>
      </c>
      <c r="CY105" s="208">
        <f>'Marks Entry'!CZ107</f>
        <v>0</v>
      </c>
      <c r="CZ105" s="209">
        <f>'Marks Entry'!DA107</f>
        <v>0</v>
      </c>
      <c r="DA105" s="208">
        <f>'Marks Entry'!DB107</f>
        <v>0</v>
      </c>
      <c r="DB105" s="208" t="str">
        <f>'Marks Entry'!DC107</f>
        <v/>
      </c>
      <c r="DC105" s="208" t="str">
        <f>'Marks Entry'!DD107</f>
        <v/>
      </c>
      <c r="DD105" s="210" t="str">
        <f>'Marks Entry'!DE107</f>
        <v/>
      </c>
      <c r="DE105" s="211">
        <f>'Marks Entry'!DF107</f>
        <v>0</v>
      </c>
      <c r="DF105" s="212">
        <f>'Marks Entry'!DG107</f>
        <v>0</v>
      </c>
      <c r="DG105" s="212">
        <f>'Marks Entry'!DH107</f>
        <v>0</v>
      </c>
      <c r="DH105" s="209">
        <f>'Marks Entry'!DI107</f>
        <v>0</v>
      </c>
      <c r="DI105" s="212">
        <f>'Marks Entry'!DJ107</f>
        <v>0</v>
      </c>
      <c r="DJ105" s="213">
        <f>'Marks Entry'!DK107</f>
        <v>0</v>
      </c>
      <c r="DK105" s="214">
        <f>'Marks Entry'!DL107</f>
        <v>0</v>
      </c>
      <c r="DL105" s="213">
        <f>'Marks Entry'!DM107</f>
        <v>0</v>
      </c>
      <c r="DM105" s="212">
        <f>'Marks Entry'!DN107</f>
        <v>0</v>
      </c>
      <c r="DN105" s="214">
        <f>'Marks Entry'!DO107</f>
        <v>0</v>
      </c>
      <c r="DO105" s="215">
        <f>'Marks Entry'!DP107</f>
        <v>0</v>
      </c>
      <c r="DP105" s="208">
        <f>'Marks Entry'!DQ107</f>
        <v>0</v>
      </c>
      <c r="DQ105" s="210" t="str">
        <f>'Marks Entry'!DR107</f>
        <v/>
      </c>
      <c r="DR105" s="211">
        <f>'Marks Entry'!DS107</f>
        <v>0</v>
      </c>
      <c r="DS105" s="212">
        <f>'Marks Entry'!DT107</f>
        <v>0</v>
      </c>
      <c r="DT105" s="216">
        <f>'Marks Entry'!DU107</f>
        <v>0</v>
      </c>
      <c r="DU105" s="212">
        <f>'Marks Entry'!DV107</f>
        <v>0</v>
      </c>
      <c r="DV105" s="212">
        <f>'Marks Entry'!DW107</f>
        <v>0</v>
      </c>
      <c r="DW105" s="216">
        <f>'Marks Entry'!DX107</f>
        <v>0</v>
      </c>
      <c r="DX105" s="212">
        <f>'Marks Entry'!DY107</f>
        <v>0</v>
      </c>
      <c r="DY105" s="212">
        <f>'Marks Entry'!DZ107</f>
        <v>0</v>
      </c>
      <c r="DZ105" s="216" t="str">
        <f>'Marks Entry'!EA107</f>
        <v/>
      </c>
      <c r="EA105" s="216">
        <f>'Marks Entry'!EB107</f>
        <v>0</v>
      </c>
      <c r="EB105" s="216">
        <f>'Marks Entry'!EC107</f>
        <v>0</v>
      </c>
      <c r="EC105" s="217">
        <f>'Marks Entry'!ED107</f>
        <v>0</v>
      </c>
      <c r="ED105" s="212">
        <f>'Marks Entry'!EE107</f>
        <v>0</v>
      </c>
      <c r="EE105" s="213">
        <f>'Marks Entry'!EF107</f>
        <v>0</v>
      </c>
      <c r="EF105" s="216">
        <f>'Marks Entry'!EG107</f>
        <v>0</v>
      </c>
      <c r="EG105" s="213">
        <f>'Marks Entry'!EH107</f>
        <v>0</v>
      </c>
      <c r="EH105" s="212">
        <f>'Marks Entry'!EI107</f>
        <v>0</v>
      </c>
      <c r="EI105" s="214">
        <f>'Marks Entry'!EJ107</f>
        <v>0</v>
      </c>
      <c r="EJ105" s="214">
        <f>'Marks Entry'!EK107</f>
        <v>0</v>
      </c>
      <c r="EK105" s="214">
        <f>'Marks Entry'!EL107</f>
        <v>0</v>
      </c>
      <c r="EL105" s="218">
        <f>'Marks Entry'!EM107</f>
        <v>0</v>
      </c>
      <c r="EM105" s="208">
        <f>'Marks Entry'!EN107</f>
        <v>0</v>
      </c>
      <c r="EN105" s="210" t="str">
        <f>'Marks Entry'!EO107</f>
        <v/>
      </c>
      <c r="EO105" s="211">
        <f>'Marks Entry'!EP107</f>
        <v>0</v>
      </c>
      <c r="EP105" s="212">
        <f>'Marks Entry'!EQ107</f>
        <v>0</v>
      </c>
      <c r="EQ105" s="212">
        <f>'Marks Entry'!ER107</f>
        <v>0</v>
      </c>
      <c r="ER105" s="215">
        <f>'Marks Entry'!ES107</f>
        <v>0</v>
      </c>
      <c r="ES105" s="219">
        <f>'Marks Entry'!ET107</f>
        <v>0</v>
      </c>
      <c r="ET105" s="220" t="str">
        <f>'Marks Entry'!EU107</f>
        <v/>
      </c>
      <c r="EU105" s="211">
        <f>'Marks Entry'!EV107</f>
        <v>0</v>
      </c>
      <c r="EV105" s="212">
        <f>'Marks Entry'!EW107</f>
        <v>0</v>
      </c>
      <c r="EW105" s="212">
        <f>'Marks Entry'!EX107</f>
        <v>0</v>
      </c>
      <c r="EX105" s="215">
        <f>'Marks Entry'!EY107</f>
        <v>0</v>
      </c>
      <c r="EY105" s="219">
        <f>'Marks Entry'!EZ107</f>
        <v>0</v>
      </c>
      <c r="EZ105" s="220" t="str">
        <f>'Marks Entry'!FA107</f>
        <v/>
      </c>
      <c r="FA105" s="211">
        <f>'Marks Entry'!FB107</f>
        <v>0</v>
      </c>
      <c r="FB105" s="212">
        <f>'Marks Entry'!FC107</f>
        <v>0</v>
      </c>
      <c r="FC105" s="213">
        <f>'Marks Entry'!FD107</f>
        <v>0</v>
      </c>
      <c r="FD105" s="216">
        <f>'Marks Entry'!FE107</f>
        <v>0</v>
      </c>
      <c r="FE105" s="213">
        <f>'Marks Entry'!FF107</f>
        <v>0</v>
      </c>
      <c r="FF105" s="216">
        <f>'Marks Entry'!FG107</f>
        <v>0</v>
      </c>
      <c r="FG105" s="213">
        <f>'Marks Entry'!FH107</f>
        <v>0</v>
      </c>
      <c r="FH105" s="221">
        <f>'Marks Entry'!FI107</f>
        <v>0</v>
      </c>
      <c r="FI105" s="221">
        <f>'Marks Entry'!FJ107</f>
        <v>0</v>
      </c>
      <c r="FJ105" s="221" t="str">
        <f>'Marks Entry'!FK107</f>
        <v/>
      </c>
      <c r="FK105" s="208" t="str">
        <f>'Marks Entry'!FL107</f>
        <v/>
      </c>
      <c r="FL105" s="210" t="str">
        <f>'Marks Entry'!FM107</f>
        <v/>
      </c>
      <c r="FM105" s="211">
        <f>'Marks Entry'!FN107</f>
        <v>0</v>
      </c>
      <c r="FN105" s="212">
        <f>'Marks Entry'!FO107</f>
        <v>0</v>
      </c>
      <c r="FO105" s="212">
        <f>'Marks Entry'!FP107</f>
        <v>0</v>
      </c>
      <c r="FP105" s="215">
        <f>'Marks Entry'!FQ107</f>
        <v>0</v>
      </c>
      <c r="FQ105" s="219">
        <f>'Marks Entry'!FR107</f>
        <v>0</v>
      </c>
      <c r="FR105" s="220" t="str">
        <f>'Marks Entry'!FS107</f>
        <v/>
      </c>
      <c r="FS105" s="207">
        <f>'Marks Entry'!FT107</f>
        <v>0</v>
      </c>
      <c r="FT105" s="208">
        <f>'Marks Entry'!FU107</f>
        <v>0</v>
      </c>
      <c r="FU105" s="222" t="str">
        <f>'Marks Entry'!FV107</f>
        <v/>
      </c>
      <c r="FV105" s="207" t="str">
        <f>'Marks Entry'!FW107</f>
        <v/>
      </c>
      <c r="FW105" s="208" t="str">
        <f>'Marks Entry'!FX107</f>
        <v/>
      </c>
      <c r="FX105" s="223" t="str">
        <f>'Marks Entry'!FY107</f>
        <v/>
      </c>
      <c r="FY105" s="224" t="str">
        <f>'Marks Entry'!FZ107</f>
        <v/>
      </c>
      <c r="FZ105" s="224" t="str">
        <f>'Marks Entry'!GA107</f>
        <v/>
      </c>
      <c r="GA105" s="208" t="str">
        <f>'Marks Entry'!GC107</f>
        <v/>
      </c>
      <c r="GB105" s="445" t="str">
        <f>'Marks Entry'!GD107</f>
        <v/>
      </c>
    </row>
    <row r="106" spans="1:184" s="31" customFormat="1" ht="17.25" customHeight="1">
      <c r="A106" s="1064"/>
      <c r="B106" s="188">
        <f t="shared" si="2"/>
        <v>0</v>
      </c>
      <c r="C106" s="189">
        <f>'Marks Entry'!D108</f>
        <v>0</v>
      </c>
      <c r="D106" s="189">
        <f>'Marks Entry'!E108</f>
        <v>0</v>
      </c>
      <c r="E106" s="189">
        <f>'Marks Entry'!F108</f>
        <v>0</v>
      </c>
      <c r="F106" s="189">
        <f>'Marks Entry'!G108</f>
        <v>0</v>
      </c>
      <c r="G106" s="189">
        <f>'Marks Entry'!H108</f>
        <v>0</v>
      </c>
      <c r="H106" s="189">
        <f>'Marks Entry'!I108</f>
        <v>0</v>
      </c>
      <c r="I106" s="189">
        <f>'Marks Entry'!J108</f>
        <v>0</v>
      </c>
      <c r="J106" s="366">
        <f>'Marks Entry'!K108</f>
        <v>0</v>
      </c>
      <c r="K106" s="207">
        <f>'Marks Entry'!L108</f>
        <v>0</v>
      </c>
      <c r="L106" s="208">
        <f>'Marks Entry'!M108</f>
        <v>0</v>
      </c>
      <c r="M106" s="208">
        <f>'Marks Entry'!N108</f>
        <v>0</v>
      </c>
      <c r="N106" s="208">
        <f>'Marks Entry'!O108</f>
        <v>0</v>
      </c>
      <c r="O106" s="208">
        <f>'Marks Entry'!P108</f>
        <v>0</v>
      </c>
      <c r="P106" s="209">
        <f>'Marks Entry'!Q108</f>
        <v>0</v>
      </c>
      <c r="Q106" s="208">
        <f>'Marks Entry'!R108</f>
        <v>0</v>
      </c>
      <c r="R106" s="209">
        <f>'Marks Entry'!S108</f>
        <v>0</v>
      </c>
      <c r="S106" s="208">
        <f>'Marks Entry'!T108</f>
        <v>0</v>
      </c>
      <c r="T106" s="209">
        <f>'Marks Entry'!U108</f>
        <v>0</v>
      </c>
      <c r="U106" s="208">
        <f>'Marks Entry'!V108</f>
        <v>0</v>
      </c>
      <c r="V106" s="208" t="str">
        <f>'Marks Entry'!W108</f>
        <v/>
      </c>
      <c r="W106" s="208" t="str">
        <f>'Marks Entry'!X108</f>
        <v/>
      </c>
      <c r="X106" s="210" t="str">
        <f>'Marks Entry'!Y108</f>
        <v/>
      </c>
      <c r="Y106" s="207">
        <f>'Marks Entry'!Z108</f>
        <v>0</v>
      </c>
      <c r="Z106" s="208">
        <f>'Marks Entry'!AA108</f>
        <v>0</v>
      </c>
      <c r="AA106" s="208">
        <f>'Marks Entry'!AB108</f>
        <v>0</v>
      </c>
      <c r="AB106" s="208">
        <f>'Marks Entry'!AC108</f>
        <v>0</v>
      </c>
      <c r="AC106" s="208">
        <f>'Marks Entry'!AD108</f>
        <v>0</v>
      </c>
      <c r="AD106" s="209">
        <f>'Marks Entry'!AE108</f>
        <v>0</v>
      </c>
      <c r="AE106" s="208">
        <f>'Marks Entry'!AF108</f>
        <v>0</v>
      </c>
      <c r="AF106" s="209">
        <f>'Marks Entry'!AG108</f>
        <v>0</v>
      </c>
      <c r="AG106" s="208">
        <f>'Marks Entry'!AH108</f>
        <v>0</v>
      </c>
      <c r="AH106" s="209">
        <f>'Marks Entry'!AI108</f>
        <v>0</v>
      </c>
      <c r="AI106" s="208">
        <f>'Marks Entry'!AJ108</f>
        <v>0</v>
      </c>
      <c r="AJ106" s="208" t="str">
        <f>'Marks Entry'!AK108</f>
        <v/>
      </c>
      <c r="AK106" s="208" t="str">
        <f>'Marks Entry'!AL108</f>
        <v/>
      </c>
      <c r="AL106" s="210" t="str">
        <f>'Marks Entry'!AM108</f>
        <v/>
      </c>
      <c r="AM106" s="207">
        <f>'Marks Entry'!AN108</f>
        <v>0</v>
      </c>
      <c r="AN106" s="208">
        <f>'Marks Entry'!AO108</f>
        <v>0</v>
      </c>
      <c r="AO106" s="208">
        <f>'Marks Entry'!AP108</f>
        <v>0</v>
      </c>
      <c r="AP106" s="208">
        <f>'Marks Entry'!AQ108</f>
        <v>0</v>
      </c>
      <c r="AQ106" s="208">
        <f>'Marks Entry'!AR108</f>
        <v>0</v>
      </c>
      <c r="AR106" s="209">
        <f>'Marks Entry'!AS108</f>
        <v>0</v>
      </c>
      <c r="AS106" s="208">
        <f>'Marks Entry'!AT108</f>
        <v>0</v>
      </c>
      <c r="AT106" s="209">
        <f>'Marks Entry'!AU108</f>
        <v>0</v>
      </c>
      <c r="AU106" s="208">
        <f>'Marks Entry'!AV108</f>
        <v>0</v>
      </c>
      <c r="AV106" s="209">
        <f>'Marks Entry'!AW108</f>
        <v>0</v>
      </c>
      <c r="AW106" s="208">
        <f>'Marks Entry'!AX108</f>
        <v>0</v>
      </c>
      <c r="AX106" s="208" t="str">
        <f>'Marks Entry'!AY108</f>
        <v/>
      </c>
      <c r="AY106" s="208" t="str">
        <f>'Marks Entry'!AZ108</f>
        <v/>
      </c>
      <c r="AZ106" s="210" t="str">
        <f>'Marks Entry'!BA108</f>
        <v/>
      </c>
      <c r="BA106" s="207">
        <f>'Marks Entry'!BB108</f>
        <v>0</v>
      </c>
      <c r="BB106" s="208">
        <f>'Marks Entry'!BC108</f>
        <v>0</v>
      </c>
      <c r="BC106" s="208">
        <f>'Marks Entry'!BD108</f>
        <v>0</v>
      </c>
      <c r="BD106" s="208">
        <f>'Marks Entry'!BE108</f>
        <v>0</v>
      </c>
      <c r="BE106" s="208">
        <f>'Marks Entry'!BF108</f>
        <v>0</v>
      </c>
      <c r="BF106" s="209">
        <f>'Marks Entry'!BG108</f>
        <v>0</v>
      </c>
      <c r="BG106" s="208">
        <f>'Marks Entry'!BH108</f>
        <v>0</v>
      </c>
      <c r="BH106" s="209">
        <f>'Marks Entry'!BI108</f>
        <v>0</v>
      </c>
      <c r="BI106" s="208">
        <f>'Marks Entry'!BJ108</f>
        <v>0</v>
      </c>
      <c r="BJ106" s="209">
        <f>'Marks Entry'!BK108</f>
        <v>0</v>
      </c>
      <c r="BK106" s="208">
        <f>'Marks Entry'!BL108</f>
        <v>0</v>
      </c>
      <c r="BL106" s="208" t="str">
        <f>'Marks Entry'!BM108</f>
        <v/>
      </c>
      <c r="BM106" s="208" t="str">
        <f>'Marks Entry'!BN108</f>
        <v/>
      </c>
      <c r="BN106" s="210" t="str">
        <f>'Marks Entry'!BO108</f>
        <v/>
      </c>
      <c r="BO106" s="207">
        <f>'Marks Entry'!BP108</f>
        <v>0</v>
      </c>
      <c r="BP106" s="208">
        <f>'Marks Entry'!BQ108</f>
        <v>0</v>
      </c>
      <c r="BQ106" s="208">
        <f>'Marks Entry'!BR108</f>
        <v>0</v>
      </c>
      <c r="BR106" s="208">
        <f>'Marks Entry'!BS108</f>
        <v>0</v>
      </c>
      <c r="BS106" s="208">
        <f>'Marks Entry'!BT108</f>
        <v>0</v>
      </c>
      <c r="BT106" s="209">
        <f>'Marks Entry'!BU108</f>
        <v>0</v>
      </c>
      <c r="BU106" s="208">
        <f>'Marks Entry'!BV108</f>
        <v>0</v>
      </c>
      <c r="BV106" s="209">
        <f>'Marks Entry'!BW108</f>
        <v>0</v>
      </c>
      <c r="BW106" s="208">
        <f>'Marks Entry'!BX108</f>
        <v>0</v>
      </c>
      <c r="BX106" s="209">
        <f>'Marks Entry'!BY108</f>
        <v>0</v>
      </c>
      <c r="BY106" s="208">
        <f>'Marks Entry'!BZ108</f>
        <v>0</v>
      </c>
      <c r="BZ106" s="208" t="str">
        <f>'Marks Entry'!CA108</f>
        <v/>
      </c>
      <c r="CA106" s="208" t="str">
        <f>'Marks Entry'!CB108</f>
        <v/>
      </c>
      <c r="CB106" s="210" t="str">
        <f>'Marks Entry'!CC108</f>
        <v/>
      </c>
      <c r="CC106" s="207">
        <f>'Marks Entry'!CD108</f>
        <v>0</v>
      </c>
      <c r="CD106" s="208">
        <f>'Marks Entry'!CE108</f>
        <v>0</v>
      </c>
      <c r="CE106" s="208">
        <f>'Marks Entry'!CF108</f>
        <v>0</v>
      </c>
      <c r="CF106" s="208">
        <f>'Marks Entry'!CG108</f>
        <v>0</v>
      </c>
      <c r="CG106" s="208">
        <f>'Marks Entry'!CH108</f>
        <v>0</v>
      </c>
      <c r="CH106" s="209">
        <f>'Marks Entry'!CI108</f>
        <v>0</v>
      </c>
      <c r="CI106" s="208">
        <f>'Marks Entry'!CJ108</f>
        <v>0</v>
      </c>
      <c r="CJ106" s="209">
        <f>'Marks Entry'!CK108</f>
        <v>0</v>
      </c>
      <c r="CK106" s="208">
        <f>'Marks Entry'!CL108</f>
        <v>0</v>
      </c>
      <c r="CL106" s="209">
        <f>'Marks Entry'!CM108</f>
        <v>0</v>
      </c>
      <c r="CM106" s="208">
        <f>'Marks Entry'!CN108</f>
        <v>0</v>
      </c>
      <c r="CN106" s="208" t="str">
        <f>'Marks Entry'!CO108</f>
        <v/>
      </c>
      <c r="CO106" s="208" t="str">
        <f>'Marks Entry'!CP108</f>
        <v/>
      </c>
      <c r="CP106" s="210" t="str">
        <f>'Marks Entry'!CQ108</f>
        <v/>
      </c>
      <c r="CQ106" s="207">
        <f>'Marks Entry'!CR108</f>
        <v>0</v>
      </c>
      <c r="CR106" s="208">
        <f>'Marks Entry'!CS108</f>
        <v>0</v>
      </c>
      <c r="CS106" s="208">
        <f>'Marks Entry'!CT108</f>
        <v>0</v>
      </c>
      <c r="CT106" s="208">
        <f>'Marks Entry'!CU108</f>
        <v>0</v>
      </c>
      <c r="CU106" s="208">
        <f>'Marks Entry'!CV108</f>
        <v>0</v>
      </c>
      <c r="CV106" s="209">
        <f>'Marks Entry'!CW108</f>
        <v>0</v>
      </c>
      <c r="CW106" s="208">
        <f>'Marks Entry'!CX108</f>
        <v>0</v>
      </c>
      <c r="CX106" s="209">
        <f>'Marks Entry'!CY108</f>
        <v>0</v>
      </c>
      <c r="CY106" s="208">
        <f>'Marks Entry'!CZ108</f>
        <v>0</v>
      </c>
      <c r="CZ106" s="209">
        <f>'Marks Entry'!DA108</f>
        <v>0</v>
      </c>
      <c r="DA106" s="208">
        <f>'Marks Entry'!DB108</f>
        <v>0</v>
      </c>
      <c r="DB106" s="208" t="str">
        <f>'Marks Entry'!DC108</f>
        <v/>
      </c>
      <c r="DC106" s="208" t="str">
        <f>'Marks Entry'!DD108</f>
        <v/>
      </c>
      <c r="DD106" s="210" t="str">
        <f>'Marks Entry'!DE108</f>
        <v/>
      </c>
      <c r="DE106" s="211">
        <f>'Marks Entry'!DF108</f>
        <v>0</v>
      </c>
      <c r="DF106" s="212">
        <f>'Marks Entry'!DG108</f>
        <v>0</v>
      </c>
      <c r="DG106" s="212">
        <f>'Marks Entry'!DH108</f>
        <v>0</v>
      </c>
      <c r="DH106" s="209">
        <f>'Marks Entry'!DI108</f>
        <v>0</v>
      </c>
      <c r="DI106" s="212">
        <f>'Marks Entry'!DJ108</f>
        <v>0</v>
      </c>
      <c r="DJ106" s="213">
        <f>'Marks Entry'!DK108</f>
        <v>0</v>
      </c>
      <c r="DK106" s="214">
        <f>'Marks Entry'!DL108</f>
        <v>0</v>
      </c>
      <c r="DL106" s="213">
        <f>'Marks Entry'!DM108</f>
        <v>0</v>
      </c>
      <c r="DM106" s="212">
        <f>'Marks Entry'!DN108</f>
        <v>0</v>
      </c>
      <c r="DN106" s="214">
        <f>'Marks Entry'!DO108</f>
        <v>0</v>
      </c>
      <c r="DO106" s="215">
        <f>'Marks Entry'!DP108</f>
        <v>0</v>
      </c>
      <c r="DP106" s="208">
        <f>'Marks Entry'!DQ108</f>
        <v>0</v>
      </c>
      <c r="DQ106" s="210" t="str">
        <f>'Marks Entry'!DR108</f>
        <v/>
      </c>
      <c r="DR106" s="211">
        <f>'Marks Entry'!DS108</f>
        <v>0</v>
      </c>
      <c r="DS106" s="212">
        <f>'Marks Entry'!DT108</f>
        <v>0</v>
      </c>
      <c r="DT106" s="216">
        <f>'Marks Entry'!DU108</f>
        <v>0</v>
      </c>
      <c r="DU106" s="212">
        <f>'Marks Entry'!DV108</f>
        <v>0</v>
      </c>
      <c r="DV106" s="212">
        <f>'Marks Entry'!DW108</f>
        <v>0</v>
      </c>
      <c r="DW106" s="216">
        <f>'Marks Entry'!DX108</f>
        <v>0</v>
      </c>
      <c r="DX106" s="212">
        <f>'Marks Entry'!DY108</f>
        <v>0</v>
      </c>
      <c r="DY106" s="212">
        <f>'Marks Entry'!DZ108</f>
        <v>0</v>
      </c>
      <c r="DZ106" s="216" t="str">
        <f>'Marks Entry'!EA108</f>
        <v/>
      </c>
      <c r="EA106" s="216">
        <f>'Marks Entry'!EB108</f>
        <v>0</v>
      </c>
      <c r="EB106" s="216">
        <f>'Marks Entry'!EC108</f>
        <v>0</v>
      </c>
      <c r="EC106" s="217">
        <f>'Marks Entry'!ED108</f>
        <v>0</v>
      </c>
      <c r="ED106" s="212">
        <f>'Marks Entry'!EE108</f>
        <v>0</v>
      </c>
      <c r="EE106" s="213">
        <f>'Marks Entry'!EF108</f>
        <v>0</v>
      </c>
      <c r="EF106" s="216">
        <f>'Marks Entry'!EG108</f>
        <v>0</v>
      </c>
      <c r="EG106" s="213">
        <f>'Marks Entry'!EH108</f>
        <v>0</v>
      </c>
      <c r="EH106" s="212">
        <f>'Marks Entry'!EI108</f>
        <v>0</v>
      </c>
      <c r="EI106" s="214">
        <f>'Marks Entry'!EJ108</f>
        <v>0</v>
      </c>
      <c r="EJ106" s="214">
        <f>'Marks Entry'!EK108</f>
        <v>0</v>
      </c>
      <c r="EK106" s="214">
        <f>'Marks Entry'!EL108</f>
        <v>0</v>
      </c>
      <c r="EL106" s="218">
        <f>'Marks Entry'!EM108</f>
        <v>0</v>
      </c>
      <c r="EM106" s="208">
        <f>'Marks Entry'!EN108</f>
        <v>0</v>
      </c>
      <c r="EN106" s="210" t="str">
        <f>'Marks Entry'!EO108</f>
        <v/>
      </c>
      <c r="EO106" s="211">
        <f>'Marks Entry'!EP108</f>
        <v>0</v>
      </c>
      <c r="EP106" s="212">
        <f>'Marks Entry'!EQ108</f>
        <v>0</v>
      </c>
      <c r="EQ106" s="212">
        <f>'Marks Entry'!ER108</f>
        <v>0</v>
      </c>
      <c r="ER106" s="215">
        <f>'Marks Entry'!ES108</f>
        <v>0</v>
      </c>
      <c r="ES106" s="219">
        <f>'Marks Entry'!ET108</f>
        <v>0</v>
      </c>
      <c r="ET106" s="220" t="str">
        <f>'Marks Entry'!EU108</f>
        <v/>
      </c>
      <c r="EU106" s="211">
        <f>'Marks Entry'!EV108</f>
        <v>0</v>
      </c>
      <c r="EV106" s="212">
        <f>'Marks Entry'!EW108</f>
        <v>0</v>
      </c>
      <c r="EW106" s="212">
        <f>'Marks Entry'!EX108</f>
        <v>0</v>
      </c>
      <c r="EX106" s="215">
        <f>'Marks Entry'!EY108</f>
        <v>0</v>
      </c>
      <c r="EY106" s="219">
        <f>'Marks Entry'!EZ108</f>
        <v>0</v>
      </c>
      <c r="EZ106" s="220" t="str">
        <f>'Marks Entry'!FA108</f>
        <v/>
      </c>
      <c r="FA106" s="211">
        <f>'Marks Entry'!FB108</f>
        <v>0</v>
      </c>
      <c r="FB106" s="212">
        <f>'Marks Entry'!FC108</f>
        <v>0</v>
      </c>
      <c r="FC106" s="213">
        <f>'Marks Entry'!FD108</f>
        <v>0</v>
      </c>
      <c r="FD106" s="216">
        <f>'Marks Entry'!FE108</f>
        <v>0</v>
      </c>
      <c r="FE106" s="213">
        <f>'Marks Entry'!FF108</f>
        <v>0</v>
      </c>
      <c r="FF106" s="216">
        <f>'Marks Entry'!FG108</f>
        <v>0</v>
      </c>
      <c r="FG106" s="213">
        <f>'Marks Entry'!FH108</f>
        <v>0</v>
      </c>
      <c r="FH106" s="221">
        <f>'Marks Entry'!FI108</f>
        <v>0</v>
      </c>
      <c r="FI106" s="221">
        <f>'Marks Entry'!FJ108</f>
        <v>0</v>
      </c>
      <c r="FJ106" s="221" t="str">
        <f>'Marks Entry'!FK108</f>
        <v/>
      </c>
      <c r="FK106" s="208" t="str">
        <f>'Marks Entry'!FL108</f>
        <v/>
      </c>
      <c r="FL106" s="210" t="str">
        <f>'Marks Entry'!FM108</f>
        <v/>
      </c>
      <c r="FM106" s="211">
        <f>'Marks Entry'!FN108</f>
        <v>0</v>
      </c>
      <c r="FN106" s="212">
        <f>'Marks Entry'!FO108</f>
        <v>0</v>
      </c>
      <c r="FO106" s="212">
        <f>'Marks Entry'!FP108</f>
        <v>0</v>
      </c>
      <c r="FP106" s="215">
        <f>'Marks Entry'!FQ108</f>
        <v>0</v>
      </c>
      <c r="FQ106" s="219">
        <f>'Marks Entry'!FR108</f>
        <v>0</v>
      </c>
      <c r="FR106" s="220" t="str">
        <f>'Marks Entry'!FS108</f>
        <v/>
      </c>
      <c r="FS106" s="207">
        <f>'Marks Entry'!FT108</f>
        <v>0</v>
      </c>
      <c r="FT106" s="208">
        <f>'Marks Entry'!FU108</f>
        <v>0</v>
      </c>
      <c r="FU106" s="222" t="str">
        <f>'Marks Entry'!FV108</f>
        <v/>
      </c>
      <c r="FV106" s="207" t="str">
        <f>'Marks Entry'!FW108</f>
        <v/>
      </c>
      <c r="FW106" s="208" t="str">
        <f>'Marks Entry'!FX108</f>
        <v/>
      </c>
      <c r="FX106" s="223" t="str">
        <f>'Marks Entry'!FY108</f>
        <v/>
      </c>
      <c r="FY106" s="224" t="str">
        <f>'Marks Entry'!FZ108</f>
        <v/>
      </c>
      <c r="FZ106" s="224" t="str">
        <f>'Marks Entry'!GA108</f>
        <v/>
      </c>
      <c r="GA106" s="208" t="str">
        <f>'Marks Entry'!GC108</f>
        <v/>
      </c>
      <c r="GB106" s="445" t="str">
        <f>'Marks Entry'!GD108</f>
        <v/>
      </c>
    </row>
    <row r="107" spans="1:184" s="31" customFormat="1" ht="17.25" customHeight="1" thickBot="1">
      <c r="A107" s="1064"/>
      <c r="B107" s="225">
        <f t="shared" si="2"/>
        <v>0</v>
      </c>
      <c r="C107" s="226">
        <f>'Marks Entry'!D109</f>
        <v>0</v>
      </c>
      <c r="D107" s="226">
        <f>'Marks Entry'!E109</f>
        <v>0</v>
      </c>
      <c r="E107" s="226">
        <f>'Marks Entry'!F109</f>
        <v>0</v>
      </c>
      <c r="F107" s="226">
        <f>'Marks Entry'!G109</f>
        <v>0</v>
      </c>
      <c r="G107" s="226">
        <f>'Marks Entry'!H109</f>
        <v>0</v>
      </c>
      <c r="H107" s="226">
        <f>'Marks Entry'!I109</f>
        <v>0</v>
      </c>
      <c r="I107" s="226">
        <f>'Marks Entry'!J109</f>
        <v>0</v>
      </c>
      <c r="J107" s="367">
        <f>'Marks Entry'!K109</f>
        <v>0</v>
      </c>
      <c r="K107" s="227">
        <f>'Marks Entry'!L109</f>
        <v>0</v>
      </c>
      <c r="L107" s="228">
        <f>'Marks Entry'!M109</f>
        <v>0</v>
      </c>
      <c r="M107" s="228">
        <f>'Marks Entry'!N109</f>
        <v>0</v>
      </c>
      <c r="N107" s="228">
        <f>'Marks Entry'!O109</f>
        <v>0</v>
      </c>
      <c r="O107" s="228">
        <f>'Marks Entry'!P109</f>
        <v>0</v>
      </c>
      <c r="P107" s="229">
        <f>'Marks Entry'!Q109</f>
        <v>0</v>
      </c>
      <c r="Q107" s="228">
        <f>'Marks Entry'!R109</f>
        <v>0</v>
      </c>
      <c r="R107" s="229">
        <f>'Marks Entry'!S109</f>
        <v>0</v>
      </c>
      <c r="S107" s="228">
        <f>'Marks Entry'!T109</f>
        <v>0</v>
      </c>
      <c r="T107" s="229">
        <f>'Marks Entry'!U109</f>
        <v>0</v>
      </c>
      <c r="U107" s="228">
        <f>'Marks Entry'!V109</f>
        <v>0</v>
      </c>
      <c r="V107" s="228" t="str">
        <f>'Marks Entry'!W109</f>
        <v/>
      </c>
      <c r="W107" s="228" t="str">
        <f>'Marks Entry'!X109</f>
        <v/>
      </c>
      <c r="X107" s="230" t="str">
        <f>'Marks Entry'!Y109</f>
        <v/>
      </c>
      <c r="Y107" s="227">
        <f>'Marks Entry'!Z109</f>
        <v>0</v>
      </c>
      <c r="Z107" s="228">
        <f>'Marks Entry'!AA109</f>
        <v>0</v>
      </c>
      <c r="AA107" s="228">
        <f>'Marks Entry'!AB109</f>
        <v>0</v>
      </c>
      <c r="AB107" s="228">
        <f>'Marks Entry'!AC109</f>
        <v>0</v>
      </c>
      <c r="AC107" s="228">
        <f>'Marks Entry'!AD109</f>
        <v>0</v>
      </c>
      <c r="AD107" s="229">
        <f>'Marks Entry'!AE109</f>
        <v>0</v>
      </c>
      <c r="AE107" s="228">
        <f>'Marks Entry'!AF109</f>
        <v>0</v>
      </c>
      <c r="AF107" s="229">
        <f>'Marks Entry'!AG109</f>
        <v>0</v>
      </c>
      <c r="AG107" s="228">
        <f>'Marks Entry'!AH109</f>
        <v>0</v>
      </c>
      <c r="AH107" s="229">
        <f>'Marks Entry'!AI109</f>
        <v>0</v>
      </c>
      <c r="AI107" s="228">
        <f>'Marks Entry'!AJ109</f>
        <v>0</v>
      </c>
      <c r="AJ107" s="228" t="str">
        <f>'Marks Entry'!AK109</f>
        <v/>
      </c>
      <c r="AK107" s="228" t="str">
        <f>'Marks Entry'!AL109</f>
        <v/>
      </c>
      <c r="AL107" s="230" t="str">
        <f>'Marks Entry'!AM109</f>
        <v/>
      </c>
      <c r="AM107" s="227">
        <f>'Marks Entry'!AN109</f>
        <v>0</v>
      </c>
      <c r="AN107" s="228">
        <f>'Marks Entry'!AO109</f>
        <v>0</v>
      </c>
      <c r="AO107" s="228">
        <f>'Marks Entry'!AP109</f>
        <v>0</v>
      </c>
      <c r="AP107" s="228">
        <f>'Marks Entry'!AQ109</f>
        <v>0</v>
      </c>
      <c r="AQ107" s="228">
        <f>'Marks Entry'!AR109</f>
        <v>0</v>
      </c>
      <c r="AR107" s="229">
        <f>'Marks Entry'!AS109</f>
        <v>0</v>
      </c>
      <c r="AS107" s="228">
        <f>'Marks Entry'!AT109</f>
        <v>0</v>
      </c>
      <c r="AT107" s="229">
        <f>'Marks Entry'!AU109</f>
        <v>0</v>
      </c>
      <c r="AU107" s="228">
        <f>'Marks Entry'!AV109</f>
        <v>0</v>
      </c>
      <c r="AV107" s="229">
        <f>'Marks Entry'!AW109</f>
        <v>0</v>
      </c>
      <c r="AW107" s="228">
        <f>'Marks Entry'!AX109</f>
        <v>0</v>
      </c>
      <c r="AX107" s="228" t="str">
        <f>'Marks Entry'!AY109</f>
        <v/>
      </c>
      <c r="AY107" s="228" t="str">
        <f>'Marks Entry'!AZ109</f>
        <v/>
      </c>
      <c r="AZ107" s="230" t="str">
        <f>'Marks Entry'!BA109</f>
        <v/>
      </c>
      <c r="BA107" s="227">
        <f>'Marks Entry'!BB109</f>
        <v>0</v>
      </c>
      <c r="BB107" s="228">
        <f>'Marks Entry'!BC109</f>
        <v>0</v>
      </c>
      <c r="BC107" s="228">
        <f>'Marks Entry'!BD109</f>
        <v>0</v>
      </c>
      <c r="BD107" s="228">
        <f>'Marks Entry'!BE109</f>
        <v>0</v>
      </c>
      <c r="BE107" s="228">
        <f>'Marks Entry'!BF109</f>
        <v>0</v>
      </c>
      <c r="BF107" s="229">
        <f>'Marks Entry'!BG109</f>
        <v>0</v>
      </c>
      <c r="BG107" s="228">
        <f>'Marks Entry'!BH109</f>
        <v>0</v>
      </c>
      <c r="BH107" s="229">
        <f>'Marks Entry'!BI109</f>
        <v>0</v>
      </c>
      <c r="BI107" s="228">
        <f>'Marks Entry'!BJ109</f>
        <v>0</v>
      </c>
      <c r="BJ107" s="229">
        <f>'Marks Entry'!BK109</f>
        <v>0</v>
      </c>
      <c r="BK107" s="228">
        <f>'Marks Entry'!BL109</f>
        <v>0</v>
      </c>
      <c r="BL107" s="228" t="str">
        <f>'Marks Entry'!BM109</f>
        <v/>
      </c>
      <c r="BM107" s="228" t="str">
        <f>'Marks Entry'!BN109</f>
        <v/>
      </c>
      <c r="BN107" s="230" t="str">
        <f>'Marks Entry'!BO109</f>
        <v/>
      </c>
      <c r="BO107" s="227">
        <f>'Marks Entry'!BP109</f>
        <v>0</v>
      </c>
      <c r="BP107" s="228">
        <f>'Marks Entry'!BQ109</f>
        <v>0</v>
      </c>
      <c r="BQ107" s="228">
        <f>'Marks Entry'!BR109</f>
        <v>0</v>
      </c>
      <c r="BR107" s="228">
        <f>'Marks Entry'!BS109</f>
        <v>0</v>
      </c>
      <c r="BS107" s="228">
        <f>'Marks Entry'!BT109</f>
        <v>0</v>
      </c>
      <c r="BT107" s="229">
        <f>'Marks Entry'!BU109</f>
        <v>0</v>
      </c>
      <c r="BU107" s="228">
        <f>'Marks Entry'!BV109</f>
        <v>0</v>
      </c>
      <c r="BV107" s="229">
        <f>'Marks Entry'!BW109</f>
        <v>0</v>
      </c>
      <c r="BW107" s="228">
        <f>'Marks Entry'!BX109</f>
        <v>0</v>
      </c>
      <c r="BX107" s="229">
        <f>'Marks Entry'!BY109</f>
        <v>0</v>
      </c>
      <c r="BY107" s="228">
        <f>'Marks Entry'!BZ109</f>
        <v>0</v>
      </c>
      <c r="BZ107" s="228" t="str">
        <f>'Marks Entry'!CA109</f>
        <v/>
      </c>
      <c r="CA107" s="228" t="str">
        <f>'Marks Entry'!CB109</f>
        <v/>
      </c>
      <c r="CB107" s="230" t="str">
        <f>'Marks Entry'!CC109</f>
        <v/>
      </c>
      <c r="CC107" s="227">
        <f>'Marks Entry'!CD109</f>
        <v>0</v>
      </c>
      <c r="CD107" s="228">
        <f>'Marks Entry'!CE109</f>
        <v>0</v>
      </c>
      <c r="CE107" s="228">
        <f>'Marks Entry'!CF109</f>
        <v>0</v>
      </c>
      <c r="CF107" s="228">
        <f>'Marks Entry'!CG109</f>
        <v>0</v>
      </c>
      <c r="CG107" s="228">
        <f>'Marks Entry'!CH109</f>
        <v>0</v>
      </c>
      <c r="CH107" s="229">
        <f>'Marks Entry'!CI109</f>
        <v>0</v>
      </c>
      <c r="CI107" s="228">
        <f>'Marks Entry'!CJ109</f>
        <v>0</v>
      </c>
      <c r="CJ107" s="229">
        <f>'Marks Entry'!CK109</f>
        <v>0</v>
      </c>
      <c r="CK107" s="228">
        <f>'Marks Entry'!CL109</f>
        <v>0</v>
      </c>
      <c r="CL107" s="229">
        <f>'Marks Entry'!CM109</f>
        <v>0</v>
      </c>
      <c r="CM107" s="228">
        <f>'Marks Entry'!CN109</f>
        <v>0</v>
      </c>
      <c r="CN107" s="228" t="str">
        <f>'Marks Entry'!CO109</f>
        <v/>
      </c>
      <c r="CO107" s="228" t="str">
        <f>'Marks Entry'!CP109</f>
        <v/>
      </c>
      <c r="CP107" s="230" t="str">
        <f>'Marks Entry'!CQ109</f>
        <v/>
      </c>
      <c r="CQ107" s="227">
        <f>'Marks Entry'!CR109</f>
        <v>0</v>
      </c>
      <c r="CR107" s="228">
        <f>'Marks Entry'!CS109</f>
        <v>0</v>
      </c>
      <c r="CS107" s="228">
        <f>'Marks Entry'!CT109</f>
        <v>0</v>
      </c>
      <c r="CT107" s="228">
        <f>'Marks Entry'!CU109</f>
        <v>0</v>
      </c>
      <c r="CU107" s="228">
        <f>'Marks Entry'!CV109</f>
        <v>0</v>
      </c>
      <c r="CV107" s="229">
        <f>'Marks Entry'!CW109</f>
        <v>0</v>
      </c>
      <c r="CW107" s="228">
        <f>'Marks Entry'!CX109</f>
        <v>0</v>
      </c>
      <c r="CX107" s="229">
        <f>'Marks Entry'!CY109</f>
        <v>0</v>
      </c>
      <c r="CY107" s="228">
        <f>'Marks Entry'!CZ109</f>
        <v>0</v>
      </c>
      <c r="CZ107" s="229">
        <f>'Marks Entry'!DA109</f>
        <v>0</v>
      </c>
      <c r="DA107" s="228">
        <f>'Marks Entry'!DB109</f>
        <v>0</v>
      </c>
      <c r="DB107" s="228" t="str">
        <f>'Marks Entry'!DC109</f>
        <v/>
      </c>
      <c r="DC107" s="228" t="str">
        <f>'Marks Entry'!DD109</f>
        <v/>
      </c>
      <c r="DD107" s="230" t="str">
        <f>'Marks Entry'!DE109</f>
        <v/>
      </c>
      <c r="DE107" s="231">
        <f>'Marks Entry'!DF109</f>
        <v>0</v>
      </c>
      <c r="DF107" s="232">
        <f>'Marks Entry'!DG109</f>
        <v>0</v>
      </c>
      <c r="DG107" s="232">
        <f>'Marks Entry'!DH109</f>
        <v>0</v>
      </c>
      <c r="DH107" s="229">
        <f>'Marks Entry'!DI109</f>
        <v>0</v>
      </c>
      <c r="DI107" s="232">
        <f>'Marks Entry'!DJ109</f>
        <v>0</v>
      </c>
      <c r="DJ107" s="233">
        <f>'Marks Entry'!DK109</f>
        <v>0</v>
      </c>
      <c r="DK107" s="234">
        <f>'Marks Entry'!DL109</f>
        <v>0</v>
      </c>
      <c r="DL107" s="233">
        <f>'Marks Entry'!DM109</f>
        <v>0</v>
      </c>
      <c r="DM107" s="232">
        <f>'Marks Entry'!DN109</f>
        <v>0</v>
      </c>
      <c r="DN107" s="234">
        <f>'Marks Entry'!DO109</f>
        <v>0</v>
      </c>
      <c r="DO107" s="235">
        <f>'Marks Entry'!DP109</f>
        <v>0</v>
      </c>
      <c r="DP107" s="228">
        <f>'Marks Entry'!DQ109</f>
        <v>0</v>
      </c>
      <c r="DQ107" s="230" t="str">
        <f>'Marks Entry'!DR109</f>
        <v/>
      </c>
      <c r="DR107" s="231">
        <f>'Marks Entry'!DS109</f>
        <v>0</v>
      </c>
      <c r="DS107" s="232">
        <f>'Marks Entry'!DT109</f>
        <v>0</v>
      </c>
      <c r="DT107" s="236">
        <f>'Marks Entry'!DU109</f>
        <v>0</v>
      </c>
      <c r="DU107" s="232">
        <f>'Marks Entry'!DV109</f>
        <v>0</v>
      </c>
      <c r="DV107" s="232">
        <f>'Marks Entry'!DW109</f>
        <v>0</v>
      </c>
      <c r="DW107" s="236">
        <f>'Marks Entry'!DX109</f>
        <v>0</v>
      </c>
      <c r="DX107" s="232">
        <f>'Marks Entry'!DY109</f>
        <v>0</v>
      </c>
      <c r="DY107" s="232">
        <f>'Marks Entry'!DZ109</f>
        <v>0</v>
      </c>
      <c r="DZ107" s="236" t="str">
        <f>'Marks Entry'!EA109</f>
        <v/>
      </c>
      <c r="EA107" s="236">
        <f>'Marks Entry'!EB109</f>
        <v>0</v>
      </c>
      <c r="EB107" s="236">
        <f>'Marks Entry'!EC109</f>
        <v>0</v>
      </c>
      <c r="EC107" s="237">
        <f>'Marks Entry'!ED109</f>
        <v>0</v>
      </c>
      <c r="ED107" s="232">
        <f>'Marks Entry'!EE109</f>
        <v>0</v>
      </c>
      <c r="EE107" s="233">
        <f>'Marks Entry'!EF109</f>
        <v>0</v>
      </c>
      <c r="EF107" s="236">
        <f>'Marks Entry'!EG109</f>
        <v>0</v>
      </c>
      <c r="EG107" s="233">
        <f>'Marks Entry'!EH109</f>
        <v>0</v>
      </c>
      <c r="EH107" s="232">
        <f>'Marks Entry'!EI109</f>
        <v>0</v>
      </c>
      <c r="EI107" s="234">
        <f>'Marks Entry'!EJ109</f>
        <v>0</v>
      </c>
      <c r="EJ107" s="234">
        <f>'Marks Entry'!EK109</f>
        <v>0</v>
      </c>
      <c r="EK107" s="234">
        <f>'Marks Entry'!EL109</f>
        <v>0</v>
      </c>
      <c r="EL107" s="238">
        <f>'Marks Entry'!EM109</f>
        <v>0</v>
      </c>
      <c r="EM107" s="228">
        <f>'Marks Entry'!EN109</f>
        <v>0</v>
      </c>
      <c r="EN107" s="230" t="str">
        <f>'Marks Entry'!EO109</f>
        <v/>
      </c>
      <c r="EO107" s="231">
        <f>'Marks Entry'!EP109</f>
        <v>0</v>
      </c>
      <c r="EP107" s="232">
        <f>'Marks Entry'!EQ109</f>
        <v>0</v>
      </c>
      <c r="EQ107" s="232">
        <f>'Marks Entry'!ER109</f>
        <v>0</v>
      </c>
      <c r="ER107" s="235">
        <f>'Marks Entry'!ES109</f>
        <v>0</v>
      </c>
      <c r="ES107" s="239">
        <f>'Marks Entry'!ET109</f>
        <v>0</v>
      </c>
      <c r="ET107" s="240" t="str">
        <f>'Marks Entry'!EU109</f>
        <v/>
      </c>
      <c r="EU107" s="231">
        <f>'Marks Entry'!EV109</f>
        <v>0</v>
      </c>
      <c r="EV107" s="232">
        <f>'Marks Entry'!EW109</f>
        <v>0</v>
      </c>
      <c r="EW107" s="232">
        <f>'Marks Entry'!EX109</f>
        <v>0</v>
      </c>
      <c r="EX107" s="235">
        <f>'Marks Entry'!EY109</f>
        <v>0</v>
      </c>
      <c r="EY107" s="239">
        <f>'Marks Entry'!EZ109</f>
        <v>0</v>
      </c>
      <c r="EZ107" s="240" t="str">
        <f>'Marks Entry'!FA109</f>
        <v/>
      </c>
      <c r="FA107" s="231">
        <f>'Marks Entry'!FB109</f>
        <v>0</v>
      </c>
      <c r="FB107" s="232">
        <f>'Marks Entry'!FC109</f>
        <v>0</v>
      </c>
      <c r="FC107" s="233">
        <f>'Marks Entry'!FD109</f>
        <v>0</v>
      </c>
      <c r="FD107" s="236">
        <f>'Marks Entry'!FE109</f>
        <v>0</v>
      </c>
      <c r="FE107" s="233">
        <f>'Marks Entry'!FF109</f>
        <v>0</v>
      </c>
      <c r="FF107" s="236">
        <f>'Marks Entry'!FG109</f>
        <v>0</v>
      </c>
      <c r="FG107" s="233">
        <f>'Marks Entry'!FH109</f>
        <v>0</v>
      </c>
      <c r="FH107" s="241">
        <f>'Marks Entry'!FI109</f>
        <v>0</v>
      </c>
      <c r="FI107" s="241">
        <f>'Marks Entry'!FJ109</f>
        <v>0</v>
      </c>
      <c r="FJ107" s="241" t="str">
        <f>'Marks Entry'!FK109</f>
        <v/>
      </c>
      <c r="FK107" s="228" t="str">
        <f>'Marks Entry'!FL109</f>
        <v/>
      </c>
      <c r="FL107" s="230" t="str">
        <f>'Marks Entry'!FM109</f>
        <v/>
      </c>
      <c r="FM107" s="231">
        <f>'Marks Entry'!FN109</f>
        <v>0</v>
      </c>
      <c r="FN107" s="232">
        <f>'Marks Entry'!FO109</f>
        <v>0</v>
      </c>
      <c r="FO107" s="232">
        <f>'Marks Entry'!FP109</f>
        <v>0</v>
      </c>
      <c r="FP107" s="235">
        <f>'Marks Entry'!FQ109</f>
        <v>0</v>
      </c>
      <c r="FQ107" s="239">
        <f>'Marks Entry'!FR109</f>
        <v>0</v>
      </c>
      <c r="FR107" s="240" t="str">
        <f>'Marks Entry'!FS109</f>
        <v/>
      </c>
      <c r="FS107" s="242">
        <f>'Marks Entry'!FT109</f>
        <v>0</v>
      </c>
      <c r="FT107" s="243">
        <f>'Marks Entry'!FU109</f>
        <v>0</v>
      </c>
      <c r="FU107" s="244" t="str">
        <f>'Marks Entry'!FV109</f>
        <v/>
      </c>
      <c r="FV107" s="242" t="str">
        <f>'Marks Entry'!FW109</f>
        <v/>
      </c>
      <c r="FW107" s="243" t="str">
        <f>'Marks Entry'!FX109</f>
        <v/>
      </c>
      <c r="FX107" s="245" t="str">
        <f>'Marks Entry'!FY109</f>
        <v/>
      </c>
      <c r="FY107" s="243" t="str">
        <f>'Marks Entry'!FZ109</f>
        <v/>
      </c>
      <c r="FZ107" s="243" t="str">
        <f>'Marks Entry'!GA109</f>
        <v/>
      </c>
      <c r="GA107" s="243" t="str">
        <f>'Marks Entry'!GC109</f>
        <v/>
      </c>
      <c r="GB107" s="446" t="str">
        <f>'Marks Entry'!GD109</f>
        <v/>
      </c>
    </row>
    <row r="108" spans="1:184" ht="24.75" customHeight="1">
      <c r="A108" s="1064"/>
      <c r="B108" s="1073" t="s">
        <v>134</v>
      </c>
      <c r="C108" s="1074"/>
      <c r="D108" s="1074"/>
      <c r="E108" s="1074"/>
      <c r="F108" s="1074"/>
      <c r="G108" s="1074"/>
      <c r="H108" s="1074"/>
      <c r="I108" s="1074"/>
      <c r="J108" s="1075"/>
      <c r="K108" s="1026" t="str">
        <f>K2</f>
        <v>HINDI</v>
      </c>
      <c r="L108" s="1027"/>
      <c r="M108" s="1027"/>
      <c r="N108" s="1027"/>
      <c r="O108" s="1027"/>
      <c r="P108" s="1027"/>
      <c r="Q108" s="1027"/>
      <c r="R108" s="1027"/>
      <c r="S108" s="1027"/>
      <c r="T108" s="1027"/>
      <c r="U108" s="1027"/>
      <c r="V108" s="1027"/>
      <c r="W108" s="1027"/>
      <c r="X108" s="1058"/>
      <c r="Y108" s="1026" t="str">
        <f>Y2</f>
        <v>ENGLISH</v>
      </c>
      <c r="Z108" s="1027"/>
      <c r="AA108" s="1027"/>
      <c r="AB108" s="1027"/>
      <c r="AC108" s="1027"/>
      <c r="AD108" s="1027"/>
      <c r="AE108" s="1027"/>
      <c r="AF108" s="1027"/>
      <c r="AG108" s="1027"/>
      <c r="AH108" s="1027"/>
      <c r="AI108" s="1027"/>
      <c r="AJ108" s="1027"/>
      <c r="AK108" s="1027"/>
      <c r="AL108" s="1058"/>
      <c r="AM108" s="1026" t="str">
        <f>AM2</f>
        <v>SANSKRIT-I</v>
      </c>
      <c r="AN108" s="1027"/>
      <c r="AO108" s="1027"/>
      <c r="AP108" s="1027"/>
      <c r="AQ108" s="1027"/>
      <c r="AR108" s="1027"/>
      <c r="AS108" s="1027"/>
      <c r="AT108" s="1027"/>
      <c r="AU108" s="1027"/>
      <c r="AV108" s="1027"/>
      <c r="AW108" s="1027"/>
      <c r="AX108" s="1027"/>
      <c r="AY108" s="1027"/>
      <c r="AZ108" s="1058"/>
      <c r="BA108" s="1026" t="str">
        <f>BA2</f>
        <v>SANSKRIT-II</v>
      </c>
      <c r="BB108" s="1027"/>
      <c r="BC108" s="1027"/>
      <c r="BD108" s="1027"/>
      <c r="BE108" s="1027"/>
      <c r="BF108" s="1027"/>
      <c r="BG108" s="1027"/>
      <c r="BH108" s="1027"/>
      <c r="BI108" s="1027"/>
      <c r="BJ108" s="1027"/>
      <c r="BK108" s="1027"/>
      <c r="BL108" s="1027"/>
      <c r="BM108" s="1027"/>
      <c r="BN108" s="1058"/>
      <c r="BO108" s="1026" t="str">
        <f>BO2</f>
        <v>SCIENCE</v>
      </c>
      <c r="BP108" s="1027"/>
      <c r="BQ108" s="1027"/>
      <c r="BR108" s="1027"/>
      <c r="BS108" s="1027"/>
      <c r="BT108" s="1027"/>
      <c r="BU108" s="1027"/>
      <c r="BV108" s="1027"/>
      <c r="BW108" s="1027"/>
      <c r="BX108" s="1027"/>
      <c r="BY108" s="1027"/>
      <c r="BZ108" s="1027"/>
      <c r="CA108" s="1027"/>
      <c r="CB108" s="1058"/>
      <c r="CC108" s="1026" t="str">
        <f>CC2</f>
        <v>MATHEMATICS</v>
      </c>
      <c r="CD108" s="1027"/>
      <c r="CE108" s="1027"/>
      <c r="CF108" s="1027"/>
      <c r="CG108" s="1027"/>
      <c r="CH108" s="1027"/>
      <c r="CI108" s="1027"/>
      <c r="CJ108" s="1027"/>
      <c r="CK108" s="1027"/>
      <c r="CL108" s="1027"/>
      <c r="CM108" s="1027"/>
      <c r="CN108" s="1027"/>
      <c r="CO108" s="1027"/>
      <c r="CP108" s="1058"/>
      <c r="CQ108" s="1026" t="str">
        <f>CQ2</f>
        <v>SOCIAL SCIENCE</v>
      </c>
      <c r="CR108" s="1027"/>
      <c r="CS108" s="1027"/>
      <c r="CT108" s="1027"/>
      <c r="CU108" s="1027"/>
      <c r="CV108" s="1027"/>
      <c r="CW108" s="1027"/>
      <c r="CX108" s="1027"/>
      <c r="CY108" s="1027"/>
      <c r="CZ108" s="1027"/>
      <c r="DA108" s="1027"/>
      <c r="DB108" s="1027"/>
      <c r="DC108" s="1027"/>
      <c r="DD108" s="1058"/>
      <c r="DE108" s="1026" t="str">
        <f>DE2</f>
        <v>Fou. Of Info. Tech.</v>
      </c>
      <c r="DF108" s="1027"/>
      <c r="DG108" s="1027"/>
      <c r="DH108" s="1027"/>
      <c r="DI108" s="1027"/>
      <c r="DJ108" s="1027"/>
      <c r="DK108" s="1027"/>
      <c r="DL108" s="1027"/>
      <c r="DM108" s="1027"/>
      <c r="DN108" s="1027"/>
      <c r="DO108" s="1027"/>
      <c r="DP108" s="1027"/>
      <c r="DQ108" s="1058"/>
      <c r="DR108" s="1106" t="str">
        <f>DR2</f>
        <v>Health &amp; Phy. Edu.</v>
      </c>
      <c r="DS108" s="1107"/>
      <c r="DT108" s="1107"/>
      <c r="DU108" s="1107"/>
      <c r="DV108" s="1107"/>
      <c r="DW108" s="1107"/>
      <c r="DX108" s="1107"/>
      <c r="DY108" s="1107"/>
      <c r="DZ108" s="1107"/>
      <c r="EA108" s="1107"/>
      <c r="EB108" s="1107"/>
      <c r="EC108" s="1107"/>
      <c r="ED108" s="1107"/>
      <c r="EE108" s="1107"/>
      <c r="EF108" s="1107"/>
      <c r="EG108" s="1107"/>
      <c r="EH108" s="1107"/>
      <c r="EI108" s="1107"/>
      <c r="EJ108" s="1107"/>
      <c r="EK108" s="1107"/>
      <c r="EL108" s="1107"/>
      <c r="EM108" s="1107"/>
      <c r="EN108" s="1108"/>
      <c r="EO108" s="1026" t="str">
        <f>EO2</f>
        <v>S.U.P.W.</v>
      </c>
      <c r="EP108" s="1027"/>
      <c r="EQ108" s="1027"/>
      <c r="ER108" s="1027"/>
      <c r="ES108" s="1027"/>
      <c r="ET108" s="1058"/>
      <c r="EU108" s="1026" t="str">
        <f>EU2</f>
        <v>Art Education</v>
      </c>
      <c r="EV108" s="1027"/>
      <c r="EW108" s="1027"/>
      <c r="EX108" s="1027"/>
      <c r="EY108" s="1027"/>
      <c r="EZ108" s="1058"/>
      <c r="FA108" s="1053" t="str">
        <f>FA2</f>
        <v>Freedom movement and trad. Of bravery in Raj.</v>
      </c>
      <c r="FB108" s="1054"/>
      <c r="FC108" s="1054"/>
      <c r="FD108" s="1054"/>
      <c r="FE108" s="1054"/>
      <c r="FF108" s="1054"/>
      <c r="FG108" s="1054"/>
      <c r="FH108" s="1054"/>
      <c r="FI108" s="1054"/>
      <c r="FJ108" s="1054"/>
      <c r="FK108" s="1054"/>
      <c r="FL108" s="1054"/>
      <c r="FM108" s="1026" t="str">
        <f>FM2</f>
        <v>Vocational Education</v>
      </c>
      <c r="FN108" s="1027"/>
      <c r="FO108" s="1027"/>
      <c r="FP108" s="1027"/>
      <c r="FQ108" s="1027"/>
      <c r="FR108" s="1027"/>
      <c r="FS108" s="1191" t="s">
        <v>143</v>
      </c>
      <c r="FT108" s="1192"/>
      <c r="FU108" s="1192"/>
      <c r="FV108" s="1192"/>
      <c r="FW108" s="1192"/>
      <c r="FX108" s="1192"/>
      <c r="FY108" s="1192"/>
      <c r="FZ108" s="1192"/>
      <c r="GA108" s="1192"/>
      <c r="GB108" s="1193"/>
    </row>
    <row r="109" spans="1:184" ht="34.5" customHeight="1">
      <c r="A109" s="1064"/>
      <c r="B109" s="1117" t="s">
        <v>135</v>
      </c>
      <c r="C109" s="1118"/>
      <c r="D109" s="1118"/>
      <c r="E109" s="1118"/>
      <c r="F109" s="1118"/>
      <c r="G109" s="1118"/>
      <c r="H109" s="1118"/>
      <c r="I109" s="1118"/>
      <c r="J109" s="1119"/>
      <c r="K109" s="1030">
        <f>K3</f>
        <v>0</v>
      </c>
      <c r="L109" s="1031"/>
      <c r="M109" s="1031"/>
      <c r="N109" s="1031"/>
      <c r="O109" s="1031"/>
      <c r="P109" s="1031"/>
      <c r="Q109" s="1031"/>
      <c r="R109" s="1031"/>
      <c r="S109" s="1031"/>
      <c r="T109" s="1031"/>
      <c r="U109" s="1031"/>
      <c r="V109" s="1031"/>
      <c r="W109" s="1031"/>
      <c r="X109" s="1057"/>
      <c r="Y109" s="1030">
        <f>Y3</f>
        <v>0</v>
      </c>
      <c r="Z109" s="1031"/>
      <c r="AA109" s="1031"/>
      <c r="AB109" s="1031"/>
      <c r="AC109" s="1031"/>
      <c r="AD109" s="1031"/>
      <c r="AE109" s="1031"/>
      <c r="AF109" s="1031"/>
      <c r="AG109" s="1031"/>
      <c r="AH109" s="1031"/>
      <c r="AI109" s="1031"/>
      <c r="AJ109" s="1031"/>
      <c r="AK109" s="1031"/>
      <c r="AL109" s="1057"/>
      <c r="AM109" s="1030">
        <f>AM3</f>
        <v>0</v>
      </c>
      <c r="AN109" s="1031"/>
      <c r="AO109" s="1031"/>
      <c r="AP109" s="1031"/>
      <c r="AQ109" s="1031"/>
      <c r="AR109" s="1031"/>
      <c r="AS109" s="1031"/>
      <c r="AT109" s="1031"/>
      <c r="AU109" s="1031"/>
      <c r="AV109" s="1031"/>
      <c r="AW109" s="1031"/>
      <c r="AX109" s="1031"/>
      <c r="AY109" s="1031"/>
      <c r="AZ109" s="1057"/>
      <c r="BA109" s="1030">
        <f>BA3</f>
        <v>0</v>
      </c>
      <c r="BB109" s="1031"/>
      <c r="BC109" s="1031"/>
      <c r="BD109" s="1031"/>
      <c r="BE109" s="1031"/>
      <c r="BF109" s="1031"/>
      <c r="BG109" s="1031"/>
      <c r="BH109" s="1031"/>
      <c r="BI109" s="1031"/>
      <c r="BJ109" s="1031"/>
      <c r="BK109" s="1031"/>
      <c r="BL109" s="1031"/>
      <c r="BM109" s="1031"/>
      <c r="BN109" s="1057"/>
      <c r="BO109" s="1030">
        <f>BO3</f>
        <v>0</v>
      </c>
      <c r="BP109" s="1031"/>
      <c r="BQ109" s="1031"/>
      <c r="BR109" s="1031"/>
      <c r="BS109" s="1031"/>
      <c r="BT109" s="1031"/>
      <c r="BU109" s="1031"/>
      <c r="BV109" s="1031"/>
      <c r="BW109" s="1031"/>
      <c r="BX109" s="1031"/>
      <c r="BY109" s="1031"/>
      <c r="BZ109" s="1031"/>
      <c r="CA109" s="1031"/>
      <c r="CB109" s="1057"/>
      <c r="CC109" s="1030">
        <f>CC3</f>
        <v>0</v>
      </c>
      <c r="CD109" s="1031"/>
      <c r="CE109" s="1031"/>
      <c r="CF109" s="1031"/>
      <c r="CG109" s="1031"/>
      <c r="CH109" s="1031"/>
      <c r="CI109" s="1031"/>
      <c r="CJ109" s="1031"/>
      <c r="CK109" s="1031"/>
      <c r="CL109" s="1031"/>
      <c r="CM109" s="1031"/>
      <c r="CN109" s="1031"/>
      <c r="CO109" s="1031"/>
      <c r="CP109" s="1057"/>
      <c r="CQ109" s="1030">
        <f>CQ3</f>
        <v>0</v>
      </c>
      <c r="CR109" s="1031"/>
      <c r="CS109" s="1031"/>
      <c r="CT109" s="1031"/>
      <c r="CU109" s="1031"/>
      <c r="CV109" s="1031"/>
      <c r="CW109" s="1031"/>
      <c r="CX109" s="1031"/>
      <c r="CY109" s="1031"/>
      <c r="CZ109" s="1031"/>
      <c r="DA109" s="1031"/>
      <c r="DB109" s="1031"/>
      <c r="DC109" s="1031"/>
      <c r="DD109" s="1057"/>
      <c r="DE109" s="1030" t="str">
        <f>DE3</f>
        <v>B</v>
      </c>
      <c r="DF109" s="1031"/>
      <c r="DG109" s="1031"/>
      <c r="DH109" s="1031"/>
      <c r="DI109" s="1031"/>
      <c r="DJ109" s="1031"/>
      <c r="DK109" s="1031"/>
      <c r="DL109" s="1031"/>
      <c r="DM109" s="1031"/>
      <c r="DN109" s="1031"/>
      <c r="DO109" s="1031"/>
      <c r="DP109" s="1031"/>
      <c r="DQ109" s="1057"/>
      <c r="DR109" s="1030" t="str">
        <f>DR3</f>
        <v>D</v>
      </c>
      <c r="DS109" s="1031"/>
      <c r="DT109" s="1031"/>
      <c r="DU109" s="1031"/>
      <c r="DV109" s="1031"/>
      <c r="DW109" s="1031"/>
      <c r="DX109" s="1031"/>
      <c r="DY109" s="1031"/>
      <c r="DZ109" s="1031"/>
      <c r="EA109" s="1031"/>
      <c r="EB109" s="1031"/>
      <c r="EC109" s="1031"/>
      <c r="ED109" s="1031"/>
      <c r="EE109" s="1031"/>
      <c r="EF109" s="1031"/>
      <c r="EG109" s="1031"/>
      <c r="EH109" s="1031"/>
      <c r="EI109" s="1031"/>
      <c r="EJ109" s="1031"/>
      <c r="EK109" s="1031"/>
      <c r="EL109" s="1031"/>
      <c r="EM109" s="1031"/>
      <c r="EN109" s="1057"/>
      <c r="EO109" s="1030" t="str">
        <f>EO3</f>
        <v>B</v>
      </c>
      <c r="EP109" s="1031"/>
      <c r="EQ109" s="1031"/>
      <c r="ER109" s="1031"/>
      <c r="ES109" s="1031"/>
      <c r="ET109" s="1057"/>
      <c r="EU109" s="1030" t="str">
        <f>EU3</f>
        <v>A</v>
      </c>
      <c r="EV109" s="1031"/>
      <c r="EW109" s="1031"/>
      <c r="EX109" s="1031"/>
      <c r="EY109" s="1031"/>
      <c r="EZ109" s="1057"/>
      <c r="FA109" s="1055" t="str">
        <f>FA3</f>
        <v>D</v>
      </c>
      <c r="FB109" s="1056"/>
      <c r="FC109" s="1056"/>
      <c r="FD109" s="1056"/>
      <c r="FE109" s="1056"/>
      <c r="FF109" s="1056"/>
      <c r="FG109" s="1056"/>
      <c r="FH109" s="1056"/>
      <c r="FI109" s="1056"/>
      <c r="FJ109" s="1056"/>
      <c r="FK109" s="1056"/>
      <c r="FL109" s="1056"/>
      <c r="FM109" s="1030" t="str">
        <f>FM3</f>
        <v>B</v>
      </c>
      <c r="FN109" s="1031"/>
      <c r="FO109" s="1031"/>
      <c r="FP109" s="1031"/>
      <c r="FQ109" s="1031"/>
      <c r="FR109" s="1031"/>
      <c r="FS109" s="466" t="s">
        <v>138</v>
      </c>
      <c r="FT109" s="462" t="s">
        <v>121</v>
      </c>
      <c r="FU109" s="463" t="s">
        <v>144</v>
      </c>
      <c r="FV109" s="463" t="s">
        <v>145</v>
      </c>
      <c r="FW109" s="463" t="s">
        <v>146</v>
      </c>
      <c r="FX109" s="463" t="s">
        <v>147</v>
      </c>
      <c r="FY109" s="464" t="s">
        <v>148</v>
      </c>
      <c r="FZ109" s="464" t="s">
        <v>107</v>
      </c>
      <c r="GA109" s="1184" t="s">
        <v>29</v>
      </c>
      <c r="GB109" s="1185"/>
    </row>
    <row r="110" spans="1:184" ht="43.5" customHeight="1">
      <c r="A110" s="1064"/>
      <c r="B110" s="1123" t="s">
        <v>136</v>
      </c>
      <c r="C110" s="1124"/>
      <c r="D110" s="1124"/>
      <c r="E110" s="1124"/>
      <c r="F110" s="1124"/>
      <c r="G110" s="1124"/>
      <c r="H110" s="1124"/>
      <c r="I110" s="1124"/>
      <c r="J110" s="1125"/>
      <c r="K110" s="1078" t="s">
        <v>138</v>
      </c>
      <c r="L110" s="1079"/>
      <c r="M110" s="246" t="s">
        <v>121</v>
      </c>
      <c r="N110" s="1076" t="s">
        <v>139</v>
      </c>
      <c r="O110" s="1077"/>
      <c r="P110" s="247" t="s">
        <v>62</v>
      </c>
      <c r="Q110" s="247" t="s">
        <v>127</v>
      </c>
      <c r="R110" s="247" t="s">
        <v>140</v>
      </c>
      <c r="S110" s="247" t="s">
        <v>141</v>
      </c>
      <c r="T110" s="247" t="s">
        <v>103</v>
      </c>
      <c r="U110" s="247" t="s">
        <v>104</v>
      </c>
      <c r="V110" s="448" t="s">
        <v>105</v>
      </c>
      <c r="W110" s="447" t="s">
        <v>212</v>
      </c>
      <c r="X110" s="248" t="s">
        <v>142</v>
      </c>
      <c r="Y110" s="1078" t="s">
        <v>138</v>
      </c>
      <c r="Z110" s="1079"/>
      <c r="AA110" s="246" t="s">
        <v>121</v>
      </c>
      <c r="AB110" s="1076" t="s">
        <v>139</v>
      </c>
      <c r="AC110" s="1077"/>
      <c r="AD110" s="247" t="s">
        <v>62</v>
      </c>
      <c r="AE110" s="247" t="s">
        <v>127</v>
      </c>
      <c r="AF110" s="247" t="s">
        <v>140</v>
      </c>
      <c r="AG110" s="247" t="s">
        <v>141</v>
      </c>
      <c r="AH110" s="247" t="s">
        <v>103</v>
      </c>
      <c r="AI110" s="247" t="s">
        <v>104</v>
      </c>
      <c r="AJ110" s="448" t="s">
        <v>105</v>
      </c>
      <c r="AK110" s="447" t="s">
        <v>212</v>
      </c>
      <c r="AL110" s="248" t="s">
        <v>142</v>
      </c>
      <c r="AM110" s="1078" t="s">
        <v>138</v>
      </c>
      <c r="AN110" s="1079"/>
      <c r="AO110" s="246" t="s">
        <v>121</v>
      </c>
      <c r="AP110" s="1076" t="s">
        <v>139</v>
      </c>
      <c r="AQ110" s="1077"/>
      <c r="AR110" s="247" t="s">
        <v>62</v>
      </c>
      <c r="AS110" s="247" t="s">
        <v>127</v>
      </c>
      <c r="AT110" s="247" t="s">
        <v>140</v>
      </c>
      <c r="AU110" s="247" t="s">
        <v>141</v>
      </c>
      <c r="AV110" s="247" t="s">
        <v>103</v>
      </c>
      <c r="AW110" s="247" t="s">
        <v>104</v>
      </c>
      <c r="AX110" s="448" t="s">
        <v>105</v>
      </c>
      <c r="AY110" s="447" t="s">
        <v>212</v>
      </c>
      <c r="AZ110" s="248" t="s">
        <v>142</v>
      </c>
      <c r="BA110" s="1078" t="s">
        <v>138</v>
      </c>
      <c r="BB110" s="1079"/>
      <c r="BC110" s="246" t="s">
        <v>121</v>
      </c>
      <c r="BD110" s="1076" t="s">
        <v>139</v>
      </c>
      <c r="BE110" s="1077"/>
      <c r="BF110" s="247" t="s">
        <v>62</v>
      </c>
      <c r="BG110" s="247" t="s">
        <v>127</v>
      </c>
      <c r="BH110" s="247" t="s">
        <v>140</v>
      </c>
      <c r="BI110" s="247" t="s">
        <v>141</v>
      </c>
      <c r="BJ110" s="247" t="s">
        <v>103</v>
      </c>
      <c r="BK110" s="247" t="s">
        <v>104</v>
      </c>
      <c r="BL110" s="448" t="s">
        <v>105</v>
      </c>
      <c r="BM110" s="447" t="s">
        <v>212</v>
      </c>
      <c r="BN110" s="248" t="s">
        <v>142</v>
      </c>
      <c r="BO110" s="1078" t="s">
        <v>138</v>
      </c>
      <c r="BP110" s="1079"/>
      <c r="BQ110" s="246" t="s">
        <v>121</v>
      </c>
      <c r="BR110" s="1076" t="s">
        <v>139</v>
      </c>
      <c r="BS110" s="1077"/>
      <c r="BT110" s="247" t="s">
        <v>62</v>
      </c>
      <c r="BU110" s="247" t="s">
        <v>127</v>
      </c>
      <c r="BV110" s="247" t="s">
        <v>140</v>
      </c>
      <c r="BW110" s="247" t="s">
        <v>141</v>
      </c>
      <c r="BX110" s="247" t="s">
        <v>103</v>
      </c>
      <c r="BY110" s="247" t="s">
        <v>104</v>
      </c>
      <c r="BZ110" s="448" t="s">
        <v>105</v>
      </c>
      <c r="CA110" s="447" t="s">
        <v>212</v>
      </c>
      <c r="CB110" s="248" t="s">
        <v>142</v>
      </c>
      <c r="CC110" s="1078" t="s">
        <v>138</v>
      </c>
      <c r="CD110" s="1079"/>
      <c r="CE110" s="246" t="s">
        <v>121</v>
      </c>
      <c r="CF110" s="1076" t="s">
        <v>139</v>
      </c>
      <c r="CG110" s="1077"/>
      <c r="CH110" s="247" t="s">
        <v>62</v>
      </c>
      <c r="CI110" s="247" t="s">
        <v>127</v>
      </c>
      <c r="CJ110" s="247" t="s">
        <v>140</v>
      </c>
      <c r="CK110" s="247" t="s">
        <v>141</v>
      </c>
      <c r="CL110" s="247" t="s">
        <v>103</v>
      </c>
      <c r="CM110" s="247" t="s">
        <v>104</v>
      </c>
      <c r="CN110" s="448" t="s">
        <v>105</v>
      </c>
      <c r="CO110" s="447" t="s">
        <v>212</v>
      </c>
      <c r="CP110" s="248" t="s">
        <v>142</v>
      </c>
      <c r="CQ110" s="1078" t="s">
        <v>138</v>
      </c>
      <c r="CR110" s="1079"/>
      <c r="CS110" s="246" t="s">
        <v>121</v>
      </c>
      <c r="CT110" s="1076" t="s">
        <v>139</v>
      </c>
      <c r="CU110" s="1077"/>
      <c r="CV110" s="247" t="s">
        <v>62</v>
      </c>
      <c r="CW110" s="247" t="s">
        <v>127</v>
      </c>
      <c r="CX110" s="247" t="s">
        <v>140</v>
      </c>
      <c r="CY110" s="247" t="s">
        <v>141</v>
      </c>
      <c r="CZ110" s="247" t="s">
        <v>103</v>
      </c>
      <c r="DA110" s="247" t="s">
        <v>104</v>
      </c>
      <c r="DB110" s="448" t="s">
        <v>105</v>
      </c>
      <c r="DC110" s="447" t="s">
        <v>212</v>
      </c>
      <c r="DD110" s="248" t="s">
        <v>142</v>
      </c>
      <c r="DE110" s="1059" t="s">
        <v>138</v>
      </c>
      <c r="DF110" s="1162"/>
      <c r="DG110" s="449" t="s">
        <v>121</v>
      </c>
      <c r="DH110" s="1156" t="s">
        <v>139</v>
      </c>
      <c r="DI110" s="1157"/>
      <c r="DJ110" s="1216" t="s">
        <v>60</v>
      </c>
      <c r="DK110" s="1217"/>
      <c r="DL110" s="1214" t="s">
        <v>61</v>
      </c>
      <c r="DM110" s="1215"/>
      <c r="DN110" s="1214" t="s">
        <v>63</v>
      </c>
      <c r="DO110" s="1015"/>
      <c r="DP110" s="250" t="s">
        <v>62</v>
      </c>
      <c r="DQ110" s="251" t="s">
        <v>29</v>
      </c>
      <c r="DR110" s="1059" t="s">
        <v>138</v>
      </c>
      <c r="DS110" s="1060"/>
      <c r="DT110" s="453" t="s">
        <v>121</v>
      </c>
      <c r="DU110" s="1156" t="s">
        <v>139</v>
      </c>
      <c r="DV110" s="1157"/>
      <c r="DW110" s="1013" t="s">
        <v>60</v>
      </c>
      <c r="DX110" s="1015"/>
      <c r="DY110" s="1013" t="s">
        <v>61</v>
      </c>
      <c r="DZ110" s="1014"/>
      <c r="EA110" s="1014"/>
      <c r="EB110" s="1014"/>
      <c r="EC110" s="1014"/>
      <c r="ED110" s="1015"/>
      <c r="EE110" s="1013" t="s">
        <v>63</v>
      </c>
      <c r="EF110" s="1014"/>
      <c r="EG110" s="1015"/>
      <c r="EH110" s="1013" t="s">
        <v>62</v>
      </c>
      <c r="EI110" s="1014"/>
      <c r="EJ110" s="1015"/>
      <c r="EK110" s="1050" t="s">
        <v>29</v>
      </c>
      <c r="EL110" s="1051"/>
      <c r="EM110" s="1051"/>
      <c r="EN110" s="1052"/>
      <c r="EO110" s="252" t="s">
        <v>124</v>
      </c>
      <c r="EP110" s="249" t="s">
        <v>121</v>
      </c>
      <c r="EQ110" s="253" t="str">
        <f>CONCATENATE("A","=",COUNTIF(ET8:ET107,"A"))</f>
        <v>A=1</v>
      </c>
      <c r="ER110" s="253" t="str">
        <f>CONCATENATE("C","=",COUNTIF(ET8:ET107,"C"))</f>
        <v>C=0</v>
      </c>
      <c r="ES110" s="1204" t="s">
        <v>29</v>
      </c>
      <c r="ET110" s="1052"/>
      <c r="EU110" s="252" t="s">
        <v>124</v>
      </c>
      <c r="EV110" s="249" t="s">
        <v>121</v>
      </c>
      <c r="EW110" s="253" t="str">
        <f>CONCATENATE("A","=",COUNTIF(EZ8:EZ107,"A"))</f>
        <v>A=0</v>
      </c>
      <c r="EX110" s="253" t="str">
        <f>CONCATENATE("C","=",COUNTIF(EZ8:EZ107,"C"))</f>
        <v>C=0</v>
      </c>
      <c r="EY110" s="1204" t="s">
        <v>29</v>
      </c>
      <c r="EZ110" s="1051"/>
      <c r="FA110" s="1028" t="s">
        <v>124</v>
      </c>
      <c r="FB110" s="1028"/>
      <c r="FC110" s="455" t="s">
        <v>121</v>
      </c>
      <c r="FD110" s="456" t="s">
        <v>254</v>
      </c>
      <c r="FE110" s="457" t="s">
        <v>127</v>
      </c>
      <c r="FF110" s="457" t="s">
        <v>140</v>
      </c>
      <c r="FG110" s="1208" t="s">
        <v>141</v>
      </c>
      <c r="FH110" s="1209"/>
      <c r="FI110" s="457" t="s">
        <v>253</v>
      </c>
      <c r="FJ110" s="458" t="s">
        <v>184</v>
      </c>
      <c r="FK110" s="1210" t="s">
        <v>29</v>
      </c>
      <c r="FL110" s="1210"/>
      <c r="FM110" s="454" t="s">
        <v>124</v>
      </c>
      <c r="FN110" s="249" t="s">
        <v>121</v>
      </c>
      <c r="FO110" s="253" t="str">
        <f>CONCATENATE("A","=",COUNTIF(FR8:FR107,"A"))</f>
        <v>A=1</v>
      </c>
      <c r="FP110" s="253" t="str">
        <f>CONCATENATE("C","=",COUNTIF(FR8:FR107,"C"))</f>
        <v>C=0</v>
      </c>
      <c r="FQ110" s="1204" t="s">
        <v>29</v>
      </c>
      <c r="FR110" s="1051"/>
      <c r="FS110" s="467">
        <f>MAX($B$8:$B$107)</f>
        <v>2</v>
      </c>
      <c r="FT110" s="465">
        <f>COUNTIF($F$8:$F$107,"NSO")</f>
        <v>0</v>
      </c>
      <c r="FU110" s="465">
        <f>FS110-FT110</f>
        <v>2</v>
      </c>
      <c r="FV110" s="465">
        <f>COUNTIF($FY$8:$FY$107,"First")</f>
        <v>0</v>
      </c>
      <c r="FW110" s="465">
        <f>COUNTIF($FY$8:$FY$107,"Second")</f>
        <v>1</v>
      </c>
      <c r="FX110" s="465">
        <f>COUNTIF($FY$8:$FY$107,"Third")</f>
        <v>0</v>
      </c>
      <c r="FY110" s="465">
        <f>COUNTIF($FZ$8:$FZ$107,"Supp.")</f>
        <v>0</v>
      </c>
      <c r="FZ110" s="465">
        <f>COUNTIF($FZ$8:$FZ$107,"failed")</f>
        <v>1</v>
      </c>
      <c r="GA110" s="1186">
        <f>SUM(FV110:FZ110)</f>
        <v>2</v>
      </c>
      <c r="GB110" s="1187"/>
    </row>
    <row r="111" spans="1:184" ht="24.75" customHeight="1">
      <c r="A111" s="1064"/>
      <c r="B111" s="1126"/>
      <c r="C111" s="1127"/>
      <c r="D111" s="1127"/>
      <c r="E111" s="1127"/>
      <c r="F111" s="1127"/>
      <c r="G111" s="1127"/>
      <c r="H111" s="1127"/>
      <c r="I111" s="1127"/>
      <c r="J111" s="1128"/>
      <c r="K111" s="1080">
        <f>MAX($B$8:$B$108)</f>
        <v>2</v>
      </c>
      <c r="L111" s="1081"/>
      <c r="M111" s="1065">
        <f>COUNTIF($F$8:$F$108,"NSO")</f>
        <v>0</v>
      </c>
      <c r="N111" s="1084">
        <f>K111-M111</f>
        <v>2</v>
      </c>
      <c r="O111" s="1085"/>
      <c r="P111" s="1154">
        <f>COUNTIF(X8:X107,"D")</f>
        <v>0</v>
      </c>
      <c r="Q111" s="1154">
        <f>COUNTIF(X8:X107,"I")</f>
        <v>0</v>
      </c>
      <c r="R111" s="1154">
        <f>COUNTIF(X8:X107,"II")</f>
        <v>1</v>
      </c>
      <c r="S111" s="1154">
        <f>COUNTIF(X8:X107,"III")</f>
        <v>0</v>
      </c>
      <c r="T111" s="1154">
        <f>S115+T115</f>
        <v>0</v>
      </c>
      <c r="U111" s="1154">
        <f>COUNTIF(X8:X108,"S")</f>
        <v>0</v>
      </c>
      <c r="V111" s="1154">
        <f>COUNTIF(X8:X108,"F")</f>
        <v>1</v>
      </c>
      <c r="W111" s="1154">
        <f>COUNTIF(X8:X107,"ab")</f>
        <v>0</v>
      </c>
      <c r="X111" s="1011">
        <f>SUM(P111:W112)</f>
        <v>2</v>
      </c>
      <c r="Y111" s="1080">
        <f>MAX($B$8:$B$108)</f>
        <v>2</v>
      </c>
      <c r="Z111" s="1081"/>
      <c r="AA111" s="1065">
        <f>COUNTIF($F$8:$F$108,"NSO")</f>
        <v>0</v>
      </c>
      <c r="AB111" s="1084">
        <f>Y111-AA111</f>
        <v>2</v>
      </c>
      <c r="AC111" s="1085"/>
      <c r="AD111" s="1154">
        <f>COUNTIF(AL8:AL107,"D")</f>
        <v>0</v>
      </c>
      <c r="AE111" s="1154">
        <f>COUNTIF(AL8:AL107,"I")</f>
        <v>1</v>
      </c>
      <c r="AF111" s="1154">
        <f>COUNTIF(AL8:AL107,"II")</f>
        <v>0</v>
      </c>
      <c r="AG111" s="1154">
        <f>COUNTIF(AL8:AL107,"III")</f>
        <v>0</v>
      </c>
      <c r="AH111" s="1154">
        <f>AG115+AH115</f>
        <v>0</v>
      </c>
      <c r="AI111" s="1154">
        <f>COUNTIF(AL8:AL108,"S")</f>
        <v>0</v>
      </c>
      <c r="AJ111" s="1154">
        <f>COUNTIF(AL8:AL108,"F")</f>
        <v>1</v>
      </c>
      <c r="AK111" s="1154">
        <f>COUNTIF(AL8:AL107,"ab")</f>
        <v>0</v>
      </c>
      <c r="AL111" s="1011">
        <f>SUM(AD111:AK112)</f>
        <v>2</v>
      </c>
      <c r="AM111" s="1080">
        <f>MAX($B$8:$B$108)</f>
        <v>2</v>
      </c>
      <c r="AN111" s="1081"/>
      <c r="AO111" s="1065">
        <f>COUNTIF($F$8:$F$108,"NSO")</f>
        <v>0</v>
      </c>
      <c r="AP111" s="1084">
        <f>AM111-AO111</f>
        <v>2</v>
      </c>
      <c r="AQ111" s="1085"/>
      <c r="AR111" s="1154">
        <f>COUNTIF(AZ8:AZ107,"D")</f>
        <v>0</v>
      </c>
      <c r="AS111" s="1154">
        <f>COUNTIF(AZ8:AZ107,"I")</f>
        <v>0</v>
      </c>
      <c r="AT111" s="1154">
        <f>COUNTIF(AZ8:AZ107,"II")</f>
        <v>0</v>
      </c>
      <c r="AU111" s="1154">
        <f>COUNTIF(AZ8:AZ107,"III")</f>
        <v>1</v>
      </c>
      <c r="AV111" s="1154">
        <f>AU115+AV115</f>
        <v>0</v>
      </c>
      <c r="AW111" s="1154">
        <f>COUNTIF(AZ8:AZ108,"S")</f>
        <v>0</v>
      </c>
      <c r="AX111" s="1154">
        <f>COUNTIF(AZ8:AZ108,"F")</f>
        <v>1</v>
      </c>
      <c r="AY111" s="1154">
        <f>COUNTIF(AZ8:AZ107,"ab")</f>
        <v>0</v>
      </c>
      <c r="AZ111" s="1011">
        <f>SUM(AR111:AY112)</f>
        <v>2</v>
      </c>
      <c r="BA111" s="1080">
        <f>MAX($B$8:$B$108)</f>
        <v>2</v>
      </c>
      <c r="BB111" s="1081"/>
      <c r="BC111" s="1065">
        <f>COUNTIF($F$8:$F$108,"NSO")</f>
        <v>0</v>
      </c>
      <c r="BD111" s="1084">
        <f>BA111-BC111</f>
        <v>2</v>
      </c>
      <c r="BE111" s="1085"/>
      <c r="BF111" s="1154">
        <f>COUNTIF(BN8:BN107,"D")</f>
        <v>0</v>
      </c>
      <c r="BG111" s="1154">
        <f>COUNTIF(BN8:BN107,"I")</f>
        <v>0</v>
      </c>
      <c r="BH111" s="1154">
        <f>COUNTIF(BN8:BN107,"II")</f>
        <v>0</v>
      </c>
      <c r="BI111" s="1154">
        <f>COUNTIF(BN8:BN107,"III")</f>
        <v>1</v>
      </c>
      <c r="BJ111" s="1154">
        <f>BI115+BJ115</f>
        <v>0</v>
      </c>
      <c r="BK111" s="1154">
        <f>COUNTIF(BN8:BN108,"S")</f>
        <v>0</v>
      </c>
      <c r="BL111" s="1154">
        <f>COUNTIF(BN8:BN108,"F")</f>
        <v>1</v>
      </c>
      <c r="BM111" s="1154">
        <f>COUNTIF(BN8:BN107,"ab")</f>
        <v>0</v>
      </c>
      <c r="BN111" s="1011">
        <f>SUM(BF111:BM112)</f>
        <v>2</v>
      </c>
      <c r="BO111" s="1080">
        <f>MAX($B$8:$B$108)</f>
        <v>2</v>
      </c>
      <c r="BP111" s="1081"/>
      <c r="BQ111" s="1065">
        <f>COUNTIF($F$8:$F$108,"NSO")</f>
        <v>0</v>
      </c>
      <c r="BR111" s="1084">
        <f>BO111-BQ111</f>
        <v>2</v>
      </c>
      <c r="BS111" s="1085"/>
      <c r="BT111" s="1154">
        <f>COUNTIF(CB8:CB107,"D")</f>
        <v>0</v>
      </c>
      <c r="BU111" s="1154">
        <f>COUNTIF(CB8:CB107,"I")</f>
        <v>1</v>
      </c>
      <c r="BV111" s="1154">
        <f>COUNTIF(CB8:CB107,"II")</f>
        <v>0</v>
      </c>
      <c r="BW111" s="1154">
        <f>COUNTIF(CB8:CB107,"III")</f>
        <v>0</v>
      </c>
      <c r="BX111" s="1154">
        <f>BW115+BX115</f>
        <v>0</v>
      </c>
      <c r="BY111" s="1154">
        <f>COUNTIF(CB8:CB108,"S")</f>
        <v>0</v>
      </c>
      <c r="BZ111" s="1154">
        <f>COUNTIF(CB8:CB108,"F")</f>
        <v>1</v>
      </c>
      <c r="CA111" s="1154">
        <f>COUNTIF(CB8:CB107,"ab")</f>
        <v>0</v>
      </c>
      <c r="CB111" s="1011">
        <f>SUM(BT111:CA112)</f>
        <v>2</v>
      </c>
      <c r="CC111" s="1080">
        <f>MAX($B$8:$B$108)</f>
        <v>2</v>
      </c>
      <c r="CD111" s="1081"/>
      <c r="CE111" s="1065">
        <f>COUNTIF($F$8:$F$108,"NSO")</f>
        <v>0</v>
      </c>
      <c r="CF111" s="1084">
        <f>CC111-CE111</f>
        <v>2</v>
      </c>
      <c r="CG111" s="1085"/>
      <c r="CH111" s="1154">
        <f>COUNTIF(CP8:CP107,"D")</f>
        <v>0</v>
      </c>
      <c r="CI111" s="1154">
        <f>COUNTIF(CP8:CP107,"I")</f>
        <v>0</v>
      </c>
      <c r="CJ111" s="1154">
        <f>COUNTIF(CP8:CP107,"II")</f>
        <v>0</v>
      </c>
      <c r="CK111" s="1154">
        <f>COUNTIF(CP8:CP107,"III")</f>
        <v>1</v>
      </c>
      <c r="CL111" s="1154">
        <f>CK115+CL115</f>
        <v>0</v>
      </c>
      <c r="CM111" s="1154">
        <f>COUNTIF(CP8:CP108,"S")</f>
        <v>0</v>
      </c>
      <c r="CN111" s="1154">
        <f>COUNTIF(CP8:CP108,"F")</f>
        <v>1</v>
      </c>
      <c r="CO111" s="1154">
        <f>COUNTIF(CP8:CP107,"ab")</f>
        <v>0</v>
      </c>
      <c r="CP111" s="1011">
        <f>SUM(CH111:CO112)</f>
        <v>2</v>
      </c>
      <c r="CQ111" s="1080">
        <f>MAX($B$8:$B$108)</f>
        <v>2</v>
      </c>
      <c r="CR111" s="1081"/>
      <c r="CS111" s="1065">
        <f>COUNTIF($F$8:$F$108,"NSO")</f>
        <v>0</v>
      </c>
      <c r="CT111" s="1084">
        <f>CQ111-CS111</f>
        <v>2</v>
      </c>
      <c r="CU111" s="1085"/>
      <c r="CV111" s="1154">
        <f>COUNTIF(DD8:DD107,"D")</f>
        <v>0</v>
      </c>
      <c r="CW111" s="1154">
        <f>COUNTIF(DD8:DD107,"I")</f>
        <v>0</v>
      </c>
      <c r="CX111" s="1154">
        <f>COUNTIF(DD8:DD107,"II")</f>
        <v>1</v>
      </c>
      <c r="CY111" s="1154">
        <f>COUNTIF(DD8:DD107,"III")</f>
        <v>0</v>
      </c>
      <c r="CZ111" s="1154">
        <f>CY115+CZ115</f>
        <v>0</v>
      </c>
      <c r="DA111" s="1154">
        <f>COUNTIF(DD8:DD108,"S")</f>
        <v>0</v>
      </c>
      <c r="DB111" s="1154">
        <f>COUNTIF(DD8:DD108,"F")</f>
        <v>1</v>
      </c>
      <c r="DC111" s="1154">
        <f>COUNTIF(DD8:DD107,"ab")</f>
        <v>0</v>
      </c>
      <c r="DD111" s="1011">
        <f>SUM(CV111:DC112)</f>
        <v>2</v>
      </c>
      <c r="DE111" s="1032">
        <f>MAX($B$8:$B$107)</f>
        <v>2</v>
      </c>
      <c r="DF111" s="1093"/>
      <c r="DG111" s="1091">
        <f>COUNTIF($F$8:$F$107,"NSO")</f>
        <v>0</v>
      </c>
      <c r="DH111" s="1158">
        <f>DE111-DG111</f>
        <v>2</v>
      </c>
      <c r="DI111" s="1159"/>
      <c r="DJ111" s="1163">
        <f>COUNTIF(DQ8:DQ107,"A")</f>
        <v>0</v>
      </c>
      <c r="DK111" s="1164"/>
      <c r="DL111" s="1173">
        <f>COUNTIF(DQ8:DQ107,"b")</f>
        <v>1</v>
      </c>
      <c r="DM111" s="1091"/>
      <c r="DN111" s="1163">
        <f>COUNTIF(DQ8:DQ107,"c")</f>
        <v>0</v>
      </c>
      <c r="DO111" s="1091"/>
      <c r="DP111" s="1167">
        <f>COUNTIF(DS8:DS107,"D")</f>
        <v>0</v>
      </c>
      <c r="DQ111" s="1096">
        <f>SUM(DJ111:DO111)</f>
        <v>1</v>
      </c>
      <c r="DR111" s="1032">
        <f t="shared" ref="DR111" si="3">MAX($B$8:$B$107)</f>
        <v>2</v>
      </c>
      <c r="DS111" s="1178"/>
      <c r="DT111" s="1176">
        <f>COUNTIF($F$8:$F$107,"NSO")</f>
        <v>0</v>
      </c>
      <c r="DU111" s="1181">
        <f>DR111-DT111</f>
        <v>2</v>
      </c>
      <c r="DV111" s="1159"/>
      <c r="DW111" s="1173">
        <f>COUNTIF(EN8:EN107,"A")</f>
        <v>26</v>
      </c>
      <c r="DX111" s="1164"/>
      <c r="DY111" s="1173">
        <f>COUNTIF(EN8:EN107,"b")</f>
        <v>0</v>
      </c>
      <c r="DZ111" s="1173"/>
      <c r="EA111" s="1173"/>
      <c r="EB111" s="1173"/>
      <c r="EC111" s="1173"/>
      <c r="ED111" s="1164"/>
      <c r="EE111" s="1173">
        <f>COUNTIF(EN8:EN107,"c")</f>
        <v>1</v>
      </c>
      <c r="EF111" s="1173"/>
      <c r="EG111" s="1164"/>
      <c r="EH111" s="1173">
        <f>COUNTIF(EN8:EN107,"d")</f>
        <v>0</v>
      </c>
      <c r="EI111" s="1173"/>
      <c r="EJ111" s="1164"/>
      <c r="EK111" s="1169">
        <f>SUM(DW111:EJ111)</f>
        <v>27</v>
      </c>
      <c r="EL111" s="1169"/>
      <c r="EM111" s="1169"/>
      <c r="EN111" s="1170"/>
      <c r="EO111" s="256">
        <f>MAX($B$8:$B$107)</f>
        <v>2</v>
      </c>
      <c r="EP111" s="255">
        <f>COUNTIF($F$8:$F$107,"NSO")</f>
        <v>0</v>
      </c>
      <c r="EQ111" s="257" t="str">
        <f>CONCATENATE("B","=",COUNTIF(ET8:ET107,"B"))</f>
        <v>B=0</v>
      </c>
      <c r="ER111" s="257" t="str">
        <f>CONCATENATE("D","=",COUNTIF(ET8:ET107,"D"))</f>
        <v>D=0</v>
      </c>
      <c r="ES111" s="1205">
        <f>SUM(EO115:ES115)</f>
        <v>1</v>
      </c>
      <c r="ET111" s="1206"/>
      <c r="EU111" s="256">
        <f>MAX($B$8:$B$107)</f>
        <v>2</v>
      </c>
      <c r="EV111" s="442">
        <f>COUNTIF($F$8:$F$107,"NSO")</f>
        <v>0</v>
      </c>
      <c r="EW111" s="257" t="str">
        <f>CONCATENATE("B","=",COUNTIF(EZ8:EZ107,"B"))</f>
        <v>B=1</v>
      </c>
      <c r="EX111" s="257" t="str">
        <f>CONCATENATE("D","=",COUNTIF(EZ8:EZ107,"D"))</f>
        <v>D=0</v>
      </c>
      <c r="EY111" s="1205">
        <f>SUM(EU115:EY115)</f>
        <v>1</v>
      </c>
      <c r="EZ111" s="1207"/>
      <c r="FA111" s="1010">
        <f>MAX($B$8:$B$107)</f>
        <v>2</v>
      </c>
      <c r="FB111" s="1010"/>
      <c r="FC111" s="459">
        <f>COUNTIF($F$8:$F$107,"NSO")</f>
        <v>0</v>
      </c>
      <c r="FD111" s="460">
        <f>FA111-FC111</f>
        <v>2</v>
      </c>
      <c r="FE111" s="461">
        <f>COUNTIF(FL8:FL107,"I")</f>
        <v>0</v>
      </c>
      <c r="FF111" s="458">
        <f>COUNTIF(FL8:FL107,"II")</f>
        <v>1</v>
      </c>
      <c r="FG111" s="1212">
        <f>COUNTIF(FL8:FL107,"III")</f>
        <v>0</v>
      </c>
      <c r="FH111" s="1213"/>
      <c r="FI111" s="458">
        <f>SUM(FE111:FH111)</f>
        <v>1</v>
      </c>
      <c r="FJ111" s="458">
        <f>COUNTIF(FL8:FL107,"F")</f>
        <v>1</v>
      </c>
      <c r="FK111" s="1211">
        <f>SUM(FI111:FJ111)</f>
        <v>2</v>
      </c>
      <c r="FL111" s="1211"/>
      <c r="FM111" s="443">
        <f>MAX($B$8:$B$107)</f>
        <v>2</v>
      </c>
      <c r="FN111" s="442">
        <f>COUNTIF($F$8:$F$107,"NSO")</f>
        <v>0</v>
      </c>
      <c r="FO111" s="257" t="str">
        <f>CONCATENATE("B","=",COUNTIF(FR8:FR107,"B"))</f>
        <v>B=0</v>
      </c>
      <c r="FP111" s="257" t="str">
        <f>CONCATENATE("D","=",COUNTIF(FR8:FR107,"D"))</f>
        <v>D=0</v>
      </c>
      <c r="FQ111" s="1205">
        <f>SUM(FM115:FQ115)</f>
        <v>1</v>
      </c>
      <c r="FR111" s="1207"/>
      <c r="FS111" s="1042" t="s">
        <v>150</v>
      </c>
      <c r="FT111" s="1043"/>
      <c r="FU111" s="1043"/>
      <c r="FV111" s="1044"/>
      <c r="FW111" s="1188"/>
      <c r="FX111" s="1189"/>
      <c r="FY111" s="1189"/>
      <c r="FZ111" s="1189"/>
      <c r="GA111" s="1189"/>
      <c r="GB111" s="1190"/>
    </row>
    <row r="112" spans="1:184" ht="24.75" customHeight="1" thickBot="1">
      <c r="A112" s="1064"/>
      <c r="B112" s="1129"/>
      <c r="C112" s="1130"/>
      <c r="D112" s="1130"/>
      <c r="E112" s="1130"/>
      <c r="F112" s="1130"/>
      <c r="G112" s="1130"/>
      <c r="H112" s="1130"/>
      <c r="I112" s="1130"/>
      <c r="J112" s="1131"/>
      <c r="K112" s="1082"/>
      <c r="L112" s="1083"/>
      <c r="M112" s="1066"/>
      <c r="N112" s="1086"/>
      <c r="O112" s="1087"/>
      <c r="P112" s="1155"/>
      <c r="Q112" s="1155"/>
      <c r="R112" s="1155"/>
      <c r="S112" s="1155"/>
      <c r="T112" s="1155"/>
      <c r="U112" s="1155"/>
      <c r="V112" s="1155"/>
      <c r="W112" s="1155"/>
      <c r="X112" s="1012"/>
      <c r="Y112" s="1082"/>
      <c r="Z112" s="1083"/>
      <c r="AA112" s="1066"/>
      <c r="AB112" s="1086"/>
      <c r="AC112" s="1087"/>
      <c r="AD112" s="1155"/>
      <c r="AE112" s="1155"/>
      <c r="AF112" s="1155"/>
      <c r="AG112" s="1155"/>
      <c r="AH112" s="1155"/>
      <c r="AI112" s="1155"/>
      <c r="AJ112" s="1155"/>
      <c r="AK112" s="1155"/>
      <c r="AL112" s="1012"/>
      <c r="AM112" s="1082"/>
      <c r="AN112" s="1083"/>
      <c r="AO112" s="1066"/>
      <c r="AP112" s="1086"/>
      <c r="AQ112" s="1087"/>
      <c r="AR112" s="1155"/>
      <c r="AS112" s="1155"/>
      <c r="AT112" s="1155"/>
      <c r="AU112" s="1155"/>
      <c r="AV112" s="1155"/>
      <c r="AW112" s="1155"/>
      <c r="AX112" s="1155"/>
      <c r="AY112" s="1155"/>
      <c r="AZ112" s="1012"/>
      <c r="BA112" s="1082"/>
      <c r="BB112" s="1083"/>
      <c r="BC112" s="1066"/>
      <c r="BD112" s="1086"/>
      <c r="BE112" s="1087"/>
      <c r="BF112" s="1155"/>
      <c r="BG112" s="1155"/>
      <c r="BH112" s="1155"/>
      <c r="BI112" s="1155"/>
      <c r="BJ112" s="1155"/>
      <c r="BK112" s="1155"/>
      <c r="BL112" s="1155"/>
      <c r="BM112" s="1155"/>
      <c r="BN112" s="1012"/>
      <c r="BO112" s="1082"/>
      <c r="BP112" s="1083"/>
      <c r="BQ112" s="1066"/>
      <c r="BR112" s="1086"/>
      <c r="BS112" s="1087"/>
      <c r="BT112" s="1155"/>
      <c r="BU112" s="1155"/>
      <c r="BV112" s="1155"/>
      <c r="BW112" s="1155"/>
      <c r="BX112" s="1155"/>
      <c r="BY112" s="1155"/>
      <c r="BZ112" s="1155"/>
      <c r="CA112" s="1155"/>
      <c r="CB112" s="1012"/>
      <c r="CC112" s="1082"/>
      <c r="CD112" s="1083"/>
      <c r="CE112" s="1066"/>
      <c r="CF112" s="1086"/>
      <c r="CG112" s="1087"/>
      <c r="CH112" s="1155"/>
      <c r="CI112" s="1155"/>
      <c r="CJ112" s="1155"/>
      <c r="CK112" s="1155"/>
      <c r="CL112" s="1155"/>
      <c r="CM112" s="1155"/>
      <c r="CN112" s="1155"/>
      <c r="CO112" s="1155"/>
      <c r="CP112" s="1012"/>
      <c r="CQ112" s="1082"/>
      <c r="CR112" s="1083"/>
      <c r="CS112" s="1066"/>
      <c r="CT112" s="1086"/>
      <c r="CU112" s="1087"/>
      <c r="CV112" s="1155"/>
      <c r="CW112" s="1155"/>
      <c r="CX112" s="1155"/>
      <c r="CY112" s="1155"/>
      <c r="CZ112" s="1155"/>
      <c r="DA112" s="1155"/>
      <c r="DB112" s="1155"/>
      <c r="DC112" s="1155"/>
      <c r="DD112" s="1012"/>
      <c r="DE112" s="1094"/>
      <c r="DF112" s="1095"/>
      <c r="DG112" s="1092"/>
      <c r="DH112" s="1160"/>
      <c r="DI112" s="1161"/>
      <c r="DJ112" s="1165"/>
      <c r="DK112" s="1166"/>
      <c r="DL112" s="1218"/>
      <c r="DM112" s="1092"/>
      <c r="DN112" s="1165"/>
      <c r="DO112" s="1092"/>
      <c r="DP112" s="1168"/>
      <c r="DQ112" s="1097"/>
      <c r="DR112" s="1179"/>
      <c r="DS112" s="1180"/>
      <c r="DT112" s="1177"/>
      <c r="DU112" s="1182"/>
      <c r="DV112" s="1183"/>
      <c r="DW112" s="1174"/>
      <c r="DX112" s="1175"/>
      <c r="DY112" s="1174"/>
      <c r="DZ112" s="1174"/>
      <c r="EA112" s="1174"/>
      <c r="EB112" s="1174"/>
      <c r="EC112" s="1174"/>
      <c r="ED112" s="1175"/>
      <c r="EE112" s="1174"/>
      <c r="EF112" s="1174"/>
      <c r="EG112" s="1175"/>
      <c r="EH112" s="1174"/>
      <c r="EI112" s="1174"/>
      <c r="EJ112" s="1175"/>
      <c r="EK112" s="1171"/>
      <c r="EL112" s="1171"/>
      <c r="EM112" s="1171"/>
      <c r="EN112" s="1172"/>
      <c r="EO112" s="1032"/>
      <c r="EP112" s="1033"/>
      <c r="EQ112" s="1033"/>
      <c r="ER112" s="1033"/>
      <c r="ES112" s="1033"/>
      <c r="ET112" s="1048"/>
      <c r="EU112" s="1032"/>
      <c r="EV112" s="1033"/>
      <c r="EW112" s="1033"/>
      <c r="EX112" s="1033"/>
      <c r="EY112" s="1033"/>
      <c r="EZ112" s="1048"/>
      <c r="FA112" s="258"/>
      <c r="FB112" s="259"/>
      <c r="FC112" s="260"/>
      <c r="FD112" s="261"/>
      <c r="FE112" s="254"/>
      <c r="FF112" s="260"/>
      <c r="FG112" s="262"/>
      <c r="FH112" s="254"/>
      <c r="FI112" s="254"/>
      <c r="FJ112" s="254"/>
      <c r="FK112" s="254"/>
      <c r="FL112" s="263"/>
      <c r="FM112" s="1032"/>
      <c r="FN112" s="1033"/>
      <c r="FO112" s="1033"/>
      <c r="FP112" s="1033"/>
      <c r="FQ112" s="1033"/>
      <c r="FR112" s="1033"/>
      <c r="FS112" s="1194" t="s">
        <v>255</v>
      </c>
      <c r="FT112" s="1195"/>
      <c r="FU112" s="1195"/>
      <c r="FV112" s="1196"/>
      <c r="FW112" s="1188"/>
      <c r="FX112" s="1189"/>
      <c r="FY112" s="1189"/>
      <c r="FZ112" s="1189"/>
      <c r="GA112" s="1189"/>
      <c r="GB112" s="1190"/>
    </row>
    <row r="113" spans="1:184" ht="24.75" customHeight="1" thickBot="1">
      <c r="A113" s="1064"/>
      <c r="B113" s="1070" t="s">
        <v>137</v>
      </c>
      <c r="C113" s="1071"/>
      <c r="D113" s="1071"/>
      <c r="E113" s="1071"/>
      <c r="F113" s="1071"/>
      <c r="G113" s="1071"/>
      <c r="H113" s="1071"/>
      <c r="I113" s="1071"/>
      <c r="J113" s="1072"/>
      <c r="K113" s="1067"/>
      <c r="L113" s="1068"/>
      <c r="M113" s="1068"/>
      <c r="N113" s="1068"/>
      <c r="O113" s="1068"/>
      <c r="P113" s="1068"/>
      <c r="Q113" s="1068"/>
      <c r="R113" s="1068"/>
      <c r="S113" s="1068"/>
      <c r="T113" s="1068"/>
      <c r="U113" s="1068"/>
      <c r="V113" s="1068"/>
      <c r="W113" s="1068"/>
      <c r="X113" s="1069"/>
      <c r="Y113" s="1067"/>
      <c r="Z113" s="1068"/>
      <c r="AA113" s="1068"/>
      <c r="AB113" s="1068"/>
      <c r="AC113" s="1068"/>
      <c r="AD113" s="1068"/>
      <c r="AE113" s="1068"/>
      <c r="AF113" s="1068"/>
      <c r="AG113" s="1068"/>
      <c r="AH113" s="1068"/>
      <c r="AI113" s="1068"/>
      <c r="AJ113" s="1068"/>
      <c r="AK113" s="1068"/>
      <c r="AL113" s="1069"/>
      <c r="AM113" s="1067"/>
      <c r="AN113" s="1068"/>
      <c r="AO113" s="1068"/>
      <c r="AP113" s="1068"/>
      <c r="AQ113" s="1068"/>
      <c r="AR113" s="1068"/>
      <c r="AS113" s="1068"/>
      <c r="AT113" s="1068"/>
      <c r="AU113" s="1068"/>
      <c r="AV113" s="1068"/>
      <c r="AW113" s="1068"/>
      <c r="AX113" s="1068"/>
      <c r="AY113" s="1068"/>
      <c r="AZ113" s="1069"/>
      <c r="BA113" s="1067"/>
      <c r="BB113" s="1068"/>
      <c r="BC113" s="1068"/>
      <c r="BD113" s="1068"/>
      <c r="BE113" s="1068"/>
      <c r="BF113" s="1068"/>
      <c r="BG113" s="1068"/>
      <c r="BH113" s="1068"/>
      <c r="BI113" s="1068"/>
      <c r="BJ113" s="1068"/>
      <c r="BK113" s="1068"/>
      <c r="BL113" s="1068"/>
      <c r="BM113" s="1068"/>
      <c r="BN113" s="1069"/>
      <c r="BO113" s="1067"/>
      <c r="BP113" s="1068"/>
      <c r="BQ113" s="1068"/>
      <c r="BR113" s="1068"/>
      <c r="BS113" s="1068"/>
      <c r="BT113" s="1068"/>
      <c r="BU113" s="1068"/>
      <c r="BV113" s="1068"/>
      <c r="BW113" s="1068"/>
      <c r="BX113" s="1068"/>
      <c r="BY113" s="1068"/>
      <c r="BZ113" s="1068"/>
      <c r="CA113" s="1068"/>
      <c r="CB113" s="1069"/>
      <c r="CC113" s="1067"/>
      <c r="CD113" s="1068"/>
      <c r="CE113" s="1068"/>
      <c r="CF113" s="1068"/>
      <c r="CG113" s="1068"/>
      <c r="CH113" s="1068"/>
      <c r="CI113" s="1068"/>
      <c r="CJ113" s="1068"/>
      <c r="CK113" s="1068"/>
      <c r="CL113" s="1068"/>
      <c r="CM113" s="1068"/>
      <c r="CN113" s="1068"/>
      <c r="CO113" s="1068"/>
      <c r="CP113" s="1069"/>
      <c r="CQ113" s="1067"/>
      <c r="CR113" s="1068"/>
      <c r="CS113" s="1068"/>
      <c r="CT113" s="1068"/>
      <c r="CU113" s="1068"/>
      <c r="CV113" s="1068"/>
      <c r="CW113" s="1068"/>
      <c r="CX113" s="1068"/>
      <c r="CY113" s="1068"/>
      <c r="CZ113" s="1068"/>
      <c r="DA113" s="1068"/>
      <c r="DB113" s="1068"/>
      <c r="DC113" s="1068"/>
      <c r="DD113" s="1069"/>
      <c r="DE113" s="1088"/>
      <c r="DF113" s="1089"/>
      <c r="DG113" s="1089"/>
      <c r="DH113" s="1089"/>
      <c r="DI113" s="1089"/>
      <c r="DJ113" s="1089"/>
      <c r="DK113" s="1089"/>
      <c r="DL113" s="1089"/>
      <c r="DM113" s="1089"/>
      <c r="DN113" s="1089"/>
      <c r="DO113" s="1089"/>
      <c r="DP113" s="1089"/>
      <c r="DQ113" s="1090"/>
      <c r="DR113" s="450"/>
      <c r="DS113" s="451"/>
      <c r="DT113" s="451"/>
      <c r="DU113" s="451"/>
      <c r="DV113" s="451"/>
      <c r="DW113" s="451"/>
      <c r="DX113" s="451"/>
      <c r="DY113" s="451"/>
      <c r="DZ113" s="451"/>
      <c r="EA113" s="451"/>
      <c r="EB113" s="451"/>
      <c r="EC113" s="451"/>
      <c r="ED113" s="451"/>
      <c r="EE113" s="451"/>
      <c r="EF113" s="451"/>
      <c r="EG113" s="451"/>
      <c r="EH113" s="451"/>
      <c r="EI113" s="451"/>
      <c r="EJ113" s="451"/>
      <c r="EK113" s="451"/>
      <c r="EL113" s="451"/>
      <c r="EM113" s="451"/>
      <c r="EN113" s="452"/>
      <c r="EO113" s="1034"/>
      <c r="EP113" s="1035"/>
      <c r="EQ113" s="1035"/>
      <c r="ER113" s="1035"/>
      <c r="ES113" s="1035"/>
      <c r="ET113" s="1049"/>
      <c r="EU113" s="1034"/>
      <c r="EV113" s="1035"/>
      <c r="EW113" s="1035"/>
      <c r="EX113" s="1035"/>
      <c r="EY113" s="1035"/>
      <c r="EZ113" s="1049"/>
      <c r="FA113" s="1040"/>
      <c r="FB113" s="1041"/>
      <c r="FC113" s="1041"/>
      <c r="FD113" s="1041"/>
      <c r="FE113" s="1041"/>
      <c r="FF113" s="1041"/>
      <c r="FG113" s="1041"/>
      <c r="FH113" s="1041"/>
      <c r="FI113" s="1041"/>
      <c r="FJ113" s="1041"/>
      <c r="FK113" s="1041"/>
      <c r="FL113" s="1041"/>
      <c r="FM113" s="1034"/>
      <c r="FN113" s="1035"/>
      <c r="FO113" s="1035"/>
      <c r="FP113" s="1035"/>
      <c r="FQ113" s="1035"/>
      <c r="FR113" s="1035"/>
      <c r="FS113" s="1197" t="s">
        <v>149</v>
      </c>
      <c r="FT113" s="1198"/>
      <c r="FU113" s="1198"/>
      <c r="FV113" s="1199"/>
      <c r="FW113" s="1200"/>
      <c r="FX113" s="1201"/>
      <c r="FY113" s="1201"/>
      <c r="FZ113" s="1201"/>
      <c r="GA113" s="1201"/>
      <c r="GB113" s="1202"/>
    </row>
    <row r="114" spans="1:184" hidden="1">
      <c r="AL114" s="29"/>
      <c r="AM114" s="25"/>
      <c r="AZ114" s="29"/>
      <c r="BB114" s="25"/>
      <c r="BN114" s="29"/>
      <c r="BQ114" s="25"/>
      <c r="BR114" s="25"/>
      <c r="BS114" s="25"/>
      <c r="CB114" s="29"/>
      <c r="CH114" s="25"/>
      <c r="CP114" s="29"/>
      <c r="CW114" s="25"/>
      <c r="DD114" s="29"/>
    </row>
    <row r="115" spans="1:184" hidden="1">
      <c r="S115" s="25">
        <f>COUNTIF(X8:X107,"G1")</f>
        <v>0</v>
      </c>
      <c r="T115" s="25">
        <f>COUNTIF(X8:X107,"G2")</f>
        <v>0</v>
      </c>
      <c r="AG115" s="25">
        <f>COUNTIF(AL8:AL107,"G1")</f>
        <v>0</v>
      </c>
      <c r="AH115" s="25">
        <f>COUNTIF(AL8:AL107,"G2")</f>
        <v>0</v>
      </c>
      <c r="AL115" s="29"/>
      <c r="AM115" s="25"/>
      <c r="AU115" s="25">
        <f>COUNTIF(AZ8:AZ107,"G1")</f>
        <v>0</v>
      </c>
      <c r="AV115" s="25">
        <f>COUNTIF(AZ8:AZ107,"G2")</f>
        <v>0</v>
      </c>
      <c r="AZ115" s="29"/>
      <c r="BB115" s="25"/>
      <c r="BI115" s="25">
        <f>COUNTIF(BN8:BN107,"G1")</f>
        <v>0</v>
      </c>
      <c r="BJ115" s="25">
        <f>COUNTIF(BN8:BN107,"G2")</f>
        <v>0</v>
      </c>
      <c r="BN115" s="29"/>
      <c r="BQ115" s="25"/>
      <c r="BR115" s="25"/>
      <c r="BS115" s="25"/>
      <c r="BW115" s="25">
        <f>COUNTIF(CB8:CB107,"G1")</f>
        <v>0</v>
      </c>
      <c r="BX115" s="25">
        <f>COUNTIF(CB8:CB107,"G2")</f>
        <v>0</v>
      </c>
      <c r="CB115" s="29"/>
      <c r="CH115" s="25"/>
      <c r="CK115" s="25">
        <f>COUNTIF(CP8:CP107,"G1")</f>
        <v>0</v>
      </c>
      <c r="CL115" s="25">
        <f>COUNTIF(CP8:CP107,"G2")</f>
        <v>0</v>
      </c>
      <c r="CP115" s="29"/>
      <c r="CW115" s="25"/>
      <c r="CY115" s="25">
        <f>COUNTIF(DD8:DD107,"G1")</f>
        <v>0</v>
      </c>
      <c r="CZ115" s="25">
        <f>COUNTIF(DD8:DD107,"G2")</f>
        <v>0</v>
      </c>
      <c r="DD115" s="29"/>
      <c r="EP115" s="25">
        <f>COUNTIF(ET8:ET107,"A")</f>
        <v>1</v>
      </c>
      <c r="EQ115" s="25">
        <f>COUNTIF(ET8:ET107,"B")</f>
        <v>0</v>
      </c>
      <c r="ER115" s="25">
        <f>COUNTIF(ET8:ET107,"C")</f>
        <v>0</v>
      </c>
      <c r="ES115" s="25">
        <f>COUNTIF(ET8:ET107,"D")</f>
        <v>0</v>
      </c>
      <c r="EV115" s="25">
        <f>COUNTIF(EZ8:EZ107,"A")</f>
        <v>0</v>
      </c>
      <c r="EW115" s="25">
        <f>COUNTIF(EZ8:EZ107,"B")</f>
        <v>1</v>
      </c>
      <c r="EX115" s="25">
        <f>COUNTIF(EZ8:EZ107,"C")</f>
        <v>0</v>
      </c>
      <c r="EY115" s="25">
        <f>COUNTIF(EZ8:EZ107,"D")</f>
        <v>0</v>
      </c>
      <c r="FN115" s="25">
        <f>COUNTIF(FR8:FR107,"A")</f>
        <v>1</v>
      </c>
      <c r="FO115" s="25">
        <f>COUNTIF(FR8:FR107,"B")</f>
        <v>0</v>
      </c>
      <c r="FP115" s="25">
        <f>COUNTIF(FR8:FR107,"C")</f>
        <v>0</v>
      </c>
      <c r="FQ115" s="25">
        <f>COUNTIF(FR8:FR107,"D")</f>
        <v>0</v>
      </c>
    </row>
    <row r="116" spans="1:184" hidden="1">
      <c r="AL116" s="29"/>
    </row>
  </sheetData>
  <sheetProtection formatCells="0" formatColumns="0" formatRows="0"/>
  <mergeCells count="408">
    <mergeCell ref="GA109:GB109"/>
    <mergeCell ref="GA110:GB110"/>
    <mergeCell ref="FW111:GB111"/>
    <mergeCell ref="FS108:GB108"/>
    <mergeCell ref="FS112:FV112"/>
    <mergeCell ref="FS113:FV113"/>
    <mergeCell ref="FW112:GB112"/>
    <mergeCell ref="FW113:GB113"/>
    <mergeCell ref="A1:GB1"/>
    <mergeCell ref="ES110:ET110"/>
    <mergeCell ref="ES111:ET111"/>
    <mergeCell ref="EY110:EZ110"/>
    <mergeCell ref="EY111:EZ111"/>
    <mergeCell ref="FQ110:FR110"/>
    <mergeCell ref="FQ111:FR111"/>
    <mergeCell ref="FG110:FH110"/>
    <mergeCell ref="FK110:FL110"/>
    <mergeCell ref="FK111:FL111"/>
    <mergeCell ref="FG111:FH111"/>
    <mergeCell ref="DN110:DO110"/>
    <mergeCell ref="DL110:DM110"/>
    <mergeCell ref="DJ110:DK110"/>
    <mergeCell ref="DN111:DO112"/>
    <mergeCell ref="DL111:DM112"/>
    <mergeCell ref="DJ111:DK112"/>
    <mergeCell ref="DP111:DP112"/>
    <mergeCell ref="EK111:EN112"/>
    <mergeCell ref="EH111:EJ112"/>
    <mergeCell ref="EE111:EG112"/>
    <mergeCell ref="DY111:ED112"/>
    <mergeCell ref="DT111:DT112"/>
    <mergeCell ref="DR111:DS112"/>
    <mergeCell ref="DW110:DX110"/>
    <mergeCell ref="DW111:DX112"/>
    <mergeCell ref="DU110:DV110"/>
    <mergeCell ref="DU111:DV112"/>
    <mergeCell ref="DY110:ED110"/>
    <mergeCell ref="CV111:CV112"/>
    <mergeCell ref="CW111:CW112"/>
    <mergeCell ref="CX111:CX112"/>
    <mergeCell ref="CY111:CY112"/>
    <mergeCell ref="CZ111:CZ112"/>
    <mergeCell ref="DA111:DA112"/>
    <mergeCell ref="DB111:DB112"/>
    <mergeCell ref="DC111:DC112"/>
    <mergeCell ref="DH110:DI110"/>
    <mergeCell ref="DH111:DI112"/>
    <mergeCell ref="DE110:DF110"/>
    <mergeCell ref="CK111:CK112"/>
    <mergeCell ref="CL111:CL112"/>
    <mergeCell ref="CM111:CM112"/>
    <mergeCell ref="CN111:CN112"/>
    <mergeCell ref="CO111:CO112"/>
    <mergeCell ref="CQ110:CR110"/>
    <mergeCell ref="CT110:CU110"/>
    <mergeCell ref="CQ111:CR112"/>
    <mergeCell ref="CS111:CS112"/>
    <mergeCell ref="CT111:CU112"/>
    <mergeCell ref="CA111:CA112"/>
    <mergeCell ref="CC110:CD110"/>
    <mergeCell ref="CF110:CG110"/>
    <mergeCell ref="CC111:CD112"/>
    <mergeCell ref="CE111:CE112"/>
    <mergeCell ref="CF111:CG112"/>
    <mergeCell ref="CH111:CH112"/>
    <mergeCell ref="CI111:CI112"/>
    <mergeCell ref="CJ111:CJ112"/>
    <mergeCell ref="BQ111:BQ112"/>
    <mergeCell ref="BR111:BS112"/>
    <mergeCell ref="BT111:BT112"/>
    <mergeCell ref="BU111:BU112"/>
    <mergeCell ref="BV111:BV112"/>
    <mergeCell ref="BW111:BW112"/>
    <mergeCell ref="BX111:BX112"/>
    <mergeCell ref="BY111:BY112"/>
    <mergeCell ref="BZ111:BZ112"/>
    <mergeCell ref="BF111:BF112"/>
    <mergeCell ref="BG111:BG112"/>
    <mergeCell ref="BH111:BH112"/>
    <mergeCell ref="BI111:BI112"/>
    <mergeCell ref="BJ111:BJ112"/>
    <mergeCell ref="BK111:BK112"/>
    <mergeCell ref="BL111:BL112"/>
    <mergeCell ref="BM111:BM112"/>
    <mergeCell ref="BO110:BP110"/>
    <mergeCell ref="BO111:BP112"/>
    <mergeCell ref="AS111:AS112"/>
    <mergeCell ref="AT111:AT112"/>
    <mergeCell ref="AU111:AU112"/>
    <mergeCell ref="AV111:AV112"/>
    <mergeCell ref="AW111:AW112"/>
    <mergeCell ref="AX111:AX112"/>
    <mergeCell ref="AY111:AY112"/>
    <mergeCell ref="BA110:BB110"/>
    <mergeCell ref="BD110:BE110"/>
    <mergeCell ref="BA111:BB112"/>
    <mergeCell ref="BC111:BC112"/>
    <mergeCell ref="BD111:BE112"/>
    <mergeCell ref="AI111:AI112"/>
    <mergeCell ref="AJ111:AJ112"/>
    <mergeCell ref="AK111:AK112"/>
    <mergeCell ref="AM110:AN110"/>
    <mergeCell ref="AP110:AQ110"/>
    <mergeCell ref="AM111:AN112"/>
    <mergeCell ref="AO111:AO112"/>
    <mergeCell ref="AP111:AQ112"/>
    <mergeCell ref="AR111:AR112"/>
    <mergeCell ref="AB110:AC110"/>
    <mergeCell ref="Y111:Z112"/>
    <mergeCell ref="AA111:AA112"/>
    <mergeCell ref="AB111:AC112"/>
    <mergeCell ref="AD111:AD112"/>
    <mergeCell ref="AE111:AE112"/>
    <mergeCell ref="AF111:AF112"/>
    <mergeCell ref="AG111:AG112"/>
    <mergeCell ref="AH111:AH112"/>
    <mergeCell ref="W111:W112"/>
    <mergeCell ref="V111:V112"/>
    <mergeCell ref="U111:U112"/>
    <mergeCell ref="T111:T112"/>
    <mergeCell ref="S111:S112"/>
    <mergeCell ref="R111:R112"/>
    <mergeCell ref="Q111:Q112"/>
    <mergeCell ref="P111:P112"/>
    <mergeCell ref="Y110:Z110"/>
    <mergeCell ref="EO2:ET2"/>
    <mergeCell ref="AX4:AX7"/>
    <mergeCell ref="DI4:DK4"/>
    <mergeCell ref="EN5:EN7"/>
    <mergeCell ref="B2:J2"/>
    <mergeCell ref="DP4:DP7"/>
    <mergeCell ref="DQ5:DQ7"/>
    <mergeCell ref="EG4:EI4"/>
    <mergeCell ref="AM2:AZ2"/>
    <mergeCell ref="E5:E7"/>
    <mergeCell ref="Y2:AL2"/>
    <mergeCell ref="CQ2:DD2"/>
    <mergeCell ref="DR3:EN3"/>
    <mergeCell ref="DE3:DQ3"/>
    <mergeCell ref="BO2:CB2"/>
    <mergeCell ref="X5:X7"/>
    <mergeCell ref="BZ4:BZ7"/>
    <mergeCell ref="CP5:CP7"/>
    <mergeCell ref="DD5:DD7"/>
    <mergeCell ref="CO4:CO7"/>
    <mergeCell ref="AW4:AW7"/>
    <mergeCell ref="BI4:BI6"/>
    <mergeCell ref="BJ4:BJ6"/>
    <mergeCell ref="BO5:BO6"/>
    <mergeCell ref="CY4:CY6"/>
    <mergeCell ref="BR110:BS110"/>
    <mergeCell ref="CC109:CP109"/>
    <mergeCell ref="BA109:BN109"/>
    <mergeCell ref="DR2:EN2"/>
    <mergeCell ref="AU4:AU6"/>
    <mergeCell ref="AV4:AV6"/>
    <mergeCell ref="AM109:AZ109"/>
    <mergeCell ref="CC108:CP108"/>
    <mergeCell ref="AM3:AZ3"/>
    <mergeCell ref="BA3:BN3"/>
    <mergeCell ref="DE2:DQ2"/>
    <mergeCell ref="CC2:CP2"/>
    <mergeCell ref="CC3:CP3"/>
    <mergeCell ref="CQ3:DD3"/>
    <mergeCell ref="BO3:CB3"/>
    <mergeCell ref="EF5:EF6"/>
    <mergeCell ref="EE5:EE6"/>
    <mergeCell ref="ED5:ED6"/>
    <mergeCell ref="BO113:CB113"/>
    <mergeCell ref="AM108:AZ108"/>
    <mergeCell ref="A2:A11"/>
    <mergeCell ref="U4:U7"/>
    <mergeCell ref="W4:W7"/>
    <mergeCell ref="K3:X3"/>
    <mergeCell ref="B5:B7"/>
    <mergeCell ref="V4:V7"/>
    <mergeCell ref="C5:C7"/>
    <mergeCell ref="B3:E3"/>
    <mergeCell ref="AI4:AI7"/>
    <mergeCell ref="Y3:AL3"/>
    <mergeCell ref="AK4:AK7"/>
    <mergeCell ref="AL5:AL7"/>
    <mergeCell ref="B4:D4"/>
    <mergeCell ref="H4:J4"/>
    <mergeCell ref="F3:J3"/>
    <mergeCell ref="F5:F7"/>
    <mergeCell ref="K2:X2"/>
    <mergeCell ref="K4:O4"/>
    <mergeCell ref="K5:K6"/>
    <mergeCell ref="M5:O5"/>
    <mergeCell ref="L5:L6"/>
    <mergeCell ref="T4:T6"/>
    <mergeCell ref="G5:G7"/>
    <mergeCell ref="B110:J112"/>
    <mergeCell ref="DC4:DC7"/>
    <mergeCell ref="D5:D7"/>
    <mergeCell ref="DB4:DB7"/>
    <mergeCell ref="I5:I7"/>
    <mergeCell ref="J5:J7"/>
    <mergeCell ref="BM4:BM7"/>
    <mergeCell ref="BL4:BL7"/>
    <mergeCell ref="H5:H7"/>
    <mergeCell ref="AY4:AY7"/>
    <mergeCell ref="CP111:CP112"/>
    <mergeCell ref="AJ4:AJ7"/>
    <mergeCell ref="CC4:CG4"/>
    <mergeCell ref="CH4:CH6"/>
    <mergeCell ref="CI4:CI6"/>
    <mergeCell ref="CJ4:CJ6"/>
    <mergeCell ref="CK4:CK6"/>
    <mergeCell ref="CL4:CL6"/>
    <mergeCell ref="S4:S6"/>
    <mergeCell ref="R4:R6"/>
    <mergeCell ref="AM5:AM6"/>
    <mergeCell ref="AN5:AN6"/>
    <mergeCell ref="AO5:AQ5"/>
    <mergeCell ref="FW3:FW7"/>
    <mergeCell ref="FU3:FU7"/>
    <mergeCell ref="EU2:EZ2"/>
    <mergeCell ref="DR108:EN108"/>
    <mergeCell ref="FV2:GA2"/>
    <mergeCell ref="FK4:FK7"/>
    <mergeCell ref="FA2:FL2"/>
    <mergeCell ref="FS2:FU2"/>
    <mergeCell ref="FA4:FC4"/>
    <mergeCell ref="FZ3:FZ7"/>
    <mergeCell ref="FV3:FV7"/>
    <mergeCell ref="EO3:ET3"/>
    <mergeCell ref="FT3:FT7"/>
    <mergeCell ref="FS3:FS7"/>
    <mergeCell ref="FA3:FL3"/>
    <mergeCell ref="EU3:EZ3"/>
    <mergeCell ref="FL5:FL7"/>
    <mergeCell ref="ES4:ES7"/>
    <mergeCell ref="EZ5:EZ7"/>
    <mergeCell ref="EY4:EY7"/>
    <mergeCell ref="DR4:EB4"/>
    <mergeCell ref="ED4:EF4"/>
    <mergeCell ref="ET5:ET7"/>
    <mergeCell ref="EM4:EM7"/>
    <mergeCell ref="EU108:EZ108"/>
    <mergeCell ref="BK4:BK7"/>
    <mergeCell ref="DL4:DN4"/>
    <mergeCell ref="BY4:BY7"/>
    <mergeCell ref="DE108:DQ108"/>
    <mergeCell ref="CM4:CM7"/>
    <mergeCell ref="BO4:BS4"/>
    <mergeCell ref="BT4:BT6"/>
    <mergeCell ref="BU4:BU6"/>
    <mergeCell ref="BV4:BV6"/>
    <mergeCell ref="BW4:BW6"/>
    <mergeCell ref="BX4:BX6"/>
    <mergeCell ref="CC5:CC6"/>
    <mergeCell ref="CD5:CD6"/>
    <mergeCell ref="CE5:CG5"/>
    <mergeCell ref="CQ4:CU4"/>
    <mergeCell ref="CV4:CV6"/>
    <mergeCell ref="CW4:CW6"/>
    <mergeCell ref="DE4:DG4"/>
    <mergeCell ref="DA4:DA7"/>
    <mergeCell ref="CZ4:CZ6"/>
    <mergeCell ref="CQ5:CQ6"/>
    <mergeCell ref="CR5:CR6"/>
    <mergeCell ref="CS5:CU5"/>
    <mergeCell ref="EO109:ET109"/>
    <mergeCell ref="EO108:ET108"/>
    <mergeCell ref="EI5:EI6"/>
    <mergeCell ref="EH5:EH6"/>
    <mergeCell ref="DE113:DQ113"/>
    <mergeCell ref="DG111:DG112"/>
    <mergeCell ref="DE109:DQ109"/>
    <mergeCell ref="DD111:DD112"/>
    <mergeCell ref="DE111:DF112"/>
    <mergeCell ref="DQ111:DQ112"/>
    <mergeCell ref="DO4:DO6"/>
    <mergeCell ref="DN5:DN6"/>
    <mergeCell ref="DM5:DM6"/>
    <mergeCell ref="DL5:DL6"/>
    <mergeCell ref="DK5:DK6"/>
    <mergeCell ref="DJ5:DJ6"/>
    <mergeCell ref="DI5:DI6"/>
    <mergeCell ref="DT5:DT6"/>
    <mergeCell ref="DS5:DS6"/>
    <mergeCell ref="DR5:DR6"/>
    <mergeCell ref="EC4:EC6"/>
    <mergeCell ref="EB5:EB6"/>
    <mergeCell ref="EA5:EA6"/>
    <mergeCell ref="DZ5:DZ6"/>
    <mergeCell ref="A12:A113"/>
    <mergeCell ref="BO108:CB108"/>
    <mergeCell ref="M111:M112"/>
    <mergeCell ref="K109:X109"/>
    <mergeCell ref="CQ108:DD108"/>
    <mergeCell ref="Y109:AL109"/>
    <mergeCell ref="K108:X108"/>
    <mergeCell ref="Y108:AL108"/>
    <mergeCell ref="CQ109:DD109"/>
    <mergeCell ref="Y113:AL113"/>
    <mergeCell ref="BA113:BN113"/>
    <mergeCell ref="B113:J113"/>
    <mergeCell ref="B108:J108"/>
    <mergeCell ref="CQ113:DD113"/>
    <mergeCell ref="K113:X113"/>
    <mergeCell ref="X111:X112"/>
    <mergeCell ref="AL111:AL112"/>
    <mergeCell ref="N110:O110"/>
    <mergeCell ref="K110:L110"/>
    <mergeCell ref="K111:L112"/>
    <mergeCell ref="N111:O112"/>
    <mergeCell ref="B109:J109"/>
    <mergeCell ref="AM113:AZ113"/>
    <mergeCell ref="CC113:CP113"/>
    <mergeCell ref="GB2:GB7"/>
    <mergeCell ref="CB111:CB112"/>
    <mergeCell ref="AZ111:AZ112"/>
    <mergeCell ref="AZ5:AZ7"/>
    <mergeCell ref="CN4:CN7"/>
    <mergeCell ref="FA113:FL113"/>
    <mergeCell ref="FS111:FV111"/>
    <mergeCell ref="GA3:GA7"/>
    <mergeCell ref="EU112:EZ113"/>
    <mergeCell ref="EK110:EN110"/>
    <mergeCell ref="EO112:ET113"/>
    <mergeCell ref="FA108:FL108"/>
    <mergeCell ref="FA109:FL109"/>
    <mergeCell ref="EU109:EZ109"/>
    <mergeCell ref="DR109:EN109"/>
    <mergeCell ref="BA108:BN108"/>
    <mergeCell ref="BO109:CB109"/>
    <mergeCell ref="DR110:DS110"/>
    <mergeCell ref="FY3:FY7"/>
    <mergeCell ref="BA2:BN2"/>
    <mergeCell ref="CB5:CB7"/>
    <mergeCell ref="CA4:CA7"/>
    <mergeCell ref="FX3:FX7"/>
    <mergeCell ref="EH110:EJ110"/>
    <mergeCell ref="FA111:FB111"/>
    <mergeCell ref="BN111:BN112"/>
    <mergeCell ref="EE110:EG110"/>
    <mergeCell ref="FM2:FR2"/>
    <mergeCell ref="FM3:FR3"/>
    <mergeCell ref="FQ4:FQ7"/>
    <mergeCell ref="FR5:FR7"/>
    <mergeCell ref="FM108:FR108"/>
    <mergeCell ref="FA110:FB110"/>
    <mergeCell ref="BN5:BN7"/>
    <mergeCell ref="FM109:FR109"/>
    <mergeCell ref="FM112:FR113"/>
    <mergeCell ref="DH4:DH6"/>
    <mergeCell ref="DG5:DG6"/>
    <mergeCell ref="DF5:DF6"/>
    <mergeCell ref="DE5:DE6"/>
    <mergeCell ref="DY5:DY6"/>
    <mergeCell ref="DX5:DX6"/>
    <mergeCell ref="DW5:DW6"/>
    <mergeCell ref="DV5:DV6"/>
    <mergeCell ref="DU5:DU6"/>
    <mergeCell ref="EL4:EL6"/>
    <mergeCell ref="EK4:EK6"/>
    <mergeCell ref="EJ4:EJ6"/>
    <mergeCell ref="EP4:EP6"/>
    <mergeCell ref="Y4:AC4"/>
    <mergeCell ref="AD4:AD6"/>
    <mergeCell ref="AE4:AE6"/>
    <mergeCell ref="AF4:AF6"/>
    <mergeCell ref="AG4:AG6"/>
    <mergeCell ref="AH4:AH6"/>
    <mergeCell ref="Y5:Y6"/>
    <mergeCell ref="Z5:Z6"/>
    <mergeCell ref="AA5:AC5"/>
    <mergeCell ref="BA4:BE4"/>
    <mergeCell ref="BF4:BF6"/>
    <mergeCell ref="BG4:BG6"/>
    <mergeCell ref="BH4:BH6"/>
    <mergeCell ref="BA5:BA6"/>
    <mergeCell ref="BB5:BB6"/>
    <mergeCell ref="BC5:BE5"/>
    <mergeCell ref="AR4:AR6"/>
    <mergeCell ref="AS4:AS6"/>
    <mergeCell ref="AT4:AT6"/>
    <mergeCell ref="AM4:AQ4"/>
    <mergeCell ref="BP5:BP6"/>
    <mergeCell ref="BQ5:BS5"/>
    <mergeCell ref="CX4:CX6"/>
    <mergeCell ref="Q4:Q6"/>
    <mergeCell ref="P4:P6"/>
    <mergeCell ref="FJ4:FJ6"/>
    <mergeCell ref="FP4:FP6"/>
    <mergeCell ref="FO4:FO6"/>
    <mergeCell ref="FN4:FN6"/>
    <mergeCell ref="FM4:FM6"/>
    <mergeCell ref="FG4:FG6"/>
    <mergeCell ref="FH4:FH6"/>
    <mergeCell ref="FI4:FI6"/>
    <mergeCell ref="EG5:EG6"/>
    <mergeCell ref="EO4:EO6"/>
    <mergeCell ref="EX4:EX6"/>
    <mergeCell ref="EW4:EW6"/>
    <mergeCell ref="EV4:EV6"/>
    <mergeCell ref="EU4:EU6"/>
    <mergeCell ref="FC5:FC6"/>
    <mergeCell ref="FB5:FB6"/>
    <mergeCell ref="FA5:FA6"/>
    <mergeCell ref="FD4:FD6"/>
    <mergeCell ref="FE4:FE6"/>
    <mergeCell ref="FF4:FF6"/>
    <mergeCell ref="ER4:ER6"/>
    <mergeCell ref="EQ4:EQ6"/>
  </mergeCells>
  <conditionalFormatting sqref="EI9:EI10 EI12:EI13 EI15:EI16 EI19:EI20 EI29:EI30 EI39:EI40 EI49:EI50 EI59:EI60 EI69:EI70 EI79:EI80 EI89:EI90 EI99:EI100 EI22:EI23 EI32:EI33 EI42:EI43 EI52:EI53 EI62:EI63 EI72:EI73 EI82:EI83 EI92:EI93 EI102:EI103 EI25:EI26 EI35:EI36 EI45:EI46 EI55:EI56 EI65:EI66 EI75:EI76 EI85:EI86 EI95:EI96 EI105:EI106">
    <cfRule type="expression" dxfId="1282" priority="290">
      <formula>$D9=0</formula>
    </cfRule>
    <cfRule type="expression" dxfId="1281" priority="291">
      <formula>$C9=0</formula>
    </cfRule>
    <cfRule type="expression" dxfId="1280" priority="292">
      <formula>$B9="TC"</formula>
    </cfRule>
    <cfRule type="expression" dxfId="1279" priority="293">
      <formula>$B9="NSO"</formula>
    </cfRule>
    <cfRule type="expression" dxfId="1278" priority="294">
      <formula>$B9="ab"</formula>
    </cfRule>
    <cfRule type="expression" dxfId="1277" priority="295">
      <formula>$D9=0</formula>
    </cfRule>
    <cfRule type="expression" dxfId="1276" priority="296">
      <formula>$C9=0</formula>
    </cfRule>
    <cfRule type="expression" dxfId="1275" priority="297">
      <formula>$B9="TC"</formula>
    </cfRule>
    <cfRule type="expression" dxfId="1274" priority="298">
      <formula>$B9="NSO"</formula>
    </cfRule>
    <cfRule type="expression" dxfId="1273" priority="299">
      <formula>$B9="ab"</formula>
    </cfRule>
  </conditionalFormatting>
  <conditionalFormatting sqref="FC9:FC10 FC12:FC13 FC15:FC16 FC19:FC20 FC29:FC30 FC39:FC40 FC49:FC50 FC59:FC60 FC69:FC70 FC79:FC80 FC89:FC90 FC99:FC100 FC22:FC23 FC32:FC33 FC42:FC43 FC52:FC53 FC62:FC63 FC72:FC73 FC82:FC83 FC92:FC93 FC102:FC103 FC25:FC26 FC35:FC36 FC45:FC46 FC55:FC56 FC65:FC66 FC75:FC76 FC85:FC86 FC95:FC96 FC105:FC106">
    <cfRule type="expression" dxfId="1272" priority="206">
      <formula>$B9="TC"</formula>
    </cfRule>
    <cfRule type="expression" dxfId="1271" priority="207">
      <formula>$B9="NSO"</formula>
    </cfRule>
    <cfRule type="expression" dxfId="1270" priority="208">
      <formula>$B9="ab"</formula>
    </cfRule>
    <cfRule type="expression" dxfId="1269" priority="224">
      <formula>$B9="TC"</formula>
    </cfRule>
    <cfRule type="expression" dxfId="1268" priority="225">
      <formula>$B9="NSO"</formula>
    </cfRule>
    <cfRule type="expression" dxfId="1267" priority="226">
      <formula>$B9="ab"</formula>
    </cfRule>
    <cfRule type="expression" dxfId="1266" priority="242">
      <formula>$B9="TC"</formula>
    </cfRule>
    <cfRule type="expression" dxfId="1265" priority="243">
      <formula>$B9="NSO"</formula>
    </cfRule>
    <cfRule type="expression" dxfId="1264" priority="244">
      <formula>$B9="ab"</formula>
    </cfRule>
    <cfRule type="expression" dxfId="1263" priority="565">
      <formula>$B9="TC"</formula>
    </cfRule>
    <cfRule type="expression" dxfId="1262" priority="566">
      <formula>$B9="NSO"</formula>
    </cfRule>
    <cfRule type="expression" dxfId="1261" priority="567">
      <formula>$B9="ab"</formula>
    </cfRule>
  </conditionalFormatting>
  <conditionalFormatting sqref="EC8:EC107">
    <cfRule type="expression" dxfId="1260" priority="359">
      <formula>$B8="TC"</formula>
    </cfRule>
    <cfRule type="expression" dxfId="1259" priority="360">
      <formula>$B8="NSO"</formula>
    </cfRule>
    <cfRule type="expression" dxfId="1258" priority="361">
      <formula>$B8="ab"</formula>
    </cfRule>
    <cfRule type="expression" dxfId="1257" priority="376">
      <formula>$B8="TC"</formula>
    </cfRule>
    <cfRule type="expression" dxfId="1256" priority="377">
      <formula>$B8="NSO"</formula>
    </cfRule>
    <cfRule type="expression" dxfId="1255" priority="378">
      <formula>$B8="ab"</formula>
    </cfRule>
    <cfRule type="expression" dxfId="1254" priority="388">
      <formula>$B8="TC"</formula>
    </cfRule>
    <cfRule type="expression" dxfId="1253" priority="389">
      <formula>$B8="NSO"</formula>
    </cfRule>
    <cfRule type="expression" dxfId="1252" priority="390">
      <formula>$B8="ab"</formula>
    </cfRule>
    <cfRule type="expression" dxfId="1251" priority="394">
      <formula>$B8="TC"</formula>
    </cfRule>
    <cfRule type="expression" dxfId="1250" priority="395">
      <formula>$B8="NSO"</formula>
    </cfRule>
    <cfRule type="expression" dxfId="1249" priority="396">
      <formula>$B8="ab"</formula>
    </cfRule>
    <cfRule type="expression" dxfId="1248" priority="406">
      <formula>$B8="TC"</formula>
    </cfRule>
    <cfRule type="expression" dxfId="1247" priority="407">
      <formula>$B8="NSO"</formula>
    </cfRule>
    <cfRule type="expression" dxfId="1246" priority="408">
      <formula>$B8="ab"</formula>
    </cfRule>
    <cfRule type="expression" dxfId="1245" priority="412">
      <formula>$B8="TC"</formula>
    </cfRule>
    <cfRule type="expression" dxfId="1244" priority="413">
      <formula>$B8="NSO"</formula>
    </cfRule>
    <cfRule type="expression" dxfId="1243" priority="414">
      <formula>$B8="ab"</formula>
    </cfRule>
    <cfRule type="expression" dxfId="1242" priority="424">
      <formula>$B8="TC"</formula>
    </cfRule>
    <cfRule type="expression" dxfId="1241" priority="425">
      <formula>$B8="NSO"</formula>
    </cfRule>
    <cfRule type="expression" dxfId="1240" priority="426">
      <formula>$B8="ab"</formula>
    </cfRule>
    <cfRule type="expression" dxfId="1239" priority="431">
      <formula>$B8="TC"</formula>
    </cfRule>
    <cfRule type="expression" dxfId="1238" priority="432">
      <formula>$B8="NSO"</formula>
    </cfRule>
    <cfRule type="expression" dxfId="1237" priority="433">
      <formula>$B8="ab"</formula>
    </cfRule>
  </conditionalFormatting>
  <conditionalFormatting sqref="BF8:BF107">
    <cfRule type="expression" dxfId="1236" priority="971">
      <formula>$B8="TC"</formula>
    </cfRule>
    <cfRule type="expression" dxfId="1235" priority="972">
      <formula>$B8="NSO"</formula>
    </cfRule>
    <cfRule type="expression" dxfId="1234" priority="973">
      <formula>$B8="ab"</formula>
    </cfRule>
    <cfRule type="expression" dxfId="1233" priority="1169">
      <formula>$B8="TC"</formula>
    </cfRule>
    <cfRule type="expression" dxfId="1232" priority="1170">
      <formula>$B8="NSO"</formula>
    </cfRule>
    <cfRule type="expression" dxfId="1231" priority="1171">
      <formula>$B8="ab"</formula>
    </cfRule>
    <cfRule type="expression" dxfId="1230" priority="1178">
      <formula>$B8="TC"</formula>
    </cfRule>
    <cfRule type="expression" dxfId="1229" priority="1179">
      <formula>$B8="NSO"</formula>
    </cfRule>
    <cfRule type="expression" dxfId="1228" priority="1180">
      <formula>$B8="ab"</formula>
    </cfRule>
    <cfRule type="expression" dxfId="1227" priority="1184">
      <formula>$B8="TC"</formula>
    </cfRule>
    <cfRule type="expression" dxfId="1226" priority="1185">
      <formula>$B8="NSO"</formula>
    </cfRule>
    <cfRule type="expression" dxfId="1225" priority="1186">
      <formula>$B8="ab"</formula>
    </cfRule>
    <cfRule type="expression" dxfId="1224" priority="1187">
      <formula>$B8="TC"</formula>
    </cfRule>
    <cfRule type="expression" dxfId="1223" priority="1188">
      <formula>$B8="NSO"</formula>
    </cfRule>
    <cfRule type="expression" dxfId="1222" priority="1189">
      <formula>$B8="ab"</formula>
    </cfRule>
    <cfRule type="expression" dxfId="1221" priority="1255">
      <formula>$B8="TC"</formula>
    </cfRule>
    <cfRule type="expression" dxfId="1220" priority="1256">
      <formula>$B8="NSO"</formula>
    </cfRule>
    <cfRule type="expression" dxfId="1219" priority="1257">
      <formula>$B8="ab"</formula>
    </cfRule>
  </conditionalFormatting>
  <conditionalFormatting sqref="AF9:AF10 K9:K10 T9:T10 AI8:DD8 AF12:AF13 AF15:AF16 K12:K13 K15:K16 T12:T13 T15:T16 AI11:DD11 AI14:DD14 AF19:AF20 AF29:AF30 AF39:AF40 AF49:AF50 AF59:AF60 AF69:AF70 AF79:AF80 AF89:AF90 AF99:AF100 AI17:DD18 AF22:AF23 AF32:AF33 AF42:AF43 AF52:AF53 AF62:AF63 AF72:AF73 AF82:AF83 AF92:AF93 AF102:AF103 AF25:AF26 AF35:AF36 AF45:AF46 AF55:AF56 AF65:AF66 AF75:AF76 AF85:AF86 AF95:AF96 AF105:AF106 AI21:DD21 AI31:DD31 AI41:DD41 AI51:DD51 AI61:DD61 AI71:DD71 AI81:DD81 AI91:DD91 AI101:DD101 AI24:DD24 AI34:DD34 AI44:DD44 AI54:DD54 AI64:DD64 AI74:DD74 AI84:DD84 AI94:DD94 AI104:DD104 AI27:DD28 AI37:DD38 AI47:DD48 AI57:DD58 AI67:DD68 AI77:DD78 AI87:DD88 AI97:DD98 AI107:DD107 Y19:AD20 Y29:AD30 Y39:AD40 Y59:AD60 Y69:AD70 Y79:AD80 Y89:AD90 Y99:AD100 AH19:DD20 AH29:DD30 AH39:DD40 AH59:DD60 AH69:DD70 AH79:DD80 AH89:DD90 AH99:DD100 Y22:AD23 Y32:AD33 Y62:AD63 Y72:AD73 Y82:AD83 Y92:AD93 Y102:AD103 Y25:AD26 Y35:AD36 Y45:AD46 Y55:AD56 Y65:AD66 Y85:AD86 Y95:AD96 Y105:AD106 AH22:DD23 AH32:DD33 AH62:DD63 AH72:DD73 AH82:DD83 AH92:DD93 AH102:DD103 AH25:DD26 AH35:DD36 AH45:DD46 AH55:DD56 AH65:DD66 AH85:DD86 AH95:DD96 AH105:DD106 K42:K43 T42:T43 K19:K27 K29:K40 T19:T27 T29:T40 K45:K47 T45:T47 K49:K50 K52:K53 T49:T50 T52:T53 K55:K73 T55:T73 K75:K76 T75:T76 K78:K83 T78:T83 K85:K93 K95:K106 T85:T93 T95:T106 U8:X107 S8:S107 Y9:AD10 Y12:AD13 Y15:AD16 Y42:AD43 Y19:Y27 Y29:Y40 AH19:AH27 AH29:AH40 Y45:Y47 AH45:AH47 Y49:AD50 Y52:AD53 Y55:Y73 AH55:AH73 Y75:AD76 Y78:Y83 AH78:AH83 Y85:Y93 Y95:Y106 AH85:AH93 AH95:AH106 AI8:AL107 AG8:AG107 AM19:AM27 AM29:AM40 AV19:AV27 AV29:AV40 AM45:AM47 AV45:AV47 AM55:AM73 AV55:AV73 AM78:AM83 AV78:AV83 AM85:AM93 AM95:AM106 AV85:AV93 AV95:AV106 AW8:AZ107 AU8:AU107 BA19:BA27 BA29:BA40 BJ19:BJ27 BJ29:BJ40 BA45:BA47 BJ45:BJ47 BA55:BA73 BJ55:BJ73 BA78:BA83 BJ78:BJ83 BA85:BA93 BA95:BA106 BJ85:BJ93 BJ95:BJ106 BK8:BN107 BI8:BI107 BO19:BO27 BO29:BO40 BX19:BX27 BX29:BX40 BO45:BO47 BX45:BX47 BO55:BO73 BX55:BX73 BO78:BO83 BX78:BX83 BO85:BO93 BO95:BO106 BX85:BX93 BX95:BX106 BY8:CB107 BW8:BW107 CC19:CC27 CC29:CC40 CL19:CL27 CL29:CL40 CC45:CC47 CL45:CL47 CC55:CC73 CL55:CL73 CC78:CC83 CL78:CL83 CC85:CC93 CC95:CC106 CL85:CL93 CL95:CL106 CM8:CP107 CK8:CK107 AH9:DD10 AH12:DD13 AH15:DD16 AH42:DD43 CQ19:CQ27 CQ29:CQ40 CZ19:CZ27 CZ29:CZ40 CQ45:CQ47 CZ45:CZ47 AH49:DD50 AH52:DD53 CQ55:CQ73 CZ55:CZ73 AH75:DD76 CQ78:CQ83 CZ78:CZ83 CQ85:CQ93 CQ95:CQ106 CZ85:CZ93 CZ95:CZ106 DA8:DD107 CY8:CY107">
    <cfRule type="expression" dxfId="1218" priority="1275">
      <formula>$B8="TC"</formula>
    </cfRule>
    <cfRule type="expression" dxfId="1217" priority="1276">
      <formula>$B8="NSO"</formula>
    </cfRule>
    <cfRule type="expression" dxfId="1216" priority="1277">
      <formula>$B8="ab"</formula>
    </cfRule>
  </conditionalFormatting>
  <conditionalFormatting sqref="Y9:Y10 AM9:AM10 BA9:BA10 BO9:BO10 CC9:CC10 CQ9:CQ10 Y12:Y13 AM12:AM13 BA12:BA13 BO12:BO13 CC12:CC13 CQ12:CQ13 Y15:Y16 AM15:AM16 BA15:BA16 BO15:BO16 CC15:CC16 CQ15:CQ16 Y19:Y20 AM19:AM20 BA19:BA20 BO19:BO20 CC19:CC20 CQ19:CQ20 Y29:Y30 AM29:AM30 BA29:BA30 BO29:BO30 CC29:CC30 CQ29:CQ30 Y39:Y40 AM39:AM40 BA39:BA40 BO39:BO40 CC39:CC40 CQ39:CQ40 Y49:Y50 AM49:AM50 BA49:BA50 BO49:BO50 CC49:CC50 CQ49:CQ50 Y59:Y60 AM59:AM60 BA59:BA60 BO59:BO60 CC59:CC60 CQ59:CQ60 Y69:Y70 AM69:AM70 BA69:BA70 BO69:BO70 CC69:CC70 CQ69:CQ70 Y79:Y80 AM79:AM80 BA79:BA80 BO79:BO80 CC79:CC80 CQ79:CQ80 Y89:Y90 AM89:AM90 BA89:BA90 BO89:BO90 CC89:CC90 CQ89:CQ90 Y99:Y100 AM99:AM100 BA99:BA100 BO99:BO100 CC99:CC100 CQ99:CQ100 Y22:Y23 AM22:AM23 BA22:BA23 BO22:BO23 CC22:CC23 CQ22:CQ23 Y32:Y33 AM32:AM33 BA32:BA33 BO32:BO33 CC32:CC33 CQ32:CQ33 Y42:Y43 AM42:AM43 BA42:BA43 BO42:BO43 CC42:CC43 CQ42:CQ43 Y52:Y53 AM52:AM53 BA52:BA53 BO52:BO53 CC52:CC53 CQ52:CQ53 Y62:Y63 AM62:AM63 BA62:BA63 BO62:BO63 CC62:CC63 CQ62:CQ63 Y72:Y73 AM72:AM73 BA72:BA73 BO72:BO73 CC72:CC73 CQ72:CQ73 Y82:Y83 AM82:AM83 BA82:BA83 BO82:BO83 CC82:CC83 CQ82:CQ83 Y92:Y93 AM92:AM93 BA92:BA93 BO92:BO93 CC92:CC93 CQ92:CQ93 Y102:Y103 AM102:AM103 BA102:BA103 BO102:BO103 CC102:CC103 CQ102:CQ103 Y25:Y26 AM25:AM26 BA25:BA26 BO25:BO26 CC25:CC26 CQ25:CQ26 Y35:Y36 AM35:AM36 BA35:BA36 BO35:BO36 CC35:CC36 CQ35:CQ36 Y45:Y46 AM45:AM46 BA45:BA46 BO45:BO46 CC45:CC46 CQ45:CQ46 Y55:Y56 AM55:AM56 BA55:BA56 BO55:BO56 CC55:CC56 CQ55:CQ56 Y65:Y66 AM65:AM66 BA65:BA66 BO65:BO66 CC65:CC66 CQ65:CQ66 Y75:Y76 AM75:AM76 BA75:BA76 BO75:BO76 CC75:CC76 CQ75:CQ76 Y85:Y86 AM85:AM86 BA85:BA86 BO85:BO86 CC85:CC86 CQ85:CQ86 Y95:Y96 AM95:AM96 BA95:BA96 BO95:BO96 CC95:CC96 CQ95:CQ96 Y105:Y106 AM105:AM106 BA105:BA106 BO105:BO106 CC105:CC106 CQ105:CQ106">
    <cfRule type="expression" dxfId="1215" priority="102">
      <formula>$C9=0</formula>
    </cfRule>
    <cfRule type="expression" dxfId="1214" priority="103">
      <formula>$B9="TC"</formula>
    </cfRule>
    <cfRule type="expression" dxfId="1213" priority="104">
      <formula>$B9="NSO"</formula>
    </cfRule>
    <cfRule type="expression" dxfId="1212" priority="105">
      <formula>$B9="ab"</formula>
    </cfRule>
    <cfRule type="expression" dxfId="1211" priority="118">
      <formula>$C9=0</formula>
    </cfRule>
    <cfRule type="expression" dxfId="1210" priority="119">
      <formula>$B9="TC"</formula>
    </cfRule>
    <cfRule type="expression" dxfId="1209" priority="120">
      <formula>$B9="NSO"</formula>
    </cfRule>
    <cfRule type="expression" dxfId="1208" priority="121">
      <formula>$B9="ab"</formula>
    </cfRule>
    <cfRule type="expression" dxfId="1207" priority="129">
      <formula>$C9=0</formula>
    </cfRule>
    <cfRule type="expression" dxfId="1206" priority="130">
      <formula>$B9="TC"</formula>
    </cfRule>
    <cfRule type="expression" dxfId="1205" priority="131">
      <formula>$B9="NSO"</formula>
    </cfRule>
    <cfRule type="expression" dxfId="1204" priority="132">
      <formula>$B9="ab"</formula>
    </cfRule>
    <cfRule type="expression" dxfId="1203" priority="145">
      <formula>$C9=0</formula>
    </cfRule>
    <cfRule type="expression" dxfId="1202" priority="146">
      <formula>$B9="TC"</formula>
    </cfRule>
    <cfRule type="expression" dxfId="1201" priority="147">
      <formula>$B9="NSO"</formula>
    </cfRule>
    <cfRule type="expression" dxfId="1200" priority="148">
      <formula>$B9="ab"</formula>
    </cfRule>
  </conditionalFormatting>
  <conditionalFormatting sqref="BT8:BT107">
    <cfRule type="expression" dxfId="1199" priority="938">
      <formula>$B8="TC"</formula>
    </cfRule>
    <cfRule type="expression" dxfId="1198" priority="939">
      <formula>$B8="NSO"</formula>
    </cfRule>
    <cfRule type="expression" dxfId="1197" priority="940">
      <formula>$B8="ab"</formula>
    </cfRule>
    <cfRule type="expression" dxfId="1196" priority="1132">
      <formula>$B8="TC"</formula>
    </cfRule>
    <cfRule type="expression" dxfId="1195" priority="1133">
      <formula>$B8="NSO"</formula>
    </cfRule>
    <cfRule type="expression" dxfId="1194" priority="1134">
      <formula>$B8="ab"</formula>
    </cfRule>
    <cfRule type="expression" dxfId="1193" priority="1141">
      <formula>$B8="TC"</formula>
    </cfRule>
    <cfRule type="expression" dxfId="1192" priority="1142">
      <formula>$B8="NSO"</formula>
    </cfRule>
    <cfRule type="expression" dxfId="1191" priority="1143">
      <formula>$B8="ab"</formula>
    </cfRule>
    <cfRule type="expression" dxfId="1190" priority="1147">
      <formula>$B8="TC"</formula>
    </cfRule>
    <cfRule type="expression" dxfId="1189" priority="1148">
      <formula>$B8="NSO"</formula>
    </cfRule>
    <cfRule type="expression" dxfId="1188" priority="1149">
      <formula>$B8="ab"</formula>
    </cfRule>
    <cfRule type="expression" dxfId="1187" priority="1150">
      <formula>$B8="TC"</formula>
    </cfRule>
    <cfRule type="expression" dxfId="1186" priority="1151">
      <formula>$B8="NSO"</formula>
    </cfRule>
    <cfRule type="expression" dxfId="1185" priority="1152">
      <formula>$B8="ab"</formula>
    </cfRule>
    <cfRule type="expression" dxfId="1184" priority="1160">
      <formula>$B8="TC"</formula>
    </cfRule>
    <cfRule type="expression" dxfId="1183" priority="1161">
      <formula>$B8="NSO"</formula>
    </cfRule>
    <cfRule type="expression" dxfId="1182" priority="1162">
      <formula>$B8="ab"</formula>
    </cfRule>
    <cfRule type="expression" dxfId="1181" priority="1249">
      <formula>$B8="TC"</formula>
    </cfRule>
    <cfRule type="expression" dxfId="1180" priority="1250">
      <formula>$B8="NSO"</formula>
    </cfRule>
    <cfRule type="expression" dxfId="1179" priority="1251">
      <formula>$B8="ab"</formula>
    </cfRule>
  </conditionalFormatting>
  <conditionalFormatting sqref="DE9:GB10 DE12:GA13 DE15:GA16 DE19:GA20 DE29:GA30 DE39:GA40 DE49:GA50 DE59:GA60 DE69:GA70 DE79:GA80 DE89:GA90 DE99:GA100 DE22:GA23 DE32:GA33 DE42:GA43 DE52:GA53 DE62:GA63 DE72:GA73 DE82:GA83 DE92:GA93 DE102:GA103 DE25:GA26 DE35:GA36 DE45:GA46 DE55:GA56 DE65:GA66 DE75:GA76 DE85:GA86 DE95:GA96 DE105:GA106">
    <cfRule type="expression" dxfId="1178" priority="452">
      <formula>$A9="TC"</formula>
    </cfRule>
    <cfRule type="expression" dxfId="1177" priority="453">
      <formula>$A9="NSO"</formula>
    </cfRule>
    <cfRule type="expression" dxfId="1176" priority="540">
      <formula>$D9=0</formula>
    </cfRule>
  </conditionalFormatting>
  <conditionalFormatting sqref="EE8:EE107">
    <cfRule type="expression" dxfId="1175" priority="356">
      <formula>$B8="TC"</formula>
    </cfRule>
    <cfRule type="expression" dxfId="1174" priority="357">
      <formula>$B8="NSO"</formula>
    </cfRule>
    <cfRule type="expression" dxfId="1173" priority="358">
      <formula>$B8="ab"</formula>
    </cfRule>
    <cfRule type="expression" dxfId="1172" priority="373">
      <formula>$B8="TC"</formula>
    </cfRule>
    <cfRule type="expression" dxfId="1171" priority="374">
      <formula>$B8="NSO"</formula>
    </cfRule>
    <cfRule type="expression" dxfId="1170" priority="375">
      <formula>$B8="ab"</formula>
    </cfRule>
    <cfRule type="expression" dxfId="1169" priority="385">
      <formula>$B8="TC"</formula>
    </cfRule>
    <cfRule type="expression" dxfId="1168" priority="386">
      <formula>$B8="NSO"</formula>
    </cfRule>
    <cfRule type="expression" dxfId="1167" priority="387">
      <formula>$B8="ab"</formula>
    </cfRule>
    <cfRule type="expression" dxfId="1166" priority="391">
      <formula>$B8="TC"</formula>
    </cfRule>
    <cfRule type="expression" dxfId="1165" priority="392">
      <formula>$B8="NSO"</formula>
    </cfRule>
    <cfRule type="expression" dxfId="1164" priority="393">
      <formula>$B8="ab"</formula>
    </cfRule>
    <cfRule type="expression" dxfId="1163" priority="403">
      <formula>$B8="TC"</formula>
    </cfRule>
    <cfRule type="expression" dxfId="1162" priority="404">
      <formula>$B8="NSO"</formula>
    </cfRule>
    <cfRule type="expression" dxfId="1161" priority="405">
      <formula>$B8="ab"</formula>
    </cfRule>
    <cfRule type="expression" dxfId="1160" priority="409">
      <formula>$B8="TC"</formula>
    </cfRule>
    <cfRule type="expression" dxfId="1159" priority="410">
      <formula>$B8="NSO"</formula>
    </cfRule>
    <cfRule type="expression" dxfId="1158" priority="411">
      <formula>$B8="ab"</formula>
    </cfRule>
    <cfRule type="expression" dxfId="1157" priority="421">
      <formula>$B8="TC"</formula>
    </cfRule>
    <cfRule type="expression" dxfId="1156" priority="422">
      <formula>$B8="NSO"</formula>
    </cfRule>
    <cfRule type="expression" dxfId="1155" priority="423">
      <formula>$B8="ab"</formula>
    </cfRule>
  </conditionalFormatting>
  <conditionalFormatting sqref="CH8:CH107">
    <cfRule type="expression" dxfId="1154" priority="905">
      <formula>$B8="TC"</formula>
    </cfRule>
    <cfRule type="expression" dxfId="1153" priority="906">
      <formula>$B8="NSO"</formula>
    </cfRule>
    <cfRule type="expression" dxfId="1152" priority="907">
      <formula>$B8="ab"</formula>
    </cfRule>
    <cfRule type="expression" dxfId="1151" priority="1096">
      <formula>$B8="TC"</formula>
    </cfRule>
    <cfRule type="expression" dxfId="1150" priority="1097">
      <formula>$B8="NSO"</formula>
    </cfRule>
    <cfRule type="expression" dxfId="1149" priority="1098">
      <formula>$B8="ab"</formula>
    </cfRule>
    <cfRule type="expression" dxfId="1148" priority="1105">
      <formula>$B8="TC"</formula>
    </cfRule>
    <cfRule type="expression" dxfId="1147" priority="1106">
      <formula>$B8="NSO"</formula>
    </cfRule>
    <cfRule type="expression" dxfId="1146" priority="1107">
      <formula>$B8="ab"</formula>
    </cfRule>
    <cfRule type="expression" dxfId="1145" priority="1111">
      <formula>$B8="TC"</formula>
    </cfRule>
    <cfRule type="expression" dxfId="1144" priority="1112">
      <formula>$B8="NSO"</formula>
    </cfRule>
    <cfRule type="expression" dxfId="1143" priority="1113">
      <formula>$B8="ab"</formula>
    </cfRule>
    <cfRule type="expression" dxfId="1142" priority="1114">
      <formula>$B8="TC"</formula>
    </cfRule>
    <cfRule type="expression" dxfId="1141" priority="1115">
      <formula>$B8="NSO"</formula>
    </cfRule>
    <cfRule type="expression" dxfId="1140" priority="1116">
      <formula>$B8="ab"</formula>
    </cfRule>
    <cfRule type="expression" dxfId="1139" priority="1120">
      <formula>$B8="TC"</formula>
    </cfRule>
    <cfRule type="expression" dxfId="1138" priority="1121">
      <formula>$B8="NSO"</formula>
    </cfRule>
    <cfRule type="expression" dxfId="1137" priority="1122">
      <formula>$B8="ab"</formula>
    </cfRule>
    <cfRule type="expression" dxfId="1136" priority="1123">
      <formula>$B8="TC"</formula>
    </cfRule>
    <cfRule type="expression" dxfId="1135" priority="1124">
      <formula>$B8="NSO"</formula>
    </cfRule>
    <cfRule type="expression" dxfId="1134" priority="1125">
      <formula>$B8="ab"</formula>
    </cfRule>
    <cfRule type="expression" dxfId="1133" priority="1246">
      <formula>$B8="TC"</formula>
    </cfRule>
    <cfRule type="expression" dxfId="1132" priority="1247">
      <formula>$B8="NSO"</formula>
    </cfRule>
    <cfRule type="expression" dxfId="1131" priority="1248">
      <formula>$B8="ab"</formula>
    </cfRule>
  </conditionalFormatting>
  <conditionalFormatting sqref="BG9:BG10 BG12:BG13 BG15:BG16 BG19:BG20 BG29:BG30 BG39:BG40 BG49:BG50 BG59:BG60 BG69:BG70 BG79:BG80 BG89:BG90 BG99:BG100 BG22:BG23 BG32:BG33 BG42:BG43 BG52:BG53 BG62:BG63 BG72:BG73 BG82:BG83 BG92:BG93 BG102:BG103 BG25:BG26 BG35:BG36 BG45:BG46 BG55:BG56 BG65:BG66 BG75:BG76 BG85:BG86 BG95:BG96 BG105:BG106">
    <cfRule type="expression" dxfId="1130" priority="950">
      <formula>$B9="TC"</formula>
    </cfRule>
    <cfRule type="expression" dxfId="1129" priority="951">
      <formula>$B9="NSO"</formula>
    </cfRule>
    <cfRule type="expression" dxfId="1128" priority="952">
      <formula>$B9="ab"</formula>
    </cfRule>
    <cfRule type="expression" dxfId="1127" priority="965">
      <formula>$D9=0</formula>
    </cfRule>
    <cfRule type="expression" dxfId="1126" priority="1163">
      <formula>$D9=0</formula>
    </cfRule>
    <cfRule type="expression" dxfId="1125" priority="1172">
      <formula>$D9=0</formula>
    </cfRule>
  </conditionalFormatting>
  <conditionalFormatting sqref="DZ8:DZ107">
    <cfRule type="expression" dxfId="1124" priority="650">
      <formula>$B8="TC"</formula>
    </cfRule>
    <cfRule type="expression" dxfId="1123" priority="651">
      <formula>$B8="NSO"</formula>
    </cfRule>
    <cfRule type="expression" dxfId="1122" priority="652">
      <formula>$B8="ab"</formula>
    </cfRule>
    <cfRule type="expression" dxfId="1121" priority="667">
      <formula>$B8="TC"</formula>
    </cfRule>
    <cfRule type="expression" dxfId="1120" priority="668">
      <formula>$B8="NSO"</formula>
    </cfRule>
    <cfRule type="expression" dxfId="1119" priority="669">
      <formula>$B8="ab"</formula>
    </cfRule>
    <cfRule type="expression" dxfId="1118" priority="679">
      <formula>$B8="TC"</formula>
    </cfRule>
    <cfRule type="expression" dxfId="1117" priority="680">
      <formula>$B8="NSO"</formula>
    </cfRule>
    <cfRule type="expression" dxfId="1116" priority="681">
      <formula>$B8="ab"</formula>
    </cfRule>
    <cfRule type="expression" dxfId="1115" priority="685">
      <formula>$B8="TC"</formula>
    </cfRule>
    <cfRule type="expression" dxfId="1114" priority="686">
      <formula>$B8="NSO"</formula>
    </cfRule>
    <cfRule type="expression" dxfId="1113" priority="687">
      <formula>$B8="ab"</formula>
    </cfRule>
    <cfRule type="expression" dxfId="1112" priority="697">
      <formula>$B8="TC"</formula>
    </cfRule>
    <cfRule type="expression" dxfId="1111" priority="698">
      <formula>$B8="NSO"</formula>
    </cfRule>
    <cfRule type="expression" dxfId="1110" priority="699">
      <formula>$B8="ab"</formula>
    </cfRule>
    <cfRule type="expression" dxfId="1109" priority="703">
      <formula>$B8="TC"</formula>
    </cfRule>
    <cfRule type="expression" dxfId="1108" priority="704">
      <formula>$B8="NSO"</formula>
    </cfRule>
    <cfRule type="expression" dxfId="1107" priority="705">
      <formula>$B8="ab"</formula>
    </cfRule>
    <cfRule type="expression" dxfId="1106" priority="715">
      <formula>$B8="TC"</formula>
    </cfRule>
    <cfRule type="expression" dxfId="1105" priority="716">
      <formula>$B8="NSO"</formula>
    </cfRule>
    <cfRule type="expression" dxfId="1104" priority="717">
      <formula>$B8="ab"</formula>
    </cfRule>
  </conditionalFormatting>
  <conditionalFormatting sqref="AE9:AE10 AS9:AS10 BG9:BG10 BU9:BU10 CI9:CI10 CW9:CW10 AE12:AE13 AS12:AS13 BG12:BG13 BU12:BU13 CI12:CI13 CW12:CW13 AE15:AE16 AS15:AS16 BG15:BG16 BU15:BU16 CI15:CI16 CW15:CW16 AE19:AE20 AS19:AS20 BG19:BG20 BU19:BU20 CI19:CI20 CW19:CW20 AE29:AE30 AS29:AS30 BG29:BG30 BU29:BU30 CI29:CI30 CW29:CW30 AE39:AE40 AS39:AS40 BG39:BG40 BU39:BU40 CI39:CI40 CW39:CW40 AE49:AE50 AS49:AS50 BG49:BG50 BU49:BU50 CI49:CI50 CW49:CW50 AE59:AE60 AS59:AS60 BG59:BG60 BU59:BU60 CI59:CI60 CW59:CW60 AE69:AE70 AS69:AS70 BG69:BG70 BU69:BU70 CI69:CI70 CW69:CW70 AE79:AE80 AS79:AS80 BG79:BG80 BU79:BU80 CI79:CI80 CW79:CW80 AE89:AE90 AS89:AS90 BG89:BG90 BU89:BU90 CI89:CI90 CW89:CW90 AE99:AE100 AS99:AS100 BG99:BG100 BU99:BU100 CI99:CI100 CW99:CW100 AE22:AE23 AS22:AS23 BG22:BG23 BU22:BU23 CI22:CI23 CW22:CW23 AE32:AE33 AS32:AS33 BG32:BG33 BU32:BU33 CI32:CI33 CW32:CW33 AE42:AE43 AS42:AS43 BG42:BG43 BU42:BU43 CI42:CI43 CW42:CW43 AE52:AE53 AS52:AS53 BG52:BG53 BU52:BU53 CI52:CI53 CW52:CW53 AE62:AE63 AS62:AS63 BG62:BG63 BU62:BU63 CI62:CI63 CW62:CW63 AE72:AE73 AS72:AS73 BG72:BG73 BU72:BU73 CI72:CI73 CW72:CW73 AE82:AE83 AS82:AS83 BG82:BG83 BU82:BU83 CI82:CI83 CW82:CW83 AE92:AE93 AS92:AS93 BG92:BG93 BU92:BU93 CI92:CI93 CW92:CW93 AE102:AE103 AS102:AS103 BG102:BG103 BU102:BU103 CI102:CI103 CW102:CW103 AE25:AE26 AS25:AS26 BG25:BG26 BU25:BU26 CI25:CI26 CW25:CW26 AE35:AE36 AS35:AS36 BG35:BG36 BU35:BU36 CI35:CI36 CW35:CW36 AE45:AE46 AS45:AS46 BG45:BG46 BU45:BU46 CI45:CI46 CW45:CW46 AE55:AE56 AS55:AS56 BG55:BG56 BU55:BU56 CI55:CI56 CW55:CW56 AE65:AE66 AS65:AS66 BG65:BG66 BU65:BU66 CI65:CI66 CW65:CW66 AE75:AE76 AS75:AS76 BG75:BG76 BU75:BU76 CI75:CI76 CW75:CW76 AE85:AE86 AS85:AS86 BG85:BG86 BU85:BU86 CI85:CI86 CW85:CW86 AE95:AE96 AS95:AS96 BG95:BG96 BU95:BU96 CI95:CI96 CW95:CW96 AE105:AE106 AS105:AS106 BG105:BG106 BU105:BU106 CI105:CI106 CW105:CW106">
    <cfRule type="expression" dxfId="1103" priority="107">
      <formula>$B9="TC"</formula>
    </cfRule>
    <cfRule type="expression" dxfId="1102" priority="108">
      <formula>$B9="NSO"</formula>
    </cfRule>
    <cfRule type="expression" dxfId="1101" priority="109">
      <formula>$B9="ab"</formula>
    </cfRule>
    <cfRule type="expression" dxfId="1100" priority="116">
      <formula>$D9=0</formula>
    </cfRule>
    <cfRule type="expression" dxfId="1099" priority="134">
      <formula>$B9="TC"</formula>
    </cfRule>
    <cfRule type="expression" dxfId="1098" priority="135">
      <formula>$B9="NSO"</formula>
    </cfRule>
    <cfRule type="expression" dxfId="1097" priority="136">
      <formula>$B9="ab"</formula>
    </cfRule>
    <cfRule type="expression" dxfId="1096" priority="143">
      <formula>$D9=0</formula>
    </cfRule>
  </conditionalFormatting>
  <conditionalFormatting sqref="FC8:FC107">
    <cfRule type="expression" dxfId="1095" priority="188">
      <formula>$B8="TC"</formula>
    </cfRule>
    <cfRule type="expression" dxfId="1094" priority="189">
      <formula>$B8="NSO"</formula>
    </cfRule>
    <cfRule type="expression" dxfId="1093" priority="190">
      <formula>$B8="ab"</formula>
    </cfRule>
    <cfRule type="expression" dxfId="1092" priority="200">
      <formula>$B8="TC"</formula>
    </cfRule>
    <cfRule type="expression" dxfId="1091" priority="201">
      <formula>$B8="NSO"</formula>
    </cfRule>
    <cfRule type="expression" dxfId="1090" priority="202">
      <formula>$B8="ab"</formula>
    </cfRule>
    <cfRule type="expression" dxfId="1089" priority="212">
      <formula>$B8="TC"</formula>
    </cfRule>
    <cfRule type="expression" dxfId="1088" priority="213">
      <formula>$B8="NSO"</formula>
    </cfRule>
    <cfRule type="expression" dxfId="1087" priority="214">
      <formula>$B8="ab"</formula>
    </cfRule>
    <cfRule type="expression" dxfId="1086" priority="218">
      <formula>$B8="TC"</formula>
    </cfRule>
    <cfRule type="expression" dxfId="1085" priority="219">
      <formula>$B8="NSO"</formula>
    </cfRule>
    <cfRule type="expression" dxfId="1084" priority="220">
      <formula>$B8="ab"</formula>
    </cfRule>
    <cfRule type="expression" dxfId="1083" priority="230">
      <formula>$B8="TC"</formula>
    </cfRule>
    <cfRule type="expression" dxfId="1082" priority="231">
      <formula>$B8="NSO"</formula>
    </cfRule>
    <cfRule type="expression" dxfId="1081" priority="232">
      <formula>$B8="ab"</formula>
    </cfRule>
    <cfRule type="expression" dxfId="1080" priority="236">
      <formula>$B8="TC"</formula>
    </cfRule>
    <cfRule type="expression" dxfId="1079" priority="237">
      <formula>$B8="NSO"</formula>
    </cfRule>
    <cfRule type="expression" dxfId="1078" priority="238">
      <formula>$B8="ab"</formula>
    </cfRule>
    <cfRule type="expression" dxfId="1077" priority="248">
      <formula>$B8="TC"</formula>
    </cfRule>
    <cfRule type="expression" dxfId="1076" priority="249">
      <formula>$B8="NSO"</formula>
    </cfRule>
    <cfRule type="expression" dxfId="1075" priority="250">
      <formula>$B8="ab"</formula>
    </cfRule>
    <cfRule type="expression" dxfId="1074" priority="255">
      <formula>$B8="TC"</formula>
    </cfRule>
    <cfRule type="expression" dxfId="1073" priority="256">
      <formula>$B8="NSO"</formula>
    </cfRule>
    <cfRule type="expression" dxfId="1072" priority="257">
      <formula>$B8="ab"</formula>
    </cfRule>
  </conditionalFormatting>
  <conditionalFormatting sqref="CW9:CW10 CW12:CW13 CW15:CW16 CW19:CW20 CW29:CW30 CW39:CW40 CW49:CW50 CW59:CW60 CW69:CW70 CW79:CW80 CW89:CW90 CW99:CW100 CW22:CW23 CW32:CW33 CW42:CW43 CW52:CW53 CW62:CW63 CW72:CW73 CW82:CW83 CW92:CW93 CW102:CW103 CW25:CW26 CW35:CW36 CW45:CW46 CW55:CW56 CW65:CW66 CW75:CW76 CW85:CW86 CW95:CW96 CW105:CW106">
    <cfRule type="expression" dxfId="1071" priority="851">
      <formula>$B9="TC"</formula>
    </cfRule>
    <cfRule type="expression" dxfId="1070" priority="852">
      <formula>$B9="NSO"</formula>
    </cfRule>
    <cfRule type="expression" dxfId="1069" priority="853">
      <formula>$B9="ab"</formula>
    </cfRule>
    <cfRule type="expression" dxfId="1068" priority="866">
      <formula>$D9=0</formula>
    </cfRule>
    <cfRule type="expression" dxfId="1067" priority="1064">
      <formula>$D9=0</formula>
    </cfRule>
    <cfRule type="expression" dxfId="1066" priority="1073">
      <formula>$D9=0</formula>
    </cfRule>
  </conditionalFormatting>
  <conditionalFormatting sqref="BT9:BT10 BT12:BT13 BT15:BT16 BT42:BT43 BT19:BT27 BT29:BT40 BT45:BT47 BT49:BT50 BT52:BT53 BT55:BT73 BT75:BT76 BT78:BT83 BT85:BT93 BT95:BT106 CH9:CH10 CH12:CH13 CH15:CH16 CH42:CH43 CH19:CH27 CH29:CH40 CH45:CH47 CH49:CH50 CH52:CH53 CH55:CH73 CH75:CH76 CH78:CH83 CH85:CH93 CH95:CH106 CV9:CV10 CV12:CV13 CV15:CV16 CV42:CV43 CV19:CV27 CV29:CV40 CV45:CV47 CV49:CV50 CV52:CV53 CV55:CV73 CV75:CV76 CV78:CV83 CV85:CV93 CV95:CV106">
    <cfRule type="expression" dxfId="1065" priority="19">
      <formula>$D9=0</formula>
    </cfRule>
  </conditionalFormatting>
  <conditionalFormatting sqref="CC9:CC10 CC12:CC13 CC15:CC16 CC19:CC20 CC29:CC30 CC39:CC40 CC49:CC50 CC59:CC60 CC69:CC70 CC79:CC80 CC89:CC90 CC99:CC100 CC22:CC23 CC32:CC33 CC42:CC43 CC52:CC53 CC62:CC63 CC72:CC73 CC82:CC83 CC92:CC93 CC102:CC103 CC25:CC26 CC35:CC36 CC45:CC46 CC55:CC56 CC65:CC66 CC75:CC76 CC85:CC86 CC95:CC96 CC105:CC106">
    <cfRule type="expression" dxfId="1064" priority="879">
      <formula>$C9=0</formula>
    </cfRule>
    <cfRule type="expression" dxfId="1063" priority="880">
      <formula>$B9="TC"</formula>
    </cfRule>
    <cfRule type="expression" dxfId="1062" priority="881">
      <formula>$B9="NSO"</formula>
    </cfRule>
    <cfRule type="expression" dxfId="1061" priority="882">
      <formula>$B9="ab"</formula>
    </cfRule>
    <cfRule type="expression" dxfId="1060" priority="901">
      <formula>$C9=0</formula>
    </cfRule>
    <cfRule type="expression" dxfId="1059" priority="902">
      <formula>$B9="TC"</formula>
    </cfRule>
    <cfRule type="expression" dxfId="1058" priority="903">
      <formula>$B9="NSO"</formula>
    </cfRule>
    <cfRule type="expression" dxfId="1057" priority="904">
      <formula>$B9="ab"</formula>
    </cfRule>
    <cfRule type="expression" dxfId="1056" priority="1092">
      <formula>$C9=0</formula>
    </cfRule>
    <cfRule type="expression" dxfId="1055" priority="1093">
      <formula>$B9="TC"</formula>
    </cfRule>
    <cfRule type="expression" dxfId="1054" priority="1094">
      <formula>$B9="NSO"</formula>
    </cfRule>
    <cfRule type="expression" dxfId="1053" priority="1095">
      <formula>$B9="ab"</formula>
    </cfRule>
    <cfRule type="expression" dxfId="1052" priority="1101">
      <formula>$C9=0</formula>
    </cfRule>
    <cfRule type="expression" dxfId="1051" priority="1102">
      <formula>$B9="TC"</formula>
    </cfRule>
    <cfRule type="expression" dxfId="1050" priority="1103">
      <formula>$B9="NSO"</formula>
    </cfRule>
    <cfRule type="expression" dxfId="1049" priority="1104">
      <formula>$B9="ab"</formula>
    </cfRule>
  </conditionalFormatting>
  <conditionalFormatting sqref="CQ9:CQ10 CQ12:CQ13 CQ15:CQ16 CQ19:CQ20 CQ29:CQ30 CQ39:CQ40 CQ49:CQ50 CQ59:CQ60 CQ69:CQ70 CQ79:CQ80 CQ89:CQ90 CQ99:CQ100 CQ22:CQ23 CQ32:CQ33 CQ42:CQ43 CQ52:CQ53 CQ62:CQ63 CQ72:CQ73 CQ82:CQ83 CQ92:CQ93 CQ102:CQ103 CQ25:CQ26 CQ35:CQ36 CQ45:CQ46 CQ55:CQ56 CQ65:CQ66 CQ75:CQ76 CQ85:CQ86 CQ95:CQ96 CQ105:CQ106">
    <cfRule type="expression" dxfId="1048" priority="847">
      <formula>$B9="TC"</formula>
    </cfRule>
    <cfRule type="expression" dxfId="1047" priority="848">
      <formula>$B9="NSO"</formula>
    </cfRule>
    <cfRule type="expression" dxfId="1046" priority="849">
      <formula>$B9="ab"</formula>
    </cfRule>
    <cfRule type="expression" dxfId="1045" priority="868">
      <formula>$C9=0</formula>
    </cfRule>
    <cfRule type="expression" dxfId="1044" priority="869">
      <formula>$B9="TC"</formula>
    </cfRule>
    <cfRule type="expression" dxfId="1043" priority="870">
      <formula>$B9="NSO"</formula>
    </cfRule>
    <cfRule type="expression" dxfId="1042" priority="871">
      <formula>$B9="ab"</formula>
    </cfRule>
    <cfRule type="expression" dxfId="1041" priority="1066">
      <formula>$C9=0</formula>
    </cfRule>
    <cfRule type="expression" dxfId="1040" priority="1067">
      <formula>$B9="TC"</formula>
    </cfRule>
    <cfRule type="expression" dxfId="1039" priority="1068">
      <formula>$B9="NSO"</formula>
    </cfRule>
    <cfRule type="expression" dxfId="1038" priority="1069">
      <formula>$B9="ab"</formula>
    </cfRule>
    <cfRule type="expression" dxfId="1037" priority="1075">
      <formula>$C9=0</formula>
    </cfRule>
    <cfRule type="expression" dxfId="1036" priority="1076">
      <formula>$B9="TC"</formula>
    </cfRule>
    <cfRule type="expression" dxfId="1035" priority="1077">
      <formula>$B9="NSO"</formula>
    </cfRule>
    <cfRule type="expression" dxfId="1034" priority="1078">
      <formula>$B9="ab"</formula>
    </cfRule>
    <cfRule type="expression" dxfId="1033" priority="1294">
      <formula>$C9=0</formula>
    </cfRule>
  </conditionalFormatting>
  <conditionalFormatting sqref="AR8:AR107">
    <cfRule type="expression" dxfId="1032" priority="1004">
      <formula>$B8="TC"</formula>
    </cfRule>
    <cfRule type="expression" dxfId="1031" priority="1005">
      <formula>$B8="NSO"</formula>
    </cfRule>
    <cfRule type="expression" dxfId="1030" priority="1006">
      <formula>$B8="ab"</formula>
    </cfRule>
    <cfRule type="expression" dxfId="1029" priority="1196">
      <formula>$B8="TC"</formula>
    </cfRule>
    <cfRule type="expression" dxfId="1028" priority="1197">
      <formula>$B8="NSO"</formula>
    </cfRule>
    <cfRule type="expression" dxfId="1027" priority="1198">
      <formula>$B8="ab"</formula>
    </cfRule>
    <cfRule type="expression" dxfId="1026" priority="1205">
      <formula>$B8="TC"</formula>
    </cfRule>
    <cfRule type="expression" dxfId="1025" priority="1206">
      <formula>$B8="NSO"</formula>
    </cfRule>
    <cfRule type="expression" dxfId="1024" priority="1207">
      <formula>$B8="ab"</formula>
    </cfRule>
    <cfRule type="expression" dxfId="1023" priority="1211">
      <formula>$B8="TC"</formula>
    </cfRule>
    <cfRule type="expression" dxfId="1022" priority="1212">
      <formula>$B8="NSO"</formula>
    </cfRule>
    <cfRule type="expression" dxfId="1021" priority="1213">
      <formula>$B8="ab"</formula>
    </cfRule>
    <cfRule type="expression" dxfId="1020" priority="1258">
      <formula>$B8="TC"</formula>
    </cfRule>
    <cfRule type="expression" dxfId="1019" priority="1259">
      <formula>$B8="NSO"</formula>
    </cfRule>
    <cfRule type="expression" dxfId="1018" priority="1260">
      <formula>$B8="ab"</formula>
    </cfRule>
  </conditionalFormatting>
  <conditionalFormatting sqref="CV9:CV10 CV12:CV13 CV15:CV16 CV19:CV20 CV29:CV30 CV39:CV40 CV49:CV50 CV59:CV60 CV69:CV70 CV79:CV80 CV89:CV90 CV99:CV100 CV22:CV23 CV32:CV33 CV42:CV43 CV52:CV53 CV62:CV63 CV72:CV73 CV82:CV83 CV92:CV93 CV102:CV103 CV25:CV26 CV35:CV36 CV45:CV46 CV55:CV56 CV65:CV66 CV75:CV76 CV85:CV86 CV95:CV96 CV105:CV106">
    <cfRule type="expression" dxfId="1017" priority="1082">
      <formula>$B9="TC"</formula>
    </cfRule>
    <cfRule type="expression" dxfId="1016" priority="1083">
      <formula>$B9="NSO"</formula>
    </cfRule>
    <cfRule type="expression" dxfId="1015" priority="1084">
      <formula>$B9="ab"</formula>
    </cfRule>
    <cfRule type="expression" dxfId="1014" priority="1296">
      <formula>$D9=0</formula>
    </cfRule>
  </conditionalFormatting>
  <conditionalFormatting sqref="DN9:DN10 DN12:DN13 DN15:DN16 DN19:DN20 DN29:DN30 DN39:DN40 DN49:DN50 DN59:DN60 DN69:DN70 DN79:DN80 DN89:DN90 DN99:DN100 DN22:DN23 DN32:DN33 DN42:DN43 DN52:DN53 DN62:DN63 DN72:DN73 DN82:DN83 DN92:DN93 DN102:DN103 DN25:DN26 DN35:DN36 DN45:DN46 DN55:DN56 DN65:DN66 DN75:DN76 DN85:DN86 DN95:DN96 DN105:DN106">
    <cfRule type="expression" dxfId="1013" priority="454">
      <formula>$D9=0</formula>
    </cfRule>
    <cfRule type="expression" dxfId="1012" priority="455">
      <formula>$C9=0</formula>
    </cfRule>
    <cfRule type="expression" dxfId="1011" priority="456">
      <formula>$B9="TC"</formula>
    </cfRule>
    <cfRule type="expression" dxfId="1010" priority="457">
      <formula>$B9="NSO"</formula>
    </cfRule>
    <cfRule type="expression" dxfId="1009" priority="458">
      <formula>$B9="ab"</formula>
    </cfRule>
    <cfRule type="expression" dxfId="1008" priority="471">
      <formula>$D9=0</formula>
    </cfRule>
    <cfRule type="expression" dxfId="1007" priority="472">
      <formula>$C9=0</formula>
    </cfRule>
    <cfRule type="expression" dxfId="1006" priority="473">
      <formula>$B9="TC"</formula>
    </cfRule>
    <cfRule type="expression" dxfId="1005" priority="474">
      <formula>$B9="NSO"</formula>
    </cfRule>
    <cfRule type="expression" dxfId="1004" priority="475">
      <formula>$B9="ab"</formula>
    </cfRule>
    <cfRule type="expression" dxfId="1003" priority="728">
      <formula>$D9=0</formula>
    </cfRule>
    <cfRule type="expression" dxfId="1002" priority="729">
      <formula>$C9=0</formula>
    </cfRule>
    <cfRule type="expression" dxfId="1001" priority="730">
      <formula>$B9="TC"</formula>
    </cfRule>
    <cfRule type="expression" dxfId="1000" priority="731">
      <formula>$B9="NSO"</formula>
    </cfRule>
    <cfRule type="expression" dxfId="999" priority="732">
      <formula>$B9="ab"</formula>
    </cfRule>
    <cfRule type="expression" dxfId="998" priority="745">
      <formula>$D9=0</formula>
    </cfRule>
    <cfRule type="expression" dxfId="997" priority="746">
      <formula>$C9=0</formula>
    </cfRule>
    <cfRule type="expression" dxfId="996" priority="747">
      <formula>$B9="TC"</formula>
    </cfRule>
    <cfRule type="expression" dxfId="995" priority="748">
      <formula>$B9="NSO"</formula>
    </cfRule>
    <cfRule type="expression" dxfId="994" priority="749">
      <formula>$B9="ab"</formula>
    </cfRule>
  </conditionalFormatting>
  <conditionalFormatting sqref="FY9:FY10 FY12:FY13 FY15:FY16 FY19:FY20 FY29:FY30 FY39:FY40 FY49:FY50 FY59:FY60 FY69:FY70 FY79:FY80 FY89:FY90 FY99:FY100 FY22:FY23 FY32:FY33 FY42:FY43 FY52:FY53 FY62:FY63 FY72:FY73 FY82:FY83 FY92:FY93 FY102:FY103 FY25:FY26 FY35:FY36 FY45:FY46 FY55:FY56 FY65:FY66 FY75:FY76 FY85:FY86 FY95:FY96 FY105:FY106">
    <cfRule type="cellIs" dxfId="993" priority="814" operator="equal">
      <formula>"First"</formula>
    </cfRule>
  </conditionalFormatting>
  <conditionalFormatting sqref="M9:O10 M12:O13 M15:O16 M42:O43 M19:O27 M29:O40 M45:O47 M49:O50 M52:O53 M55:O73 M75:O76 M78:O83 M85:O93 M95:O106">
    <cfRule type="expression" dxfId="992" priority="1052">
      <formula>$B9="TC"</formula>
    </cfRule>
    <cfRule type="expression" dxfId="991" priority="1053">
      <formula>$B9="NSO"</formula>
    </cfRule>
    <cfRule type="expression" dxfId="990" priority="1054">
      <formula>$B9="ab"</formula>
    </cfRule>
  </conditionalFormatting>
  <conditionalFormatting sqref="K9:K10 S9:X10 K12:K13 K15:K16 S12:X13 S15:X16 K42:K43 S42:X43 K19:K27 K29:K40 S19:X27 S29:X40 K45:K47 S45:X47 K49:K50 K52:K53 S49:X50 S52:X53 K55:K73 S55:X73 K75:K76 S75:X76 K78:K83 S78:X83 K85:K93 K95:K106 S85:X93 S95:X106">
    <cfRule type="expression" dxfId="989" priority="1055">
      <formula>$B9="TC"</formula>
    </cfRule>
    <cfRule type="expression" dxfId="988" priority="1056">
      <formula>$B9="NSO"</formula>
    </cfRule>
    <cfRule type="expression" dxfId="987" priority="1057">
      <formula>$B9="ab"</formula>
    </cfRule>
  </conditionalFormatting>
  <conditionalFormatting sqref="FE8:FE107">
    <cfRule type="expression" dxfId="986" priority="185">
      <formula>$B8="TC"</formula>
    </cfRule>
    <cfRule type="expression" dxfId="985" priority="186">
      <formula>$B8="NSO"</formula>
    </cfRule>
    <cfRule type="expression" dxfId="984" priority="187">
      <formula>$B8="ab"</formula>
    </cfRule>
    <cfRule type="expression" dxfId="983" priority="197">
      <formula>$B8="TC"</formula>
    </cfRule>
    <cfRule type="expression" dxfId="982" priority="198">
      <formula>$B8="NSO"</formula>
    </cfRule>
    <cfRule type="expression" dxfId="981" priority="199">
      <formula>$B8="ab"</formula>
    </cfRule>
    <cfRule type="expression" dxfId="980" priority="209">
      <formula>$B8="TC"</formula>
    </cfRule>
    <cfRule type="expression" dxfId="979" priority="210">
      <formula>$B8="NSO"</formula>
    </cfRule>
    <cfRule type="expression" dxfId="978" priority="211">
      <formula>$B8="ab"</formula>
    </cfRule>
    <cfRule type="expression" dxfId="977" priority="215">
      <formula>$B8="TC"</formula>
    </cfRule>
    <cfRule type="expression" dxfId="976" priority="216">
      <formula>$B8="NSO"</formula>
    </cfRule>
    <cfRule type="expression" dxfId="975" priority="217">
      <formula>$B8="ab"</formula>
    </cfRule>
    <cfRule type="expression" dxfId="974" priority="227">
      <formula>$B8="TC"</formula>
    </cfRule>
    <cfRule type="expression" dxfId="973" priority="228">
      <formula>$B8="NSO"</formula>
    </cfRule>
    <cfRule type="expression" dxfId="972" priority="229">
      <formula>$B8="ab"</formula>
    </cfRule>
    <cfRule type="expression" dxfId="971" priority="233">
      <formula>$B8="TC"</formula>
    </cfRule>
    <cfRule type="expression" dxfId="970" priority="234">
      <formula>$B8="NSO"</formula>
    </cfRule>
    <cfRule type="expression" dxfId="969" priority="235">
      <formula>$B8="ab"</formula>
    </cfRule>
    <cfRule type="expression" dxfId="968" priority="245">
      <formula>$B8="TC"</formula>
    </cfRule>
    <cfRule type="expression" dxfId="967" priority="246">
      <formula>$B8="NSO"</formula>
    </cfRule>
    <cfRule type="expression" dxfId="966" priority="247">
      <formula>$B8="ab"</formula>
    </cfRule>
    <cfRule type="cellIs" dxfId="965" priority="1285" operator="equal">
      <formula>"SECOND"</formula>
    </cfRule>
    <cfRule type="cellIs" dxfId="964" priority="1286" operator="equal">
      <formula>"FIRST"</formula>
    </cfRule>
  </conditionalFormatting>
  <conditionalFormatting sqref="DJ9:DJ10 DJ12:DJ13 DJ15:DJ16 DJ19:DJ20 DJ29:DJ30 DJ39:DJ40 DJ49:DJ50 DJ59:DJ60 DJ69:DJ70 DJ79:DJ80 DJ89:DJ90 DJ99:DJ100 DJ22:DJ23 DJ32:DJ33 DJ42:DJ43 DJ52:DJ53 DJ62:DJ63 DJ72:DJ73 DJ82:DJ83 DJ92:DJ93 DJ102:DJ103 DJ25:DJ26 DJ35:DJ36 DJ45:DJ46 DJ55:DJ56 DJ65:DJ66 DJ75:DJ76 DJ85:DJ86 DJ95:DJ96 DJ105:DJ106">
    <cfRule type="expression" dxfId="963" priority="488">
      <formula>$B9="TC"</formula>
    </cfRule>
    <cfRule type="expression" dxfId="962" priority="489">
      <formula>$B9="NSO"</formula>
    </cfRule>
    <cfRule type="expression" dxfId="961" priority="490">
      <formula>$B9="ab"</formula>
    </cfRule>
    <cfRule type="expression" dxfId="960" priority="506">
      <formula>$B9="TC"</formula>
    </cfRule>
    <cfRule type="expression" dxfId="959" priority="507">
      <formula>$B9="NSO"</formula>
    </cfRule>
    <cfRule type="expression" dxfId="958" priority="508">
      <formula>$B9="ab"</formula>
    </cfRule>
    <cfRule type="expression" dxfId="957" priority="524">
      <formula>$B9="TC"</formula>
    </cfRule>
    <cfRule type="expression" dxfId="956" priority="525">
      <formula>$B9="NSO"</formula>
    </cfRule>
    <cfRule type="expression" dxfId="955" priority="526">
      <formula>$B9="ab"</formula>
    </cfRule>
    <cfRule type="expression" dxfId="954" priority="762">
      <formula>$B9="TC"</formula>
    </cfRule>
    <cfRule type="expression" dxfId="953" priority="763">
      <formula>$B9="NSO"</formula>
    </cfRule>
    <cfRule type="expression" dxfId="952" priority="764">
      <formula>$B9="ab"</formula>
    </cfRule>
    <cfRule type="expression" dxfId="951" priority="780">
      <formula>$B9="TC"</formula>
    </cfRule>
    <cfRule type="expression" dxfId="950" priority="781">
      <formula>$B9="NSO"</formula>
    </cfRule>
    <cfRule type="expression" dxfId="949" priority="782">
      <formula>$B9="ab"</formula>
    </cfRule>
    <cfRule type="expression" dxfId="948" priority="798">
      <formula>$B9="TC"</formula>
    </cfRule>
    <cfRule type="expression" dxfId="947" priority="799">
      <formula>$B9="NSO"</formula>
    </cfRule>
    <cfRule type="expression" dxfId="946" priority="800">
      <formula>$B9="ab"</formula>
    </cfRule>
  </conditionalFormatting>
  <conditionalFormatting sqref="DH8:DH107">
    <cfRule type="expression" dxfId="945" priority="468">
      <formula>$B8="TC"</formula>
    </cfRule>
    <cfRule type="expression" dxfId="944" priority="469">
      <formula>$B8="NSO"</formula>
    </cfRule>
    <cfRule type="expression" dxfId="943" priority="470">
      <formula>$B8="ab"</formula>
    </cfRule>
    <cfRule type="expression" dxfId="942" priority="485">
      <formula>$B8="TC"</formula>
    </cfRule>
    <cfRule type="expression" dxfId="941" priority="486">
      <formula>$B8="NSO"</formula>
    </cfRule>
    <cfRule type="expression" dxfId="940" priority="487">
      <formula>$B8="ab"</formula>
    </cfRule>
    <cfRule type="expression" dxfId="939" priority="497">
      <formula>$B8="TC"</formula>
    </cfRule>
    <cfRule type="expression" dxfId="938" priority="498">
      <formula>$B8="NSO"</formula>
    </cfRule>
    <cfRule type="expression" dxfId="937" priority="499">
      <formula>$B8="ab"</formula>
    </cfRule>
    <cfRule type="expression" dxfId="936" priority="503">
      <formula>$B8="TC"</formula>
    </cfRule>
    <cfRule type="expression" dxfId="935" priority="504">
      <formula>$B8="NSO"</formula>
    </cfRule>
    <cfRule type="expression" dxfId="934" priority="505">
      <formula>$B8="ab"</formula>
    </cfRule>
    <cfRule type="expression" dxfId="933" priority="515">
      <formula>$B8="TC"</formula>
    </cfRule>
    <cfRule type="expression" dxfId="932" priority="516">
      <formula>$B8="NSO"</formula>
    </cfRule>
    <cfRule type="expression" dxfId="931" priority="517">
      <formula>$B8="ab"</formula>
    </cfRule>
    <cfRule type="expression" dxfId="930" priority="521">
      <formula>$B8="TC"</formula>
    </cfRule>
    <cfRule type="expression" dxfId="929" priority="522">
      <formula>$B8="NSO"</formula>
    </cfRule>
    <cfRule type="expression" dxfId="928" priority="523">
      <formula>$B8="ab"</formula>
    </cfRule>
    <cfRule type="expression" dxfId="927" priority="533">
      <formula>$B8="TC"</formula>
    </cfRule>
    <cfRule type="expression" dxfId="926" priority="534">
      <formula>$B8="NSO"</formula>
    </cfRule>
    <cfRule type="expression" dxfId="925" priority="535">
      <formula>$B8="ab"</formula>
    </cfRule>
    <cfRule type="expression" dxfId="924" priority="541">
      <formula>$B8="TC"</formula>
    </cfRule>
    <cfRule type="expression" dxfId="923" priority="542">
      <formula>$B8="NSO"</formula>
    </cfRule>
    <cfRule type="expression" dxfId="922" priority="543">
      <formula>$B8="ab"</formula>
    </cfRule>
    <cfRule type="expression" dxfId="921" priority="742">
      <formula>$B8="TC"</formula>
    </cfRule>
    <cfRule type="expression" dxfId="920" priority="743">
      <formula>$B8="NSO"</formula>
    </cfRule>
    <cfRule type="expression" dxfId="919" priority="744">
      <formula>$B8="ab"</formula>
    </cfRule>
    <cfRule type="expression" dxfId="918" priority="759">
      <formula>$B8="TC"</formula>
    </cfRule>
    <cfRule type="expression" dxfId="917" priority="760">
      <formula>$B8="NSO"</formula>
    </cfRule>
    <cfRule type="expression" dxfId="916" priority="761">
      <formula>$B8="ab"</formula>
    </cfRule>
    <cfRule type="expression" dxfId="915" priority="771">
      <formula>$B8="TC"</formula>
    </cfRule>
    <cfRule type="expression" dxfId="914" priority="772">
      <formula>$B8="NSO"</formula>
    </cfRule>
    <cfRule type="expression" dxfId="913" priority="773">
      <formula>$B8="ab"</formula>
    </cfRule>
    <cfRule type="expression" dxfId="912" priority="777">
      <formula>$B8="TC"</formula>
    </cfRule>
    <cfRule type="expression" dxfId="911" priority="778">
      <formula>$B8="NSO"</formula>
    </cfRule>
    <cfRule type="expression" dxfId="910" priority="779">
      <formula>$B8="ab"</formula>
    </cfRule>
    <cfRule type="expression" dxfId="909" priority="789">
      <formula>$B8="TC"</formula>
    </cfRule>
    <cfRule type="expression" dxfId="908" priority="790">
      <formula>$B8="NSO"</formula>
    </cfRule>
    <cfRule type="expression" dxfId="907" priority="791">
      <formula>$B8="ab"</formula>
    </cfRule>
    <cfRule type="expression" dxfId="906" priority="795">
      <formula>$B8="TC"</formula>
    </cfRule>
    <cfRule type="expression" dxfId="905" priority="796">
      <formula>$B8="NSO"</formula>
    </cfRule>
    <cfRule type="expression" dxfId="904" priority="797">
      <formula>$B8="ab"</formula>
    </cfRule>
    <cfRule type="expression" dxfId="903" priority="807">
      <formula>$B8="TC"</formula>
    </cfRule>
    <cfRule type="expression" dxfId="902" priority="808">
      <formula>$B8="NSO"</formula>
    </cfRule>
    <cfRule type="expression" dxfId="901" priority="809">
      <formula>$B8="ab"</formula>
    </cfRule>
    <cfRule type="expression" dxfId="900" priority="826">
      <formula>$B8="TC"</formula>
    </cfRule>
    <cfRule type="expression" dxfId="899" priority="827">
      <formula>$B8="NSO"</formula>
    </cfRule>
    <cfRule type="expression" dxfId="898" priority="828">
      <formula>$B8="ab"</formula>
    </cfRule>
  </conditionalFormatting>
  <conditionalFormatting sqref="DJ8:DJ107">
    <cfRule type="expression" dxfId="897" priority="465">
      <formula>$B8="TC"</formula>
    </cfRule>
    <cfRule type="expression" dxfId="896" priority="466">
      <formula>$B8="NSO"</formula>
    </cfRule>
    <cfRule type="expression" dxfId="895" priority="467">
      <formula>$B8="ab"</formula>
    </cfRule>
    <cfRule type="expression" dxfId="894" priority="482">
      <formula>$B8="TC"</formula>
    </cfRule>
    <cfRule type="expression" dxfId="893" priority="483">
      <formula>$B8="NSO"</formula>
    </cfRule>
    <cfRule type="expression" dxfId="892" priority="484">
      <formula>$B8="ab"</formula>
    </cfRule>
    <cfRule type="expression" dxfId="891" priority="494">
      <formula>$B8="TC"</formula>
    </cfRule>
    <cfRule type="expression" dxfId="890" priority="495">
      <formula>$B8="NSO"</formula>
    </cfRule>
    <cfRule type="expression" dxfId="889" priority="496">
      <formula>$B8="ab"</formula>
    </cfRule>
    <cfRule type="expression" dxfId="888" priority="500">
      <formula>$B8="TC"</formula>
    </cfRule>
    <cfRule type="expression" dxfId="887" priority="501">
      <formula>$B8="NSO"</formula>
    </cfRule>
    <cfRule type="expression" dxfId="886" priority="502">
      <formula>$B8="ab"</formula>
    </cfRule>
    <cfRule type="expression" dxfId="885" priority="512">
      <formula>$B8="TC"</formula>
    </cfRule>
    <cfRule type="expression" dxfId="884" priority="513">
      <formula>$B8="NSO"</formula>
    </cfRule>
    <cfRule type="expression" dxfId="883" priority="514">
      <formula>$B8="ab"</formula>
    </cfRule>
    <cfRule type="expression" dxfId="882" priority="518">
      <formula>$B8="TC"</formula>
    </cfRule>
    <cfRule type="expression" dxfId="881" priority="519">
      <formula>$B8="NSO"</formula>
    </cfRule>
    <cfRule type="expression" dxfId="880" priority="520">
      <formula>$B8="ab"</formula>
    </cfRule>
    <cfRule type="expression" dxfId="879" priority="530">
      <formula>$B8="TC"</formula>
    </cfRule>
    <cfRule type="expression" dxfId="878" priority="531">
      <formula>$B8="NSO"</formula>
    </cfRule>
    <cfRule type="expression" dxfId="877" priority="532">
      <formula>$B8="ab"</formula>
    </cfRule>
    <cfRule type="expression" dxfId="876" priority="739">
      <formula>$B8="TC"</formula>
    </cfRule>
    <cfRule type="expression" dxfId="875" priority="740">
      <formula>$B8="NSO"</formula>
    </cfRule>
    <cfRule type="expression" dxfId="874" priority="741">
      <formula>$B8="ab"</formula>
    </cfRule>
    <cfRule type="expression" dxfId="873" priority="756">
      <formula>$B8="TC"</formula>
    </cfRule>
    <cfRule type="expression" dxfId="872" priority="757">
      <formula>$B8="NSO"</formula>
    </cfRule>
    <cfRule type="expression" dxfId="871" priority="758">
      <formula>$B8="ab"</formula>
    </cfRule>
    <cfRule type="expression" dxfId="870" priority="768">
      <formula>$B8="TC"</formula>
    </cfRule>
    <cfRule type="expression" dxfId="869" priority="769">
      <formula>$B8="NSO"</formula>
    </cfRule>
    <cfRule type="expression" dxfId="868" priority="770">
      <formula>$B8="ab"</formula>
    </cfRule>
    <cfRule type="expression" dxfId="867" priority="774">
      <formula>$B8="TC"</formula>
    </cfRule>
    <cfRule type="expression" dxfId="866" priority="775">
      <formula>$B8="NSO"</formula>
    </cfRule>
    <cfRule type="expression" dxfId="865" priority="776">
      <formula>$B8="ab"</formula>
    </cfRule>
    <cfRule type="expression" dxfId="864" priority="786">
      <formula>$B8="TC"</formula>
    </cfRule>
    <cfRule type="expression" dxfId="863" priority="787">
      <formula>$B8="NSO"</formula>
    </cfRule>
    <cfRule type="expression" dxfId="862" priority="788">
      <formula>$B8="ab"</formula>
    </cfRule>
    <cfRule type="expression" dxfId="861" priority="792">
      <formula>$B8="TC"</formula>
    </cfRule>
    <cfRule type="expression" dxfId="860" priority="793">
      <formula>$B8="NSO"</formula>
    </cfRule>
    <cfRule type="expression" dxfId="859" priority="794">
      <formula>$B8="ab"</formula>
    </cfRule>
    <cfRule type="expression" dxfId="858" priority="804">
      <formula>$B8="TC"</formula>
    </cfRule>
    <cfRule type="expression" dxfId="857" priority="805">
      <formula>$B8="NSO"</formula>
    </cfRule>
    <cfRule type="expression" dxfId="856" priority="806">
      <formula>$B8="ab"</formula>
    </cfRule>
  </conditionalFormatting>
  <conditionalFormatting sqref="BA9:BA10 BA12:BA13 BA15:BA16 BA19:BA20 BA29:BA30 BA39:BA40 BA49:BA50 BA59:BA60 BA69:BA70 BA79:BA80 BA89:BA90 BA99:BA100 BA22:BA23 BA32:BA33 BA42:BA43 BA52:BA53 BA62:BA63 BA72:BA73 BA82:BA83 BA92:BA93 BA102:BA103 BA25:BA26 BA35:BA36 BA45:BA46 BA55:BA56 BA65:BA66 BA75:BA76 BA85:BA86 BA95:BA96 BA105:BA106">
    <cfRule type="expression" dxfId="855" priority="945">
      <formula>$C9=0</formula>
    </cfRule>
    <cfRule type="expression" dxfId="854" priority="946">
      <formula>$B9="TC"</formula>
    </cfRule>
    <cfRule type="expression" dxfId="853" priority="947">
      <formula>$B9="NSO"</formula>
    </cfRule>
    <cfRule type="expression" dxfId="852" priority="948">
      <formula>$B9="ab"</formula>
    </cfRule>
    <cfRule type="expression" dxfId="851" priority="967">
      <formula>$C9=0</formula>
    </cfRule>
    <cfRule type="expression" dxfId="850" priority="968">
      <formula>$B9="TC"</formula>
    </cfRule>
    <cfRule type="expression" dxfId="849" priority="969">
      <formula>$B9="NSO"</formula>
    </cfRule>
    <cfRule type="expression" dxfId="848" priority="970">
      <formula>$B9="ab"</formula>
    </cfRule>
    <cfRule type="expression" dxfId="847" priority="1165">
      <formula>$C9=0</formula>
    </cfRule>
    <cfRule type="expression" dxfId="846" priority="1166">
      <formula>$B9="TC"</formula>
    </cfRule>
    <cfRule type="expression" dxfId="845" priority="1167">
      <formula>$B9="NSO"</formula>
    </cfRule>
    <cfRule type="expression" dxfId="844" priority="1168">
      <formula>$B9="ab"</formula>
    </cfRule>
    <cfRule type="expression" dxfId="843" priority="1174">
      <formula>$C9=0</formula>
    </cfRule>
    <cfRule type="expression" dxfId="842" priority="1175">
      <formula>$B9="TC"</formula>
    </cfRule>
    <cfRule type="expression" dxfId="841" priority="1176">
      <formula>$B9="NSO"</formula>
    </cfRule>
    <cfRule type="expression" dxfId="840" priority="1177">
      <formula>$B9="ab"</formula>
    </cfRule>
  </conditionalFormatting>
  <conditionalFormatting sqref="DZ9:EB10 DZ12:EB13 DZ15:EB16 DZ19:EB20 DZ29:EB30 DZ39:EB40 DZ49:EB50 DZ59:EB60 DZ69:EB70 DZ79:EB80 DZ89:EB90 DZ99:EB100 DZ22:EB23 DZ32:EB33 DZ42:EB43 DZ52:EB53 DZ62:EB63 DZ72:EB73 DZ82:EB83 DZ92:EB93 DZ102:EB103 DZ25:EB26 DZ35:EB36 DZ45:EB46 DZ55:EB56 DZ65:EB66 DZ75:EB76 DZ85:EB86 DZ95:EB96 DZ105:EB106">
    <cfRule type="expression" dxfId="839" priority="326">
      <formula>$C9=0</formula>
    </cfRule>
    <cfRule type="expression" dxfId="838" priority="327">
      <formula>$B9="TC"</formula>
    </cfRule>
    <cfRule type="expression" dxfId="837" priority="328">
      <formula>$B9="NSO"</formula>
    </cfRule>
    <cfRule type="expression" dxfId="836" priority="329">
      <formula>$B9="ab"</formula>
    </cfRule>
    <cfRule type="expression" dxfId="835" priority="330">
      <formula>$C9=0</formula>
    </cfRule>
    <cfRule type="expression" dxfId="834" priority="331">
      <formula>$B9="TC"</formula>
    </cfRule>
    <cfRule type="expression" dxfId="833" priority="332">
      <formula>$B9="NSO"</formula>
    </cfRule>
    <cfRule type="expression" dxfId="832" priority="333">
      <formula>$B9="ab"</formula>
    </cfRule>
  </conditionalFormatting>
  <conditionalFormatting sqref="FA9:FA10 FA12:FA13 FA15:FA16 FA19:FA20 FA29:FA30 FA39:FA40 FA49:FA50 FA59:FA60 FA69:FA70 FA79:FA80 FA89:FA90 FA99:FA100 FA22:FA23 FA32:FA33 FA42:FA43 FA52:FA53 FA62:FA63 FA72:FA73 FA82:FA83 FA92:FA93 FA102:FA103 FA25:FA26 FA35:FA36 FA45:FA46 FA55:FA56 FA65:FA66 FA75:FA76 FA85:FA86 FA95:FA96 FA105:FA106">
    <cfRule type="expression" dxfId="831" priority="181">
      <formula>$C9=0</formula>
    </cfRule>
    <cfRule type="expression" dxfId="830" priority="182">
      <formula>$B9="TC"</formula>
    </cfRule>
    <cfRule type="expression" dxfId="829" priority="183">
      <formula>$B9="NSO"</formula>
    </cfRule>
    <cfRule type="expression" dxfId="828" priority="184">
      <formula>$B9="ab"</formula>
    </cfRule>
    <cfRule type="expression" dxfId="827" priority="193">
      <formula>$C9=0</formula>
    </cfRule>
    <cfRule type="expression" dxfId="826" priority="194">
      <formula>$B9="TC"</formula>
    </cfRule>
    <cfRule type="expression" dxfId="825" priority="195">
      <formula>$B9="NSO"</formula>
    </cfRule>
    <cfRule type="expression" dxfId="824" priority="196">
      <formula>$B9="ab"</formula>
    </cfRule>
    <cfRule type="expression" dxfId="823" priority="557">
      <formula>$C9=0</formula>
    </cfRule>
    <cfRule type="expression" dxfId="822" priority="558">
      <formula>$B9="TC"</formula>
    </cfRule>
    <cfRule type="expression" dxfId="821" priority="559">
      <formula>$B9="NSO"</formula>
    </cfRule>
    <cfRule type="expression" dxfId="820" priority="560">
      <formula>$B9="ab"</formula>
    </cfRule>
    <cfRule type="expression" dxfId="819" priority="574">
      <formula>$C9=0</formula>
    </cfRule>
    <cfRule type="expression" dxfId="818" priority="575">
      <formula>$B9="TC"</formula>
    </cfRule>
    <cfRule type="expression" dxfId="817" priority="576">
      <formula>$B9="NSO"</formula>
    </cfRule>
    <cfRule type="expression" dxfId="816" priority="577">
      <formula>$B9="ab"</formula>
    </cfRule>
    <cfRule type="expression" dxfId="815" priority="583">
      <formula>$C9=0</formula>
    </cfRule>
    <cfRule type="expression" dxfId="814" priority="584">
      <formula>$B9="TC"</formula>
    </cfRule>
    <cfRule type="expression" dxfId="813" priority="585">
      <formula>$B9="NSO"</formula>
    </cfRule>
    <cfRule type="expression" dxfId="812" priority="586">
      <formula>$B9="ab"</formula>
    </cfRule>
    <cfRule type="expression" dxfId="811" priority="592">
      <formula>$C9=0</formula>
    </cfRule>
    <cfRule type="expression" dxfId="810" priority="593">
      <formula>$B9="TC"</formula>
    </cfRule>
    <cfRule type="expression" dxfId="809" priority="594">
      <formula>$B9="NSO"</formula>
    </cfRule>
    <cfRule type="expression" dxfId="808" priority="595">
      <formula>$B9="ab"</formula>
    </cfRule>
  </conditionalFormatting>
  <conditionalFormatting sqref="BQ9:BS10 BQ12:BS13 BQ15:BS16 BQ42:BS43 BQ19:BS27 BQ29:BS40 BQ45:BS47 BQ49:BS50 BQ52:BS53 BQ55:BS73 BQ75:BS76 BQ78:BS83 BQ85:BS93 BQ95:BS106 CE9:CG10 CE12:CG13 CE15:CG16 CE42:CG43 CE19:CG27 CE29:CG40 CE45:CG47 CE49:CG50 CE52:CG53 CE55:CG73 CE75:CG76 CE78:CG83 CE85:CG93 CE95:CG106 CS9:CU10 CS12:CU13 CS15:CU16 CS42:CU43 CS19:CU27 CS29:CU40 CS45:CU47 CS49:CU50 CS52:CU53 CS55:CU73 CS75:CU76 CS78:CU83 CS85:CU93 CS95:CU106">
    <cfRule type="expression" dxfId="807" priority="29">
      <formula>$B9="TC"</formula>
    </cfRule>
    <cfRule type="expression" dxfId="806" priority="30">
      <formula>$B9="NSO"</formula>
    </cfRule>
    <cfRule type="expression" dxfId="805" priority="31">
      <formula>$B9="ab"</formula>
    </cfRule>
  </conditionalFormatting>
  <conditionalFormatting sqref="AM9:AM10 AM12:AM13 AM15:AM16 AM19:AM20 AM29:AM30 AM39:AM40 AM49:AM50 AM59:AM60 AM69:AM70 AM79:AM80 AM89:AM90 AM99:AM100 AM22:AM23 AM32:AM33 AM42:AM43 AM52:AM53 AM62:AM63 AM72:AM73 AM82:AM83 AM92:AM93 AM102:AM103 AM25:AM26 AM35:AM36 AM45:AM46 AM55:AM56 AM65:AM66 AM75:AM76 AM85:AM86 AM95:AM96 AM105:AM106">
    <cfRule type="expression" dxfId="804" priority="978">
      <formula>$C9=0</formula>
    </cfRule>
    <cfRule type="expression" dxfId="803" priority="979">
      <formula>$B9="TC"</formula>
    </cfRule>
    <cfRule type="expression" dxfId="802" priority="980">
      <formula>$B9="NSO"</formula>
    </cfRule>
    <cfRule type="expression" dxfId="801" priority="981">
      <formula>$B9="ab"</formula>
    </cfRule>
    <cfRule type="expression" dxfId="800" priority="1000">
      <formula>$C9=0</formula>
    </cfRule>
    <cfRule type="expression" dxfId="799" priority="1001">
      <formula>$B9="TC"</formula>
    </cfRule>
    <cfRule type="expression" dxfId="798" priority="1002">
      <formula>$B9="NSO"</formula>
    </cfRule>
    <cfRule type="expression" dxfId="797" priority="1003">
      <formula>$B9="ab"</formula>
    </cfRule>
    <cfRule type="expression" dxfId="796" priority="1192">
      <formula>$C9=0</formula>
    </cfRule>
    <cfRule type="expression" dxfId="795" priority="1193">
      <formula>$B9="TC"</formula>
    </cfRule>
    <cfRule type="expression" dxfId="794" priority="1194">
      <formula>$B9="NSO"</formula>
    </cfRule>
    <cfRule type="expression" dxfId="793" priority="1195">
      <formula>$B9="ab"</formula>
    </cfRule>
    <cfRule type="expression" dxfId="792" priority="1201">
      <formula>$C9=0</formula>
    </cfRule>
    <cfRule type="expression" dxfId="791" priority="1202">
      <formula>$B9="TC"</formula>
    </cfRule>
    <cfRule type="expression" dxfId="790" priority="1203">
      <formula>$B9="NSO"</formula>
    </cfRule>
    <cfRule type="expression" dxfId="789" priority="1204">
      <formula>$B9="ab"</formula>
    </cfRule>
  </conditionalFormatting>
  <conditionalFormatting sqref="BO9:BO10 BO12:BO13 BO15:BO16 BO42:BO43 BO19:BO27 BO29:BO40 BO45:BO47 BO49:BO50 BO52:BO53 BO55:BO73 BO75:BO76 BO78:BO83 BO85:BO93 BO95:BO106 BW9:CC10 BW12:CC13 BW15:CC16 BW42:CC43 BW19:CC27 BW29:CC40 BW45:CC47 BW49:CC50 BW52:CC53 BW55:CC73 BW75:CC76 BW78:CC83 BW85:CC93 BW95:CC106 CK9:CQ10 CY9:DD10 CK12:CQ13 CK15:CQ16 CY12:DD13 CY15:DD16 CK42:CQ43 CY42:DD43 CK19:CQ27 CK29:CQ40 CY19:DD27 CY29:DD40 CK45:CQ47 CY45:DD47 CK49:CQ50 CK52:CQ53 CY49:DD50 CY52:DD53 CK55:CQ73 CY55:DD73 CK75:CQ76 CY75:DD76 CK78:CQ83 CY78:DD83 CK85:CQ93 CK95:CQ106 CY85:DD93 CY95:DD106">
    <cfRule type="expression" dxfId="788" priority="32">
      <formula>$B9="TC"</formula>
    </cfRule>
    <cfRule type="expression" dxfId="787" priority="33">
      <formula>$B9="NSO"</formula>
    </cfRule>
    <cfRule type="expression" dxfId="786" priority="34">
      <formula>$B9="ab"</formula>
    </cfRule>
  </conditionalFormatting>
  <conditionalFormatting sqref="AD9:AD10 AD12:AD13 AD15:AD16 AD19:AD20 AD29:AD30 AD39:AD40 AD49:AD50 AD59:AD60 AD69:AD70 AD79:AD80 AD89:AD90 AD99:AD100 AD22:AD23 AD32:AD33 AD42:AD43 AD52:AD53 AD62:AD63 AD72:AD73 AD82:AD83 AD92:AD93 AD102:AD103 AD25:AD26 AD35:AD36 AD45:AD46 AD55:AD56 AD65:AD66 AD75:AD76 AD85:AD86 AD95:AD96 AD105:AD106">
    <cfRule type="expression" dxfId="785" priority="1009">
      <formula>$D9=0</formula>
    </cfRule>
    <cfRule type="expression" dxfId="784" priority="1261">
      <formula>$B9="TC"</formula>
    </cfRule>
    <cfRule type="expression" dxfId="783" priority="1262">
      <formula>$B9="NSO"</formula>
    </cfRule>
    <cfRule type="expression" dxfId="782" priority="1263">
      <formula>$B9="ab"</formula>
    </cfRule>
  </conditionalFormatting>
  <conditionalFormatting sqref="AD8:AD107">
    <cfRule type="expression" dxfId="781" priority="95">
      <formula>$B8="TC"</formula>
    </cfRule>
    <cfRule type="expression" dxfId="780" priority="96">
      <formula>$B8="NSO"</formula>
    </cfRule>
    <cfRule type="expression" dxfId="779" priority="97">
      <formula>$B8="ab"</formula>
    </cfRule>
    <cfRule type="expression" dxfId="778" priority="1037">
      <formula>$B8="TC"</formula>
    </cfRule>
    <cfRule type="expression" dxfId="777" priority="1038">
      <formula>$B8="NSO"</formula>
    </cfRule>
    <cfRule type="expression" dxfId="776" priority="1039">
      <formula>$B8="ab"</formula>
    </cfRule>
    <cfRule type="expression" dxfId="775" priority="1220">
      <formula>$B8="TC"</formula>
    </cfRule>
    <cfRule type="expression" dxfId="774" priority="1221">
      <formula>$B8="NSO"</formula>
    </cfRule>
    <cfRule type="expression" dxfId="773" priority="1222">
      <formula>$B8="ab"</formula>
    </cfRule>
    <cfRule type="expression" dxfId="772" priority="1229">
      <formula>$B8="TC"</formula>
    </cfRule>
    <cfRule type="expression" dxfId="771" priority="1230">
      <formula>$B8="NSO"</formula>
    </cfRule>
    <cfRule type="expression" dxfId="770" priority="1231">
      <formula>$B8="ab"</formula>
    </cfRule>
    <cfRule type="expression" dxfId="769" priority="1264">
      <formula>$B8="TC"</formula>
    </cfRule>
    <cfRule type="expression" dxfId="768" priority="1265">
      <formula>$B8="NSO"</formula>
    </cfRule>
    <cfRule type="expression" dxfId="767" priority="1266">
      <formula>$B8="ab"</formula>
    </cfRule>
  </conditionalFormatting>
  <conditionalFormatting sqref="DR8:EN107">
    <cfRule type="expression" dxfId="766" priority="442">
      <formula>$B8="TC"</formula>
    </cfRule>
    <cfRule type="expression" dxfId="765" priority="443">
      <formula>$B8="NSO"</formula>
    </cfRule>
    <cfRule type="expression" dxfId="764" priority="444">
      <formula>$B8="ab"</formula>
    </cfRule>
  </conditionalFormatting>
  <conditionalFormatting sqref="DI9:DI10 DI12:DI13 DI15:DI16 DI19:DI20 DI29:DI30 DI39:DI40 DI49:DI50 DI59:DI60 DI69:DI70 DI79:DI80 DI89:DI90 DI99:DI100 DI22:DI23 DI32:DI33 DI42:DI43 DI52:DI53 DI62:DI63 DI72:DI73 DI82:DI83 DI92:DI93 DI102:DI103 DI25:DI26 DI35:DI36 DI45:DI46 DI55:DI56 DI65:DI66 DI75:DI76 DI85:DI86 DI95:DI96 DI105:DI106">
    <cfRule type="expression" dxfId="763" priority="459">
      <formula>$D9=0</formula>
    </cfRule>
    <cfRule type="expression" dxfId="762" priority="476">
      <formula>$D9=0</formula>
    </cfRule>
    <cfRule type="expression" dxfId="761" priority="733">
      <formula>$D9=0</formula>
    </cfRule>
    <cfRule type="expression" dxfId="760" priority="750">
      <formula>$D9=0</formula>
    </cfRule>
  </conditionalFormatting>
  <conditionalFormatting sqref="FD8:FD107">
    <cfRule type="expression" dxfId="759" priority="578">
      <formula>$B8="TC"</formula>
    </cfRule>
    <cfRule type="expression" dxfId="758" priority="579">
      <formula>$B8="NSO"</formula>
    </cfRule>
    <cfRule type="expression" dxfId="757" priority="580">
      <formula>$B8="ab"</formula>
    </cfRule>
    <cfRule type="expression" dxfId="756" priority="587">
      <formula>$B8="TC"</formula>
    </cfRule>
    <cfRule type="expression" dxfId="755" priority="588">
      <formula>$B8="NSO"</formula>
    </cfRule>
    <cfRule type="expression" dxfId="754" priority="589">
      <formula>$B8="ab"</formula>
    </cfRule>
    <cfRule type="expression" dxfId="753" priority="596">
      <formula>$B8="TC"</formula>
    </cfRule>
    <cfRule type="expression" dxfId="752" priority="597">
      <formula>$B8="NSO"</formula>
    </cfRule>
    <cfRule type="expression" dxfId="751" priority="598">
      <formula>$B8="ab"</formula>
    </cfRule>
    <cfRule type="expression" dxfId="750" priority="602">
      <formula>$B8="TC"</formula>
    </cfRule>
    <cfRule type="expression" dxfId="749" priority="603">
      <formula>$B8="NSO"</formula>
    </cfRule>
    <cfRule type="expression" dxfId="748" priority="604">
      <formula>$B8="ab"</formula>
    </cfRule>
    <cfRule type="expression" dxfId="747" priority="605">
      <formula>$B8="TC"</formula>
    </cfRule>
    <cfRule type="expression" dxfId="746" priority="606">
      <formula>$B8="NSO"</formula>
    </cfRule>
    <cfRule type="expression" dxfId="745" priority="607">
      <formula>$B8="ab"</formula>
    </cfRule>
    <cfRule type="expression" dxfId="744" priority="611">
      <formula>$B8="TC"</formula>
    </cfRule>
    <cfRule type="expression" dxfId="743" priority="612">
      <formula>$B8="NSO"</formula>
    </cfRule>
    <cfRule type="expression" dxfId="742" priority="613">
      <formula>$B8="ab"</formula>
    </cfRule>
    <cfRule type="expression" dxfId="741" priority="614">
      <formula>$B8="TC"</formula>
    </cfRule>
    <cfRule type="expression" dxfId="740" priority="615">
      <formula>$B8="NSO"</formula>
    </cfRule>
    <cfRule type="expression" dxfId="739" priority="616">
      <formula>$B8="ab"</formula>
    </cfRule>
    <cfRule type="expression" dxfId="738" priority="620">
      <formula>$B8="TC"</formula>
    </cfRule>
    <cfRule type="expression" dxfId="737" priority="621">
      <formula>$B8="NSO"</formula>
    </cfRule>
    <cfRule type="expression" dxfId="736" priority="622">
      <formula>$B8="ab"</formula>
    </cfRule>
    <cfRule type="expression" dxfId="735" priority="627">
      <formula>$B8="TC"</formula>
    </cfRule>
    <cfRule type="expression" dxfId="734" priority="628">
      <formula>$B8="NSO"</formula>
    </cfRule>
    <cfRule type="expression" dxfId="733" priority="629">
      <formula>$B8="ab"</formula>
    </cfRule>
  </conditionalFormatting>
  <conditionalFormatting sqref="BO9:BO10 BO12:BO13 BO15:BO16 BO19:BO20 BO29:BO30 BO39:BO40 BO49:BO50 BO59:BO60 BO69:BO70 BO79:BO80 BO89:BO90 BO99:BO100 BO22:BO23 BO32:BO33 BO42:BO43 BO52:BO53 BO62:BO63 BO72:BO73 BO82:BO83 BO92:BO93 BO102:BO103 BO25:BO26 BO35:BO36 BO45:BO46 BO55:BO56 BO65:BO66 BO75:BO76 BO85:BO86 BO95:BO96 BO105:BO106">
    <cfRule type="expression" dxfId="732" priority="912">
      <formula>$C9=0</formula>
    </cfRule>
    <cfRule type="expression" dxfId="731" priority="913">
      <formula>$B9="TC"</formula>
    </cfRule>
    <cfRule type="expression" dxfId="730" priority="914">
      <formula>$B9="NSO"</formula>
    </cfRule>
    <cfRule type="expression" dxfId="729" priority="915">
      <formula>$B9="ab"</formula>
    </cfRule>
    <cfRule type="expression" dxfId="728" priority="934">
      <formula>$C9=0</formula>
    </cfRule>
    <cfRule type="expression" dxfId="727" priority="935">
      <formula>$B9="TC"</formula>
    </cfRule>
    <cfRule type="expression" dxfId="726" priority="936">
      <formula>$B9="NSO"</formula>
    </cfRule>
    <cfRule type="expression" dxfId="725" priority="937">
      <formula>$B9="ab"</formula>
    </cfRule>
    <cfRule type="expression" dxfId="724" priority="1128">
      <formula>$C9=0</formula>
    </cfRule>
    <cfRule type="expression" dxfId="723" priority="1129">
      <formula>$B9="TC"</formula>
    </cfRule>
    <cfRule type="expression" dxfId="722" priority="1130">
      <formula>$B9="NSO"</formula>
    </cfRule>
    <cfRule type="expression" dxfId="721" priority="1131">
      <formula>$B9="ab"</formula>
    </cfRule>
    <cfRule type="expression" dxfId="720" priority="1137">
      <formula>$C9=0</formula>
    </cfRule>
    <cfRule type="expression" dxfId="719" priority="1138">
      <formula>$B9="TC"</formula>
    </cfRule>
    <cfRule type="expression" dxfId="718" priority="1139">
      <formula>$B9="NSO"</formula>
    </cfRule>
    <cfRule type="expression" dxfId="717" priority="1140">
      <formula>$B9="ab"</formula>
    </cfRule>
  </conditionalFormatting>
  <conditionalFormatting sqref="DR9:EN10 DR12:EN13 DR15:EN16 DR19:EN20 DR29:EN30 DR39:EN40 DR49:EN50 DR59:EN60 DR69:EN70 DR79:EN80 DR89:EN90 DR99:EN100 DR22:EN23 DR32:EN33 DR42:EN43 DR52:EN53 DR62:EN63 DR72:EN73 DR82:EN83 DR92:EN93 DR102:EN103 DR25:EN26 DR35:EN36 DR45:EN46 DR55:EN56 DR65:EN66 DR75:EN76 DR85:EN86 DR95:EN96 DR105:EN106">
    <cfRule type="expression" dxfId="716" priority="343">
      <formula>$A9="TC"</formula>
    </cfRule>
    <cfRule type="expression" dxfId="715" priority="344">
      <formula>$A9="NSO"</formula>
    </cfRule>
    <cfRule type="expression" dxfId="714" priority="434">
      <formula>$D9=0</formula>
    </cfRule>
  </conditionalFormatting>
  <conditionalFormatting sqref="DW9:DW10 DW12:DW13 DW15:DW16 DW19:DW20 DW29:DW30 DW39:DW40 DW49:DW50 DW59:DW60 DW69:DW70 DW79:DW80 DW89:DW90 DW99:DW100 DW22:DW23 DW32:DW33 DW42:DW43 DW52:DW53 DW62:DW63 DW72:DW73 DW82:DW83 DW92:DW93 DW102:DW103 DW25:DW26 DW35:DW36 DW45:DW46 DW55:DW56 DW65:DW66 DW75:DW76 DW85:DW86 DW95:DW96 DW105:DW106">
    <cfRule type="expression" dxfId="713" priority="318">
      <formula>$C9=0</formula>
    </cfRule>
    <cfRule type="expression" dxfId="712" priority="319">
      <formula>$B9="TC"</formula>
    </cfRule>
    <cfRule type="expression" dxfId="711" priority="320">
      <formula>$B9="NSO"</formula>
    </cfRule>
    <cfRule type="expression" dxfId="710" priority="321">
      <formula>$B9="ab"</formula>
    </cfRule>
    <cfRule type="expression" dxfId="709" priority="322">
      <formula>$C9=0</formula>
    </cfRule>
    <cfRule type="expression" dxfId="708" priority="323">
      <formula>$B9="TC"</formula>
    </cfRule>
    <cfRule type="expression" dxfId="707" priority="324">
      <formula>$B9="NSO"</formula>
    </cfRule>
    <cfRule type="expression" dxfId="706" priority="325">
      <formula>$B9="ab"</formula>
    </cfRule>
    <cfRule type="expression" dxfId="705" priority="334">
      <formula>$C9=0</formula>
    </cfRule>
    <cfRule type="expression" dxfId="704" priority="335">
      <formula>$B9="TC"</formula>
    </cfRule>
    <cfRule type="expression" dxfId="703" priority="336">
      <formula>$B9="NSO"</formula>
    </cfRule>
    <cfRule type="expression" dxfId="702" priority="337">
      <formula>$B9="ab"</formula>
    </cfRule>
    <cfRule type="expression" dxfId="701" priority="338">
      <formula>$C9=0</formula>
    </cfRule>
    <cfRule type="expression" dxfId="700" priority="339">
      <formula>$B9="TC"</formula>
    </cfRule>
    <cfRule type="expression" dxfId="699" priority="340">
      <formula>$B9="NSO"</formula>
    </cfRule>
    <cfRule type="expression" dxfId="698" priority="341">
      <formula>$B9="ab"</formula>
    </cfRule>
  </conditionalFormatting>
  <conditionalFormatting sqref="DH9:DH10 DH12:DH13 DH15:DH16 DH19:DH20 DH29:DH30 DH39:DH40 DH49:DH50 DH59:DH60 DH69:DH70 DH79:DH80 DH89:DH90 DH99:DH100 DH22:DH23 DH32:DH33 DH42:DH43 DH52:DH53 DH62:DH63 DH72:DH73 DH82:DH83 DH92:DH93 DH102:DH103 DH25:DH26 DH35:DH36 DH45:DH46 DH55:DH56 DH65:DH66 DH75:DH76 DH85:DH86 DH95:DH96 DH105:DH106">
    <cfRule type="expression" dxfId="697" priority="491">
      <formula>$B9="TC"</formula>
    </cfRule>
    <cfRule type="expression" dxfId="696" priority="492">
      <formula>$B9="NSO"</formula>
    </cfRule>
    <cfRule type="expression" dxfId="695" priority="493">
      <formula>$B9="ab"</formula>
    </cfRule>
    <cfRule type="expression" dxfId="694" priority="509">
      <formula>$B9="TC"</formula>
    </cfRule>
    <cfRule type="expression" dxfId="693" priority="510">
      <formula>$B9="NSO"</formula>
    </cfRule>
    <cfRule type="expression" dxfId="692" priority="511">
      <formula>$B9="ab"</formula>
    </cfRule>
    <cfRule type="expression" dxfId="691" priority="527">
      <formula>$B9="TC"</formula>
    </cfRule>
    <cfRule type="expression" dxfId="690" priority="528">
      <formula>$B9="NSO"</formula>
    </cfRule>
    <cfRule type="expression" dxfId="689" priority="529">
      <formula>$B9="ab"</formula>
    </cfRule>
    <cfRule type="expression" dxfId="688" priority="765">
      <formula>$B9="TC"</formula>
    </cfRule>
    <cfRule type="expression" dxfId="687" priority="766">
      <formula>$B9="NSO"</formula>
    </cfRule>
    <cfRule type="expression" dxfId="686" priority="767">
      <formula>$B9="ab"</formula>
    </cfRule>
    <cfRule type="expression" dxfId="685" priority="783">
      <formula>$B9="TC"</formula>
    </cfRule>
    <cfRule type="expression" dxfId="684" priority="784">
      <formula>$B9="NSO"</formula>
    </cfRule>
    <cfRule type="expression" dxfId="683" priority="785">
      <formula>$B9="ab"</formula>
    </cfRule>
    <cfRule type="expression" dxfId="682" priority="801">
      <formula>$B9="TC"</formula>
    </cfRule>
    <cfRule type="expression" dxfId="681" priority="802">
      <formula>$B9="NSO"</formula>
    </cfRule>
    <cfRule type="expression" dxfId="680" priority="803">
      <formula>$B9="ab"</formula>
    </cfRule>
  </conditionalFormatting>
  <conditionalFormatting sqref="EI9:EK10 EI12:EK13 EI15:EK16 EI19:EK20 EI29:EK30 EI39:EK40 EI49:EK50 EI59:EK60 EI69:EK70 EI79:EK80 EI89:EK90 EI99:EK100 EI22:EK23 EI32:EK33 EI42:EK43 EI52:EK53 EI62:EK63 EI72:EK73 EI82:EK83 EI92:EK93 EI102:EK103 EI25:EK26 EI35:EK36 EI45:EK46 EI55:EK56 EI65:EK66 EI75:EK76 EI85:EK86 EI95:EK96 EI105:EK106">
    <cfRule type="expression" dxfId="679" priority="345">
      <formula>$D9=0</formula>
    </cfRule>
    <cfRule type="expression" dxfId="678" priority="346">
      <formula>$C9=0</formula>
    </cfRule>
    <cfRule type="expression" dxfId="677" priority="347">
      <formula>$B9="TC"</formula>
    </cfRule>
    <cfRule type="expression" dxfId="676" priority="348">
      <formula>$B9="NSO"</formula>
    </cfRule>
    <cfRule type="expression" dxfId="675" priority="349">
      <formula>$B9="ab"</formula>
    </cfRule>
    <cfRule type="expression" dxfId="674" priority="362">
      <formula>$D9=0</formula>
    </cfRule>
    <cfRule type="expression" dxfId="673" priority="363">
      <formula>$C9=0</formula>
    </cfRule>
    <cfRule type="expression" dxfId="672" priority="364">
      <formula>$B9="TC"</formula>
    </cfRule>
    <cfRule type="expression" dxfId="671" priority="365">
      <formula>$B9="NSO"</formula>
    </cfRule>
    <cfRule type="expression" dxfId="670" priority="366">
      <formula>$B9="ab"</formula>
    </cfRule>
  </conditionalFormatting>
  <conditionalFormatting sqref="EM10 EM13 EM16 EM20 EM30 EM40 EM50 EM60 EM70 EM80 EM90 EM100 EM23 EM33 EM43 EM53 EM63 EM73 EM83 EM93 EM103 EM26 EM36 EM46 EM56 EM66 EM76 EM86 EM96 EM106">
    <cfRule type="expression" dxfId="669" priority="438">
      <formula>$C10=0</formula>
    </cfRule>
    <cfRule type="expression" dxfId="668" priority="439">
      <formula>$B10="TC"</formula>
    </cfRule>
    <cfRule type="expression" dxfId="667" priority="440">
      <formula>$B10="NSO"</formula>
    </cfRule>
    <cfRule type="expression" dxfId="666" priority="441">
      <formula>$B10="ab"</formula>
    </cfRule>
    <cfRule type="expression" dxfId="665" priority="822">
      <formula>$C10=0</formula>
    </cfRule>
    <cfRule type="expression" dxfId="664" priority="823">
      <formula>$B10="TC"</formula>
    </cfRule>
    <cfRule type="expression" dxfId="663" priority="824">
      <formula>$B10="NSO"</formula>
    </cfRule>
    <cfRule type="expression" dxfId="662" priority="825">
      <formula>$B10="ab"</formula>
    </cfRule>
  </conditionalFormatting>
  <conditionalFormatting sqref="Q9:Q10 Q12:Q13 Q15:Q16 Q42:Q43 Q19:Q27 Q29:Q40 Q45:Q47 Q49:Q50 Q52:Q53 Q55:Q73 Q75:Q76 Q78:Q83 Q85:Q93 Q95:Q106">
    <cfRule type="expression" dxfId="661" priority="1049">
      <formula>$B9="TC"</formula>
    </cfRule>
    <cfRule type="expression" dxfId="660" priority="1050">
      <formula>$B9="NSO"</formula>
    </cfRule>
    <cfRule type="expression" dxfId="659" priority="1051">
      <formula>$B9="ab"</formula>
    </cfRule>
    <cfRule type="expression" dxfId="658" priority="1232">
      <formula>$D9=0</formula>
    </cfRule>
  </conditionalFormatting>
  <conditionalFormatting sqref="EC9:EC10 EC12:EC13 EC15:EC16 EC19:EC20 EC29:EC30 EC39:EC40 EC49:EC50 EC59:EC60 EC69:EC70 EC79:EC80 EC89:EC90 EC99:EC100 EC22:EC23 EC32:EC33 EC42:EC43 EC52:EC53 EC62:EC63 EC72:EC73 EC82:EC83 EC92:EC93 EC102:EC103 EC25:EC26 EC35:EC36 EC45:EC46 EC55:EC56 EC65:EC66 EC75:EC76 EC85:EC86 EC95:EC96 EC105:EC106">
    <cfRule type="expression" dxfId="657" priority="382">
      <formula>$B9="TC"</formula>
    </cfRule>
    <cfRule type="expression" dxfId="656" priority="383">
      <formula>$B9="NSO"</formula>
    </cfRule>
    <cfRule type="expression" dxfId="655" priority="384">
      <formula>$B9="ab"</formula>
    </cfRule>
    <cfRule type="expression" dxfId="654" priority="400">
      <formula>$B9="TC"</formula>
    </cfRule>
    <cfRule type="expression" dxfId="653" priority="401">
      <formula>$B9="NSO"</formula>
    </cfRule>
    <cfRule type="expression" dxfId="652" priority="402">
      <formula>$B9="ab"</formula>
    </cfRule>
    <cfRule type="expression" dxfId="651" priority="418">
      <formula>$B9="TC"</formula>
    </cfRule>
    <cfRule type="expression" dxfId="650" priority="419">
      <formula>$B9="NSO"</formula>
    </cfRule>
    <cfRule type="expression" dxfId="649" priority="420">
      <formula>$B9="ab"</formula>
    </cfRule>
  </conditionalFormatting>
  <conditionalFormatting sqref="Y9:Y10 AG9:AL10 Y12:Y13 Y15:Y16 AG12:AL13 AG15:AL16 Y42:Y43 AG42:AL43 Y19:Y27 Y29:Y40 AG19:AL27 AG29:AL40 Y45:Y47 AG45:AL47 Y49:Y50 Y52:Y53 AG49:AL50 AG52:AL53 Y55:Y73 AG55:AL73 Y75:Y76 AG75:AL76 Y78:Y83 AG78:AL83 Y85:Y93 Y95:Y106 AG85:AL93 AG95:AL106">
    <cfRule type="expression" dxfId="648" priority="86">
      <formula>$B9="TC"</formula>
    </cfRule>
    <cfRule type="expression" dxfId="647" priority="87">
      <formula>$B9="NSO"</formula>
    </cfRule>
    <cfRule type="expression" dxfId="646" priority="88">
      <formula>$B9="ab"</formula>
    </cfRule>
  </conditionalFormatting>
  <conditionalFormatting sqref="DE9:FX10 DE12:FX13 DE15:FX16 DE19:FX20 DE29:FX30 DE39:FX40 DE49:FX50 DE59:FX60 DE69:FX70 DE79:FX80 DE89:FX90 DE99:FX100 FY8:FY107 DE22:FX23 DE32:FX33 DE42:FX43 DE52:FX53 DE62:FX63 DE72:FX73 DE82:FX83 DE92:FX93 DE102:FX103 DE25:FX26 DE35:FX36 DE45:FX46 DE55:FX56 DE65:FX66 DE75:FX76 DE85:FX86 DE95:FX96 DE105:FX106 DE8:EN107 FA8:FR107 FZ9:GB10 FZ12:GA13 FZ15:GA16 FZ19:GA20 FZ29:GA30 FZ39:GA40 FZ49:GA50 FZ59:GA60 FZ69:GA70 FZ79:GA80 FZ89:GA90 FZ99:GA100 FZ22:GA23 FZ32:GA33 FZ42:GA43 FZ52:GA53 FZ62:GA63 FZ72:GA73 FZ82:GA83 FZ92:GA93 FZ102:GA103 FZ25:GA26 FZ35:GA36 FZ45:GA46 FZ55:GA56 FZ65:GA66 FZ75:GA76 FZ85:GA86 FZ95:GA96 FZ105:GA106">
    <cfRule type="expression" dxfId="645" priority="829">
      <formula>$C8=0</formula>
    </cfRule>
    <cfRule type="expression" dxfId="644" priority="830">
      <formula>$B8="TC"</formula>
    </cfRule>
    <cfRule type="expression" dxfId="643" priority="831">
      <formula>$B8="NSO"</formula>
    </cfRule>
    <cfRule type="expression" dxfId="642" priority="832">
      <formula>$B8="ab"</formula>
    </cfRule>
  </conditionalFormatting>
  <conditionalFormatting sqref="K19:DD20 K29:DD30 K39:DD40 K59:DD60 K69:DD70 K79:DD80 K22:DD23 K32:DD33 K62:DD63 K72:DD73 K82:DD83 K25:DD26 K35:DD36 K45:DD46 K55:DD56 K65:DD66 K20:X21 K31:X32 K23:X24 K34:X35 K26:X27 K37:X38 K46:X47 K56:X62 K64:X65 K67:X68 K70:X71 K78:X79 K81:X82 Y19:DD27 Y29:DD40 Y45:DD47 Y55:DD73 Y78:DD83 K9:DD10 K12:DD13 K15:DD16 K42:DD43 K49:DD50 K52:DD53 K75:DD76 K85:DD93 K95:DD106">
    <cfRule type="expression" dxfId="641" priority="1088">
      <formula>$A9="TC"</formula>
    </cfRule>
    <cfRule type="expression" dxfId="640" priority="1089">
      <formula>$A9="NSO"</formula>
    </cfRule>
    <cfRule type="expression" dxfId="639" priority="1238">
      <formula>$D9=0</formula>
    </cfRule>
  </conditionalFormatting>
  <conditionalFormatting sqref="AE9:AE10 AE12:AE13 AE15:AE16 AE19:AE20 AE29:AE30 AE39:AE40 AE49:AE50 AE59:AE60 AE69:AE70 AE79:AE80 AE89:AE90 AE99:AE100 AE22:AE23 AE32:AE33 AE42:AE43 AE52:AE53 AE62:AE63 AE72:AE73 AE82:AE83 AE92:AE93 AE102:AE103 AE25:AE26 AE35:AE36 AE45:AE46 AE55:AE56 AE65:AE66 AE75:AE76 AE85:AE86 AE95:AE96 AE105:AE106">
    <cfRule type="expression" dxfId="638" priority="1016">
      <formula>$B9="TC"</formula>
    </cfRule>
    <cfRule type="expression" dxfId="637" priority="1017">
      <formula>$B9="NSO"</formula>
    </cfRule>
    <cfRule type="expression" dxfId="636" priority="1018">
      <formula>$B9="ab"</formula>
    </cfRule>
    <cfRule type="expression" dxfId="635" priority="1031">
      <formula>$D9=0</formula>
    </cfRule>
    <cfRule type="expression" dxfId="634" priority="1214">
      <formula>$D9=0</formula>
    </cfRule>
    <cfRule type="expression" dxfId="633" priority="1223">
      <formula>$D9=0</formula>
    </cfRule>
  </conditionalFormatting>
  <conditionalFormatting sqref="AS9:AS10 AS12:AS13 AS15:AS16 AS19:AS20 AS29:AS30 AS39:AS40 AS49:AS50 AS59:AS60 AS69:AS70 AS79:AS80 AS89:AS90 AS99:AS100 AS22:AS23 AS32:AS33 AS42:AS43 AS52:AS53 AS62:AS63 AS72:AS73 AS82:AS83 AS92:AS93 AS102:AS103 AS25:AS26 AS35:AS36 AS45:AS46 AS55:AS56 AS65:AS66 AS75:AS76 AS85:AS86 AS95:AS96 AS105:AS106">
    <cfRule type="expression" dxfId="632" priority="983">
      <formula>$B9="TC"</formula>
    </cfRule>
    <cfRule type="expression" dxfId="631" priority="984">
      <formula>$B9="NSO"</formula>
    </cfRule>
    <cfRule type="expression" dxfId="630" priority="985">
      <formula>$B9="ab"</formula>
    </cfRule>
    <cfRule type="expression" dxfId="629" priority="998">
      <formula>$D9=0</formula>
    </cfRule>
    <cfRule type="expression" dxfId="628" priority="1190">
      <formula>$D9=0</formula>
    </cfRule>
    <cfRule type="expression" dxfId="627" priority="1199">
      <formula>$D9=0</formula>
    </cfRule>
  </conditionalFormatting>
  <conditionalFormatting sqref="FK9:FK10 FK12:FK13 FK15:FK16 FK19:FK20 FK29:FK30 FK39:FK40 FK49:FK50 FK59:FK60 FK69:FK70 FK79:FK80 FK89:FK90 FK99:FK100 FK22:FK23 FK32:FK33 FK42:FK43 FK52:FK53 FK62:FK63 FK72:FK73 FK82:FK83 FK92:FK93 FK102:FK103 FK25:FK26 FK35:FK36 FK45:FK46 FK55:FK56 FK65:FK66 FK75:FK76 FK85:FK86 FK95:FK96 FK105:FK106">
    <cfRule type="expression" dxfId="626" priority="251">
      <formula>$C9=0</formula>
    </cfRule>
    <cfRule type="expression" dxfId="625" priority="252">
      <formula>$B9="TC"</formula>
    </cfRule>
    <cfRule type="expression" dxfId="624" priority="253">
      <formula>$B9="NSO"</formula>
    </cfRule>
    <cfRule type="expression" dxfId="623" priority="254">
      <formula>$B9="ab"</formula>
    </cfRule>
    <cfRule type="expression" dxfId="622" priority="623">
      <formula>$C9=0</formula>
    </cfRule>
    <cfRule type="expression" dxfId="621" priority="624">
      <formula>$B9="TC"</formula>
    </cfRule>
    <cfRule type="expression" dxfId="620" priority="625">
      <formula>$B9="NSO"</formula>
    </cfRule>
    <cfRule type="expression" dxfId="619" priority="626">
      <formula>$B9="ab"</formula>
    </cfRule>
    <cfRule type="expression" dxfId="618" priority="633">
      <formula>$C9=0</formula>
    </cfRule>
    <cfRule type="expression" dxfId="617" priority="634">
      <formula>$B9="TC"</formula>
    </cfRule>
    <cfRule type="expression" dxfId="616" priority="635">
      <formula>$B9="NSO"</formula>
    </cfRule>
    <cfRule type="expression" dxfId="615" priority="636">
      <formula>$B9="ab"</formula>
    </cfRule>
  </conditionalFormatting>
  <conditionalFormatting sqref="AD8:AD107 AR8:AR107 BF8:BF107 BT8:BT107 CH8:CH107 CV8:CV107">
    <cfRule type="expression" dxfId="614" priority="122">
      <formula>$B8="TC"</formula>
    </cfRule>
    <cfRule type="expression" dxfId="613" priority="123">
      <formula>$B8="NSO"</formula>
    </cfRule>
    <cfRule type="expression" dxfId="612" priority="124">
      <formula>$B8="ab"</formula>
    </cfRule>
    <cfRule type="expression" dxfId="611" priority="149">
      <formula>$B8="TC"</formula>
    </cfRule>
    <cfRule type="expression" dxfId="610" priority="150">
      <formula>$B8="NSO"</formula>
    </cfRule>
    <cfRule type="expression" dxfId="609" priority="151">
      <formula>$B8="ab"</formula>
    </cfRule>
  </conditionalFormatting>
  <conditionalFormatting sqref="BO9:BS10 BO12:BS13 BO15:BS16 BO19:BS20 BO29:BS30 BO39:BS40 BO49:BS50 BO59:BS60 BO69:BS70 BO79:BS80 BO89:BS90 BO99:BS100 BO22:BS23 BO32:BS33 BO42:BS43 BO52:BS53 BO62:BS63 BO72:BS73 BO82:BS83 BO92:BS93 BO102:BS103 BO25:BS26 BO35:BS36 BO45:BS46 BO55:BS56 BO65:BS66 BO75:BS76 BO85:BS86 BO95:BS96 BO105:BS106">
    <cfRule type="expression" dxfId="608" priority="933">
      <formula>$D9=0</formula>
    </cfRule>
    <cfRule type="expression" dxfId="607" priority="1127">
      <formula>$D9=0</formula>
    </cfRule>
    <cfRule type="expression" dxfId="606" priority="1136">
      <formula>$D9=0</formula>
    </cfRule>
  </conditionalFormatting>
  <conditionalFormatting sqref="EE8:EM107">
    <cfRule type="expression" dxfId="605" priority="819">
      <formula>$B8="TC"</formula>
    </cfRule>
    <cfRule type="expression" dxfId="604" priority="820">
      <formula>$B8="NSO"</formula>
    </cfRule>
    <cfRule type="expression" dxfId="603" priority="821">
      <formula>$B8="ab"</formula>
    </cfRule>
  </conditionalFormatting>
  <conditionalFormatting sqref="FE9:FE10 FE12:FE13 FE15:FE16 FE19:FE20 FE29:FE30 FE39:FE40 FE49:FE50 FE59:FE60 FE69:FE70 FE79:FE80 FE89:FE90 FE99:FE100 FE22:FE23 FE32:FE33 FE42:FE43 FE52:FE53 FE62:FE63 FE72:FE73 FE82:FE83 FE92:FE93 FE102:FE103 FE25:FE26 FE35:FE36 FE45:FE46 FE55:FE56 FE65:FE66 FE75:FE76 FE85:FE86 FE95:FE96 FE105:FE106">
    <cfRule type="expression" dxfId="602" priority="203">
      <formula>$B9="TC"</formula>
    </cfRule>
    <cfRule type="expression" dxfId="601" priority="204">
      <formula>$B9="NSO"</formula>
    </cfRule>
    <cfRule type="expression" dxfId="600" priority="205">
      <formula>$B9="ab"</formula>
    </cfRule>
    <cfRule type="expression" dxfId="599" priority="221">
      <formula>$B9="TC"</formula>
    </cfRule>
    <cfRule type="expression" dxfId="598" priority="222">
      <formula>$B9="NSO"</formula>
    </cfRule>
    <cfRule type="expression" dxfId="597" priority="223">
      <formula>$B9="ab"</formula>
    </cfRule>
    <cfRule type="expression" dxfId="596" priority="239">
      <formula>$B9="TC"</formula>
    </cfRule>
    <cfRule type="expression" dxfId="595" priority="240">
      <formula>$B9="NSO"</formula>
    </cfRule>
    <cfRule type="expression" dxfId="594" priority="241">
      <formula>$B9="ab"</formula>
    </cfRule>
    <cfRule type="expression" dxfId="593" priority="562">
      <formula>$B9="TC"</formula>
    </cfRule>
    <cfRule type="expression" dxfId="592" priority="563">
      <formula>$B9="NSO"</formula>
    </cfRule>
    <cfRule type="expression" dxfId="591" priority="564">
      <formula>$B9="ab"</formula>
    </cfRule>
    <cfRule type="expression" dxfId="590" priority="572">
      <formula>$D9=0</formula>
    </cfRule>
    <cfRule type="expression" dxfId="589" priority="581">
      <formula>$D9=0</formula>
    </cfRule>
    <cfRule type="expression" dxfId="588" priority="590">
      <formula>$D9=0</formula>
    </cfRule>
  </conditionalFormatting>
  <conditionalFormatting sqref="FA8:FR107">
    <cfRule type="expression" dxfId="587" priority="268">
      <formula>$B8="TC"</formula>
    </cfRule>
    <cfRule type="expression" dxfId="586" priority="269">
      <formula>$B8="NSO"</formula>
    </cfRule>
    <cfRule type="expression" dxfId="585" priority="270">
      <formula>$B8="ab"</formula>
    </cfRule>
  </conditionalFormatting>
  <conditionalFormatting sqref="DE9:DG10 DE12:DG13 DE15:DG16 DE19:DG20 DE29:DG30 DE39:DG40 DE49:DG50 DE59:DG60 DE69:DG70 DE79:DG80 DE89:DG90 DE99:DG100 DE22:DG23 DE32:DG33 DE42:DG43 DE52:DG53 DE62:DG63 DE72:DG73 DE82:DG83 DE92:DG93 DE102:DG103 DE25:DG26 DE35:DG36 DE45:DG46 DE55:DG56 DE65:DG66 DE75:DG76 DE85:DG86 DE95:DG96 DE105:DG106">
    <cfRule type="expression" dxfId="584" priority="460">
      <formula>$D9=0</formula>
    </cfRule>
    <cfRule type="expression" dxfId="583" priority="477">
      <formula>$D9=0</formula>
    </cfRule>
    <cfRule type="expression" dxfId="582" priority="734">
      <formula>$D9=0</formula>
    </cfRule>
    <cfRule type="expression" dxfId="581" priority="751">
      <formula>$D9=0</formula>
    </cfRule>
  </conditionalFormatting>
  <conditionalFormatting sqref="DZ9:DZ10 DZ12:DZ13 DZ15:DZ16 DZ19:DZ20 DZ29:DZ30 DZ39:DZ40 DZ49:DZ50 DZ59:DZ60 DZ69:DZ70 DZ79:DZ80 DZ89:DZ90 DZ99:DZ100 DZ22:DZ23 DZ32:DZ33 DZ42:DZ43 DZ52:DZ53 DZ62:DZ63 DZ72:DZ73 DZ82:DZ83 DZ92:DZ93 DZ102:DZ103 DZ25:DZ26 DZ35:DZ36 DZ45:DZ46 DZ55:DZ56 DZ65:DZ66 DZ75:DZ76 DZ85:DZ86 DZ95:DZ96 DZ105:DZ106">
    <cfRule type="expression" dxfId="580" priority="310">
      <formula>$C9=0</formula>
    </cfRule>
    <cfRule type="expression" dxfId="579" priority="311">
      <formula>$B9="TC"</formula>
    </cfRule>
    <cfRule type="expression" dxfId="578" priority="312">
      <formula>$B9="NSO"</formula>
    </cfRule>
    <cfRule type="expression" dxfId="577" priority="313">
      <formula>$B9="ab"</formula>
    </cfRule>
    <cfRule type="expression" dxfId="576" priority="314">
      <formula>$C9=0</formula>
    </cfRule>
    <cfRule type="expression" dxfId="575" priority="315">
      <formula>$B9="TC"</formula>
    </cfRule>
    <cfRule type="expression" dxfId="574" priority="316">
      <formula>$B9="NSO"</formula>
    </cfRule>
    <cfRule type="expression" dxfId="573" priority="317">
      <formula>$B9="ab"</formula>
    </cfRule>
    <cfRule type="expression" dxfId="572" priority="673">
      <formula>$B9="TC"</formula>
    </cfRule>
    <cfRule type="expression" dxfId="571" priority="674">
      <formula>$B9="NSO"</formula>
    </cfRule>
    <cfRule type="expression" dxfId="570" priority="675">
      <formula>$B9="ab"</formula>
    </cfRule>
    <cfRule type="expression" dxfId="569" priority="691">
      <formula>$B9="TC"</formula>
    </cfRule>
    <cfRule type="expression" dxfId="568" priority="692">
      <formula>$B9="NSO"</formula>
    </cfRule>
    <cfRule type="expression" dxfId="567" priority="693">
      <formula>$B9="ab"</formula>
    </cfRule>
    <cfRule type="expression" dxfId="566" priority="709">
      <formula>$B9="TC"</formula>
    </cfRule>
    <cfRule type="expression" dxfId="565" priority="710">
      <formula>$B9="NSO"</formula>
    </cfRule>
    <cfRule type="expression" dxfId="564" priority="711">
      <formula>$B9="ab"</formula>
    </cfRule>
  </conditionalFormatting>
  <conditionalFormatting sqref="DE9:DE10 DE12:DE13 DE15:DE16 DE19:DE20 DE29:DE30 DE39:DE40 DE49:DE50 DE59:DE60 DE69:DE70 DE79:DE80 DE89:DE90 DE99:DE100 DE22:DE23 DE32:DE33 DE42:DE43 DE52:DE53 DE62:DE63 DE72:DE73 DE82:DE83 DE92:DE93 DE102:DE103 DE25:DE26 DE35:DE36 DE45:DE46 DE55:DE56 DE65:DE66 DE75:DE76 DE85:DE86 DE95:DE96 DE105:DE106">
    <cfRule type="expression" dxfId="563" priority="461">
      <formula>$C9=0</formula>
    </cfRule>
    <cfRule type="expression" dxfId="562" priority="462">
      <formula>$B9="TC"</formula>
    </cfRule>
    <cfRule type="expression" dxfId="561" priority="463">
      <formula>$B9="NSO"</formula>
    </cfRule>
    <cfRule type="expression" dxfId="560" priority="464">
      <formula>$B9="ab"</formula>
    </cfRule>
    <cfRule type="expression" dxfId="559" priority="478">
      <formula>$C9=0</formula>
    </cfRule>
    <cfRule type="expression" dxfId="558" priority="479">
      <formula>$B9="TC"</formula>
    </cfRule>
    <cfRule type="expression" dxfId="557" priority="480">
      <formula>$B9="NSO"</formula>
    </cfRule>
    <cfRule type="expression" dxfId="556" priority="481">
      <formula>$B9="ab"</formula>
    </cfRule>
    <cfRule type="expression" dxfId="555" priority="735">
      <formula>$C9=0</formula>
    </cfRule>
    <cfRule type="expression" dxfId="554" priority="736">
      <formula>$B9="TC"</formula>
    </cfRule>
    <cfRule type="expression" dxfId="553" priority="737">
      <formula>$B9="NSO"</formula>
    </cfRule>
    <cfRule type="expression" dxfId="552" priority="738">
      <formula>$B9="ab"</formula>
    </cfRule>
    <cfRule type="expression" dxfId="551" priority="752">
      <formula>$C9=0</formula>
    </cfRule>
    <cfRule type="expression" dxfId="550" priority="753">
      <formula>$B9="TC"</formula>
    </cfRule>
    <cfRule type="expression" dxfId="549" priority="754">
      <formula>$B9="NSO"</formula>
    </cfRule>
    <cfRule type="expression" dxfId="548" priority="755">
      <formula>$B9="ab"</formula>
    </cfRule>
  </conditionalFormatting>
  <conditionalFormatting sqref="BO9:BO10 BW9:CB10 BO12:BO13 BO15:BO16 BW12:CB13 BW15:CB16 BO19:BO20 BO29:BO30 BO39:BO40 BO49:BO50 BO59:BO60 BO69:BO70 BO79:BO80 BO89:BO90 BO99:BO100 BW19:CB20 BW29:CB30 BW39:CB40 BW49:CB50 BW59:CB60 BW69:CB70 BW79:CB80 BW89:CB90 BW99:CB100 BO22:BO23 BO32:BO33 BO42:BO43 BO52:BO53 BO62:BO63 BO72:BO73 BO82:BO83 BO92:BO93 BO102:BO103 BO25:BO26 BO35:BO36 BO45:BO46 BO55:BO56 BO65:BO66 BO75:BO76 BO85:BO86 BO95:BO96 BO105:BO106 BW22:CB23 BW32:CB33 BW42:CB43 BW52:CB53 BW62:CB63 BW72:CB73 BW82:CB83 BW92:CB93 BW102:CB103 BW25:CB26 BW35:CB36 BW45:CB46 BW55:CB56 BW65:CB66 BW75:CB76 BW85:CB86 BW95:CB96 BW105:CB106">
    <cfRule type="expression" dxfId="547" priority="923">
      <formula>$B9="TC"</formula>
    </cfRule>
    <cfRule type="expression" dxfId="546" priority="924">
      <formula>$B9="NSO"</formula>
    </cfRule>
    <cfRule type="expression" dxfId="545" priority="925">
      <formula>$B9="ab"</formula>
    </cfRule>
  </conditionalFormatting>
  <conditionalFormatting sqref="DR9:DR10 DR12:DR13 DR15:DR16 DR19:DR20 DR29:DR30 DR39:DR40 DR49:DR50 DR59:DR60 DR69:DR70 DR79:DR80 DR89:DR90 DR99:DR100 DR22:DR23 DR32:DR33 DR42:DR43 DR52:DR53 DR62:DR63 DR72:DR73 DR82:DR83 DR92:DR93 DR102:DR103 DR25:DR26 DR35:DR36 DR45:DR46 DR55:DR56 DR65:DR66 DR75:DR76 DR85:DR86 DR95:DR96 DR105:DR106">
    <cfRule type="expression" dxfId="544" priority="646">
      <formula>$C9=0</formula>
    </cfRule>
    <cfRule type="expression" dxfId="543" priority="647">
      <formula>$B9="TC"</formula>
    </cfRule>
    <cfRule type="expression" dxfId="542" priority="648">
      <formula>$B9="NSO"</formula>
    </cfRule>
    <cfRule type="expression" dxfId="541" priority="649">
      <formula>$B9="ab"</formula>
    </cfRule>
    <cfRule type="expression" dxfId="540" priority="663">
      <formula>$C9=0</formula>
    </cfRule>
    <cfRule type="expression" dxfId="539" priority="664">
      <formula>$B9="TC"</formula>
    </cfRule>
    <cfRule type="expression" dxfId="538" priority="665">
      <formula>$B9="NSO"</formula>
    </cfRule>
    <cfRule type="expression" dxfId="537" priority="666">
      <formula>$B9="ab"</formula>
    </cfRule>
  </conditionalFormatting>
  <conditionalFormatting sqref="CS9:CU10 CS12:CU13 CS15:CU16 CS19:CU20 CS29:CU30 CS39:CU40 CS49:CU50 CS59:CU60 CS69:CU70 CS79:CU80 CS89:CU90 CS99:CU100 CS22:CU23 CS32:CU33 CS42:CU43 CS52:CU53 CS62:CU63 CS72:CU73 CS82:CU83 CS92:CU93 CS102:CU103 CS25:CU26 CS35:CU36 CS45:CU46 CS55:CU56 CS65:CU66 CS75:CU76 CS85:CU86 CS95:CU96 CS105:CU106">
    <cfRule type="expression" dxfId="536" priority="854">
      <formula>$B9="TC"</formula>
    </cfRule>
    <cfRule type="expression" dxfId="535" priority="855">
      <formula>$B9="NSO"</formula>
    </cfRule>
    <cfRule type="expression" dxfId="534" priority="856">
      <formula>$B9="ab"</formula>
    </cfRule>
  </conditionalFormatting>
  <conditionalFormatting sqref="AA9:AC10 AO9:AQ10 BC9:BE10 BQ9:BS10 CE9:CG10 CS9:CU10 AA12:AC13 AO12:AQ13 BC12:BE13 BQ12:BS13 CE12:CG13 CS12:CU13 AA15:AC16 AO15:AQ16 BC15:BE16 BQ15:BS16 CE15:CG16 CS15:CU16 AA19:AC20 AO19:AQ20 BC19:BE20 BQ19:BS20 CE19:CG20 CS19:CU20 AA29:AC30 AO29:AQ30 BC29:BE30 BQ29:BS30 CE29:CG30 CS29:CU30 AA39:AC40 AO39:AQ40 BC39:BE40 BQ39:BS40 CE39:CG40 CS39:CU40 AA49:AC50 AO49:AQ50 BC49:BE50 BQ49:BS50 CE49:CG50 CS49:CU50 AA59:AC60 AO59:AQ60 BC59:BE60 BQ59:BS60 CE59:CG60 CS59:CU60 AA69:AC70 AO69:AQ70 BC69:BE70 BQ69:BS70 CE69:CG70 CS69:CU70 AA79:AC80 AO79:AQ80 BC79:BE80 BQ79:BS80 CE79:CG80 CS79:CU80 AA89:AC90 AO89:AQ90 BC89:BE90 BQ89:BS90 CE89:CG90 CS89:CU90 AA99:AC100 AO99:AQ100 BC99:BE100 BQ99:BS100 CE99:CG100 CS99:CU100 AA22:AC23 AO22:AQ23 BC22:BE23 BQ22:BS23 CE22:CG23 CS22:CU23 AA32:AC33 AO32:AQ33 BC32:BE33 BQ32:BS33 CE32:CG33 CS32:CU33 AA42:AC43 AO42:AQ43 BC42:BE43 BQ42:BS43 CE42:CG43 CS42:CU43 AA52:AC53 AO52:AQ53 BC52:BE53 BQ52:BS53 CE52:CG53 CS52:CU53 AA62:AC63 AO62:AQ63 BC62:BE63 BQ62:BS63 CE62:CG63 CS62:CU63 AA72:AC73 AO72:AQ73 BC72:BE73 BQ72:BS73 CE72:CG73 CS72:CU73 AA82:AC83 AO82:AQ83 BC82:BE83 BQ82:BS83 CE82:CG83 CS82:CU83 AA92:AC93 AO92:AQ93 BC92:BE93 BQ92:BS93 CE92:CG93 CS92:CU93 AA102:AC103 AO102:AQ103 BC102:BE103 BQ102:BS103 CE102:CG103 CS102:CU103 AA25:AC26 AO25:AQ26 BC25:BE26 BQ25:BS26 CE25:CG26 CS25:CU26 AA35:AC36 AO35:AQ36 BC35:BE36 BQ35:BS36 CE35:CG36 CS35:CU36 AA45:AC46 AO45:AQ46 BC45:BE46 BQ45:BS46 CE45:CG46 CS45:CU46 AA55:AC56 AO55:AQ56 BC55:BE56 BQ55:BS56 CE55:CG56 CS55:CU56 AA65:AC66 AO65:AQ66 BC65:BE66 BQ65:BS66 CE65:CG66 CS65:CU66 AA75:AC76 AO75:AQ76 BC75:BE76 BQ75:BS76 CE75:CG76 CS75:CU76 AA85:AC86 AO85:AQ86 BC85:BE86 BQ85:BS86 CE85:CG86 CS85:CU86 AA95:AC96 AO95:AQ96 BC95:BE96 BQ95:BS96 CE95:CG96 CS95:CU96 AA105:AC106 AO105:AQ106 BC105:BE106 BQ105:BS106 CE105:CG106 CS105:CU106">
    <cfRule type="expression" dxfId="533" priority="110">
      <formula>$B9="TC"</formula>
    </cfRule>
    <cfRule type="expression" dxfId="532" priority="111">
      <formula>$B9="NSO"</formula>
    </cfRule>
    <cfRule type="expression" dxfId="531" priority="112">
      <formula>$B9="ab"</formula>
    </cfRule>
    <cfRule type="expression" dxfId="530" priority="137">
      <formula>$B9="TC"</formula>
    </cfRule>
    <cfRule type="expression" dxfId="529" priority="138">
      <formula>$B9="NSO"</formula>
    </cfRule>
    <cfRule type="expression" dxfId="528" priority="139">
      <formula>$B9="ab"</formula>
    </cfRule>
  </conditionalFormatting>
  <conditionalFormatting sqref="DP9:DP10 DP12:DP13 DP15:DP16 DP19:DP20 DP29:DP30 DP39:DP40 DP49:DP50 DP59:DP60 DP69:DP70 DP79:DP80 DP89:DP90 DP99:DP100 DP22:DP23 DP32:DP33 DP42:DP43 DP52:DP53 DP62:DP63 DP72:DP73 DP82:DP83 DP92:DP93 DP102:DP103 DP25:DP26 DP35:DP36 DP45:DP46 DP55:DP56 DP65:DP66 DP75:DP76 DP85:DP86 DP95:DP96 DP105:DP106">
    <cfRule type="expression" dxfId="527" priority="536">
      <formula>$C9=0</formula>
    </cfRule>
    <cfRule type="expression" dxfId="526" priority="537">
      <formula>$B9="TC"</formula>
    </cfRule>
    <cfRule type="expression" dxfId="525" priority="538">
      <formula>$B9="NSO"</formula>
    </cfRule>
    <cfRule type="expression" dxfId="524" priority="539">
      <formula>$B9="ab"</formula>
    </cfRule>
  </conditionalFormatting>
  <conditionalFormatting sqref="EO9:ET10 EO12:ET13 EO15:ET16 EO19:ET20 EO29:ET30 EO39:ET40 EO49:ET50 EO59:ET60 EO69:ET70 EO79:ET80 EO89:ET90 EO99:ET100 EO22:ET23 EO32:ET33 EO42:ET43 EO52:ET53 EO62:ET63 EO72:ET73 EO82:ET83 EO92:ET93 EO102:ET103 EO25:ET26 EO35:ET36 EO45:ET46 EO55:ET56 EO65:ET66 EO75:ET76 EO85:ET86 EO95:ET96 EO105:ET106">
    <cfRule type="expression" dxfId="523" priority="153">
      <formula>$A9="TC"</formula>
    </cfRule>
    <cfRule type="expression" dxfId="522" priority="154">
      <formula>$A9="NSO"</formula>
    </cfRule>
    <cfRule type="expression" dxfId="521" priority="155">
      <formula>$D9=0</formula>
    </cfRule>
    <cfRule type="expression" dxfId="520" priority="156">
      <formula>$B9="TC"</formula>
    </cfRule>
    <cfRule type="expression" dxfId="519" priority="157">
      <formula>$B9="NSO"</formula>
    </cfRule>
    <cfRule type="expression" dxfId="518" priority="158">
      <formula>$B9="ab"</formula>
    </cfRule>
    <cfRule type="expression" dxfId="517" priority="278">
      <formula>$A9="TC"</formula>
    </cfRule>
    <cfRule type="expression" dxfId="516" priority="279">
      <formula>$A9="NSO"</formula>
    </cfRule>
    <cfRule type="expression" dxfId="515" priority="280">
      <formula>$D9=0</formula>
    </cfRule>
    <cfRule type="expression" dxfId="514" priority="281">
      <formula>$B9="TC"</formula>
    </cfRule>
    <cfRule type="expression" dxfId="513" priority="282">
      <formula>$B9="NSO"</formula>
    </cfRule>
    <cfRule type="expression" dxfId="512" priority="283">
      <formula>$B9="ab"</formula>
    </cfRule>
  </conditionalFormatting>
  <conditionalFormatting sqref="DX8:DX107">
    <cfRule type="expression" dxfId="511" priority="653">
      <formula>$B8="TC"</formula>
    </cfRule>
    <cfRule type="expression" dxfId="510" priority="654">
      <formula>$B8="NSO"</formula>
    </cfRule>
    <cfRule type="expression" dxfId="509" priority="655">
      <formula>$B8="ab"</formula>
    </cfRule>
    <cfRule type="expression" dxfId="508" priority="670">
      <formula>$B8="TC"</formula>
    </cfRule>
    <cfRule type="expression" dxfId="507" priority="671">
      <formula>$B8="NSO"</formula>
    </cfRule>
    <cfRule type="expression" dxfId="506" priority="672">
      <formula>$B8="ab"</formula>
    </cfRule>
    <cfRule type="expression" dxfId="505" priority="682">
      <formula>$B8="TC"</formula>
    </cfRule>
    <cfRule type="expression" dxfId="504" priority="683">
      <formula>$B8="NSO"</formula>
    </cfRule>
    <cfRule type="expression" dxfId="503" priority="684">
      <formula>$B8="ab"</formula>
    </cfRule>
    <cfRule type="expression" dxfId="502" priority="688">
      <formula>$B8="TC"</formula>
    </cfRule>
    <cfRule type="expression" dxfId="501" priority="689">
      <formula>$B8="NSO"</formula>
    </cfRule>
    <cfRule type="expression" dxfId="500" priority="690">
      <formula>$B8="ab"</formula>
    </cfRule>
    <cfRule type="expression" dxfId="499" priority="700">
      <formula>$B8="TC"</formula>
    </cfRule>
    <cfRule type="expression" dxfId="498" priority="701">
      <formula>$B8="NSO"</formula>
    </cfRule>
    <cfRule type="expression" dxfId="497" priority="702">
      <formula>$B8="ab"</formula>
    </cfRule>
    <cfRule type="expression" dxfId="496" priority="706">
      <formula>$B8="TC"</formula>
    </cfRule>
    <cfRule type="expression" dxfId="495" priority="707">
      <formula>$B8="NSO"</formula>
    </cfRule>
    <cfRule type="expression" dxfId="494" priority="708">
      <formula>$B8="ab"</formula>
    </cfRule>
    <cfRule type="expression" dxfId="493" priority="718">
      <formula>$B8="TC"</formula>
    </cfRule>
    <cfRule type="expression" dxfId="492" priority="719">
      <formula>$B8="NSO"</formula>
    </cfRule>
    <cfRule type="expression" dxfId="491" priority="720">
      <formula>$B8="ab"</formula>
    </cfRule>
    <cfRule type="expression" dxfId="490" priority="725">
      <formula>$B8="TC"</formula>
    </cfRule>
    <cfRule type="expression" dxfId="489" priority="726">
      <formula>$B8="NSO"</formula>
    </cfRule>
    <cfRule type="expression" dxfId="488" priority="727">
      <formula>$B8="ab"</formula>
    </cfRule>
  </conditionalFormatting>
  <conditionalFormatting sqref="CQ9:CU10 CQ12:CU13 CQ15:CU16 CQ19:CU20 CQ29:CU30 CQ39:CU40 CQ49:CU50 CQ59:CU60 CQ69:CU70 CQ79:CU80 CQ89:CU90 CQ99:CU100 CQ22:CU23 CQ32:CU33 CQ42:CU43 CQ52:CU53 CQ62:CU63 CQ72:CU73 CQ82:CU83 CQ92:CU93 CQ102:CU103 CQ25:CU26 CQ35:CU36 CQ45:CU46 CQ55:CU56 CQ65:CU66 CQ75:CU76 CQ85:CU86 CQ95:CU96 CQ105:CU106">
    <cfRule type="expression" dxfId="487" priority="867">
      <formula>$D9=0</formula>
    </cfRule>
    <cfRule type="expression" dxfId="486" priority="1065">
      <formula>$D9=0</formula>
    </cfRule>
    <cfRule type="expression" dxfId="485" priority="1074">
      <formula>$D9=0</formula>
    </cfRule>
  </conditionalFormatting>
  <conditionalFormatting sqref="AE9:AE10 AE12:AE13 AE15:AE16 AE42:AE43 AE19:AE27 AE29:AE40 AE45:AE47 AE49:AE50 AE52:AE53 AE55:AE73 AE75:AE76 AE78:AE83 AE85:AE93 AE95:AE106">
    <cfRule type="expression" dxfId="484" priority="80">
      <formula>$B9="TC"</formula>
    </cfRule>
    <cfRule type="expression" dxfId="483" priority="81">
      <formula>$B9="NSO"</formula>
    </cfRule>
    <cfRule type="expression" dxfId="482" priority="82">
      <formula>$B9="ab"</formula>
    </cfRule>
    <cfRule type="expression" dxfId="481" priority="89">
      <formula>$D9=0</formula>
    </cfRule>
  </conditionalFormatting>
  <conditionalFormatting sqref="BU9:BU10 BU12:BU13 BU15:BU16 BU19:BU20 BU29:BU30 BU39:BU40 BU49:BU50 BU59:BU60 BU69:BU70 BU79:BU80 BU89:BU90 BU99:BU100 BU22:BU23 BU32:BU33 BU42:BU43 BU52:BU53 BU62:BU63 BU72:BU73 BU82:BU83 BU92:BU93 BU102:BU103 BU25:BU26 BU35:BU36 BU45:BU46 BU55:BU56 BU65:BU66 BU75:BU76 BU85:BU86 BU95:BU96 BU105:BU106">
    <cfRule type="expression" dxfId="480" priority="917">
      <formula>$B9="TC"</formula>
    </cfRule>
    <cfRule type="expression" dxfId="479" priority="918">
      <formula>$B9="NSO"</formula>
    </cfRule>
    <cfRule type="expression" dxfId="478" priority="919">
      <formula>$B9="ab"</formula>
    </cfRule>
    <cfRule type="expression" dxfId="477" priority="932">
      <formula>$D9=0</formula>
    </cfRule>
    <cfRule type="expression" dxfId="476" priority="1126">
      <formula>$D9=0</formula>
    </cfRule>
    <cfRule type="expression" dxfId="475" priority="1135">
      <formula>$D9=0</formula>
    </cfRule>
  </conditionalFormatting>
  <conditionalFormatting sqref="CH9:CH10 CH12:CH13 CH15:CH16 CH19:CH20 CH29:CH30 CH39:CH40 CH49:CH50 CH59:CH60 CH69:CH70 CH79:CH80 CH89:CH90 CH99:CH100 CH22:CH23 CH32:CH33 CH42:CH43 CH52:CH53 CH62:CH63 CH72:CH73 CH82:CH83 CH92:CH93 CH102:CH103 CH25:CH26 CH35:CH36 CH45:CH46 CH55:CH56 CH65:CH66 CH75:CH76 CH85:CH86 CH95:CH96 CH105:CH106">
    <cfRule type="expression" dxfId="474" priority="877">
      <formula>$D9=0</formula>
    </cfRule>
    <cfRule type="expression" dxfId="473" priority="1108">
      <formula>$B9="TC"</formula>
    </cfRule>
    <cfRule type="expression" dxfId="472" priority="1109">
      <formula>$B9="NSO"</formula>
    </cfRule>
    <cfRule type="expression" dxfId="471" priority="1110">
      <formula>$B9="ab"</formula>
    </cfRule>
    <cfRule type="expression" dxfId="470" priority="1117">
      <formula>$B9="TC"</formula>
    </cfRule>
    <cfRule type="expression" dxfId="469" priority="1118">
      <formula>$B9="NSO"</formula>
    </cfRule>
    <cfRule type="expression" dxfId="468" priority="1119">
      <formula>$B9="ab"</formula>
    </cfRule>
    <cfRule type="expression" dxfId="467" priority="1243">
      <formula>$B9="TC"</formula>
    </cfRule>
    <cfRule type="expression" dxfId="466" priority="1244">
      <formula>$B9="NSO"</formula>
    </cfRule>
    <cfRule type="expression" dxfId="465" priority="1245">
      <formula>$B9="ab"</formula>
    </cfRule>
  </conditionalFormatting>
  <conditionalFormatting sqref="EE9:EE10 EE12:EE13 EE15:EE16 EE19:EE20 EE29:EE30 EE39:EE40 EE49:EE50 EE59:EE60 EE69:EE70 EE79:EE80 EE89:EE90 EE99:EE100 EE22:EE23 EE32:EE33 EE42:EE43 EE52:EE53 EE62:EE63 EE72:EE73 EE82:EE83 EE92:EE93 EE102:EE103 EE25:EE26 EE35:EE36 EE45:EE46 EE55:EE56 EE65:EE66 EE75:EE76 EE85:EE86 EE95:EE96 EE105:EE106">
    <cfRule type="expression" dxfId="464" priority="379">
      <formula>$B9="TC"</formula>
    </cfRule>
    <cfRule type="expression" dxfId="463" priority="380">
      <formula>$B9="NSO"</formula>
    </cfRule>
    <cfRule type="expression" dxfId="462" priority="381">
      <formula>$B9="ab"</formula>
    </cfRule>
    <cfRule type="expression" dxfId="461" priority="397">
      <formula>$B9="TC"</formula>
    </cfRule>
    <cfRule type="expression" dxfId="460" priority="398">
      <formula>$B9="NSO"</formula>
    </cfRule>
    <cfRule type="expression" dxfId="459" priority="399">
      <formula>$B9="ab"</formula>
    </cfRule>
    <cfRule type="expression" dxfId="458" priority="415">
      <formula>$B9="TC"</formula>
    </cfRule>
    <cfRule type="expression" dxfId="457" priority="416">
      <formula>$B9="NSO"</formula>
    </cfRule>
    <cfRule type="expression" dxfId="456" priority="417">
      <formula>$B9="ab"</formula>
    </cfRule>
  </conditionalFormatting>
  <conditionalFormatting sqref="BO9:BO10 BO12:BO13 BO15:BO16 BO42:BO43 BO19:BO27 BO29:BO40 BO45:BO47 BO49:BO50 BO52:BO53 BO55:BO73 BO75:BO76 BO78:BO83 BO85:BO93 BO95:BO106 CC9:CC10 CC12:CC13 CC15:CC16 CC42:CC43 CC19:CC27 CC29:CC40 CC45:CC47 CC49:CC50 CC52:CC53 CC55:CC73 CC75:CC76 CC78:CC83 CC85:CC93 CC95:CC106 CQ9:CQ10 CQ12:CQ13 CQ15:CQ16 CQ42:CQ43 CQ19:CQ27 CQ29:CQ40 CQ45:CQ47 CQ49:CQ50 CQ52:CQ53 CQ55:CQ73 CQ75:CQ76 CQ78:CQ83 CQ85:CQ93 CQ95:CQ106">
    <cfRule type="expression" dxfId="455" priority="21">
      <formula>$C9=0</formula>
    </cfRule>
    <cfRule type="expression" dxfId="454" priority="22">
      <formula>$B9="TC"</formula>
    </cfRule>
    <cfRule type="expression" dxfId="453" priority="23">
      <formula>$B9="NSO"</formula>
    </cfRule>
    <cfRule type="expression" dxfId="452" priority="24">
      <formula>$B9="ab"</formula>
    </cfRule>
    <cfRule type="expression" dxfId="451" priority="37">
      <formula>$C9=0</formula>
    </cfRule>
    <cfRule type="expression" dxfId="450" priority="38">
      <formula>$B9="TC"</formula>
    </cfRule>
    <cfRule type="expression" dxfId="449" priority="39">
      <formula>$B9="NSO"</formula>
    </cfRule>
    <cfRule type="expression" dxfId="448" priority="40">
      <formula>$B9="ab"</formula>
    </cfRule>
  </conditionalFormatting>
  <conditionalFormatting sqref="K9:K10 K12:K13 K15:K16 K42:K43 K19:K27 K29:K40 K45:K47 K49:K50 K52:K53 K55:K73 K75:K76 K78:K83 K85:K93 K95:K106">
    <cfRule type="expression" dxfId="447" priority="1044">
      <formula>$C9=0</formula>
    </cfRule>
    <cfRule type="expression" dxfId="446" priority="1045">
      <formula>$B9="TC"</formula>
    </cfRule>
    <cfRule type="expression" dxfId="445" priority="1046">
      <formula>$B9="NSO"</formula>
    </cfRule>
    <cfRule type="expression" dxfId="444" priority="1047">
      <formula>$B9="ab"</formula>
    </cfRule>
    <cfRule type="expression" dxfId="443" priority="1234">
      <formula>$C9=0</formula>
    </cfRule>
    <cfRule type="expression" dxfId="442" priority="1235">
      <formula>$B9="TC"</formula>
    </cfRule>
    <cfRule type="expression" dxfId="441" priority="1236">
      <formula>$B9="NSO"</formula>
    </cfRule>
    <cfRule type="expression" dxfId="440" priority="1237">
      <formula>$B9="ab"</formula>
    </cfRule>
  </conditionalFormatting>
  <conditionalFormatting sqref="CV8:CV107">
    <cfRule type="expression" dxfId="439" priority="872">
      <formula>$B8="TC"</formula>
    </cfRule>
    <cfRule type="expression" dxfId="438" priority="873">
      <formula>$B8="NSO"</formula>
    </cfRule>
    <cfRule type="expression" dxfId="437" priority="874">
      <formula>$B8="ab"</formula>
    </cfRule>
    <cfRule type="expression" dxfId="436" priority="1070">
      <formula>$B8="TC"</formula>
    </cfRule>
    <cfRule type="expression" dxfId="435" priority="1071">
      <formula>$B8="NSO"</formula>
    </cfRule>
    <cfRule type="expression" dxfId="434" priority="1072">
      <formula>$B8="ab"</formula>
    </cfRule>
    <cfRule type="expression" dxfId="433" priority="1079">
      <formula>$B8="TC"</formula>
    </cfRule>
    <cfRule type="expression" dxfId="432" priority="1080">
      <formula>$B8="NSO"</formula>
    </cfRule>
    <cfRule type="expression" dxfId="431" priority="1081">
      <formula>$B8="ab"</formula>
    </cfRule>
    <cfRule type="expression" dxfId="430" priority="1085">
      <formula>$B8="TC"</formula>
    </cfRule>
    <cfRule type="expression" dxfId="429" priority="1086">
      <formula>$B8="NSO"</formula>
    </cfRule>
    <cfRule type="expression" dxfId="428" priority="1087">
      <formula>$B8="ab"</formula>
    </cfRule>
  </conditionalFormatting>
  <conditionalFormatting sqref="FA9:FK10 FA12:FK13 FA15:FK16 FA19:FK20 FA29:FK30 FA39:FK40 FA49:FK50 FA59:FK60 FA69:FK70 FA79:FK80 FA89:FK90 FA99:FK100 FA22:FK23 FA32:FK33 FA42:FK43 FA52:FK53 FA62:FK63 FA72:FK73 FA82:FK83 FA92:FK93 FA102:FK103 FA25:FK26 FA35:FK36 FA45:FK46 FA55:FK56 FA65:FK66 FA75:FK76 FA85:FK86 FA95:FK96 FA105:FK106">
    <cfRule type="expression" dxfId="427" priority="553">
      <formula>$A9="TC"</formula>
    </cfRule>
    <cfRule type="expression" dxfId="426" priority="554">
      <formula>$A9="NSO"</formula>
    </cfRule>
    <cfRule type="expression" dxfId="425" priority="561">
      <formula>$D9=0</formula>
    </cfRule>
  </conditionalFormatting>
  <conditionalFormatting sqref="ED9:ED10 ED12:ED13 ED15:ED16 ED19:ED20 ED29:ED30 ED39:ED40 ED49:ED50 ED59:ED60 ED69:ED70 ED79:ED80 ED89:ED90 ED99:ED100 ED22:ED23 ED32:ED33 ED42:ED43 ED52:ED53 ED62:ED63 ED72:ED73 ED82:ED83 ED92:ED93 ED102:ED103 ED25:ED26 ED35:ED36 ED45:ED46 ED55:ED56 ED65:ED66 ED75:ED76 ED85:ED86 ED95:ED96 ED105:ED106">
    <cfRule type="expression" dxfId="424" priority="350">
      <formula>$D9=0</formula>
    </cfRule>
    <cfRule type="expression" dxfId="423" priority="367">
      <formula>$D9=0</formula>
    </cfRule>
    <cfRule type="expression" dxfId="422" priority="639">
      <formula>$D9=0</formula>
    </cfRule>
    <cfRule type="expression" dxfId="421" priority="640">
      <formula>$C9=0</formula>
    </cfRule>
    <cfRule type="expression" dxfId="420" priority="641">
      <formula>$B9="TC"</formula>
    </cfRule>
    <cfRule type="expression" dxfId="419" priority="642">
      <formula>$B9="NSO"</formula>
    </cfRule>
    <cfRule type="expression" dxfId="418" priority="643">
      <formula>$B9="ab"</formula>
    </cfRule>
    <cfRule type="expression" dxfId="417" priority="656">
      <formula>$D9=0</formula>
    </cfRule>
    <cfRule type="expression" dxfId="416" priority="657">
      <formula>$C9=0</formula>
    </cfRule>
    <cfRule type="expression" dxfId="415" priority="658">
      <formula>$B9="TC"</formula>
    </cfRule>
    <cfRule type="expression" dxfId="414" priority="659">
      <formula>$B9="NSO"</formula>
    </cfRule>
    <cfRule type="expression" dxfId="413" priority="660">
      <formula>$B9="ab"</formula>
    </cfRule>
  </conditionalFormatting>
  <conditionalFormatting sqref="DX9:DX10 DX12:DX13 DX15:DX16 DX19:DX20 DX29:DX30 DX39:DX40 DX49:DX50 DX59:DX60 DX69:DX70 DX79:DX80 DX89:DX90 DX99:DX100 DX22:DX23 DX32:DX33 DX42:DX43 DX52:DX53 DX62:DX63 DX72:DX73 DX82:DX83 DX92:DX93 DX102:DX103 DX25:DX26 DX35:DX36 DX45:DX46 DX55:DX56 DX65:DX66 DX75:DX76 DX85:DX86 DX95:DX96 DX105:DX106">
    <cfRule type="expression" dxfId="412" priority="676">
      <formula>$B9="TC"</formula>
    </cfRule>
    <cfRule type="expression" dxfId="411" priority="677">
      <formula>$B9="NSO"</formula>
    </cfRule>
    <cfRule type="expression" dxfId="410" priority="678">
      <formula>$B9="ab"</formula>
    </cfRule>
    <cfRule type="expression" dxfId="409" priority="694">
      <formula>$B9="TC"</formula>
    </cfRule>
    <cfRule type="expression" dxfId="408" priority="695">
      <formula>$B9="NSO"</formula>
    </cfRule>
    <cfRule type="expression" dxfId="407" priority="696">
      <formula>$B9="ab"</formula>
    </cfRule>
    <cfRule type="expression" dxfId="406" priority="712">
      <formula>$B9="TC"</formula>
    </cfRule>
    <cfRule type="expression" dxfId="405" priority="713">
      <formula>$B9="NSO"</formula>
    </cfRule>
    <cfRule type="expression" dxfId="404" priority="714">
      <formula>$B9="ab"</formula>
    </cfRule>
  </conditionalFormatting>
  <conditionalFormatting sqref="EL8:EM107">
    <cfRule type="expression" dxfId="403" priority="435">
      <formula>$B8="TC"</formula>
    </cfRule>
    <cfRule type="expression" dxfId="402" priority="436">
      <formula>$B8="NSO"</formula>
    </cfRule>
    <cfRule type="expression" dxfId="401" priority="437">
      <formula>$B8="ab"</formula>
    </cfRule>
  </conditionalFormatting>
  <conditionalFormatting sqref="AO9:AQ10 AO12:AQ13 AO15:AQ16 AO42:AQ43 AO19:AQ27 AO29:AQ40 AO45:AQ47 AO49:AQ50 AO52:AQ53 AO55:AQ73 AO75:AQ76 AO78:AQ83 AO85:AQ93 AO95:AQ106 BC9:BE10 BC12:BE13 BC15:BE16 BC42:BE43 BC19:BE27 BC29:BE40 BC45:BE47 BC49:BE50 BC52:BE53 BC55:BE73 BC75:BE76 BC78:BE83 BC85:BE93 BC95:BE106">
    <cfRule type="expression" dxfId="400" priority="56">
      <formula>$B9="TC"</formula>
    </cfRule>
    <cfRule type="expression" dxfId="399" priority="57">
      <formula>$B9="NSO"</formula>
    </cfRule>
    <cfRule type="expression" dxfId="398" priority="58">
      <formula>$B9="ab"</formula>
    </cfRule>
  </conditionalFormatting>
  <conditionalFormatting sqref="Y9:Y10 Y12:Y13 Y15:Y16 Y19:Y20 Y29:Y30 Y39:Y40 Y49:Y50 Y59:Y60 Y69:Y70 Y79:Y80 Y89:Y90 Y99:Y100 Y22:Y23 Y32:Y33 Y42:Y43 Y52:Y53 Y62:Y63 Y72:Y73 Y82:Y83 Y92:Y93 Y102:Y103 Y25:Y26 Y35:Y36 Y45:Y46 Y55:Y56 Y65:Y66 Y75:Y76 Y85:Y86 Y95:Y96 Y105:Y106">
    <cfRule type="expression" dxfId="397" priority="1011">
      <formula>$C9=0</formula>
    </cfRule>
    <cfRule type="expression" dxfId="396" priority="1012">
      <formula>$B9="TC"</formula>
    </cfRule>
    <cfRule type="expression" dxfId="395" priority="1013">
      <formula>$B9="NSO"</formula>
    </cfRule>
    <cfRule type="expression" dxfId="394" priority="1014">
      <formula>$B9="ab"</formula>
    </cfRule>
    <cfRule type="expression" dxfId="393" priority="1033">
      <formula>$C9=0</formula>
    </cfRule>
    <cfRule type="expression" dxfId="392" priority="1034">
      <formula>$B9="TC"</formula>
    </cfRule>
    <cfRule type="expression" dxfId="391" priority="1035">
      <formula>$B9="NSO"</formula>
    </cfRule>
    <cfRule type="expression" dxfId="390" priority="1036">
      <formula>$B9="ab"</formula>
    </cfRule>
    <cfRule type="expression" dxfId="389" priority="1216">
      <formula>$C9=0</formula>
    </cfRule>
    <cfRule type="expression" dxfId="388" priority="1217">
      <formula>$B9="TC"</formula>
    </cfRule>
    <cfRule type="expression" dxfId="387" priority="1218">
      <formula>$B9="NSO"</formula>
    </cfRule>
    <cfRule type="expression" dxfId="386" priority="1219">
      <formula>$B9="ab"</formula>
    </cfRule>
    <cfRule type="expression" dxfId="385" priority="1225">
      <formula>$C9=0</formula>
    </cfRule>
    <cfRule type="expression" dxfId="384" priority="1226">
      <formula>$B9="TC"</formula>
    </cfRule>
    <cfRule type="expression" dxfId="383" priority="1227">
      <formula>$B9="NSO"</formula>
    </cfRule>
    <cfRule type="expression" dxfId="382" priority="1228">
      <formula>$B9="ab"</formula>
    </cfRule>
  </conditionalFormatting>
  <conditionalFormatting sqref="FA9:FB10 FA12:FB13 FA15:FB16 FA19:FB20 FA29:FB30 FA39:FB40 FA49:FB50 FA59:FB60 FA69:FB70 FA79:FB80 FA89:FB90 FA99:FB100 FA22:FB23 FA32:FB33 FA42:FB43 FA52:FB53 FA62:FB63 FA72:FB73 FA82:FB83 FA92:FB93 FA102:FB103 FA25:FB26 FA35:FB36 FA45:FB46 FA55:FB56 FA65:FB66 FA75:FB76 FA85:FB86 FA95:FB96 FA105:FB106">
    <cfRule type="expression" dxfId="381" priority="180">
      <formula>$D9=0</formula>
    </cfRule>
    <cfRule type="expression" dxfId="380" priority="192">
      <formula>$D9=0</formula>
    </cfRule>
  </conditionalFormatting>
  <conditionalFormatting sqref="CE9:CG10 CE12:CG13 CE15:CG16 CE19:CG20 CE29:CG30 CE39:CG40 CE49:CG50 CE59:CG60 CE69:CG70 CE79:CG80 CE89:CG90 CE99:CG100 CE22:CG23 CE32:CG33 CE42:CG43 CE52:CG53 CE62:CG63 CE72:CG73 CE82:CG83 CE92:CG93 CE102:CG103 CE25:CG26 CE35:CG36 CE45:CG46 CE55:CG56 CE65:CG66 CE75:CG76 CE85:CG86 CE95:CG96 CE105:CG106">
    <cfRule type="expression" dxfId="379" priority="887">
      <formula>$B9="TC"</formula>
    </cfRule>
    <cfRule type="expression" dxfId="378" priority="888">
      <formula>$B9="NSO"</formula>
    </cfRule>
    <cfRule type="expression" dxfId="377" priority="889">
      <formula>$B9="ab"</formula>
    </cfRule>
  </conditionalFormatting>
  <conditionalFormatting sqref="BF9:BF10 BF12:BF13 BF15:BF16 BF19:BF20 BF29:BF30 BF39:BF40 BF49:BF50 BF59:BF60 BF69:BF70 BF79:BF80 BF89:BF90 BF99:BF100 BF22:BF23 BF32:BF33 BF42:BF43 BF52:BF53 BF62:BF63 BF72:BF73 BF82:BF83 BF92:BF93 BF102:BF103 BF25:BF26 BF35:BF36 BF45:BF46 BF55:BF56 BF65:BF66 BF75:BF76 BF85:BF86 BF95:BF96 BF105:BF106">
    <cfRule type="expression" dxfId="376" priority="943">
      <formula>$D9=0</formula>
    </cfRule>
    <cfRule type="expression" dxfId="375" priority="1181">
      <formula>$B9="TC"</formula>
    </cfRule>
    <cfRule type="expression" dxfId="374" priority="1182">
      <formula>$B9="NSO"</formula>
    </cfRule>
    <cfRule type="expression" dxfId="373" priority="1183">
      <formula>$B9="ab"</formula>
    </cfRule>
    <cfRule type="expression" dxfId="372" priority="1252">
      <formula>$B9="TC"</formula>
    </cfRule>
    <cfRule type="expression" dxfId="371" priority="1253">
      <formula>$B9="NSO"</formula>
    </cfRule>
    <cfRule type="expression" dxfId="370" priority="1254">
      <formula>$B9="ab"</formula>
    </cfRule>
  </conditionalFormatting>
  <conditionalFormatting sqref="FZ9:FZ10 FZ12:FZ13 FZ15:FZ16 FZ19:FZ20 FZ29:FZ30 FZ39:FZ40 FZ49:FZ50 FZ59:FZ60 FZ69:FZ70 FZ79:FZ80 FZ89:FZ90 FZ99:FZ100 FZ22:FZ23 FZ32:FZ33 FZ42:FZ43 FZ52:FZ53 FZ62:FZ63 FZ72:FZ73 FZ82:FZ83 FZ92:FZ93 FZ102:FZ103 FZ25:FZ26 FZ35:FZ36 FZ45:FZ46 FZ55:FZ56 FZ65:FZ66 FZ75:FZ76 FZ85:FZ86 FZ95:FZ96 FZ105:FZ106">
    <cfRule type="cellIs" dxfId="369" priority="815" operator="equal">
      <formula>"Promoted in Next Class With G"</formula>
    </cfRule>
    <cfRule type="cellIs" dxfId="368" priority="816" operator="equal">
      <formula>"SUPP."</formula>
    </cfRule>
    <cfRule type="cellIs" dxfId="367" priority="817" operator="equal">
      <formula>"FAILED"</formula>
    </cfRule>
  </conditionalFormatting>
  <conditionalFormatting sqref="CB10 CB13 CB16 CB20 CB30 CB40 CB50 CB60 CB70 CB80 CB90 CB100 CB23 CB33 CB43 CB53 CB63 CB73 CB83 CB93 CB103 CB26 CB36 CB46 CB56 CB66 CB76 CB86 CB96 CB106">
    <cfRule type="expression" dxfId="366" priority="1153">
      <formula>$C10=0</formula>
    </cfRule>
    <cfRule type="expression" dxfId="365" priority="1154">
      <formula>$B10="TC"</formula>
    </cfRule>
    <cfRule type="expression" dxfId="364" priority="1155">
      <formula>$B10="NSO"</formula>
    </cfRule>
    <cfRule type="expression" dxfId="363" priority="1156">
      <formula>$B10="ab"</formula>
    </cfRule>
  </conditionalFormatting>
  <conditionalFormatting sqref="AM9:AM10 AM12:AM13 AM15:AM16 AM42:AM43 AM19:AM27 AM29:AM40 AM45:AM47 AM49:AM50 AM52:AM53 AM55:AM73 AM75:AM76 AM78:AM83 AM85:AM93 AM95:AM106 BA9:BA10 BA12:BA13 BA15:BA16 BA42:BA43 BA19:BA27 BA29:BA40 BA45:BA47 BA49:BA50 BA52:BA53 BA55:BA73 BA75:BA76 BA78:BA83 BA85:BA93 BA95:BA106">
    <cfRule type="expression" dxfId="362" priority="48">
      <formula>$C9=0</formula>
    </cfRule>
    <cfRule type="expression" dxfId="361" priority="49">
      <formula>$B9="TC"</formula>
    </cfRule>
    <cfRule type="expression" dxfId="360" priority="50">
      <formula>$B9="NSO"</formula>
    </cfRule>
    <cfRule type="expression" dxfId="359" priority="51">
      <formula>$B9="ab"</formula>
    </cfRule>
    <cfRule type="expression" dxfId="358" priority="64">
      <formula>$C9=0</formula>
    </cfRule>
    <cfRule type="expression" dxfId="357" priority="65">
      <formula>$B9="TC"</formula>
    </cfRule>
    <cfRule type="expression" dxfId="356" priority="66">
      <formula>$B9="NSO"</formula>
    </cfRule>
    <cfRule type="expression" dxfId="355" priority="67">
      <formula>$B9="ab"</formula>
    </cfRule>
  </conditionalFormatting>
  <conditionalFormatting sqref="CI9:CI10 CI12:CI13 CI15:CI16 CI19:CI20 CI29:CI30 CI39:CI40 CI49:CI50 CI59:CI60 CI69:CI70 CI79:CI80 CI89:CI90 CI99:CI100 CI22:CI23 CI32:CI33 CI42:CI43 CI52:CI53 CI62:CI63 CI72:CI73 CI82:CI83 CI92:CI93 CI102:CI103 CI25:CI26 CI35:CI36 CI45:CI46 CI55:CI56 CI65:CI66 CI75:CI76 CI85:CI86 CI95:CI96 CI105:CI106">
    <cfRule type="expression" dxfId="354" priority="884">
      <formula>$B9="TC"</formula>
    </cfRule>
    <cfRule type="expression" dxfId="353" priority="885">
      <formula>$B9="NSO"</formula>
    </cfRule>
    <cfRule type="expression" dxfId="352" priority="886">
      <formula>$B9="ab"</formula>
    </cfRule>
    <cfRule type="expression" dxfId="351" priority="899">
      <formula>$D9=0</formula>
    </cfRule>
    <cfRule type="expression" dxfId="350" priority="1090">
      <formula>$D9=0</formula>
    </cfRule>
    <cfRule type="expression" dxfId="349" priority="1099">
      <formula>$D9=0</formula>
    </cfRule>
  </conditionalFormatting>
  <conditionalFormatting sqref="FA9:FR10 FA12:FR13 FA15:FR16 FA19:FR20 FA29:FR30 FA39:FR40 FA49:FR50 FA59:FR60 FA69:FR70 FA79:FR80 FA89:FR90 FA99:FR100 FA22:FR23 FA32:FR33 FA42:FR43 FA52:FR53 FA62:FR63 FA72:FR73 FA82:FR83 FA92:FR93 FA102:FR103 FA25:FR26 FA35:FR36 FA45:FR46 FA55:FR56 FA65:FR66 FA75:FR76 FA85:FR86 FA95:FR96 FA105:FR106">
    <cfRule type="expression" dxfId="348" priority="265">
      <formula>$A9="TC"</formula>
    </cfRule>
    <cfRule type="expression" dxfId="347" priority="266">
      <formula>$A9="NSO"</formula>
    </cfRule>
    <cfRule type="expression" dxfId="346" priority="267">
      <formula>$D9=0</formula>
    </cfRule>
  </conditionalFormatting>
  <conditionalFormatting sqref="EM9:EM10 EM12:EM13 EM15:EM16 EM19:EM20 EM29:EM30 EM39:EM40 EM49:EM50 EM59:EM60 EM69:EM70 EM79:EM80 EM89:EM90 EM99:EM100 EM22:EM23 EM32:EM33 EM42:EM43 EM52:EM53 EM62:EM63 EM72:EM73 EM82:EM83 EM92:EM93 EM102:EM103 EM25:EM26 EM35:EM36 EM45:EM46 EM55:EM56 EM65:EM66 EM75:EM76 EM85:EM86 EM95:EM96 EM105:EM106">
    <cfRule type="expression" dxfId="345" priority="427">
      <formula>$C9=0</formula>
    </cfRule>
    <cfRule type="expression" dxfId="344" priority="428">
      <formula>$B9="TC"</formula>
    </cfRule>
    <cfRule type="expression" dxfId="343" priority="429">
      <formula>$B9="NSO"</formula>
    </cfRule>
    <cfRule type="expression" dxfId="342" priority="430">
      <formula>$B9="ab"</formula>
    </cfRule>
    <cfRule type="expression" dxfId="341" priority="721">
      <formula>$C9=0</formula>
    </cfRule>
    <cfRule type="expression" dxfId="340" priority="722">
      <formula>$B9="TC"</formula>
    </cfRule>
    <cfRule type="expression" dxfId="339" priority="723">
      <formula>$B9="NSO"</formula>
    </cfRule>
    <cfRule type="expression" dxfId="338" priority="724">
      <formula>$B9="ab"</formula>
    </cfRule>
  </conditionalFormatting>
  <conditionalFormatting sqref="BU9:BU10 BU12:BU13 BU15:BU16 BU42:BU43 BU19:BU27 BU29:BU40 BU45:BU47 BU49:BU50 BU52:BU53 BU55:BU73 BU75:BU76 BU78:BU83 BU85:BU93 BU95:BU106 CI9:CI10 CI12:CI13 CI15:CI16 CI42:CI43 CI19:CI27 CI29:CI40 CI45:CI47 CI49:CI50 CI52:CI53 CI55:CI73 CI75:CI76 CI78:CI83 CI85:CI93 CI95:CI106 CW9:CW10 CW12:CW13 CW15:CW16 CW42:CW43 CW19:CW27 CW29:CW40 CW45:CW47 CW49:CW50 CW52:CW53 CW55:CW73 CW75:CW76 CW78:CW83 CW85:CW93 CW95:CW106">
    <cfRule type="expression" dxfId="337" priority="26">
      <formula>$B9="TC"</formula>
    </cfRule>
    <cfRule type="expression" dxfId="336" priority="27">
      <formula>$B9="NSO"</formula>
    </cfRule>
    <cfRule type="expression" dxfId="335" priority="28">
      <formula>$B9="ab"</formula>
    </cfRule>
    <cfRule type="expression" dxfId="334" priority="35">
      <formula>$D9=0</formula>
    </cfRule>
  </conditionalFormatting>
  <conditionalFormatting sqref="Y9:AL10 Y12:AL13 Y15:AL16 Y19:AL20 Y29:AL30 Y39:AL40 Y49:AL50 Y59:AL60 Y69:AL70 Y79:AL80 Y89:AL90 Y99:AL100 Y22:AL23 Y32:AL33 Y42:AL43 Y52:AL53 Y62:AL63 Y72:AL73 Y82:AL83 Y92:AL93 Y102:AL103 Y25:AL26 Y35:AL36 Y45:AL46 Y55:AL56 Y65:AL66 Y75:AL76 Y85:AL86 Y95:AL96 Y105:AL106">
    <cfRule type="expression" dxfId="333" priority="1007">
      <formula>$A9="TC"</formula>
    </cfRule>
    <cfRule type="expression" dxfId="332" priority="1008">
      <formula>$A9="NSO"</formula>
    </cfRule>
    <cfRule type="expression" dxfId="331" priority="1015">
      <formula>$D9=0</formula>
    </cfRule>
  </conditionalFormatting>
  <conditionalFormatting sqref="BC9:BE10 BC12:BE13 BC15:BE16 BC19:BE20 BC29:BE30 BC39:BE40 BC49:BE50 BC59:BE60 BC69:BE70 BC79:BE80 BC89:BE90 BC99:BE100 BC22:BE23 BC32:BE33 BC42:BE43 BC52:BE53 BC62:BE63 BC72:BE73 BC82:BE83 BC92:BE93 BC102:BE103 BC25:BE26 BC35:BE36 BC45:BE46 BC55:BE56 BC65:BE66 BC75:BE76 BC85:BE86 BC95:BE96 BC105:BE106">
    <cfRule type="expression" dxfId="330" priority="953">
      <formula>$B9="TC"</formula>
    </cfRule>
    <cfRule type="expression" dxfId="329" priority="954">
      <formula>$B9="NSO"</formula>
    </cfRule>
    <cfRule type="expression" dxfId="328" priority="955">
      <formula>$B9="ab"</formula>
    </cfRule>
  </conditionalFormatting>
  <conditionalFormatting sqref="AR9:AR10 AR12:AR13 AR15:AR16 AR19:AR20 AR29:AR30 AR39:AR40 AR49:AR50 AR59:AR60 AR69:AR70 AR79:AR80 AR89:AR90 AR99:AR100 AR22:AR23 AR32:AR33 AR42:AR43 AR52:AR53 AR62:AR63 AR72:AR73 AR82:AR83 AR92:AR93 AR102:AR103 AR25:AR26 AR35:AR36 AR45:AR46 AR55:AR56 AR65:AR66 AR75:AR76 AR85:AR86 AR95:AR96 AR105:AR106">
    <cfRule type="expression" dxfId="327" priority="976">
      <formula>$D9=0</formula>
    </cfRule>
    <cfRule type="expression" dxfId="326" priority="1208">
      <formula>$B9="TC"</formula>
    </cfRule>
    <cfRule type="expression" dxfId="325" priority="1209">
      <formula>$B9="NSO"</formula>
    </cfRule>
    <cfRule type="expression" dxfId="324" priority="1210">
      <formula>$B9="ab"</formula>
    </cfRule>
  </conditionalFormatting>
  <conditionalFormatting sqref="BO9:BX10 BO12:BX13 BO15:BX16 BO42:BX43 BO19:BX27 BO29:BX40 BO45:BX47 BO49:BX50 BO52:BX53 BO55:BX73 BO75:BX76 BO78:BX83 BO85:BX93 BO95:BX106 CC9:CL10 CC12:CL13 CC15:CL16 CC42:CL43 CC19:CL27 CC29:CL40 CC45:CL47 CC49:CL50 CC52:CL53 CC55:CL73 CC75:CL76 CC78:CL83 CC85:CL93 CC95:CL106 CQ9:CZ10 CQ12:CZ13 CQ15:CZ16 CQ42:CZ43 CQ19:CZ27 CQ29:CZ40 CQ45:CZ47 CQ49:CZ50 CQ52:CZ53 CQ55:CZ73 CQ75:CZ76 CQ78:CZ83 CQ85:CZ93 CQ95:CZ106">
    <cfRule type="expression" dxfId="323" priority="20">
      <formula>$D9=0</formula>
    </cfRule>
  </conditionalFormatting>
  <conditionalFormatting sqref="Y9:Y10 AG9:AM10 AU9:BA10 BI9:BO10 BW9:CC10 CK9:CQ10 CY9:DD10 Y12:Y13 Y15:Y16 AG12:AM13 AU12:BA13 BI12:BO13 BW12:CC13 CK12:CQ13 CY12:DD13 AG15:AM16 AU15:BA16 BI15:BO16 BW15:CC16 CK15:CQ16 CY15:DD16 Y19:Y20 Y29:Y30 Y39:Y40 Y49:Y50 Y59:Y60 Y69:Y70 Y79:Y80 Y89:Y90 Y99:Y100 AG19:AM20 AU19:BA20 BI19:BO20 BW19:CC20 CK19:CQ20 CY19:DD20 AG29:AM30 AU29:BA30 BI29:BO30 BW29:CC30 CK29:CQ30 CY29:DD30 AG39:AM40 AU39:BA40 BI39:BO40 BW39:CC40 CK39:CQ40 CY39:DD40 AG49:AM50 AU49:BA50 BI49:BO50 BW49:CC50 CK49:CQ50 CY49:DD50 AG59:AM60 AU59:BA60 BI59:BO60 BW59:CC60 CK59:CQ60 CY59:DD60 AG69:AM70 AU69:BA70 BI69:BO70 BW69:CC70 CK69:CQ70 CY69:DD70 AG79:AM80 AU79:BA80 BI79:BO80 BW79:CC80 CK79:CQ80 CY79:DD80 AG89:AM90 AU89:BA90 BI89:BO90 BW89:CC90 CK89:CQ90 CY89:DD90 AG99:AM100 AU99:BA100 BI99:BO100 BW99:CC100 CK99:CQ100 CY99:DD100 Y22:Y23 Y32:Y33 Y42:Y43 Y52:Y53 Y62:Y63 Y72:Y73 Y82:Y83 Y92:Y93 Y102:Y103 Y25:Y26 Y35:Y36 Y45:Y46 Y55:Y56 Y65:Y66 Y75:Y76 Y85:Y86 Y95:Y96 Y105:Y106 AG22:AM23 AU22:BA23 BI22:BO23 BW22:CC23 CK22:CQ23 CY22:DD23 AG32:AM33 AU32:BA33 BI32:BO33 BW32:CC33 CK32:CQ33 CY32:DD33 AG42:AM43 AU42:BA43 BI42:BO43 BW42:CC43 CK42:CQ43 CY42:DD43 AG52:AM53 AU52:BA53 BI52:BO53 BW52:CC53 CK52:CQ53 CY52:DD53 AG62:AM63 AU62:BA63 BI62:BO63 BW62:CC63 CK62:CQ63 CY62:DD63 AG72:AM73 AU72:BA73 BI72:BO73 BW72:CC73 CK72:CQ73 CY72:DD73 AG82:AM83 AU82:BA83 BI82:BO83 BW82:CC83 CK82:CQ83 CY82:DD83 AG92:AM93 AU92:BA93 BI92:BO93 BW92:CC93 CK92:CQ93 CY92:DD93 AG102:AM103 AU102:BA103 BI102:BO103 BW102:CC103 CK102:CQ103 CY102:DD103 AG25:AM26 AU25:BA26 BI25:BO26 BW25:CC26 CK25:CQ26 CY25:DD26 AG35:AM36 AU35:BA36 BI35:BO36 BW35:CC36 CK35:CQ36 CY35:DD36 AG45:AM46 AU45:BA46 BI45:BO46 BW45:CC46 CK45:CQ46 CY45:DD46 AG55:AM56 AU55:BA56 BI55:BO56 BW55:CC56 CK55:CQ56 CY55:DD56 AG65:AM66 AU65:BA66 BI65:BO66 BW65:CC66 CK65:CQ66 CY65:DD66 AG75:AM76 AU75:BA76 BI75:BO76 BW75:CC76 CK75:CQ76 CY75:DD76 AG85:AM86 AU85:BA86 BI85:BO86 BW85:CC86 CK85:CQ86 CY85:DD86 AG95:AM96 AU95:BA96 BI95:BO96 BW95:CC96 CK95:CQ96 CY95:DD96 AG105:AM106 AU105:BA106 BI105:BO106 BW105:CC106 CK105:CQ106 CY105:DD106">
    <cfRule type="expression" dxfId="322" priority="113">
      <formula>$B9="TC"</formula>
    </cfRule>
    <cfRule type="expression" dxfId="321" priority="114">
      <formula>$B9="NSO"</formula>
    </cfRule>
    <cfRule type="expression" dxfId="320" priority="115">
      <formula>$B9="ab"</formula>
    </cfRule>
    <cfRule type="expression" dxfId="319" priority="140">
      <formula>$B9="TC"</formula>
    </cfRule>
    <cfRule type="expression" dxfId="318" priority="141">
      <formula>$B9="NSO"</formula>
    </cfRule>
    <cfRule type="expression" dxfId="317" priority="142">
      <formula>$B9="ab"</formula>
    </cfRule>
  </conditionalFormatting>
  <conditionalFormatting sqref="Y9:AL10 Y12:AL13 Y15:AL16 Y42:AL43 Y19:AL27 Y29:AL40 Y45:AL47 Y49:AL50 Y52:AL53 Y55:AL73 Y75:AL76 Y78:AL83 Y85:AL93 Y95:AL106">
    <cfRule type="expression" dxfId="316" priority="71">
      <formula>$A9="TC"</formula>
    </cfRule>
    <cfRule type="expression" dxfId="315" priority="72">
      <formula>$A9="NSO"</formula>
    </cfRule>
    <cfRule type="expression" dxfId="314" priority="79">
      <formula>$D9=0</formula>
    </cfRule>
  </conditionalFormatting>
  <conditionalFormatting sqref="DN10 DP10:DQ10 DN13 DN16 DP13:DQ13 DP16:DQ16 DN20 DN30 DN40 DN50 DN60 DN70 DN80 DN90 DN100 DP20:DQ20 DP30:DQ30 DP40:DQ40 DP50:DQ50 DP60:DQ60 DP70:DQ70 DP80:DQ80 DP90:DQ90 DP100:DQ100 DN23 DN33 DN43 DN53 DN63 DN73 DN83 DN93 DN103 DN26 DN36 DN46 DN56 DN66 DN76 DN86 DN96 DN106 DP23:DQ23 DP33:DQ33 DP43:DQ43 DP53:DQ53 DP63:DQ63 DP73:DQ73 DP83:DQ83 DP93:DQ93 DP103:DQ103 DP26:DQ26 DP36:DQ36 DP46:DQ46 DP56:DQ56 DP66:DQ66 DP76:DQ76 DP86:DQ86 DP96:DQ96 DP106:DQ106">
    <cfRule type="expression" dxfId="313" priority="451">
      <formula>$D10=0</formula>
    </cfRule>
  </conditionalFormatting>
  <conditionalFormatting sqref="AM9:AM10 AU9:AZ10 AM12:AM13 AM15:AM16 AU12:AZ13 AU15:AZ16 AM19:AM20 AM29:AM30 AM39:AM40 AM49:AM50 AM59:AM60 AM69:AM70 AM79:AM80 AM89:AM90 AM99:AM100 AU19:AZ20 AU29:AZ30 AU39:AZ40 AU49:AZ50 AU59:AZ60 AU69:AZ70 AU79:AZ80 AU89:AZ90 AU99:AZ100 AM22:AM23 AM32:AM33 AM42:AM43 AM52:AM53 AM62:AM63 AM72:AM73 AM82:AM83 AM92:AM93 AM102:AM103 AM25:AM26 AM35:AM36 AM45:AM46 AM55:AM56 AM65:AM66 AM75:AM76 AM85:AM86 AM95:AM96 AM105:AM106 AU22:AZ23 AU32:AZ33 AU42:AZ43 AU52:AZ53 AU62:AZ63 AU72:AZ73 AU82:AZ83 AU92:AZ93 AU102:AZ103 AU25:AZ26 AU35:AZ36 AU45:AZ46 AU55:AZ56 AU65:AZ66 AU75:AZ76 AU85:AZ86 AU95:AZ96 AU105:AZ106">
    <cfRule type="expression" dxfId="312" priority="989">
      <formula>$B9="TC"</formula>
    </cfRule>
    <cfRule type="expression" dxfId="311" priority="990">
      <formula>$B9="NSO"</formula>
    </cfRule>
    <cfRule type="expression" dxfId="310" priority="991">
      <formula>$B9="ab"</formula>
    </cfRule>
  </conditionalFormatting>
  <conditionalFormatting sqref="AD9:AD10 AR9:AR10 BF9:BF10 BT9:BT10 CH9:CH10 CV9:CV10 AD12:AD13 AR12:AR13 BF12:BF13 BT12:BT13 CH12:CH13 CV12:CV13 AD15:AD16 AR15:AR16 BF15:BF16 BT15:BT16 CH15:CH16 CV15:CV16 AD19:AD20 AR19:AR20 BF19:BF20 BT19:BT20 CH19:CH20 CV19:CV20 AD29:AD30 AR29:AR30 BF29:BF30 BT29:BT30 CH29:CH30 CV29:CV30 AD39:AD40 AR39:AR40 BF39:BF40 BT39:BT40 CH39:CH40 CV39:CV40 AD49:AD50 AR49:AR50 BF49:BF50 BT49:BT50 CH49:CH50 CV49:CV50 AD59:AD60 AR59:AR60 BF59:BF60 BT59:BT60 CH59:CH60 CV59:CV60 AD69:AD70 AR69:AR70 BF69:BF70 BT69:BT70 CH69:CH70 CV69:CV70 AD79:AD80 AR79:AR80 BF79:BF80 BT79:BT80 CH79:CH80 CV79:CV80 AD89:AD90 AR89:AR90 BF89:BF90 BT89:BT90 CH89:CH90 CV89:CV90 AD99:AD100 AR99:AR100 BF99:BF100 BT99:BT100 CH99:CH100 CV99:CV100 AD22:AD23 AR22:AR23 BF22:BF23 BT22:BT23 CH22:CH23 CV22:CV23 AD32:AD33 AR32:AR33 BF32:BF33 BT32:BT33 CH32:CH33 CV32:CV33 AD42:AD43 AR42:AR43 BF42:BF43 BT42:BT43 CH42:CH43 CV42:CV43 AD52:AD53 AR52:AR53 BF52:BF53 BT52:BT53 CH52:CH53 CV52:CV53 AD62:AD63 AR62:AR63 BF62:BF63 BT62:BT63 CH62:CH63 CV62:CV63 AD72:AD73 AR72:AR73 BF72:BF73 BT72:BT73 CH72:CH73 CV72:CV73 AD82:AD83 AR82:AR83 BF82:BF83 BT82:BT83 CH82:CH83 CV82:CV83 AD92:AD93 AR92:AR93 BF92:BF93 BT92:BT93 CH92:CH93 CV92:CV93 AD102:AD103 AR102:AR103 BF102:BF103 BT102:BT103 CH102:CH103 CV102:CV103 AD25:AD26 AR25:AR26 BF25:BF26 BT25:BT26 CH25:CH26 CV25:CV26 AD35:AD36 AR35:AR36 BF35:BF36 BT35:BT36 CH35:CH36 CV35:CV36 AD45:AD46 AR45:AR46 BF45:BF46 BT45:BT46 CH45:CH46 CV45:CV46 AD55:AD56 AR55:AR56 BF55:BF56 BT55:BT56 CH55:CH56 CV55:CV56 AD65:AD66 AR65:AR66 BF65:BF66 BT65:BT66 CH65:CH66 CV65:CV66 AD75:AD76 AR75:AR76 BF75:BF76 BT75:BT76 CH75:CH76 CV75:CV76 AD85:AD86 AR85:AR86 BF85:BF86 BT85:BT86 CH85:CH86 CV85:CV86 AD95:AD96 AR95:AR96 BF95:BF96 BT95:BT96 CH95:CH96 CV95:CV96 AD105:AD106 AR105:AR106 BF105:BF106 BT105:BT106 CH105:CH106 CV105:CV106">
    <cfRule type="expression" dxfId="309" priority="100">
      <formula>$D9=0</formula>
    </cfRule>
    <cfRule type="expression" dxfId="308" priority="127">
      <formula>$D9=0</formula>
    </cfRule>
  </conditionalFormatting>
  <conditionalFormatting sqref="FD9:FD10 FD12:FD13 FD15:FD16 FD19:FD20 FD29:FD30 FD39:FD40 FD49:FD50 FD59:FD60 FD69:FD70 FD79:FD80 FD89:FD90 FD99:FD100 FD22:FD23 FD32:FD33 FD42:FD43 FD52:FD53 FD62:FD63 FD72:FD73 FD82:FD83 FD92:FD93 FD102:FD103 FD25:FD26 FD35:FD36 FD45:FD46 FD55:FD56 FD65:FD66 FD75:FD76 FD85:FD86 FD95:FD96 FD105:FD106">
    <cfRule type="expression" dxfId="307" priority="179">
      <formula>$D9=0</formula>
    </cfRule>
    <cfRule type="expression" dxfId="306" priority="191">
      <formula>$D9=0</formula>
    </cfRule>
    <cfRule type="expression" dxfId="305" priority="555">
      <formula>$D9=0</formula>
    </cfRule>
    <cfRule type="expression" dxfId="304" priority="599">
      <formula>$B9="TC"</formula>
    </cfRule>
    <cfRule type="expression" dxfId="303" priority="600">
      <formula>$B9="NSO"</formula>
    </cfRule>
    <cfRule type="expression" dxfId="302" priority="601">
      <formula>$B9="ab"</formula>
    </cfRule>
    <cfRule type="expression" dxfId="301" priority="608">
      <formula>$B9="TC"</formula>
    </cfRule>
    <cfRule type="expression" dxfId="300" priority="609">
      <formula>$B9="NSO"</formula>
    </cfRule>
    <cfRule type="expression" dxfId="299" priority="610">
      <formula>$B9="ab"</formula>
    </cfRule>
    <cfRule type="expression" dxfId="298" priority="617">
      <formula>$B9="TC"</formula>
    </cfRule>
    <cfRule type="expression" dxfId="297" priority="618">
      <formula>$B9="NSO"</formula>
    </cfRule>
    <cfRule type="expression" dxfId="296" priority="619">
      <formula>$B9="ab"</formula>
    </cfRule>
  </conditionalFormatting>
  <conditionalFormatting sqref="CQ9:DD10 CQ12:DD13 CQ15:DD16 CQ19:DD20 CQ29:DD30 CQ39:DD40 CQ49:DD50 CQ59:DD60 CQ69:DD70 CQ79:DD80 CQ89:DD90 CQ99:DD100 CQ22:DD23 CQ32:DD33 CQ42:DD43 CQ52:DD53 CQ62:DD63 CQ72:DD73 CQ82:DD83 CQ92:DD93 CQ102:DD103 CQ25:DD26 CQ35:DD36 CQ45:DD46 CQ55:DD56 CQ65:DD66 CQ75:DD76 CQ85:DD86 CQ95:DD96 CQ105:DD106">
    <cfRule type="expression" dxfId="295" priority="850">
      <formula>$D9=0</formula>
    </cfRule>
    <cfRule type="expression" dxfId="294" priority="1293">
      <formula>$A9="NSO"</formula>
    </cfRule>
    <cfRule type="expression" dxfId="293" priority="1293">
      <formula>$A9="TC"</formula>
    </cfRule>
  </conditionalFormatting>
  <conditionalFormatting sqref="EU9:EZ10 EU12:EZ13 EU15:EZ16 EU19:EZ20 EU29:EZ30 EU39:EZ40 EU49:EZ50 EU59:EZ60 EU69:EZ70 EU79:EZ80 EU89:EZ90 EU99:EZ100 EU22:EZ23 EU32:EZ33 EU42:EZ43 EU52:EZ53 EU62:EZ63 EU72:EZ73 EU82:EZ83 EU92:EZ93 EU102:EZ103 EU25:EZ26 EU35:EZ36 EU45:EZ46 EU55:EZ56 EU65:EZ66 EU75:EZ76 EU85:EZ86 EU95:EZ96 EU105:EZ106">
    <cfRule type="expression" dxfId="292" priority="166">
      <formula>$A9="TC"</formula>
    </cfRule>
    <cfRule type="expression" dxfId="291" priority="167">
      <formula>$A9="NSO"</formula>
    </cfRule>
    <cfRule type="expression" dxfId="290" priority="168">
      <formula>$D9=0</formula>
    </cfRule>
    <cfRule type="expression" dxfId="289" priority="169">
      <formula>$B9="TC"</formula>
    </cfRule>
    <cfRule type="expression" dxfId="288" priority="170">
      <formula>$B9="NSO"</formula>
    </cfRule>
    <cfRule type="expression" dxfId="287" priority="171">
      <formula>$B9="ab"</formula>
    </cfRule>
  </conditionalFormatting>
  <conditionalFormatting sqref="AF9:AF10 K9:K10 T9:T10 AI8:DD8 AF12:AF13 AF15:AF16 K12:K13 K15:K16 T12:T13 T15:T16 AI11:DD11 AI14:DD14 AF19:AF20 AF29:AF30 AF39:AF40 AF49:AF50 AF59:AF60 AF69:AF70 AF79:AF80 AF89:AF90 AF99:AF100 AI17:DD18 AF22:AF23 AF32:AF33 AF42:AF43 AF52:AF53 AF62:AF63 AF72:AF73 AF82:AF83 AF92:AF93 AF102:AF103 AF25:AF26 AF35:AF36 AF45:AF46 AF55:AF56 AF65:AF66 AF75:AF76 AF85:AF86 AF95:AF96 AF105:AF106 AI21:DD21 AI31:DD31 AI41:DD41 AI51:DD51 AI61:DD61 AI71:DD71 AI81:DD81 AI91:DD91 AI101:DD101 AI24:DD24 AI34:DD34 AI44:DD44 AI54:DD54 AI64:DD64 AI74:DD74 AI84:DD84 AI94:DD94 AI104:DD104 AI27:DD28 AI37:DD38 AI47:DD48 AI57:DD58 AI67:DD68 AI77:DD78 AI87:DD88 AI97:DD98 AI107:DD107 Y19:AD20 Y29:AD30 Y39:AD40 Y59:AD60 Y69:AD70 Y79:AD80 Y89:AD90 Y99:AD100 AH19:DD20 AH29:DD30 AH39:DD40 AH59:DD60 AH69:DD70 AH79:DD80 AH89:DD90 AH99:DD100 Y22:AD23 Y32:AD33 Y62:AD63 Y72:AD73 Y82:AD83 Y92:AD93 Y102:AD103 Y25:AD26 Y35:AD36 Y45:AD46 Y55:AD56 Y65:AD66 Y85:AD86 Y95:AD96 Y105:AD106 AH22:DD23 AH32:DD33 AH62:DD63 AH72:DD73 AH82:DD83 AH92:DD93 AH102:DD103 AH25:DD26 AH35:DD36 AH45:DD46 AH55:DD56 AH65:DD66 AH85:DD86 AH95:DD96 AH105:DD106 K42:K43 T42:T43 K19:K27 K29:K40 T19:T27 T29:T40 K45:K47 T45:T47 K49:K50 K52:K53 T49:T50 T52:T53 K55:K73 T55:T73 K75:K76 T75:T76 K78:K83 T78:T83 K85:K93 K95:K106 T85:T93 T95:T106 U8:X107 Y9:AD10 Y12:AD13 Y15:AD16 Y42:AD43 Y19:Y27 Y29:Y40 AH19:AH27 AH29:AH40 Y45:Y47 AH45:AH47 Y49:AD50 Y52:AD53 Y55:Y73 AH55:AH73 Y75:AD76 Y78:Y83 AH78:AH83 Y85:Y93 Y95:Y106 AH85:AH93 AH95:AH106 AI8:AL107 AM19:AM27 AM29:AM40 AV19:AV27 AV29:AV40 AM45:AM47 AV45:AV47 AM55:AM73 AV55:AV73 AM78:AM83 AV78:AV83 AM85:AM93 AM95:AM106 AV85:AV93 AV95:AV106 AW8:AZ107 BA19:BA27 BA29:BA40 BJ19:BJ27 BJ29:BJ40 BA45:BA47 BJ45:BJ47 BA55:BA73 BJ55:BJ73 BA78:BA83 BJ78:BJ83 BA85:BA93 BA95:BA106 BJ85:BJ93 BJ95:BJ106 BK8:BN107 BO19:BO27 BO29:BO40 BX19:BX27 BX29:BX40 BO45:BO47 BX45:BX47 BO55:BO73 BX55:BX73 BO78:BO83 BX78:BX83 BO85:BO93 BO95:BO106 BX85:BX93 BX95:BX106 BY8:CB107 CC19:CC27 CC29:CC40 CL19:CL27 CL29:CL40 CC45:CC47 CL45:CL47 CC55:CC73 CL55:CL73 CC78:CC83 CL78:CL83 CC85:CC93 CC95:CC106 CL85:CL93 CL95:CL106 CM8:CP107 AH9:DD10 AH12:DD13 AH15:DD16 AH42:DD43 CQ19:CQ27 CQ29:CQ40 CZ19:CZ27 CZ29:CZ40 CQ45:CQ47 CZ45:CZ47 AH49:DD50 AH52:DD53 CQ55:CQ73 CZ55:CZ73 AH75:DD76 CQ78:CQ83 CZ78:CZ83 CQ85:CQ93 CQ95:CQ106 CZ85:CZ93 CZ95:CZ106 DA8:DD107">
    <cfRule type="expression" dxfId="286" priority="1274">
      <formula>$C8=0</formula>
    </cfRule>
  </conditionalFormatting>
  <conditionalFormatting sqref="BO9:BX10 BO12:BX13 BO15:BX16 BO19:BX20 BO29:BX30 BO39:BX40 BO49:BX50 BO59:BX60 BO69:BX70 BO79:BX80 BO89:BX90 BO99:BX100 BO22:BX23 BO32:BX33 BO42:BX43 BO52:BX53 BO62:BX63 BO72:BX73 BO82:BX83 BO92:BX93 BO102:BX103 BO25:BX26 BO35:BX36 BO45:BX46 BO55:BX56 BO65:BX66 BO75:BX76 BO85:BX86 BO95:BX96 BO105:BX106">
    <cfRule type="expression" dxfId="285" priority="911">
      <formula>$D9=0</formula>
    </cfRule>
  </conditionalFormatting>
  <conditionalFormatting sqref="BQ9:BS10 BQ12:BS13 BQ15:BS16 BQ19:BS20 BQ29:BS30 BQ39:BS40 BQ49:BS50 BQ59:BS60 BQ69:BS70 BQ79:BS80 BQ89:BS90 BQ99:BS100 BQ22:BS23 BQ32:BS33 BQ42:BS43 BQ52:BS53 BQ62:BS63 BQ72:BS73 BQ82:BS83 BQ92:BS93 BQ102:BS103 BQ25:BS26 BQ35:BS36 BQ45:BS46 BQ55:BS56 BQ65:BS66 BQ75:BS76 BQ85:BS86 BQ95:BS96 BQ105:BS106">
    <cfRule type="expression" dxfId="284" priority="920">
      <formula>$B9="TC"</formula>
    </cfRule>
    <cfRule type="expression" dxfId="283" priority="921">
      <formula>$B9="NSO"</formula>
    </cfRule>
    <cfRule type="expression" dxfId="282" priority="922">
      <formula>$B9="ab"</formula>
    </cfRule>
  </conditionalFormatting>
  <conditionalFormatting sqref="AD9:AD10 AD12:AD13 AD15:AD16 AD42:AD43 AD19:AD27 AD29:AD40 AD45:AD47 AD49:AD50 AD52:AD53 AD55:AD73 AD75:AD76 AD78:AD83 AD85:AD93 AD95:AD106">
    <cfRule type="expression" dxfId="281" priority="73">
      <formula>$D9=0</formula>
    </cfRule>
  </conditionalFormatting>
  <conditionalFormatting sqref="P9:P10 P12:P13 P15:P16 P42:P43 P19:P27 P29:P40 P45:P47 P49:P50 P52:P53 P55:P73 P75:P76 P78:P83 P85:P93 P95:P106">
    <cfRule type="expression" dxfId="280" priority="1042">
      <formula>$D9=0</formula>
    </cfRule>
  </conditionalFormatting>
  <conditionalFormatting sqref="BA9:BN10 BA12:BN13 BA15:BN16 BA19:BN20 BA29:BN30 BA39:BN40 BA49:BN50 BA59:BN60 BA69:BN70 BA79:BN80 BA89:BN90 BA99:BN100 BA22:BN23 BA32:BN33 BA42:BN43 BA52:BN53 BA62:BN63 BA72:BN73 BA82:BN83 BA92:BN93 BA102:BN103 BA25:BN26 BA35:BN36 BA45:BN46 BA55:BN56 BA65:BN66 BA75:BN76 BA85:BN86 BA95:BN96 BA105:BN106">
    <cfRule type="expression" dxfId="279" priority="941">
      <formula>$A9="TC"</formula>
    </cfRule>
    <cfRule type="expression" dxfId="278" priority="942">
      <formula>$A9="NSO"</formula>
    </cfRule>
    <cfRule type="expression" dxfId="277" priority="949">
      <formula>$D9=0</formula>
    </cfRule>
  </conditionalFormatting>
  <conditionalFormatting sqref="DP9 DP12 DP15 DP19 DP29 DP39 DP49 DP59 DP69 DP79 DP89 DP99 DP22 DP32 DP42 DP52 DP62 DP72 DP82 DP92 DP102 DP25 DP35 DP45 DP55 DP65 DP75 DP85 DP95 DP105">
    <cfRule type="expression" dxfId="276" priority="810">
      <formula>$C9=0</formula>
    </cfRule>
    <cfRule type="expression" dxfId="275" priority="811">
      <formula>$B9="TC"</formula>
    </cfRule>
    <cfRule type="expression" dxfId="274" priority="812">
      <formula>$B9="NSO"</formula>
    </cfRule>
    <cfRule type="expression" dxfId="273" priority="813">
      <formula>$B9="ab"</formula>
    </cfRule>
  </conditionalFormatting>
  <conditionalFormatting sqref="AM9:AQ10 AM12:AQ13 AM15:AQ16 AM19:AQ20 AM29:AQ30 AM39:AQ40 AM49:AQ50 AM59:AQ60 AM69:AQ70 AM79:AQ80 AM89:AQ90 AM99:AQ100 AM22:AQ23 AM32:AQ33 AM42:AQ43 AM52:AQ53 AM62:AQ63 AM72:AQ73 AM82:AQ83 AM92:AQ93 AM102:AQ103 AM25:AQ26 AM35:AQ36 AM45:AQ46 AM55:AQ56 AM65:AQ66 AM75:AQ76 AM85:AQ86 AM95:AQ96 AM105:AQ106">
    <cfRule type="expression" dxfId="272" priority="999">
      <formula>$D9=0</formula>
    </cfRule>
    <cfRule type="expression" dxfId="271" priority="1191">
      <formula>$D9=0</formula>
    </cfRule>
    <cfRule type="expression" dxfId="270" priority="1200">
      <formula>$D9=0</formula>
    </cfRule>
  </conditionalFormatting>
  <conditionalFormatting sqref="AM9:AM10 AM12:AM13 AM15:AM16 AM42:AM43 AM19:AM27 AM29:AM40 AM45:AM47 AM49:AM50 AM52:AM53 AM55:AM73 AM75:AM76 AM78:AM83 AM85:AM93 AM95:AM106 AU9:BA10 BI9:BN10 AU12:BA13 AU15:BA16 BI12:BN13 BI15:BN16 AU42:BA43 BI42:BN43 AU19:BA27 AU29:BA40 BI19:BN27 BI29:BN40 AU45:BA47 BI45:BN47 AU49:BA50 AU52:BA53 BI49:BN50 BI52:BN53 AU55:BA73 BI55:BN73 AU75:BA76 BI75:BN76 AU78:BA83 BI78:BN83 AU85:BA93 AU95:BA106 BI85:BN93 BI95:BN106">
    <cfRule type="expression" dxfId="269" priority="59">
      <formula>$B9="TC"</formula>
    </cfRule>
    <cfRule type="expression" dxfId="268" priority="60">
      <formula>$B9="NSO"</formula>
    </cfRule>
    <cfRule type="expression" dxfId="267" priority="61">
      <formula>$B9="ab"</formula>
    </cfRule>
  </conditionalFormatting>
  <conditionalFormatting sqref="EF9:EF10 EF12:EF13 EF15:EF16 EF19:EF20 EF29:EF30 EF39:EF40 EF49:EF50 EF59:EF60 EF69:EF70 EF79:EF80 EF89:EF90 EF99:EF100 EF22:EF23 EF32:EF33 EF42:EF43 EF52:EF53 EF62:EF63 EF72:EF73 EF82:EF83 EF92:EF93 EF102:EF103 EF25:EF26 EF35:EF36 EF45:EF46 EF55:EF56 EF65:EF66 EF75:EF76 EF85:EF86 EF95:EF96 EF105:EF106">
    <cfRule type="expression" dxfId="266" priority="300">
      <formula>$D9=0</formula>
    </cfRule>
    <cfRule type="expression" dxfId="265" priority="301">
      <formula>$C9=0</formula>
    </cfRule>
    <cfRule type="expression" dxfId="264" priority="302">
      <formula>$B9="TC"</formula>
    </cfRule>
    <cfRule type="expression" dxfId="263" priority="303">
      <formula>$B9="NSO"</formula>
    </cfRule>
    <cfRule type="expression" dxfId="262" priority="304">
      <formula>$B9="ab"</formula>
    </cfRule>
    <cfRule type="expression" dxfId="261" priority="305">
      <formula>$D9=0</formula>
    </cfRule>
    <cfRule type="expression" dxfId="260" priority="306">
      <formula>$C9=0</formula>
    </cfRule>
    <cfRule type="expression" dxfId="259" priority="307">
      <formula>$B9="TC"</formula>
    </cfRule>
    <cfRule type="expression" dxfId="258" priority="308">
      <formula>$B9="NSO"</formula>
    </cfRule>
    <cfRule type="expression" dxfId="257" priority="309">
      <formula>$B9="ab"</formula>
    </cfRule>
  </conditionalFormatting>
  <conditionalFormatting sqref="AM9:BN10 AM12:BN13 AM15:BN16 AM42:BN43 AM19:BN27 AM29:BN40 AM45:BN47 AM49:BN50 AM52:BN53 AM55:BN73 AM75:BN76 AM78:BN83 AM85:BN93 AM95:BN106">
    <cfRule type="expression" dxfId="256" priority="44">
      <formula>$A9="TC"</formula>
    </cfRule>
    <cfRule type="expression" dxfId="255" priority="45">
      <formula>$A9="NSO"</formula>
    </cfRule>
    <cfRule type="expression" dxfId="254" priority="52">
      <formula>$D9=0</formula>
    </cfRule>
  </conditionalFormatting>
  <conditionalFormatting sqref="FK10 FK13 FK16 FK20 FK30 FK40 FK50 FK60 FK70 FK80 FK90 FK100 FK23 FK33 FK43 FK53 FK63 FK73 FK83 FK93 FK103 FK26 FK36 FK46 FK56 FK66 FK76 FK86 FK96 FK106">
    <cfRule type="expression" dxfId="253" priority="258">
      <formula>$B10="TC"</formula>
    </cfRule>
    <cfRule type="expression" dxfId="252" priority="259">
      <formula>$B10="NSO"</formula>
    </cfRule>
    <cfRule type="expression" dxfId="251" priority="260">
      <formula>$B10="ab"</formula>
    </cfRule>
    <cfRule type="expression" dxfId="250" priority="261">
      <formula>$C10=0</formula>
    </cfRule>
    <cfRule type="expression" dxfId="249" priority="262">
      <formula>$B10="TC"</formula>
    </cfRule>
    <cfRule type="expression" dxfId="248" priority="263">
      <formula>$B10="NSO"</formula>
    </cfRule>
    <cfRule type="expression" dxfId="247" priority="264">
      <formula>$B10="ab"</formula>
    </cfRule>
  </conditionalFormatting>
  <conditionalFormatting sqref="BO9:CB10 BO12:CB13 BO15:CB16 BO19:CB20 BO29:CB30 BO39:CB40 BO49:CB50 BO59:CB60 BO69:CB70 BO79:CB80 BO89:CB90 BO99:CB100 BO22:CB23 BO32:CB33 BO42:CB43 BO52:CB53 BO62:CB63 BO72:CB73 BO82:CB83 BO92:CB93 BO102:CB103 BO25:CB26 BO35:CB36 BO45:CB46 BO55:CB56 BO65:CB66 BO75:CB76 BO85:CB86 BO95:CB96 BO105:CB106">
    <cfRule type="expression" dxfId="246" priority="908">
      <formula>$A9="TC"</formula>
    </cfRule>
    <cfRule type="expression" dxfId="245" priority="909">
      <formula>$A9="NSO"</formula>
    </cfRule>
    <cfRule type="expression" dxfId="244" priority="916">
      <formula>$D9=0</formula>
    </cfRule>
  </conditionalFormatting>
  <conditionalFormatting sqref="AR9:AR10 AR12:AR13 AR15:AR16 AR42:AR43 AR19:AR27 AR29:AR40 AR45:AR47 AR49:AR50 AR52:AR53 AR55:AR73 AR75:AR76 AR78:AR83 AR85:AR93 AR95:AR106 BF9:BF10 BF12:BF13 BF15:BF16 BF42:BF43 BF19:BF27 BF29:BF40 BF45:BF47 BF49:BF50 BF52:BF53 BF55:BF73 BF75:BF76 BF78:BF83 BF85:BF93 BF95:BF106">
    <cfRule type="expression" dxfId="243" priority="46">
      <formula>$D9=0</formula>
    </cfRule>
  </conditionalFormatting>
  <conditionalFormatting sqref="AM9:AV10 AM12:AV13 AM15:AV16 AM19:AV20 AM29:AV30 AM39:AV40 AM49:AV50 AM59:AV60 AM69:AV70 AM79:AV80 AM89:AV90 AM99:AV100 AM22:AV23 AM32:AV33 AM42:AV43 AM52:AV53 AM62:AV63 AM72:AV73 AM82:AV83 AM92:AV93 AM102:AV103 AM25:AV26 AM35:AV36 AM45:AV46 AM55:AV56 AM65:AV66 AM75:AV76 AM85:AV86 AM95:AV96 AM105:AV106">
    <cfRule type="expression" dxfId="242" priority="977">
      <formula>$D9=0</formula>
    </cfRule>
  </conditionalFormatting>
  <conditionalFormatting sqref="Y9:AC10 AM9:AQ10 BA9:BE10 BO9:BS10 CC9:CG10 CQ9:CU10 Y12:AC13 AM12:AQ13 BA12:BE13 BO12:BS13 CC12:CG13 CQ12:CU13 Y15:AC16 AM15:AQ16 BA15:BE16 BO15:BS16 CC15:CG16 CQ15:CU16 Y19:AC20 AM19:AQ20 BA19:BE20 BO19:BS20 CC19:CG20 CQ19:CU20 Y29:AC30 AM29:AQ30 BA29:BE30 BO29:BS30 CC29:CG30 CQ29:CU30 Y39:AC40 AM39:AQ40 BA39:BE40 BO39:BS40 CC39:CG40 CQ39:CU40 Y49:AC50 AM49:AQ50 BA49:BE50 BO49:BS50 CC49:CG50 CQ49:CU50 Y59:AC60 AM59:AQ60 BA59:BE60 BO59:BS60 CC59:CG60 CQ59:CU60 Y69:AC70 AM69:AQ70 BA69:BE70 BO69:BS70 CC69:CG70 CQ69:CU70 Y79:AC80 AM79:AQ80 BA79:BE80 BO79:BS80 CC79:CG80 CQ79:CU80 Y89:AC90 AM89:AQ90 BA89:BE90 BO89:BS90 CC89:CG90 CQ89:CU90 Y99:AC100 AM99:AQ100 BA99:BE100 BO99:BS100 CC99:CG100 CQ99:CU100 Y22:AC23 AM22:AQ23 BA22:BE23 BO22:BS23 CC22:CG23 CQ22:CU23 Y32:AC33 AM32:AQ33 BA32:BE33 BO32:BS33 CC32:CG33 CQ32:CU33 Y42:AC43 AM42:AQ43 BA42:BE43 BO42:BS43 CC42:CG43 CQ42:CU43 Y52:AC53 AM52:AQ53 BA52:BE53 BO52:BS53 CC52:CG53 CQ52:CU53 Y62:AC63 AM62:AQ63 BA62:BE63 BO62:BS63 CC62:CG63 CQ62:CU63 Y72:AC73 AM72:AQ73 BA72:BE73 BO72:BS73 CC72:CG73 CQ72:CU73 Y82:AC83 AM82:AQ83 BA82:BE83 BO82:BS83 CC82:CG83 CQ82:CU83 Y92:AC93 AM92:AQ93 BA92:BE93 BO92:BS93 CC92:CG93 CQ92:CU93 Y102:AC103 AM102:AQ103 BA102:BE103 BO102:BS103 CC102:CG103 CQ102:CU103 Y25:AC26 AM25:AQ26 BA25:BE26 BO25:BS26 CC25:CG26 CQ25:CU26 Y35:AC36 AM35:AQ36 BA35:BE36 BO35:BS36 CC35:CG36 CQ35:CU36 Y45:AC46 AM45:AQ46 BA45:BE46 BO45:BS46 CC45:CG46 CQ45:CU46 Y55:AC56 AM55:AQ56 BA55:BE56 BO55:BS56 CC55:CG56 CQ55:CU56 Y65:AC66 AM65:AQ66 BA65:BE66 BO65:BS66 CC65:CG66 CQ65:CU66 Y75:AC76 AM75:AQ76 BA75:BE76 BO75:BS76 CC75:CG76 CQ75:CU76 Y85:AC86 AM85:AQ86 BA85:BE86 BO85:BS86 CC85:CG86 CQ85:CU86 Y95:AC96 AM95:AQ96 BA95:BE96 BO95:BS96 CC95:CG96 CQ95:CU96 Y105:AC106 AM105:AQ106 BA105:BE106 BO105:BS106 CC105:CG106 CQ105:CU106">
    <cfRule type="expression" dxfId="241" priority="117">
      <formula>$D9=0</formula>
    </cfRule>
    <cfRule type="expression" dxfId="240" priority="144">
      <formula>$D9=0</formula>
    </cfRule>
  </conditionalFormatting>
  <conditionalFormatting sqref="Y9:Y10 Y12:Y13 Y15:Y16 Y42:Y43 Y19:Y27 Y29:Y40 Y45:Y47 Y49:Y50 Y52:Y53 Y55:Y73 Y75:Y76 Y78:Y83 Y85:Y93 Y95:Y106">
    <cfRule type="expression" dxfId="239" priority="75">
      <formula>$C9=0</formula>
    </cfRule>
    <cfRule type="expression" dxfId="238" priority="76">
      <formula>$B9="TC"</formula>
    </cfRule>
    <cfRule type="expression" dxfId="237" priority="77">
      <formula>$B9="NSO"</formula>
    </cfRule>
    <cfRule type="expression" dxfId="236" priority="78">
      <formula>$B9="ab"</formula>
    </cfRule>
    <cfRule type="expression" dxfId="235" priority="91">
      <formula>$C9=0</formula>
    </cfRule>
    <cfRule type="expression" dxfId="234" priority="92">
      <formula>$B9="TC"</formula>
    </cfRule>
    <cfRule type="expression" dxfId="233" priority="93">
      <formula>$B9="NSO"</formula>
    </cfRule>
    <cfRule type="expression" dxfId="232" priority="94">
      <formula>$B9="ab"</formula>
    </cfRule>
  </conditionalFormatting>
  <conditionalFormatting sqref="AS9:AS10 AS12:AS13 AS15:AS16 AS42:AS43 AS19:AS27 AS29:AS40 AS45:AS47 AS49:AS50 AS52:AS53 AS55:AS73 AS75:AS76 AS78:AS83 AS85:AS93 AS95:AS106 BG9:BG10 BG12:BG13 BG15:BG16 BG42:BG43 BG19:BG27 BG29:BG40 BG45:BG47 BG49:BG50 BG52:BG53 BG55:BG73 BG75:BG76 BG78:BG83 BG85:BG93 BG95:BG106">
    <cfRule type="expression" dxfId="231" priority="53">
      <formula>$B9="TC"</formula>
    </cfRule>
    <cfRule type="expression" dxfId="230" priority="54">
      <formula>$B9="NSO"</formula>
    </cfRule>
    <cfRule type="expression" dxfId="229" priority="55">
      <formula>$B9="ab"</formula>
    </cfRule>
    <cfRule type="expression" dxfId="228" priority="62">
      <formula>$D9=0</formula>
    </cfRule>
  </conditionalFormatting>
  <conditionalFormatting sqref="FH8:FJ107">
    <cfRule type="cellIs" dxfId="227" priority="1287" operator="equal">
      <formula>3</formula>
    </cfRule>
    <cfRule type="cellIs" dxfId="226" priority="1288" operator="equal">
      <formula>2</formula>
    </cfRule>
    <cfRule type="cellIs" dxfId="225" priority="1289" operator="equal">
      <formula>1</formula>
    </cfRule>
  </conditionalFormatting>
  <conditionalFormatting sqref="BT9:BT10 BT12:BT13 BT15:BT16 BT19:BT20 BT29:BT30 BT39:BT40 BT49:BT50 BT59:BT60 BT69:BT70 BT79:BT80 BT89:BT90 BT99:BT100 BT22:BT23 BT32:BT33 BT42:BT43 BT52:BT53 BT62:BT63 BT72:BT73 BT82:BT83 BT92:BT93 BT102:BT103 BT25:BT26 BT35:BT36 BT45:BT46 BT55:BT56 BT65:BT66 BT75:BT76 BT85:BT86 BT95:BT96 BT105:BT106">
    <cfRule type="expression" dxfId="224" priority="910">
      <formula>$D9=0</formula>
    </cfRule>
    <cfRule type="expression" dxfId="223" priority="1144">
      <formula>$B9="TC"</formula>
    </cfRule>
    <cfRule type="expression" dxfId="222" priority="1145">
      <formula>$B9="NSO"</formula>
    </cfRule>
    <cfRule type="expression" dxfId="221" priority="1146">
      <formula>$B9="ab"</formula>
    </cfRule>
    <cfRule type="expression" dxfId="220" priority="1157">
      <formula>$B9="TC"</formula>
    </cfRule>
    <cfRule type="expression" dxfId="219" priority="1158">
      <formula>$B9="NSO"</formula>
    </cfRule>
    <cfRule type="expression" dxfId="218" priority="1159">
      <formula>$B9="ab"</formula>
    </cfRule>
  </conditionalFormatting>
  <conditionalFormatting sqref="BT8:BT107 CH8:CH107 CV8:CV107">
    <cfRule type="expression" dxfId="217" priority="41">
      <formula>$B8="TC"</formula>
    </cfRule>
    <cfRule type="expression" dxfId="216" priority="42">
      <formula>$B8="NSO"</formula>
    </cfRule>
    <cfRule type="expression" dxfId="215" priority="43">
      <formula>$B8="ab"</formula>
    </cfRule>
  </conditionalFormatting>
  <conditionalFormatting sqref="Y9:AC10 Y12:AC13 Y15:AC16 Y42:AC43 Y19:AC27 Y29:AC40 Y45:AC47 Y49:AC50 Y52:AC53 Y55:AC73 Y75:AC76 Y78:AC83 Y85:AC93 Y95:AC106">
    <cfRule type="expression" dxfId="214" priority="90">
      <formula>$D9=0</formula>
    </cfRule>
  </conditionalFormatting>
  <conditionalFormatting sqref="DR9:EB10 DR12:EB13 DR15:EB16 DR19:EB20 DR29:EB30 DR39:EB40 DR49:EB50 DR59:EB60 DR69:EB70 DR79:EB80 DR89:EB90 DR99:EB100 DR22:EB23 DR32:EB33 DR42:EB43 DR52:EB53 DR62:EB63 DR72:EB73 DR82:EB83 DR92:EB93 DR102:EB103 DR25:EB26 DR35:EB36 DR45:EB46 DR55:EB56 DR65:EB66 DR75:EB76 DR85:EB86 DR95:EB96 DR105:EB106">
    <cfRule type="expression" dxfId="213" priority="351">
      <formula>$D9=0</formula>
    </cfRule>
    <cfRule type="expression" dxfId="212" priority="368">
      <formula>$D9=0</formula>
    </cfRule>
  </conditionalFormatting>
  <conditionalFormatting sqref="Y9:Y10 AG9:AL10 Y12:Y13 Y15:Y16 AG12:AL13 AG15:AL16 Y19:Y20 Y29:Y30 Y39:Y40 Y49:Y50 Y59:Y60 Y69:Y70 Y79:Y80 Y89:Y90 Y99:Y100 AG19:AL20 AG29:AL30 AG39:AL40 AG49:AL50 AG59:AL60 AG69:AL70 AG79:AL80 AG89:AL90 AG99:AL100 Y22:Y23 Y32:Y33 Y42:Y43 Y52:Y53 Y62:Y63 Y72:Y73 Y82:Y83 Y92:Y93 Y102:Y103 Y25:Y26 Y35:Y36 Y45:Y46 Y55:Y56 Y65:Y66 Y75:Y76 Y85:Y86 Y95:Y96 Y105:Y106 AG22:AL23 AG32:AL33 AG42:AL43 AG52:AL53 AG62:AL63 AG72:AL73 AG82:AL83 AG92:AL93 AG102:AL103 AG25:AL26 AG35:AL36 AG45:AL46 AG55:AL56 AG65:AL66 AG75:AL76 AG85:AL86 AG95:AL96 AG105:AL106">
    <cfRule type="expression" dxfId="211" priority="1022">
      <formula>$B9="TC"</formula>
    </cfRule>
    <cfRule type="expression" dxfId="210" priority="1023">
      <formula>$B9="NSO"</formula>
    </cfRule>
    <cfRule type="expression" dxfId="209" priority="1024">
      <formula>$B9="ab"</formula>
    </cfRule>
  </conditionalFormatting>
  <conditionalFormatting sqref="FZ9:FZ10 FZ12:FZ13 FZ15:FZ16 FZ19:FZ20 FZ29:FZ30 FZ39:FZ40 FZ49:FZ50 FZ59:FZ60 FZ69:FZ70 FZ79:FZ80 FZ89:FZ90 FZ99:FZ100 FZ22:FZ23 FZ32:FZ33 FZ42:FZ43 FZ52:FZ53 FZ62:FZ63 FZ72:FZ73 FZ82:FZ83 FZ92:FZ93 FZ102:FZ103 FZ25:FZ26 FZ35:FZ36 FZ45:FZ46 FZ55:FZ56 FZ65:FZ66 FZ75:FZ76 FZ85:FZ86 FZ95:FZ96 FZ105:FZ106">
    <cfRule type="cellIs" dxfId="208" priority="833" operator="equal">
      <formula>"Promoted in Next Class"</formula>
    </cfRule>
    <cfRule type="cellIs" dxfId="207" priority="834" operator="equal">
      <formula>"Transfered"</formula>
    </cfRule>
  </conditionalFormatting>
  <conditionalFormatting sqref="BY9:CA10 BY12:CA13 BY15:CA16 BY19:CA20 BY29:CA30 BY39:CA40 BY49:CA50 BY59:CA60 BY69:CA70 BY79:CA80 BY89:CA90 BY99:CA100 BY22:CA23 BY32:CA33 BY42:CA43 BY52:CA53 BY62:CA63 BY72:CA73 BY82:CA83 BY92:CA93 BY102:CA103 BY25:CA26 BY35:CA36 BY45:CA46 BY55:CA56 BY65:CA66 BY75:CA76 BY85:CA86 BY95:CA96 BY105:CA106">
    <cfRule type="expression" dxfId="206" priority="1267">
      <formula>$C9=0</formula>
    </cfRule>
    <cfRule type="expression" dxfId="205" priority="1268">
      <formula>$B9="TC"</formula>
    </cfRule>
    <cfRule type="expression" dxfId="204" priority="1269">
      <formula>$B9="NSO"</formula>
    </cfRule>
    <cfRule type="expression" dxfId="203" priority="1270">
      <formula>$B9="ab"</formula>
    </cfRule>
  </conditionalFormatting>
  <conditionalFormatting sqref="BN10 BN13 BN16 BN20 BN30 BN40 BN50 BN60 BN70 BN80 BN90 BN100 BN23 BN33 BN43 BN53 BN63 BN73 BN83 BN93 BN103 BN26 BN36 BN46 BN56 BN66 BN76 BN86 BN96 BN106">
    <cfRule type="expression" dxfId="202" priority="1239">
      <formula>$C10=0</formula>
    </cfRule>
    <cfRule type="expression" dxfId="201" priority="1240">
      <formula>$B10="TC"</formula>
    </cfRule>
    <cfRule type="expression" dxfId="200" priority="1241">
      <formula>$B10="NSO"</formula>
    </cfRule>
    <cfRule type="expression" dxfId="199" priority="1242">
      <formula>$B10="ab"</formula>
    </cfRule>
  </conditionalFormatting>
  <conditionalFormatting sqref="BA9:BA10 BI9:BN10 BA12:BA13 BA15:BA16 BI12:BN13 BI15:BN16 BA19:BA20 BA29:BA30 BA39:BA40 BA49:BA50 BA59:BA60 BA69:BA70 BA79:BA80 BA89:BA90 BA99:BA100 BI19:BN20 BI29:BN30 BI39:BN40 BI49:BN50 BI59:BN60 BI69:BN70 BI79:BN80 BI89:BN90 BI99:BN100 BA22:BA23 BA32:BA33 BA42:BA43 BA52:BA53 BA62:BA63 BA72:BA73 BA82:BA83 BA92:BA93 BA102:BA103 BA25:BA26 BA35:BA36 BA45:BA46 BA55:BA56 BA65:BA66 BA75:BA76 BA85:BA86 BA95:BA96 BA105:BA106 BI22:BN23 BI32:BN33 BI42:BN43 BI52:BN53 BI62:BN63 BI72:BN73 BI82:BN83 BI92:BN93 BI102:BN103 BI25:BN26 BI35:BN36 BI45:BN46 BI55:BN56 BI65:BN66 BI75:BN76 BI85:BN86 BI95:BN96 BI105:BN106">
    <cfRule type="expression" dxfId="198" priority="956">
      <formula>$B9="TC"</formula>
    </cfRule>
    <cfRule type="expression" dxfId="197" priority="957">
      <formula>$B9="NSO"</formula>
    </cfRule>
    <cfRule type="expression" dxfId="196" priority="958">
      <formula>$B9="ab"</formula>
    </cfRule>
  </conditionalFormatting>
  <conditionalFormatting sqref="FA9:FC10 FA12:FC13 FA15:FC16 FA19:FC20 FA29:FC30 FA39:FC40 FA49:FC50 FA59:FC60 FA69:FC70 FA79:FC80 FA89:FC90 FA99:FC100 FA22:FC23 FA32:FC33 FA42:FC43 FA52:FC53 FA62:FC63 FA72:FC73 FA82:FC83 FA92:FC93 FA102:FC103 FA25:FC26 FA35:FC36 FA45:FC46 FA55:FC56 FA65:FC66 FA75:FC76 FA85:FC86 FA95:FC96 FA105:FC106">
    <cfRule type="expression" dxfId="195" priority="573">
      <formula>$D9=0</formula>
    </cfRule>
    <cfRule type="expression" dxfId="194" priority="582">
      <formula>$D9=0</formula>
    </cfRule>
    <cfRule type="expression" dxfId="193" priority="591">
      <formula>$D9=0</formula>
    </cfRule>
  </conditionalFormatting>
  <conditionalFormatting sqref="AR8:AR107 BF8:BF107">
    <cfRule type="expression" dxfId="192" priority="68">
      <formula>$B8="TC"</formula>
    </cfRule>
    <cfRule type="expression" dxfId="191" priority="69">
      <formula>$B8="NSO"</formula>
    </cfRule>
    <cfRule type="expression" dxfId="190" priority="70">
      <formula>$B8="ab"</formula>
    </cfRule>
  </conditionalFormatting>
  <conditionalFormatting sqref="CQ9:CQ10 CY9:DD10 CQ12:CQ13 CQ15:CQ16 CY12:DD13 CY15:DD16 CQ19:CQ20 CQ29:CQ30 CQ39:CQ40 CQ49:CQ50 CQ59:CQ60 CQ69:CQ70 CQ79:CQ80 CQ89:CQ90 CQ99:CQ100 CY19:DD20 CY29:DD30 CY39:DD40 CY49:DD50 CY59:DD60 CY69:DD70 CY79:DD80 CY89:DD90 CY99:DD100 CQ22:CQ23 CQ32:CQ33 CQ42:CQ43 CQ52:CQ53 CQ62:CQ63 CQ72:CQ73 CQ82:CQ83 CQ92:CQ93 CQ102:CQ103 CQ25:CQ26 CQ35:CQ36 CQ45:CQ46 CQ55:CQ56 CQ65:CQ66 CQ75:CQ76 CQ85:CQ86 CQ95:CQ96 CQ105:CQ106 CY22:DD23 CY32:DD33 CY42:DD43 CY52:DD53 CY62:DD63 CY72:DD73 CY82:DD83 CY92:DD93 CY102:DD103 CY25:DD26 CY35:DD36 CY45:DD46 CY55:DD56 CY65:DD66 CY75:DD76 CY85:DD86 CY95:DD96 CY105:DD106">
    <cfRule type="expression" dxfId="189" priority="857">
      <formula>$B9="TC"</formula>
    </cfRule>
    <cfRule type="expression" dxfId="188" priority="858">
      <formula>$B9="NSO"</formula>
    </cfRule>
    <cfRule type="expression" dxfId="187" priority="859">
      <formula>$B9="ab"</formula>
    </cfRule>
  </conditionalFormatting>
  <conditionalFormatting sqref="CC9:CG10 CC12:CG13 CC15:CG16 CC19:CG20 CC29:CG30 CC39:CG40 CC49:CG50 CC59:CG60 CC69:CG70 CC79:CG80 CC89:CG90 CC99:CG100 CC22:CG23 CC32:CG33 CC42:CG43 CC52:CG53 CC62:CG63 CC72:CG73 CC82:CG83 CC92:CG93 CC102:CG103 CC25:CG26 CC35:CG36 CC45:CG46 CC55:CG56 CC65:CG66 CC75:CG76 CC85:CG86 CC95:CG96 CC105:CG106">
    <cfRule type="expression" dxfId="186" priority="900">
      <formula>$D9=0</formula>
    </cfRule>
    <cfRule type="expression" dxfId="185" priority="1091">
      <formula>$D9=0</formula>
    </cfRule>
    <cfRule type="expression" dxfId="184" priority="1100">
      <formula>$D9=0</formula>
    </cfRule>
  </conditionalFormatting>
  <conditionalFormatting sqref="AF9:AF10 X9:AD10 AF12:AF13 AF15:AF16 X12:AD13 X15:AD16 AF19:AF20 AF29:AF30 AF39:AF40 AF49:AF50 AF59:AF60 AF69:AF70 AF79:AF80 AF89:AF90 AF99:AF100 X19:AD20 X29:AD30 X39:AD40 X49:AD50 X59:AD60 X69:AD70 X79:AD80 X89:AD90 X99:AD100 AF22:AF23 AF32:AF33 AF42:AF43 AF52:AF53 AF62:AF63 AF72:AF73 AF82:AF83 AF92:AF93 AF102:AF103 AF25:AF26 AF35:AF36 AF45:AF46 AF55:AF56 AF65:AF66 AF75:AF76 AF85:AF86 AF95:AF96 AF105:AF106 X22:AD23 X32:AD33 X42:AD43 X52:AD53 X62:AD63 X72:AD73 X82:AD83 X92:AD93 X102:AD103 X25:AD26 X35:AD36 X45:AD46 X55:AD56 X65:AD66 X75:AD76 X85:AD86 X95:AD96 X105:AD106 X8:X107 AL8:EN107 EO9:FE10 EO12:FE13 EO15:FE16 EO19:FE20 EO29:FE30 EO39:FE40 EO49:FE50 EO59:FE60 EO69:FE70 EO79:FE80 EO89:FE90 EO99:FE100 EO22:FE23 EO32:FE33 EO42:FE43 EO52:FE53 EO62:FE63 EO72:FE73 EO82:FE83 EO92:FE93 EO102:FE103 EO25:FE26 EO35:FE36 EO45:FE46 EO55:FE56 EO65:FE66 EO75:FE76 EO85:FE86 EO95:FE96 EO105:FE106 FA8:FR107">
    <cfRule type="cellIs" dxfId="183" priority="842" operator="equal">
      <formula>"E"</formula>
    </cfRule>
    <cfRule type="cellIs" dxfId="182" priority="843" operator="equal">
      <formula>"D"</formula>
    </cfRule>
    <cfRule type="cellIs" dxfId="181" priority="844" operator="equal">
      <formula>"C"</formula>
    </cfRule>
    <cfRule type="cellIs" dxfId="180" priority="845" operator="equal">
      <formula>"B"</formula>
    </cfRule>
    <cfRule type="cellIs" dxfId="179" priority="846" operator="equal">
      <formula>"A"</formula>
    </cfRule>
  </conditionalFormatting>
  <conditionalFormatting sqref="Y9:AC10 Y12:AC13 Y15:AC16 Y19:AC20 Y29:AC30 Y39:AC40 Y49:AC50 Y59:AC60 Y69:AC70 Y79:AC80 Y89:AC90 Y99:AC100 Y22:AC23 Y32:AC33 Y42:AC43 Y52:AC53 Y62:AC63 Y72:AC73 Y82:AC83 Y92:AC93 Y102:AC103 Y25:AC26 Y35:AC36 Y45:AC46 Y55:AC56 Y65:AC66 Y75:AC76 Y85:AC86 Y95:AC96 Y105:AC106">
    <cfRule type="expression" dxfId="178" priority="1032">
      <formula>$D9=0</formula>
    </cfRule>
    <cfRule type="expression" dxfId="177" priority="1215">
      <formula>$D9=0</formula>
    </cfRule>
    <cfRule type="expression" dxfId="176" priority="1224">
      <formula>$D9=0</formula>
    </cfRule>
  </conditionalFormatting>
  <conditionalFormatting sqref="FF8:FF107">
    <cfRule type="cellIs" dxfId="175" priority="1290" operator="equal">
      <formula>"PASSED"</formula>
    </cfRule>
    <cfRule type="cellIs" dxfId="174" priority="1291" operator="equal">
      <formula>"FAILED"</formula>
    </cfRule>
  </conditionalFormatting>
  <conditionalFormatting sqref="DE8:DQ107">
    <cfRule type="expression" dxfId="173" priority="544">
      <formula>$B8="TC"</formula>
    </cfRule>
    <cfRule type="expression" dxfId="172" priority="545">
      <formula>$B8="NSO"</formula>
    </cfRule>
    <cfRule type="expression" dxfId="171" priority="546">
      <formula>$B8="ab"</formula>
    </cfRule>
  </conditionalFormatting>
  <conditionalFormatting sqref="FH8:FK107">
    <cfRule type="expression" dxfId="170" priority="630">
      <formula>$B8="TC"</formula>
    </cfRule>
    <cfRule type="expression" dxfId="169" priority="631">
      <formula>$B8="NSO"</formula>
    </cfRule>
    <cfRule type="expression" dxfId="168" priority="632">
      <formula>$B8="ab"</formula>
    </cfRule>
  </conditionalFormatting>
  <conditionalFormatting sqref="AM9:AQ10 AM12:AQ13 AM15:AQ16 AM42:AQ43 AM19:AQ27 AM29:AQ40 AM45:AQ47 AM49:AQ50 AM52:AQ53 AM55:AQ73 AM75:AQ76 AM78:AQ83 AM85:AQ93 AM95:AQ106 BA9:BE10 BA12:BE13 BA15:BE16 BA42:BE43 BA19:BE27 BA29:BE40 BA45:BE47 BA49:BE50 BA52:BE53 BA55:BE73 BA75:BE76 BA78:BE83 BA85:BE93 BA95:BE106">
    <cfRule type="expression" dxfId="167" priority="63">
      <formula>$D9=0</formula>
    </cfRule>
  </conditionalFormatting>
  <conditionalFormatting sqref="DR9:DT10 DR12:DT13 DR15:DT16 DR19:DT20 DR29:DT30 DR39:DT40 DR49:DT50 DR59:DT60 DR69:DT70 DR79:DT80 DR89:DT90 DR99:DT100 DR22:DT23 DR32:DT33 DR42:DT43 DR52:DT53 DR62:DT63 DR72:DT73 DR82:DT83 DR92:DT93 DR102:DT103 DR25:DT26 DR35:DT36 DR45:DT46 DR55:DT56 DR65:DT66 DR75:DT76 DR85:DT86 DR95:DT96 DR105:DT106">
    <cfRule type="expression" dxfId="166" priority="352">
      <formula>$C9=0</formula>
    </cfRule>
    <cfRule type="expression" dxfId="165" priority="353">
      <formula>$B9="TC"</formula>
    </cfRule>
    <cfRule type="expression" dxfId="164" priority="354">
      <formula>$B9="NSO"</formula>
    </cfRule>
    <cfRule type="expression" dxfId="163" priority="355">
      <formula>$B9="ab"</formula>
    </cfRule>
    <cfRule type="expression" dxfId="162" priority="369">
      <formula>$C9=0</formula>
    </cfRule>
    <cfRule type="expression" dxfId="161" priority="370">
      <formula>$B9="TC"</formula>
    </cfRule>
    <cfRule type="expression" dxfId="160" priority="371">
      <formula>$B9="NSO"</formula>
    </cfRule>
    <cfRule type="expression" dxfId="159" priority="372">
      <formula>$B9="ab"</formula>
    </cfRule>
  </conditionalFormatting>
  <conditionalFormatting sqref="BA9:BE10 BA12:BE13 BA15:BE16 BA19:BE20 BA29:BE30 BA39:BE40 BA49:BE50 BA59:BE60 BA69:BE70 BA79:BE80 BA89:BE90 BA99:BE100 BA22:BE23 BA32:BE33 BA42:BE43 BA52:BE53 BA62:BE63 BA72:BE73 BA82:BE83 BA92:BE93 BA102:BE103 BA25:BE26 BA35:BE36 BA45:BE46 BA55:BE56 BA65:BE66 BA75:BE76 BA85:BE86 BA95:BE96 BA105:BE106">
    <cfRule type="expression" dxfId="158" priority="966">
      <formula>$D9=0</formula>
    </cfRule>
    <cfRule type="expression" dxfId="157" priority="1164">
      <formula>$D9=0</formula>
    </cfRule>
    <cfRule type="expression" dxfId="156" priority="1173">
      <formula>$D9=0</formula>
    </cfRule>
  </conditionalFormatting>
  <conditionalFormatting sqref="K9:X10 K12:X13 K15:X16 K42:X43 K19:X27 K29:X40 K45:X47 K49:X50 K52:X53 K55:X73 K75:X76 K78:X83 K85:X93 K95:X106">
    <cfRule type="expression" dxfId="155" priority="1040">
      <formula>$A9="TC"</formula>
    </cfRule>
    <cfRule type="expression" dxfId="154" priority="1041">
      <formula>$A9="NSO"</formula>
    </cfRule>
    <cfRule type="expression" dxfId="153" priority="1048">
      <formula>$D9=0</formula>
    </cfRule>
  </conditionalFormatting>
  <conditionalFormatting sqref="Y9:DD10 Y12:DD13 Y15:DD16 Y19:DD20 Y29:DD30 Y39:DD40 Y49:DD50 Y59:DD60 Y69:DD70 Y79:DD80 Y89:DD90 Y99:DD100 Y22:DD23 Y32:DD33 Y42:DD43 Y52:DD53 Y62:DD63 Y72:DD73 Y82:DD83 Y92:DD93 Y102:DD103 Y25:DD26 Y35:DD36 Y45:DD46 Y55:DD56 Y65:DD66 Y75:DD76 Y85:DD86 Y95:DD96 Y105:DD106">
    <cfRule type="expression" dxfId="152" priority="98">
      <formula>$A9="TC"</formula>
    </cfRule>
    <cfRule type="expression" dxfId="151" priority="99">
      <formula>$A9="NSO"</formula>
    </cfRule>
    <cfRule type="expression" dxfId="150" priority="106">
      <formula>$D9=0</formula>
    </cfRule>
    <cfRule type="expression" dxfId="149" priority="125">
      <formula>$A9="TC"</formula>
    </cfRule>
    <cfRule type="expression" dxfId="148" priority="126">
      <formula>$A9="NSO"</formula>
    </cfRule>
    <cfRule type="expression" dxfId="147" priority="133">
      <formula>$D9=0</formula>
    </cfRule>
  </conditionalFormatting>
  <conditionalFormatting sqref="AM9:AZ10 AM12:AZ13 AM15:AZ16 AM19:AZ20 AM29:AZ30 AM39:AZ40 AM49:AZ50 AM59:AZ60 AM69:AZ70 AM79:AZ80 AM89:AZ90 AM99:AZ100 AM22:AZ23 AM32:AZ33 AM42:AZ43 AM52:AZ53 AM62:AZ63 AM72:AZ73 AM82:AZ83 AM92:AZ93 AM102:AZ103 AM25:AZ26 AM35:AZ36 AM45:AZ46 AM55:AZ56 AM65:AZ66 AM75:AZ76 AM85:AZ86 AM95:AZ96 AM105:AZ106">
    <cfRule type="expression" dxfId="146" priority="974">
      <formula>$A9="TC"</formula>
    </cfRule>
    <cfRule type="expression" dxfId="145" priority="975">
      <formula>$A9="NSO"</formula>
    </cfRule>
    <cfRule type="expression" dxfId="144" priority="982">
      <formula>$D9=0</formula>
    </cfRule>
  </conditionalFormatting>
  <conditionalFormatting sqref="AA9:AC10 AA12:AC13 AA15:AC16 AA19:AC20 AA29:AC30 AA39:AC40 AA49:AC50 AA59:AC60 AA69:AC70 AA79:AC80 AA89:AC90 AA99:AC100 AA22:AC23 AA32:AC33 AA42:AC43 AA52:AC53 AA62:AC63 AA72:AC73 AA82:AC83 AA92:AC93 AA102:AC103 AA25:AC26 AA35:AC36 AA45:AC46 AA55:AC56 AA65:AC66 AA75:AC76 AA85:AC86 AA95:AC96 AA105:AC106">
    <cfRule type="expression" dxfId="143" priority="1019">
      <formula>$B9="TC"</formula>
    </cfRule>
    <cfRule type="expression" dxfId="142" priority="1020">
      <formula>$B9="NSO"</formula>
    </cfRule>
    <cfRule type="expression" dxfId="141" priority="1021">
      <formula>$B9="ab"</formula>
    </cfRule>
  </conditionalFormatting>
  <conditionalFormatting sqref="FU9:FU10 FU12:FU13 FU15:FU16 FU19:FU20 FU29:FU30 FU39:FU40 FU49:FU50 FU59:FU60 FU69:FU70 FU79:FU80 FU89:FU90 FU99:FU100 FU22:FU23 FU32:FU33 FU42:FU43 FU52:FU53 FU62:FU63 FU72:FU73 FU82:FU83 FU92:FU93 FU102:FU103 FU25:FU26 FU35:FU36 FU45:FU46 FU55:FU56 FU65:FU66 FU75:FU76 FU85:FU86 FU95:FU96 FU105:FU106">
    <cfRule type="cellIs" dxfId="140" priority="835" operator="lessThan">
      <formula>75</formula>
    </cfRule>
  </conditionalFormatting>
  <conditionalFormatting sqref="CC9:CL10 CC12:CL13 CC15:CL16 CC19:CL20 CC29:CL30 CC39:CL40 CC49:CL50 CC59:CL60 CC69:CL70 CC79:CL80 CC89:CL90 CC99:CL100 CC22:CL23 CC32:CL33 CC42:CL43 CC52:CL53 CC62:CL63 CC72:CL73 CC82:CL83 CC92:CL93 CC102:CL103 CC25:CL26 CC35:CL36 CC45:CL46 CC55:CL56 CC65:CL66 CC75:CL76 CC85:CL86 CC95:CL96 CC105:CL106">
    <cfRule type="expression" dxfId="139" priority="878">
      <formula>$D9=0</formula>
    </cfRule>
  </conditionalFormatting>
  <conditionalFormatting sqref="FA9:FJ10 FA12:FJ13 FA15:FJ16 FA19:FJ20 FA29:FJ30 FA39:FJ40 FA49:FJ50 FA59:FJ60 FA69:FJ70 FA79:FJ80 FA89:FJ90 FA99:FJ100 FA22:FJ23 FA32:FJ33 FA42:FJ43 FA52:FJ53 FA62:FJ63 FA72:FJ73 FA82:FJ83 FA92:FJ93 FA102:FJ103 FA25:FJ26 FA35:FJ36 FA45:FJ46 FA55:FJ56 FA65:FJ66 FA75:FJ76 FA85:FJ86 FA95:FJ96 FA105:FJ106">
    <cfRule type="expression" dxfId="138" priority="556">
      <formula>$D9=0</formula>
    </cfRule>
  </conditionalFormatting>
  <conditionalFormatting sqref="CQ9:CZ10 CQ12:CZ13 CQ15:CZ16 CQ19:CZ20 CQ29:CZ30 CQ39:CZ40 CQ49:CZ50 CQ59:CZ60 CQ69:CZ70 CQ79:CZ80 CQ89:CZ90 CQ99:CZ100 CQ22:CZ23 CQ32:CZ33 CQ42:CZ43 CQ52:CZ53 CQ62:CZ63 CQ72:CZ73 CQ82:CZ83 CQ92:CZ93 CQ102:CZ103 CQ25:CZ26 CQ35:CZ36 CQ45:CZ46 CQ55:CZ56 CQ65:CZ66 CQ75:CZ76 CQ85:CZ86 CQ95:CZ96 CQ105:CZ106">
    <cfRule type="expression" dxfId="137" priority="1295">
      <formula>$D9=0</formula>
    </cfRule>
  </conditionalFormatting>
  <conditionalFormatting sqref="P8:P107">
    <cfRule type="expression" dxfId="136" priority="1271">
      <formula>$B8="TC"</formula>
    </cfRule>
    <cfRule type="expression" dxfId="135" priority="1272">
      <formula>$B8="NSO"</formula>
    </cfRule>
    <cfRule type="expression" dxfId="134" priority="1273">
      <formula>$B8="ab"</formula>
    </cfRule>
  </conditionalFormatting>
  <conditionalFormatting sqref="FA9:FA10 FG9:FK10 FA12:FA13 FA15:FA16 FG12:FK13 FG15:FK16 FA19:FA20 FA29:FA30 FA39:FA40 FA49:FA50 FA59:FA60 FA69:FA70 FA79:FA80 FA89:FA90 FA99:FA100 FG19:FK20 FG29:FK30 FG39:FK40 FG49:FK50 FG59:FK60 FG69:FK70 FG79:FK80 FG89:FK90 FG99:FK100 FA22:FA23 FA32:FA33 FA42:FA43 FA52:FA53 FA62:FA63 FA72:FA73 FA82:FA83 FA92:FA93 FA102:FA103 FA25:FA26 FA35:FA36 FA45:FA46 FA55:FA56 FA65:FA66 FA75:FA76 FA85:FA86 FA95:FA96 FA105:FA106 FG22:FK23 FG32:FK33 FG42:FK43 FG52:FK53 FG62:FK63 FG72:FK73 FG82:FK83 FG92:FK93 FG102:FK103 FG25:FK26 FG35:FK36 FG45:FK46 FG55:FK56 FG65:FK66 FG75:FK76 FG85:FK86 FG95:FK96 FG105:FK106">
    <cfRule type="expression" dxfId="133" priority="568">
      <formula>$B9="TC"</formula>
    </cfRule>
    <cfRule type="expression" dxfId="132" priority="569">
      <formula>$B9="NSO"</formula>
    </cfRule>
    <cfRule type="expression" dxfId="131" priority="570">
      <formula>$B9="ab"</formula>
    </cfRule>
  </conditionalFormatting>
  <conditionalFormatting sqref="DR9:DW10 DR12:DW13 DR15:DW16 DR19:DW20 DR29:DW30 DR39:DW40 DR49:DW50 DR59:DW60 DR69:DW70 DR79:DW80 DR89:DW90 DR99:DW100 DR22:DW23 DR32:DW33 DR42:DW43 DR52:DW53 DR62:DW63 DR72:DW73 DR82:DW83 DR92:DW93 DR102:DW103 DR25:DW26 DR35:DW36 DR45:DW46 DR55:DW56 DR65:DW66 DR75:DW76 DR85:DW86 DR95:DW96 DR105:DW106">
    <cfRule type="expression" dxfId="130" priority="645">
      <formula>$D9=0</formula>
    </cfRule>
    <cfRule type="expression" dxfId="129" priority="662">
      <formula>$D9=0</formula>
    </cfRule>
  </conditionalFormatting>
  <conditionalFormatting sqref="EY10:EZ10 EY13:EZ13 EY16:EZ16 EY20:EZ20 EY30:EZ30 EY40:EZ40 EY50:EZ50 EY60:EZ60 EY70:EZ70 EY80:EZ80 EY90:EZ90 EY100:EZ100 EY23:EZ23 EY33:EZ33 EY43:EZ43 EY53:EZ53 EY63:EZ63 EY73:EZ73 EY83:EZ83 EY93:EZ93 EY103:EZ103 EY26:EZ26 EY36:EZ36 EY46:EZ46 EY56:EZ56 EY66:EZ66 EY76:EZ76 EY86:EZ86 EY96:EZ96 EY106:EZ106">
    <cfRule type="expression" dxfId="128" priority="165">
      <formula>$D10=0</formula>
    </cfRule>
  </conditionalFormatting>
  <conditionalFormatting sqref="AO9:AQ10 AO12:AQ13 AO15:AQ16 AO19:AQ20 AO29:AQ30 AO39:AQ40 AO49:AQ50 AO59:AQ60 AO69:AQ70 AO79:AQ80 AO89:AQ90 AO99:AQ100 AO22:AQ23 AO32:AQ33 AO42:AQ43 AO52:AQ53 AO62:AQ63 AO72:AQ73 AO82:AQ83 AO92:AQ93 AO102:AQ103 AO25:AQ26 AO35:AQ36 AO45:AQ46 AO55:AQ56 AO65:AQ66 AO75:AQ76 AO85:AQ86 AO95:AQ96 AO105:AQ106">
    <cfRule type="expression" dxfId="127" priority="986">
      <formula>$B9="TC"</formula>
    </cfRule>
    <cfRule type="expression" dxfId="126" priority="987">
      <formula>$B9="NSO"</formula>
    </cfRule>
    <cfRule type="expression" dxfId="125" priority="988">
      <formula>$B9="ab"</formula>
    </cfRule>
  </conditionalFormatting>
  <conditionalFormatting sqref="K9:O10 K12:O13 K15:O16 K42:O43 K19:O27 K29:O40 K45:O47 K49:O50 K52:O53 K55:O73 K75:O76 K78:O83 K85:O93 K95:O106">
    <cfRule type="expression" dxfId="124" priority="1233">
      <formula>$D9=0</formula>
    </cfRule>
  </conditionalFormatting>
  <conditionalFormatting sqref="X11:X107 B8:W107 Y8:XFD107">
    <cfRule type="expression" dxfId="123" priority="1284">
      <formula>$B8=0</formula>
    </cfRule>
  </conditionalFormatting>
  <conditionalFormatting sqref="CC9:CP10 CC12:CP13 CC15:CP16 CC19:CP20 CC29:CP30 CC39:CP40 CC49:CP50 CC59:CP60 CC69:CP70 CC79:CP80 CC89:CP90 CC99:CP100 CC22:CP23 CC32:CP33 CC42:CP43 CC52:CP53 CC62:CP63 CC72:CP73 CC82:CP83 CC92:CP93 CC102:CP103 CC25:CP26 CC35:CP36 CC45:CP46 CC55:CP56 CC65:CP66 CC75:CP76 CC85:CP86 CC95:CP96 CC105:CP106">
    <cfRule type="expression" dxfId="122" priority="875">
      <formula>$A9="TC"</formula>
    </cfRule>
    <cfRule type="expression" dxfId="121" priority="876">
      <formula>$A9="NSO"</formula>
    </cfRule>
    <cfRule type="expression" dxfId="120" priority="883">
      <formula>$D9=0</formula>
    </cfRule>
  </conditionalFormatting>
  <conditionalFormatting sqref="ES10:ET10 ES13:ET13 ES16:ET16 ES20:ET20 ES30:ET30 ES40:ET40 ES50:ET50 ES60:ET60 ES70:ET70 ES80:ET80 ES90:ET90 ES100:ET100 ES23:ET23 ES33:ET33 ES43:ET43 ES53:ET53 ES63:ET63 ES73:ET73 ES83:ET83 ES93:ET93 ES103:ET103 ES26:ET26 ES36:ET36 ES46:ET46 ES56:ET56 ES66:ET66 ES76:ET76 ES86:ET86 ES96:ET96 ES106:ET106">
    <cfRule type="expression" dxfId="119" priority="152">
      <formula>$D10=0</formula>
    </cfRule>
    <cfRule type="expression" dxfId="118" priority="277">
      <formula>$D10=0</formula>
    </cfRule>
  </conditionalFormatting>
  <conditionalFormatting sqref="Y9:AH10 Y12:AH13 Y15:AH16 Y19:AH20 Y29:AH30 Y39:AH40 Y49:AH50 Y59:AH60 Y69:AH70 Y79:AH80 Y89:AH90 Y99:AH100 Y22:AH23 Y32:AH33 Y42:AH43 Y52:AH53 Y62:AH63 Y72:AH73 Y82:AH83 Y92:AH93 Y102:AH103 Y25:AH26 Y35:AH36 Y45:AH46 Y55:AH56 Y65:AH66 Y75:AH76 Y85:AH86 Y95:AH96 Y105:AH106">
    <cfRule type="expression" dxfId="117" priority="1010">
      <formula>$D9=0</formula>
    </cfRule>
  </conditionalFormatting>
  <conditionalFormatting sqref="AA9:AC10 AA12:AC13 AA15:AC16 AA42:AC43 AA19:AC27 AA29:AC40 AA45:AC47 AA49:AC50 AA52:AC53 AA55:AC73 AA75:AC76 AA78:AC83 AA85:AC93 AA95:AC106">
    <cfRule type="expression" dxfId="116" priority="83">
      <formula>$B9="TC"</formula>
    </cfRule>
    <cfRule type="expression" dxfId="115" priority="84">
      <formula>$B9="NSO"</formula>
    </cfRule>
    <cfRule type="expression" dxfId="114" priority="85">
      <formula>$B9="ab"</formula>
    </cfRule>
  </conditionalFormatting>
  <conditionalFormatting sqref="K9:T10 K12:T13 K15:T16 K42:T43 K19:T27 K29:T40 K45:T47 K49:T50 K52:T53 K55:T73 K75:T76 K78:T83 K85:T93 K95:T106">
    <cfRule type="expression" dxfId="113" priority="1043">
      <formula>$D9=0</formula>
    </cfRule>
  </conditionalFormatting>
  <conditionalFormatting sqref="DY9:DY10 DY12:DY13 DY15:DY16 DY19:DY20 DY29:DY30 DY39:DY40 DY49:DY50 DY59:DY60 DY69:DY70 DY79:DY80 DY89:DY90 DY99:DY100 DY22:DY23 DY32:DY33 DY42:DY43 DY52:DY53 DY62:DY63 DY72:DY73 DY82:DY83 DY92:DY93 DY102:DY103 DY25:DY26 DY35:DY36 DY45:DY46 DY55:DY56 DY65:DY66 DY75:DY76 DY85:DY86 DY95:DY96 DY105:DY106">
    <cfRule type="expression" dxfId="112" priority="644">
      <formula>$D9=0</formula>
    </cfRule>
    <cfRule type="expression" dxfId="111" priority="661">
      <formula>$D9=0</formula>
    </cfRule>
  </conditionalFormatting>
  <conditionalFormatting sqref="BA9:BJ10 BA12:BJ13 BA15:BJ16 BA19:BJ20 BA29:BJ30 BA39:BJ40 BA49:BJ50 BA59:BJ60 BA69:BJ70 BA79:BJ80 BA89:BJ90 BA99:BJ100 BA22:BJ23 BA32:BJ33 BA42:BJ43 BA52:BJ53 BA62:BJ63 BA72:BJ73 BA82:BJ83 BA92:BJ93 BA102:BJ103 BA25:BJ26 BA35:BJ36 BA45:BJ46 BA55:BJ56 BA65:BJ66 BA75:BJ76 BA85:BJ86 BA95:BJ96 BA105:BJ106">
    <cfRule type="expression" dxfId="110" priority="944">
      <formula>$D9=0</formula>
    </cfRule>
  </conditionalFormatting>
  <conditionalFormatting sqref="Y9:AH10 AM9:AV10 BA9:BJ10 BO9:BX10 CC9:CL10 CQ9:CZ10 Y12:AH13 AM12:AV13 BA12:BJ13 BO12:BX13 CC12:CL13 CQ12:CZ13 Y15:AH16 AM15:AV16 BA15:BJ16 BO15:BX16 CC15:CL16 CQ15:CZ16 Y19:AH20 AM19:AV20 BA19:BJ20 BO19:BX20 CC19:CL20 CQ19:CZ20 Y29:AH30 AM29:AV30 BA29:BJ30 BO29:BX30 CC29:CL30 CQ29:CZ30 Y39:AH40 AM39:AV40 BA39:BJ40 BO39:BX40 CC39:CL40 CQ39:CZ40 Y49:AH50 AM49:AV50 BA49:BJ50 BO49:BX50 CC49:CL50 CQ49:CZ50 Y59:AH60 AM59:AV60 BA59:BJ60 BO59:BX60 CC59:CL60 CQ59:CZ60 Y69:AH70 AM69:AV70 BA69:BJ70 BO69:BX70 CC69:CL70 CQ69:CZ70 Y79:AH80 AM79:AV80 BA79:BJ80 BO79:BX80 CC79:CL80 CQ79:CZ80 Y89:AH90 AM89:AV90 BA89:BJ90 BO89:BX90 CC89:CL90 CQ89:CZ90 Y99:AH100 AM99:AV100 BA99:BJ100 BO99:BX100 CC99:CL100 CQ99:CZ100 Y22:AH23 AM22:AV23 BA22:BJ23 BO22:BX23 CC22:CL23 CQ22:CZ23 Y32:AH33 AM32:AV33 BA32:BJ33 BO32:BX33 CC32:CL33 CQ32:CZ33 Y42:AH43 AM42:AV43 BA42:BJ43 BO42:BX43 CC42:CL43 CQ42:CZ43 Y52:AH53 AM52:AV53 BA52:BJ53 BO52:BX53 CC52:CL53 CQ52:CZ53 Y62:AH63 AM62:AV63 BA62:BJ63 BO62:BX63 CC62:CL63 CQ62:CZ63 Y72:AH73 AM72:AV73 BA72:BJ73 BO72:BX73 CC72:CL73 CQ72:CZ73 Y82:AH83 AM82:AV83 BA82:BJ83 BO82:BX83 CC82:CL83 CQ82:CZ83 Y92:AH93 AM92:AV93 BA92:BJ93 BO92:BX93 CC92:CL93 CQ92:CZ93 Y102:AH103 AM102:AV103 BA102:BJ103 BO102:BX103 CC102:CL103 CQ102:CZ103 Y25:AH26 AM25:AV26 BA25:BJ26 BO25:BX26 CC25:CL26 CQ25:CZ26 Y35:AH36 AM35:AV36 BA35:BJ36 BO35:BX36 CC35:CL36 CQ35:CZ36 Y45:AH46 AM45:AV46 BA45:BJ46 BO45:BX46 CC45:CL46 CQ45:CZ46 Y55:AH56 AM55:AV56 BA55:BJ56 BO55:BX56 CC55:CL56 CQ55:CZ56 Y65:AH66 AM65:AV66 BA65:BJ66 BO65:BX66 CC65:CL66 CQ65:CZ66 Y75:AH76 AM75:AV76 BA75:BJ76 BO75:BX76 CC75:CL76 CQ75:CZ76 Y85:AH86 AM85:AV86 BA85:BJ86 BO85:BX86 CC85:CL86 CQ85:CZ86 Y95:AH96 AM95:AV96 BA95:BJ96 BO95:BX96 CC95:CL96 CQ95:CZ96 Y105:AH106 AM105:AV106 BA105:BJ106 BO105:BX106 CC105:CL106 CQ105:CZ106">
    <cfRule type="expression" dxfId="109" priority="101">
      <formula>$D9=0</formula>
    </cfRule>
    <cfRule type="expression" dxfId="108" priority="128">
      <formula>$D9=0</formula>
    </cfRule>
  </conditionalFormatting>
  <conditionalFormatting sqref="FK10:FR10 FK13:FR13 FK16:FR16 FK20:FR20 FK30:FR30 FK40:FR40 FK50:FR50 FK60:FR60 FK70:FR70 FK80:FR80 FK90:FR90 FK100:FR100 FK23:FR23 FK33:FR33 FK43:FR43 FK53:FR53 FK63:FR63 FK73:FR73 FK83:FR83 FK93:FR93 FK103:FR103 FK26:FR26 FK36:FR36 FK46:FR46 FK56:FR56 FK66:FR66 FK76:FR76 FK86:FR86 FK96:FR96 FK106:FR106">
    <cfRule type="expression" dxfId="107" priority="178">
      <formula>$D10=0</formula>
    </cfRule>
  </conditionalFormatting>
  <conditionalFormatting sqref="BO9:DD10 BO12:DD13 BO15:DD16 BO42:DD43 BO19:DD27 BO29:DD40 BO45:DD47 BO49:DD50 BO52:DD53 BO55:DD73 BO75:DD76 BO78:DD83 BO85:DD93 BO95:DD106">
    <cfRule type="expression" dxfId="106" priority="17">
      <formula>$A9="TC"</formula>
    </cfRule>
    <cfRule type="expression" dxfId="105" priority="18">
      <formula>$A9="NSO"</formula>
    </cfRule>
    <cfRule type="expression" dxfId="104" priority="25">
      <formula>$D9=0</formula>
    </cfRule>
  </conditionalFormatting>
  <conditionalFormatting sqref="CC9:CC10 CK9:CP10 CC12:CC13 CC15:CC16 CK12:CP13 CK15:CP16 CC19:CC20 CC29:CC30 CC39:CC40 CC49:CC50 CC59:CC60 CC69:CC70 CC79:CC80 CC89:CC90 CC99:CC100 CK19:CP20 CK29:CP30 CK39:CP40 CK49:CP50 CK59:CP60 CK69:CP70 CK79:CP80 CK89:CP90 CK99:CP100 CC22:CC23 CC32:CC33 CC42:CC43 CC52:CC53 CC62:CC63 CC72:CC73 CC82:CC83 CC92:CC93 CC102:CC103 CC25:CC26 CC35:CC36 CC45:CC46 CC55:CC56 CC65:CC66 CC75:CC76 CC85:CC86 CC95:CC96 CC105:CC106 CK22:CP23 CK32:CP33 CK42:CP43 CK52:CP53 CK62:CP63 CK72:CP73 CK82:CP83 CK92:CP93 CK102:CP103 CK25:CP26 CK35:CP36 CK45:CP46 CK55:CP56 CK65:CP66 CK75:CP76 CK85:CP86 CK95:CP96 CK105:CP106">
    <cfRule type="expression" dxfId="103" priority="890">
      <formula>$B9="TC"</formula>
    </cfRule>
    <cfRule type="expression" dxfId="102" priority="891">
      <formula>$B9="NSO"</formula>
    </cfRule>
    <cfRule type="expression" dxfId="101" priority="892">
      <formula>$B9="ab"</formula>
    </cfRule>
  </conditionalFormatting>
  <conditionalFormatting sqref="EM10:EN10 EI10:EK10 EM13:EN13 EM16:EN16 EI13:EK13 EI16:EK16 EM20:EN20 EM30:EN30 EM40:EN40 EM50:EN50 EM60:EN60 EM70:EN70 EM80:EN80 EM90:EN90 EM100:EN100 EI20:EK20 EI30:EK30 EI40:EK40 EI50:EK50 EI60:EK60 EI70:EK70 EI80:EK80 EI90:EK90 EI100:EK100 EM23:EN23 EM33:EN33 EM43:EN43 EM53:EN53 EM63:EN63 EM73:EN73 EM83:EN83 EM93:EN93 EM103:EN103 EM26:EN26 EM36:EN36 EM46:EN46 EM56:EN56 EM66:EN66 EM76:EN76 EM86:EN86 EM96:EN96 EM106:EN106 EI23:EK23 EI33:EK33 EI43:EK43 EI53:EK53 EI63:EK63 EI73:EK73 EI83:EK83 EI93:EK93 EI103:EK103 EI26:EK26 EI36:EK36 EI46:EK46 EI56:EK56 EI66:EK66 EI76:EK76 EI86:EK86 EI96:EK96 EI106:EK106">
    <cfRule type="expression" dxfId="100" priority="342">
      <formula>$D10=0</formula>
    </cfRule>
  </conditionalFormatting>
  <conditionalFormatting sqref="Y9:AH10 Y12:AH13 Y15:AH16 Y42:AH43 Y19:AH27 Y29:AH40 Y45:AH47 Y49:AH50 Y52:AH53 Y55:AH73 Y75:AH76 Y78:AH83 Y85:AH93 Y95:AH106">
    <cfRule type="expression" dxfId="99" priority="74">
      <formula>$D9=0</formula>
    </cfRule>
  </conditionalFormatting>
  <conditionalFormatting sqref="AM9:AV10 AM12:AV13 AM15:AV16 AM42:AV43 AM19:AV27 AM29:AV40 AM45:AV47 AM49:AV50 AM52:AV53 AM55:AV73 AM75:AV76 AM78:AV83 AM85:AV93 AM95:AV106 BA9:BJ10 BA12:BJ13 BA15:BJ16 BA42:BJ43 BA19:BJ27 BA29:BJ40 BA45:BJ47 BA49:BJ50 BA52:BJ53 BA55:BJ73 BA75:BJ76 BA78:BJ83 BA85:BJ93 BA95:BJ106">
    <cfRule type="expression" dxfId="98" priority="47">
      <formula>$D9=0</formula>
    </cfRule>
  </conditionalFormatting>
  <conditionalFormatting sqref="GB2 GB9:GB107 W4 X4:X6 K2:K4 P4:Q4 S4:U4 CK4:CK16 CD5:CG16 CJ5:CJ16 CI4:CI16 BW4:BW16 BP5:BS16 BV5:BV16 BU4:BU16 BI4:BI16 BB5:BE16 BH5:BH16 BG4:BG16 AU4:AU16 AT5:AT16 AS4:AS16 AN5:AQ16 AG4:AG16 Z5:AC16 AF5:AF16 AE4:AE16 T11:V11 T14:V14 T18:V18 T41:V41 AL4:AL6 AZ4:AZ6 BN4:BN6 CB4:CB6 CP4:CP6 CZ4:DD6 AH7:AH8 AV7:AV8 BJ7:BJ8 BX7:BX8 CL7:CL8 CZ7:CZ8 CO8:CQ107 AK8:AU16 AY8:BI16 BM8:BW16 CA8:CK16 CO8:CY16 W18:AG26 W28:AG36 W38:AG46 K19:DD20 AK18:AU26 AY18:BI26 BM18:BW26 CA18:CK26 CO18:CY26 K22:DD23 K32:DD33 T44:V44 K25:DD27 K35:DD37 K29:DD30 K39:DD40 K20:X21 K31:X32 K26:X28 K37:X39 K23:X24 K34:X35 U8:X44 T7:T44 DR7:EL107 AK38:AU46 AH8:AL44 Y7:AG46 AY38:BI46 AV8:AZ44 AM7:AU46 BM38:BW46 BJ8:BN44 BA7:BI46 CA38:CK46 BX8:CB44 BO7:BW46 CO38:CY46 CL8:CP44 CC7:CK46 Y19:DD40 CZ8:DD107 CQ7:CY46 K9:DD10 K15:DD17 K12:DD13 K42:DD43 K45:DD107 FW3:GA3 FT3:FU3 FS2:FS3 FV2:FV3 FK8:GB10 FH11:GA107 FH9:FU107 DQ2:DQ6 DF2:DG3 CQ7:CZ7 DP8:DQ107 DS2:EN2 EN4:EN6 DE7:DO107 EM8:EZ107 K7:S46 Y2:Y16 AD4:AE4 AG4:AK4 Y7:AH7 AM2:AM16 AR4:AS4 AU4:AY4 AM7:AV7 BA2:BA16 BF4:BG4 BI4:BM4 BA7:BJ7 BO2:BO16 BT4:BU4 BW4:CA4 BO7:BX7 CC2:CC16 CH4:CI4 CK4:CO4 CC7:CL7 CQ2:CQ7 CR4:CY107 CY4:DA4 DP2:DP107 DO2:DO4 DI2:DN5 DH2:DH4 DF5:DG5 DE2:DE5 EM4:EM107 EE4:EM4 ED4:EI5 EC4 EB4:EB5 DZ5:EA5 DX4:DY5 DS5:DW5 DR2:DR5 EO7:ER107 EO2:ER4 EU7:EX107 ES2:ET107 EU2:EX4 EY2:EZ107 FA2:FC5 FD2:FH4 FA7:FH107 FQ2:FR107 FI2:FL107 FM2:FP4 FM7:FP107">
    <cfRule type="cellIs" dxfId="97" priority="1292" operator="equal">
      <formula>0</formula>
    </cfRule>
  </conditionalFormatting>
  <conditionalFormatting sqref="BO9:BS10 BO12:BS13 BO15:BS16 BO42:BS43 BO19:BS27 BO29:BS40 BO45:BS47 BO49:BS50 BO52:BS53 BO55:BS73 BO75:BS76 BO78:BS83 BO85:BS93 BO95:BS106 CC9:CG10 CC12:CG13 CC15:CG16 CC42:CG43 CC19:CG27 CC29:CG40 CC45:CG47 CC49:CG50 CC52:CG53 CC55:CG73 CC75:CG76 CC78:CG83 CC85:CG93 CC95:CG106 CQ9:CU10 CQ12:CU13 CQ15:CU16 CQ42:CU43 CQ19:CU27 CQ29:CU40 CQ45:CU47 CQ49:CU50 CQ52:CU53 CQ55:CU73 CQ75:CU76 CQ78:CU83 CQ85:CU93 CQ95:CU106">
    <cfRule type="expression" dxfId="96" priority="36">
      <formula>$D9=0</formula>
    </cfRule>
  </conditionalFormatting>
  <conditionalFormatting sqref="FM9:FR10 FM12:FR13 FM15:FR16 FM19:FR20 FM29:FR30 FM39:FR40 FM49:FR50 FM59:FR60 FM69:FR70 FM79:FR80 FM89:FR90 FM99:FR100 FM22:FR23 FM32:FR33 FM42:FR43 FM52:FR53 FM62:FR63 FM72:FR73 FM82:FR83 FM92:FR93 FM102:FR103 FM25:FR26 FM35:FR36 FM45:FR46 FM55:FR56 FM65:FR66 FM75:FR76 FM85:FR86 FM95:FR96 FM105:FR106">
    <cfRule type="expression" dxfId="95" priority="3">
      <formula>$A9="TC"</formula>
    </cfRule>
    <cfRule type="expression" dxfId="94" priority="4">
      <formula>$A9="NSO"</formula>
    </cfRule>
    <cfRule type="expression" dxfId="93" priority="5">
      <formula>$D9=0</formula>
    </cfRule>
    <cfRule type="expression" dxfId="92" priority="6">
      <formula>$B9="TC"</formula>
    </cfRule>
    <cfRule type="expression" dxfId="91" priority="7">
      <formula>$B9="NSO"</formula>
    </cfRule>
    <cfRule type="expression" dxfId="90" priority="8">
      <formula>$B9="ab"</formula>
    </cfRule>
    <cfRule type="expression" dxfId="89" priority="9">
      <formula>$A9="TC"</formula>
    </cfRule>
    <cfRule type="expression" dxfId="88" priority="10">
      <formula>$A9="NSO"</formula>
    </cfRule>
    <cfRule type="expression" dxfId="87" priority="11">
      <formula>$D9=0</formula>
    </cfRule>
    <cfRule type="expression" dxfId="86" priority="12">
      <formula>$B9="TC"</formula>
    </cfRule>
    <cfRule type="expression" dxfId="85" priority="13">
      <formula>$B9="NSO"</formula>
    </cfRule>
    <cfRule type="expression" dxfId="84" priority="14">
      <formula>$B9="ab"</formula>
    </cfRule>
  </conditionalFormatting>
  <conditionalFormatting sqref="FQ10:FR10 FQ13:FR13 FQ16:FR16 FQ20:FR20 FQ30:FR30 FQ40:FR40 FQ50:FR50 FQ60:FR60 FQ70:FR70 FQ80:FR80 FQ90:FR90 FQ100:FR100 FQ23:FR23 FQ33:FR33 FQ43:FR43 FQ53:FR53 FQ63:FR63 FQ73:FR73 FQ83:FR83 FQ93:FR93 FQ103:FR103 FQ26:FR26 FQ36:FR36 FQ46:FR46 FQ56:FR56 FQ66:FR66 FQ76:FR76 FQ86:FR86 FQ96:FR96 FQ106:FR106">
    <cfRule type="expression" dxfId="83" priority="1">
      <formula>$D10=0</formula>
    </cfRule>
    <cfRule type="expression" dxfId="82" priority="2">
      <formula>$D10=0</formula>
    </cfRule>
  </conditionalFormatting>
  <pageMargins left="0.15748031496062992" right="0.15748031496062992" top="0.19685039370078741" bottom="0.19685039370078741" header="0.15748031496062992" footer="0.15748031496062992"/>
  <pageSetup paperSize="9" scale="41"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AT19"/>
  <sheetViews>
    <sheetView showGridLines="0" topLeftCell="A10" workbookViewId="0">
      <selection activeCell="N8" sqref="N8"/>
    </sheetView>
  </sheetViews>
  <sheetFormatPr defaultColWidth="0" defaultRowHeight="15" zeroHeight="1"/>
  <cols>
    <col min="1" max="1" width="1.85546875" style="2" customWidth="1"/>
    <col min="2" max="2" width="3.5703125" style="2" customWidth="1"/>
    <col min="3" max="3" width="4.42578125" style="2" customWidth="1"/>
    <col min="4" max="4" width="5.42578125" style="25" customWidth="1"/>
    <col min="5" max="6" width="4.42578125" style="25" hidden="1" customWidth="1"/>
    <col min="7" max="9" width="4.42578125" style="25" customWidth="1"/>
    <col min="10" max="11" width="4.42578125" style="25" hidden="1" customWidth="1"/>
    <col min="12" max="16" width="4.42578125" style="25" customWidth="1"/>
    <col min="17" max="17" width="6.5703125" style="25" customWidth="1"/>
    <col min="18" max="18" width="5.28515625" style="25" customWidth="1"/>
    <col min="19" max="19" width="4.7109375" style="25" hidden="1" customWidth="1"/>
    <col min="20" max="20" width="4.5703125" style="25" hidden="1" customWidth="1"/>
    <col min="21" max="23" width="4.42578125" style="25" customWidth="1"/>
    <col min="24" max="25" width="4.42578125" style="25" hidden="1" customWidth="1"/>
    <col min="26" max="30" width="4.42578125" style="25" customWidth="1"/>
    <col min="31" max="31" width="6.5703125" style="25" bestFit="1" customWidth="1"/>
    <col min="32" max="32" width="5.7109375" style="25" customWidth="1"/>
    <col min="33" max="33" width="5" style="25" hidden="1" customWidth="1"/>
    <col min="34" max="34" width="5.140625" style="25" hidden="1" customWidth="1"/>
    <col min="35" max="37" width="4.42578125" style="25" customWidth="1"/>
    <col min="38" max="39" width="4.42578125" style="25" hidden="1" customWidth="1"/>
    <col min="40" max="44" width="4.42578125" style="25" customWidth="1"/>
    <col min="45" max="45" width="5" style="25" customWidth="1"/>
    <col min="46" max="46" width="3.140625" style="2" customWidth="1"/>
    <col min="47" max="16384" width="3.140625" style="2" hidden="1"/>
  </cols>
  <sheetData>
    <row r="1" spans="2:45" ht="27" customHeight="1">
      <c r="B1" s="1219" t="str">
        <f>CONCATENATE(Master!B8,Master!D8,Master!E8,Master!E11)</f>
        <v>SCHOOL'S FULL NAME:-GOVT VARISHTHA UPADHYAY SANSKRIT SCHOOL</v>
      </c>
      <c r="C1" s="1220"/>
      <c r="D1" s="1220"/>
      <c r="E1" s="1220"/>
      <c r="F1" s="1220"/>
      <c r="G1" s="1220"/>
      <c r="H1" s="1220"/>
      <c r="I1" s="1220"/>
      <c r="J1" s="1220"/>
      <c r="K1" s="1220"/>
      <c r="L1" s="1220"/>
      <c r="M1" s="1220"/>
      <c r="N1" s="1220"/>
      <c r="O1" s="1220"/>
      <c r="P1" s="1220"/>
      <c r="Q1" s="1220"/>
      <c r="R1" s="1220"/>
      <c r="S1" s="1220"/>
      <c r="T1" s="1220"/>
      <c r="U1" s="1220"/>
      <c r="V1" s="1220"/>
      <c r="W1" s="1220"/>
      <c r="X1" s="1220"/>
      <c r="Y1" s="1220"/>
      <c r="Z1" s="1220"/>
      <c r="AA1" s="1220"/>
      <c r="AB1" s="1220"/>
      <c r="AC1" s="1220"/>
      <c r="AD1" s="1220"/>
      <c r="AE1" s="1220"/>
      <c r="AF1" s="1220"/>
      <c r="AG1" s="1220"/>
      <c r="AH1" s="1220"/>
      <c r="AI1" s="1220"/>
      <c r="AJ1" s="1220"/>
      <c r="AK1" s="1220"/>
      <c r="AL1" s="1220"/>
      <c r="AM1" s="1220"/>
      <c r="AN1" s="1220"/>
      <c r="AO1" s="1220"/>
      <c r="AP1" s="1220"/>
      <c r="AQ1" s="1220"/>
      <c r="AR1" s="1220"/>
      <c r="AS1" s="1221"/>
    </row>
    <row r="2" spans="2:45" ht="22.5">
      <c r="B2" s="1249" t="s">
        <v>240</v>
      </c>
      <c r="C2" s="1250"/>
      <c r="D2" s="1250"/>
      <c r="E2" s="1250"/>
      <c r="F2" s="1250"/>
      <c r="G2" s="1250"/>
      <c r="H2" s="1250"/>
      <c r="I2" s="1250"/>
      <c r="J2" s="1250"/>
      <c r="K2" s="1250"/>
      <c r="L2" s="1250"/>
      <c r="M2" s="1250"/>
      <c r="N2" s="1250"/>
      <c r="O2" s="1250"/>
      <c r="P2" s="1250"/>
      <c r="Q2" s="1250"/>
      <c r="R2" s="1250"/>
      <c r="S2" s="1250"/>
      <c r="T2" s="1250"/>
      <c r="U2" s="1250"/>
      <c r="V2" s="1250"/>
      <c r="W2" s="1250"/>
      <c r="X2" s="264"/>
      <c r="Y2" s="264"/>
      <c r="Z2" s="1227">
        <f>Master!E14</f>
        <v>8170</v>
      </c>
      <c r="AA2" s="1227"/>
      <c r="AB2" s="1227"/>
      <c r="AC2" s="1227"/>
      <c r="AD2" s="1227"/>
      <c r="AE2" s="1227"/>
      <c r="AF2" s="1227"/>
      <c r="AG2" s="1227"/>
      <c r="AH2" s="1227"/>
      <c r="AI2" s="1227"/>
      <c r="AJ2" s="1227"/>
      <c r="AK2" s="1227"/>
      <c r="AL2" s="1227"/>
      <c r="AM2" s="1227"/>
      <c r="AN2" s="1227"/>
      <c r="AO2" s="1227"/>
      <c r="AP2" s="1227"/>
      <c r="AQ2" s="1227"/>
      <c r="AR2" s="1227"/>
      <c r="AS2" s="1228"/>
    </row>
    <row r="3" spans="2:45" ht="25.5" customHeight="1">
      <c r="B3" s="1225" t="s">
        <v>128</v>
      </c>
      <c r="C3" s="1226"/>
      <c r="D3" s="1226"/>
      <c r="E3" s="1226"/>
      <c r="F3" s="1226"/>
      <c r="G3" s="1226"/>
      <c r="H3" s="1226"/>
      <c r="I3" s="1226"/>
      <c r="J3" s="1226"/>
      <c r="K3" s="1226"/>
      <c r="L3" s="1226"/>
      <c r="M3" s="1226"/>
      <c r="N3" s="1226"/>
      <c r="O3" s="1226"/>
      <c r="P3" s="1226"/>
      <c r="Q3" s="1226"/>
      <c r="R3" s="1226"/>
      <c r="S3" s="1226"/>
      <c r="T3" s="1226"/>
      <c r="U3" s="1226"/>
      <c r="V3" s="1226"/>
      <c r="W3" s="1226"/>
      <c r="X3" s="1226"/>
      <c r="Y3" s="1226"/>
      <c r="Z3" s="1226"/>
      <c r="AA3" s="1226"/>
      <c r="AB3" s="1226"/>
      <c r="AC3" s="1226"/>
      <c r="AD3" s="1226"/>
      <c r="AE3" s="1226"/>
      <c r="AF3" s="1229" t="str">
        <f>CONCATENATE(Master!B6,Master!D6,Master!E6)</f>
        <v>SESSION:-2025-26</v>
      </c>
      <c r="AG3" s="1229"/>
      <c r="AH3" s="1229"/>
      <c r="AI3" s="1229"/>
      <c r="AJ3" s="1229"/>
      <c r="AK3" s="1229"/>
      <c r="AL3" s="1229"/>
      <c r="AM3" s="1229"/>
      <c r="AN3" s="1229"/>
      <c r="AO3" s="1229"/>
      <c r="AP3" s="1229"/>
      <c r="AQ3" s="1229"/>
      <c r="AR3" s="1229"/>
      <c r="AS3" s="1230"/>
    </row>
    <row r="4" spans="2:45" ht="21.75" customHeight="1">
      <c r="B4" s="1257" t="s">
        <v>26</v>
      </c>
      <c r="C4" s="1258"/>
      <c r="D4" s="1244" t="str">
        <f>'Result Sheet'!K108</f>
        <v>HINDI</v>
      </c>
      <c r="E4" s="1245"/>
      <c r="F4" s="1245"/>
      <c r="G4" s="1246"/>
      <c r="H4" s="1246"/>
      <c r="I4" s="1246"/>
      <c r="J4" s="1246"/>
      <c r="K4" s="1246"/>
      <c r="L4" s="1246"/>
      <c r="M4" s="1246"/>
      <c r="N4" s="1246"/>
      <c r="O4" s="1246"/>
      <c r="P4" s="1246"/>
      <c r="Q4" s="1267"/>
      <c r="R4" s="1244" t="str">
        <f>'Result Sheet'!Y108</f>
        <v>ENGLISH</v>
      </c>
      <c r="S4" s="1245"/>
      <c r="T4" s="1245"/>
      <c r="U4" s="1246"/>
      <c r="V4" s="1246"/>
      <c r="W4" s="1246"/>
      <c r="X4" s="1246"/>
      <c r="Y4" s="1246"/>
      <c r="Z4" s="1246"/>
      <c r="AA4" s="1246"/>
      <c r="AB4" s="1246"/>
      <c r="AC4" s="1246"/>
      <c r="AD4" s="1246"/>
      <c r="AE4" s="1267"/>
      <c r="AF4" s="1244" t="str">
        <f>'Result Sheet'!AM108</f>
        <v>SANSKRIT-I</v>
      </c>
      <c r="AG4" s="1245"/>
      <c r="AH4" s="1245"/>
      <c r="AI4" s="1246"/>
      <c r="AJ4" s="1246"/>
      <c r="AK4" s="1246"/>
      <c r="AL4" s="1246"/>
      <c r="AM4" s="1246"/>
      <c r="AN4" s="1246"/>
      <c r="AO4" s="1246"/>
      <c r="AP4" s="1246"/>
      <c r="AQ4" s="1247"/>
      <c r="AR4" s="1247"/>
      <c r="AS4" s="1248"/>
    </row>
    <row r="5" spans="2:45" ht="62.25" customHeight="1">
      <c r="B5" s="1259"/>
      <c r="C5" s="1260"/>
      <c r="D5" s="265" t="s">
        <v>124</v>
      </c>
      <c r="E5" s="266" t="s">
        <v>62</v>
      </c>
      <c r="F5" s="266" t="s">
        <v>127</v>
      </c>
      <c r="G5" s="266" t="s">
        <v>117</v>
      </c>
      <c r="H5" s="266" t="s">
        <v>118</v>
      </c>
      <c r="I5" s="266" t="s">
        <v>119</v>
      </c>
      <c r="J5" s="266" t="s">
        <v>125</v>
      </c>
      <c r="K5" s="266" t="s">
        <v>126</v>
      </c>
      <c r="L5" s="266" t="s">
        <v>106</v>
      </c>
      <c r="M5" s="266" t="s">
        <v>120</v>
      </c>
      <c r="N5" s="266" t="s">
        <v>107</v>
      </c>
      <c r="O5" s="266" t="s">
        <v>121</v>
      </c>
      <c r="P5" s="266" t="s">
        <v>122</v>
      </c>
      <c r="Q5" s="267" t="s">
        <v>29</v>
      </c>
      <c r="R5" s="265" t="s">
        <v>124</v>
      </c>
      <c r="S5" s="266" t="s">
        <v>62</v>
      </c>
      <c r="T5" s="266" t="s">
        <v>127</v>
      </c>
      <c r="U5" s="266" t="s">
        <v>117</v>
      </c>
      <c r="V5" s="266" t="s">
        <v>118</v>
      </c>
      <c r="W5" s="266" t="s">
        <v>119</v>
      </c>
      <c r="X5" s="266" t="s">
        <v>125</v>
      </c>
      <c r="Y5" s="266" t="s">
        <v>126</v>
      </c>
      <c r="Z5" s="266" t="s">
        <v>106</v>
      </c>
      <c r="AA5" s="266" t="s">
        <v>120</v>
      </c>
      <c r="AB5" s="266" t="s">
        <v>107</v>
      </c>
      <c r="AC5" s="266" t="s">
        <v>121</v>
      </c>
      <c r="AD5" s="266" t="s">
        <v>122</v>
      </c>
      <c r="AE5" s="267" t="s">
        <v>29</v>
      </c>
      <c r="AF5" s="265" t="s">
        <v>124</v>
      </c>
      <c r="AG5" s="266" t="s">
        <v>62</v>
      </c>
      <c r="AH5" s="266" t="s">
        <v>127</v>
      </c>
      <c r="AI5" s="266" t="s">
        <v>117</v>
      </c>
      <c r="AJ5" s="266" t="s">
        <v>118</v>
      </c>
      <c r="AK5" s="266" t="s">
        <v>119</v>
      </c>
      <c r="AL5" s="266" t="s">
        <v>125</v>
      </c>
      <c r="AM5" s="266" t="s">
        <v>126</v>
      </c>
      <c r="AN5" s="266" t="s">
        <v>106</v>
      </c>
      <c r="AO5" s="266" t="s">
        <v>120</v>
      </c>
      <c r="AP5" s="266" t="s">
        <v>107</v>
      </c>
      <c r="AQ5" s="266" t="s">
        <v>121</v>
      </c>
      <c r="AR5" s="266" t="s">
        <v>122</v>
      </c>
      <c r="AS5" s="268" t="s">
        <v>29</v>
      </c>
    </row>
    <row r="6" spans="2:45" ht="33.75" customHeight="1">
      <c r="B6" s="1261" t="s">
        <v>115</v>
      </c>
      <c r="C6" s="1262"/>
      <c r="D6" s="269">
        <f>'Result Sheet'!K111</f>
        <v>2</v>
      </c>
      <c r="E6" s="270">
        <f>COUNTIF('Marks Entry'!$Y$10:$Y$109,"D")</f>
        <v>0</v>
      </c>
      <c r="F6" s="270">
        <f>COUNTIF('Marks Entry'!$Y$10:$Y$109,"I")</f>
        <v>0</v>
      </c>
      <c r="G6" s="270">
        <f>'Result Sheet'!Q111+'Result Sheet'!P111</f>
        <v>0</v>
      </c>
      <c r="H6" s="270">
        <f>'Result Sheet'!R111</f>
        <v>1</v>
      </c>
      <c r="I6" s="270">
        <f>'Result Sheet'!S111</f>
        <v>0</v>
      </c>
      <c r="J6" s="270">
        <f>COUNTIF('Marks Entry'!$Y$10:$Y$109,"G1")</f>
        <v>0</v>
      </c>
      <c r="K6" s="270">
        <f>COUNTIF('Marks Entry'!$Y$10:$Y$109,"G2")</f>
        <v>0</v>
      </c>
      <c r="L6" s="270">
        <f>'Result Sheet'!T111</f>
        <v>0</v>
      </c>
      <c r="M6" s="270">
        <f>'Result Sheet'!P112</f>
        <v>0</v>
      </c>
      <c r="N6" s="270">
        <f>'Result Sheet'!R112</f>
        <v>0</v>
      </c>
      <c r="O6" s="270">
        <f>'Result Sheet'!M111</f>
        <v>0</v>
      </c>
      <c r="P6" s="270">
        <f>'Result Sheet'!W111</f>
        <v>0</v>
      </c>
      <c r="Q6" s="271">
        <f>SUM(G6:P6)</f>
        <v>1</v>
      </c>
      <c r="R6" s="269">
        <f>'Result Sheet'!Y111</f>
        <v>2</v>
      </c>
      <c r="S6" s="270">
        <f>COUNTIF('Marks Entry'!$Y$10:$Y$109,"D")</f>
        <v>0</v>
      </c>
      <c r="T6" s="270">
        <f>COUNTIF('Marks Entry'!$Y$10:$Y$109,"I")</f>
        <v>0</v>
      </c>
      <c r="U6" s="270">
        <f>'Result Sheet'!AD111+'Result Sheet'!AE111</f>
        <v>1</v>
      </c>
      <c r="V6" s="270">
        <f>'Result Sheet'!AF111</f>
        <v>0</v>
      </c>
      <c r="W6" s="270">
        <f>'Result Sheet'!AG111</f>
        <v>0</v>
      </c>
      <c r="X6" s="270">
        <f>COUNTIF('Marks Entry'!$Y$10:$Y$109,"G1")</f>
        <v>0</v>
      </c>
      <c r="Y6" s="270">
        <f>COUNTIF('Marks Entry'!$Y$10:$Y$109,"G2")</f>
        <v>0</v>
      </c>
      <c r="Z6" s="270">
        <f>'Result Sheet'!AH111</f>
        <v>0</v>
      </c>
      <c r="AA6" s="270">
        <f>'Result Sheet'!AD112</f>
        <v>0</v>
      </c>
      <c r="AB6" s="270">
        <f>'Result Sheet'!AF112</f>
        <v>0</v>
      </c>
      <c r="AC6" s="270">
        <f>'Result Sheet'!Z111</f>
        <v>0</v>
      </c>
      <c r="AD6" s="270">
        <f>'Result Sheet'!AH112</f>
        <v>0</v>
      </c>
      <c r="AE6" s="271">
        <f>SUM(U6:AD6)</f>
        <v>1</v>
      </c>
      <c r="AF6" s="269">
        <f>'Result Sheet'!AM111</f>
        <v>2</v>
      </c>
      <c r="AG6" s="270">
        <f>COUNTIF('Marks Entry'!$BA$10:$BA$109,"D")</f>
        <v>0</v>
      </c>
      <c r="AH6" s="270">
        <f>COUNTIF('Marks Entry'!$BA$10:$BA$109,"I")</f>
        <v>0</v>
      </c>
      <c r="AI6" s="270">
        <f>'Result Sheet'!AR111+'Result Sheet'!AS111</f>
        <v>0</v>
      </c>
      <c r="AJ6" s="270">
        <f>'Result Sheet'!AT111</f>
        <v>0</v>
      </c>
      <c r="AK6" s="270">
        <f>'Result Sheet'!AU111</f>
        <v>1</v>
      </c>
      <c r="AL6" s="270">
        <f>COUNTIF('Marks Entry'!$BA$10:$BA$109,"G1")</f>
        <v>0</v>
      </c>
      <c r="AM6" s="270">
        <f>COUNTIF('Marks Entry'!$BA$10:$BA$109,"G2")</f>
        <v>0</v>
      </c>
      <c r="AN6" s="270">
        <f>'Result Sheet'!AV111</f>
        <v>0</v>
      </c>
      <c r="AO6" s="270">
        <f>'Result Sheet'!AR112</f>
        <v>0</v>
      </c>
      <c r="AP6" s="270">
        <f>'Result Sheet'!AT112</f>
        <v>0</v>
      </c>
      <c r="AQ6" s="270">
        <f>'Result Sheet'!AN111</f>
        <v>0</v>
      </c>
      <c r="AR6" s="270">
        <f>'Result Sheet'!AV112</f>
        <v>0</v>
      </c>
      <c r="AS6" s="272">
        <f>SUM(AI6:AR6)</f>
        <v>1</v>
      </c>
    </row>
    <row r="7" spans="2:45" ht="21.75" customHeight="1">
      <c r="B7" s="1263"/>
      <c r="C7" s="1264"/>
      <c r="D7" s="1244" t="str">
        <f>'Result Sheet'!BA108</f>
        <v>SANSKRIT-II</v>
      </c>
      <c r="E7" s="1245"/>
      <c r="F7" s="1245"/>
      <c r="G7" s="1246"/>
      <c r="H7" s="1246"/>
      <c r="I7" s="1246"/>
      <c r="J7" s="1246"/>
      <c r="K7" s="1246"/>
      <c r="L7" s="1246"/>
      <c r="M7" s="1246"/>
      <c r="N7" s="1246"/>
      <c r="O7" s="1246"/>
      <c r="P7" s="1246"/>
      <c r="Q7" s="1267"/>
      <c r="R7" s="1244" t="str">
        <f>'Result Sheet'!BO108</f>
        <v>SCIENCE</v>
      </c>
      <c r="S7" s="1245"/>
      <c r="T7" s="1245"/>
      <c r="U7" s="1246"/>
      <c r="V7" s="1246"/>
      <c r="W7" s="1246"/>
      <c r="X7" s="1246"/>
      <c r="Y7" s="1246"/>
      <c r="Z7" s="1246"/>
      <c r="AA7" s="1246"/>
      <c r="AB7" s="1246"/>
      <c r="AC7" s="1246"/>
      <c r="AD7" s="1246"/>
      <c r="AE7" s="1267"/>
      <c r="AF7" s="1244" t="str">
        <f>'Result Sheet'!CC108</f>
        <v>MATHEMATICS</v>
      </c>
      <c r="AG7" s="1245"/>
      <c r="AH7" s="1245"/>
      <c r="AI7" s="1246"/>
      <c r="AJ7" s="1246"/>
      <c r="AK7" s="1246"/>
      <c r="AL7" s="1246"/>
      <c r="AM7" s="1246"/>
      <c r="AN7" s="1246"/>
      <c r="AO7" s="1246"/>
      <c r="AP7" s="1246"/>
      <c r="AQ7" s="1247"/>
      <c r="AR7" s="1247"/>
      <c r="AS7" s="1248"/>
    </row>
    <row r="8" spans="2:45" ht="62.25" customHeight="1">
      <c r="B8" s="1263"/>
      <c r="C8" s="1264"/>
      <c r="D8" s="265" t="s">
        <v>124</v>
      </c>
      <c r="E8" s="266" t="s">
        <v>62</v>
      </c>
      <c r="F8" s="266" t="s">
        <v>127</v>
      </c>
      <c r="G8" s="266" t="s">
        <v>117</v>
      </c>
      <c r="H8" s="266" t="s">
        <v>118</v>
      </c>
      <c r="I8" s="266" t="s">
        <v>119</v>
      </c>
      <c r="J8" s="266" t="s">
        <v>125</v>
      </c>
      <c r="K8" s="266" t="s">
        <v>126</v>
      </c>
      <c r="L8" s="266" t="s">
        <v>106</v>
      </c>
      <c r="M8" s="266" t="s">
        <v>120</v>
      </c>
      <c r="N8" s="266" t="s">
        <v>107</v>
      </c>
      <c r="O8" s="266" t="s">
        <v>121</v>
      </c>
      <c r="P8" s="266" t="s">
        <v>122</v>
      </c>
      <c r="Q8" s="267" t="s">
        <v>29</v>
      </c>
      <c r="R8" s="265" t="s">
        <v>124</v>
      </c>
      <c r="S8" s="266" t="s">
        <v>62</v>
      </c>
      <c r="T8" s="266" t="s">
        <v>127</v>
      </c>
      <c r="U8" s="266" t="s">
        <v>117</v>
      </c>
      <c r="V8" s="266" t="s">
        <v>118</v>
      </c>
      <c r="W8" s="266" t="s">
        <v>119</v>
      </c>
      <c r="X8" s="266" t="s">
        <v>125</v>
      </c>
      <c r="Y8" s="266" t="s">
        <v>126</v>
      </c>
      <c r="Z8" s="266" t="s">
        <v>106</v>
      </c>
      <c r="AA8" s="266" t="s">
        <v>120</v>
      </c>
      <c r="AB8" s="266" t="s">
        <v>107</v>
      </c>
      <c r="AC8" s="266" t="s">
        <v>121</v>
      </c>
      <c r="AD8" s="266" t="s">
        <v>122</v>
      </c>
      <c r="AE8" s="267" t="s">
        <v>29</v>
      </c>
      <c r="AF8" s="265" t="s">
        <v>124</v>
      </c>
      <c r="AG8" s="266" t="s">
        <v>62</v>
      </c>
      <c r="AH8" s="266" t="s">
        <v>127</v>
      </c>
      <c r="AI8" s="266" t="s">
        <v>117</v>
      </c>
      <c r="AJ8" s="266" t="s">
        <v>118</v>
      </c>
      <c r="AK8" s="266" t="s">
        <v>119</v>
      </c>
      <c r="AL8" s="266" t="s">
        <v>125</v>
      </c>
      <c r="AM8" s="266" t="s">
        <v>126</v>
      </c>
      <c r="AN8" s="266" t="s">
        <v>106</v>
      </c>
      <c r="AO8" s="266" t="s">
        <v>120</v>
      </c>
      <c r="AP8" s="266" t="s">
        <v>107</v>
      </c>
      <c r="AQ8" s="266" t="s">
        <v>121</v>
      </c>
      <c r="AR8" s="266" t="s">
        <v>122</v>
      </c>
      <c r="AS8" s="268" t="s">
        <v>29</v>
      </c>
    </row>
    <row r="9" spans="2:45" ht="55.5" customHeight="1">
      <c r="B9" s="1263"/>
      <c r="C9" s="1264"/>
      <c r="D9" s="273">
        <f>'Result Sheet'!BA111</f>
        <v>2</v>
      </c>
      <c r="E9" s="274">
        <f>COUNTIF('Marks Entry'!$BO$10:$BO$109,"D")</f>
        <v>0</v>
      </c>
      <c r="F9" s="274">
        <f>COUNTIF('Marks Entry'!$BO$10:$BO$109,"I")</f>
        <v>0</v>
      </c>
      <c r="G9" s="274">
        <f>'Result Sheet'!BF111+'Result Sheet'!BG111</f>
        <v>0</v>
      </c>
      <c r="H9" s="274">
        <f>'Result Sheet'!BH111</f>
        <v>0</v>
      </c>
      <c r="I9" s="274">
        <f>'Result Sheet'!BI111</f>
        <v>1</v>
      </c>
      <c r="J9" s="274">
        <f>COUNTIF('Marks Entry'!$BO$10:$BO$109,"G1")</f>
        <v>0</v>
      </c>
      <c r="K9" s="274">
        <f>COUNTIF('Marks Entry'!$BO$10:$BO$109,"G2")</f>
        <v>0</v>
      </c>
      <c r="L9" s="274">
        <f>'Result Sheet'!BJ111</f>
        <v>0</v>
      </c>
      <c r="M9" s="274">
        <f>'Result Sheet'!BF112</f>
        <v>0</v>
      </c>
      <c r="N9" s="274">
        <f>'Result Sheet'!BH112</f>
        <v>0</v>
      </c>
      <c r="O9" s="274">
        <f>'Result Sheet'!BB111</f>
        <v>0</v>
      </c>
      <c r="P9" s="274">
        <f>'Result Sheet'!BJ112</f>
        <v>0</v>
      </c>
      <c r="Q9" s="275">
        <f>SUM(G9:P9)</f>
        <v>1</v>
      </c>
      <c r="R9" s="276">
        <f>'Result Sheet'!BO111</f>
        <v>2</v>
      </c>
      <c r="S9" s="274">
        <f>COUNTIF('Marks Entry'!$CC$10:$CC$109,"D")</f>
        <v>0</v>
      </c>
      <c r="T9" s="274">
        <f>COUNTIF('Marks Entry'!$CC$10:$CC$109,"I")</f>
        <v>1</v>
      </c>
      <c r="U9" s="274">
        <f>'Result Sheet'!BT111+'Result Sheet'!BU111</f>
        <v>1</v>
      </c>
      <c r="V9" s="274">
        <f>'Result Sheet'!BV111</f>
        <v>0</v>
      </c>
      <c r="W9" s="274">
        <f>'Result Sheet'!BW111</f>
        <v>0</v>
      </c>
      <c r="X9" s="274">
        <f>'Result Sheet'!BZ111</f>
        <v>1</v>
      </c>
      <c r="Y9" s="274">
        <f>'Result Sheet'!CA111</f>
        <v>0</v>
      </c>
      <c r="Z9" s="274">
        <f>'Result Sheet'!BX111</f>
        <v>0</v>
      </c>
      <c r="AA9" s="274">
        <f>'Result Sheet'!BT112</f>
        <v>0</v>
      </c>
      <c r="AB9" s="274">
        <f>'Result Sheet'!BV112</f>
        <v>0</v>
      </c>
      <c r="AC9" s="274">
        <f>'Result Sheet'!BP111</f>
        <v>0</v>
      </c>
      <c r="AD9" s="274">
        <f>'Result Sheet'!BX112</f>
        <v>0</v>
      </c>
      <c r="AE9" s="275">
        <f>SUM(U9:AD9)</f>
        <v>2</v>
      </c>
      <c r="AF9" s="276">
        <f>'Result Sheet'!CC111</f>
        <v>2</v>
      </c>
      <c r="AG9" s="274">
        <f>COUNTIF('Marks Entry'!$CQ$10:$CQ$109,"D")</f>
        <v>0</v>
      </c>
      <c r="AH9" s="274">
        <f>COUNTIF('Marks Entry'!$CQ$10:$CQ$109,"I")</f>
        <v>0</v>
      </c>
      <c r="AI9" s="274">
        <f>'Result Sheet'!CH111+'Result Sheet'!CI111</f>
        <v>0</v>
      </c>
      <c r="AJ9" s="274">
        <f>'Result Sheet'!CJ111</f>
        <v>0</v>
      </c>
      <c r="AK9" s="274">
        <f>'Result Sheet'!CK111</f>
        <v>1</v>
      </c>
      <c r="AL9" s="274">
        <f>'Result Sheet'!CN111</f>
        <v>1</v>
      </c>
      <c r="AM9" s="274">
        <f>'Result Sheet'!CO111</f>
        <v>0</v>
      </c>
      <c r="AN9" s="274">
        <f>'Result Sheet'!CL111</f>
        <v>0</v>
      </c>
      <c r="AO9" s="274">
        <f>'Result Sheet'!CH112</f>
        <v>0</v>
      </c>
      <c r="AP9" s="274">
        <f>'Result Sheet'!CJ112</f>
        <v>0</v>
      </c>
      <c r="AQ9" s="274">
        <f>'Result Sheet'!CD111</f>
        <v>0</v>
      </c>
      <c r="AR9" s="274">
        <f>'Result Sheet'!CL112</f>
        <v>0</v>
      </c>
      <c r="AS9" s="277">
        <f>SUM(AI9:AR9)</f>
        <v>2</v>
      </c>
    </row>
    <row r="10" spans="2:45" ht="21.75" customHeight="1">
      <c r="B10" s="1263"/>
      <c r="C10" s="1264"/>
      <c r="D10" s="1244" t="str">
        <f>'Result Sheet'!CQ108</f>
        <v>SOCIAL SCIENCE</v>
      </c>
      <c r="E10" s="1245"/>
      <c r="F10" s="1245"/>
      <c r="G10" s="1246"/>
      <c r="H10" s="1246"/>
      <c r="I10" s="1246"/>
      <c r="J10" s="1246"/>
      <c r="K10" s="1246"/>
      <c r="L10" s="1246"/>
      <c r="M10" s="1246"/>
      <c r="N10" s="1246"/>
      <c r="O10" s="1246"/>
      <c r="P10" s="1246"/>
      <c r="Q10" s="1267"/>
      <c r="R10" s="1272"/>
      <c r="S10" s="1273"/>
      <c r="T10" s="1273"/>
      <c r="U10" s="1273"/>
      <c r="V10" s="1273"/>
      <c r="W10" s="1273"/>
      <c r="X10" s="1273"/>
      <c r="Y10" s="1273"/>
      <c r="Z10" s="1273"/>
      <c r="AA10" s="1273"/>
      <c r="AB10" s="1273"/>
      <c r="AC10" s="1273"/>
      <c r="AD10" s="1273"/>
      <c r="AE10" s="1273"/>
      <c r="AF10" s="1273"/>
      <c r="AG10" s="1273"/>
      <c r="AH10" s="1273"/>
      <c r="AI10" s="1273"/>
      <c r="AJ10" s="1273"/>
      <c r="AK10" s="1273"/>
      <c r="AL10" s="1273"/>
      <c r="AM10" s="1273"/>
      <c r="AN10" s="1273"/>
      <c r="AO10" s="1273"/>
      <c r="AP10" s="1273"/>
      <c r="AQ10" s="1273"/>
      <c r="AR10" s="1273"/>
      <c r="AS10" s="1274"/>
    </row>
    <row r="11" spans="2:45" ht="62.25" customHeight="1">
      <c r="B11" s="1263"/>
      <c r="C11" s="1264"/>
      <c r="D11" s="265" t="s">
        <v>124</v>
      </c>
      <c r="E11" s="266" t="s">
        <v>62</v>
      </c>
      <c r="F11" s="266" t="s">
        <v>127</v>
      </c>
      <c r="G11" s="266" t="s">
        <v>117</v>
      </c>
      <c r="H11" s="266" t="s">
        <v>118</v>
      </c>
      <c r="I11" s="266" t="s">
        <v>119</v>
      </c>
      <c r="J11" s="266" t="s">
        <v>125</v>
      </c>
      <c r="K11" s="266" t="s">
        <v>126</v>
      </c>
      <c r="L11" s="266" t="s">
        <v>106</v>
      </c>
      <c r="M11" s="266" t="s">
        <v>120</v>
      </c>
      <c r="N11" s="266" t="s">
        <v>107</v>
      </c>
      <c r="O11" s="266" t="s">
        <v>121</v>
      </c>
      <c r="P11" s="266" t="s">
        <v>122</v>
      </c>
      <c r="Q11" s="267" t="s">
        <v>29</v>
      </c>
      <c r="R11" s="1275"/>
      <c r="S11" s="1276"/>
      <c r="T11" s="1276"/>
      <c r="U11" s="1276"/>
      <c r="V11" s="1276"/>
      <c r="W11" s="1276"/>
      <c r="X11" s="1276"/>
      <c r="Y11" s="1276"/>
      <c r="Z11" s="1276"/>
      <c r="AA11" s="1276"/>
      <c r="AB11" s="1276"/>
      <c r="AC11" s="1276"/>
      <c r="AD11" s="1276"/>
      <c r="AE11" s="1276"/>
      <c r="AF11" s="1276"/>
      <c r="AG11" s="1276"/>
      <c r="AH11" s="1276"/>
      <c r="AI11" s="1276"/>
      <c r="AJ11" s="1276"/>
      <c r="AK11" s="1276"/>
      <c r="AL11" s="1276"/>
      <c r="AM11" s="1276"/>
      <c r="AN11" s="1276"/>
      <c r="AO11" s="1276"/>
      <c r="AP11" s="1276"/>
      <c r="AQ11" s="1276"/>
      <c r="AR11" s="1276"/>
      <c r="AS11" s="1277"/>
    </row>
    <row r="12" spans="2:45" ht="55.5" customHeight="1">
      <c r="B12" s="1265"/>
      <c r="C12" s="1266"/>
      <c r="D12" s="273">
        <f>'Result Sheet'!CQ111</f>
        <v>2</v>
      </c>
      <c r="E12" s="274">
        <f>COUNTIF('Marks Entry'!$BO$10:$BO$109,"D")</f>
        <v>0</v>
      </c>
      <c r="F12" s="274">
        <f>COUNTIF('Marks Entry'!$BO$10:$BO$109,"I")</f>
        <v>0</v>
      </c>
      <c r="G12" s="274">
        <f>'Result Sheet'!CV111+'Result Sheet'!CW111</f>
        <v>0</v>
      </c>
      <c r="H12" s="274">
        <f>'Result Sheet'!CX111</f>
        <v>1</v>
      </c>
      <c r="I12" s="274">
        <f>'Result Sheet'!CY111</f>
        <v>0</v>
      </c>
      <c r="J12" s="274">
        <f>COUNTIF('Marks Entry'!$BO$10:$BO$109,"G1")</f>
        <v>0</v>
      </c>
      <c r="K12" s="274">
        <f>COUNTIF('Marks Entry'!$BO$10:$BO$109,"G2")</f>
        <v>0</v>
      </c>
      <c r="L12" s="274">
        <f>'Result Sheet'!CZ111</f>
        <v>0</v>
      </c>
      <c r="M12" s="274">
        <f>'Result Sheet'!CV112</f>
        <v>0</v>
      </c>
      <c r="N12" s="274">
        <f>'Result Sheet'!CX112</f>
        <v>0</v>
      </c>
      <c r="O12" s="274">
        <f>'Result Sheet'!CR111</f>
        <v>0</v>
      </c>
      <c r="P12" s="274">
        <f>'Result Sheet'!CZ112</f>
        <v>0</v>
      </c>
      <c r="Q12" s="275">
        <f>SUM(G12:P12)</f>
        <v>1</v>
      </c>
      <c r="R12" s="1278"/>
      <c r="S12" s="1279"/>
      <c r="T12" s="1279"/>
      <c r="U12" s="1279"/>
      <c r="V12" s="1279"/>
      <c r="W12" s="1279"/>
      <c r="X12" s="1279"/>
      <c r="Y12" s="1279"/>
      <c r="Z12" s="1279"/>
      <c r="AA12" s="1279"/>
      <c r="AB12" s="1279"/>
      <c r="AC12" s="1279"/>
      <c r="AD12" s="1279"/>
      <c r="AE12" s="1279"/>
      <c r="AF12" s="1279"/>
      <c r="AG12" s="1279"/>
      <c r="AH12" s="1279"/>
      <c r="AI12" s="1279"/>
      <c r="AJ12" s="1279"/>
      <c r="AK12" s="1279"/>
      <c r="AL12" s="1279"/>
      <c r="AM12" s="1279"/>
      <c r="AN12" s="1279"/>
      <c r="AO12" s="1279"/>
      <c r="AP12" s="1279"/>
      <c r="AQ12" s="1279"/>
      <c r="AR12" s="1279"/>
      <c r="AS12" s="1280"/>
    </row>
    <row r="13" spans="2:45">
      <c r="B13" s="1283"/>
      <c r="C13" s="1284"/>
      <c r="D13" s="1284"/>
      <c r="E13" s="1284"/>
      <c r="F13" s="1284"/>
      <c r="G13" s="1284"/>
      <c r="H13" s="1284"/>
      <c r="I13" s="1284"/>
      <c r="J13" s="1284"/>
      <c r="K13" s="1284"/>
      <c r="L13" s="1284"/>
      <c r="M13" s="1284"/>
      <c r="N13" s="1284"/>
      <c r="O13" s="1284"/>
      <c r="P13" s="1284"/>
      <c r="Q13" s="1284"/>
      <c r="R13" s="1284"/>
      <c r="S13" s="1284"/>
      <c r="T13" s="1284"/>
      <c r="U13" s="1284"/>
      <c r="V13" s="1284"/>
      <c r="W13" s="1284"/>
      <c r="X13" s="1284"/>
      <c r="Y13" s="1284"/>
      <c r="Z13" s="1284"/>
      <c r="AA13" s="1284"/>
      <c r="AB13" s="1284"/>
      <c r="AC13" s="1284"/>
      <c r="AD13" s="1284"/>
      <c r="AE13" s="1284"/>
      <c r="AF13" s="1284"/>
      <c r="AG13" s="1284"/>
      <c r="AH13" s="1284"/>
      <c r="AI13" s="1284"/>
      <c r="AJ13" s="1284"/>
      <c r="AK13" s="1284"/>
      <c r="AL13" s="1284"/>
      <c r="AM13" s="1284"/>
      <c r="AN13" s="1284"/>
      <c r="AO13" s="1284"/>
      <c r="AP13" s="1284"/>
      <c r="AQ13" s="1284"/>
      <c r="AR13" s="1284"/>
      <c r="AS13" s="1285"/>
    </row>
    <row r="14" spans="2:45" ht="25.5">
      <c r="B14" s="1281" t="s">
        <v>114</v>
      </c>
      <c r="C14" s="1282"/>
      <c r="D14" s="1282"/>
      <c r="E14" s="1282"/>
      <c r="F14" s="1282"/>
      <c r="G14" s="1282"/>
      <c r="H14" s="1282"/>
      <c r="I14" s="1282"/>
      <c r="J14" s="1282"/>
      <c r="K14" s="1282"/>
      <c r="L14" s="1282"/>
      <c r="M14" s="1282"/>
      <c r="N14" s="1282"/>
      <c r="O14" s="1282"/>
      <c r="P14" s="1282"/>
      <c r="Q14" s="1282"/>
      <c r="R14" s="1282"/>
      <c r="S14" s="1282"/>
      <c r="T14" s="1282"/>
      <c r="U14" s="1282"/>
      <c r="V14" s="1282"/>
      <c r="W14" s="1282"/>
      <c r="X14" s="278"/>
      <c r="Y14" s="278"/>
      <c r="Z14" s="1235" t="str">
        <f>CONCATENATE(Master!B6,Master!D6,Master!E6)</f>
        <v>SESSION:-2025-26</v>
      </c>
      <c r="AA14" s="1235"/>
      <c r="AB14" s="1235"/>
      <c r="AC14" s="1235"/>
      <c r="AD14" s="1235"/>
      <c r="AE14" s="1235"/>
      <c r="AF14" s="1235"/>
      <c r="AG14" s="1235"/>
      <c r="AH14" s="1235"/>
      <c r="AI14" s="1235"/>
      <c r="AJ14" s="1235"/>
      <c r="AK14" s="1235"/>
      <c r="AL14" s="1235"/>
      <c r="AM14" s="1235"/>
      <c r="AN14" s="1235"/>
      <c r="AO14" s="1235"/>
      <c r="AP14" s="1235"/>
      <c r="AQ14" s="1235"/>
      <c r="AR14" s="1235"/>
      <c r="AS14" s="1236"/>
    </row>
    <row r="15" spans="2:45" ht="45.75" customHeight="1">
      <c r="B15" s="1271" t="s">
        <v>31</v>
      </c>
      <c r="C15" s="1237"/>
      <c r="D15" s="1251" t="s">
        <v>26</v>
      </c>
      <c r="E15" s="1252"/>
      <c r="F15" s="1252"/>
      <c r="G15" s="1253"/>
      <c r="H15" s="1237" t="s">
        <v>116</v>
      </c>
      <c r="I15" s="1237"/>
      <c r="J15" s="1237"/>
      <c r="K15" s="1237"/>
      <c r="L15" s="1237"/>
      <c r="M15" s="1237" t="s">
        <v>129</v>
      </c>
      <c r="N15" s="1237"/>
      <c r="O15" s="1237"/>
      <c r="P15" s="1237" t="s">
        <v>130</v>
      </c>
      <c r="Q15" s="1237"/>
      <c r="R15" s="1237"/>
      <c r="S15" s="279"/>
      <c r="T15" s="279"/>
      <c r="U15" s="1240" t="s">
        <v>132</v>
      </c>
      <c r="V15" s="1238"/>
      <c r="W15" s="1238"/>
      <c r="X15" s="1238"/>
      <c r="Y15" s="1241"/>
      <c r="Z15" s="1237" t="s">
        <v>120</v>
      </c>
      <c r="AA15" s="1237"/>
      <c r="AB15" s="1237"/>
      <c r="AC15" s="1237" t="s">
        <v>107</v>
      </c>
      <c r="AD15" s="1237"/>
      <c r="AE15" s="1237"/>
      <c r="AF15" s="1237" t="s">
        <v>121</v>
      </c>
      <c r="AG15" s="1237"/>
      <c r="AH15" s="1237"/>
      <c r="AI15" s="1237"/>
      <c r="AJ15" s="1237"/>
      <c r="AK15" s="1240" t="s">
        <v>131</v>
      </c>
      <c r="AL15" s="1238"/>
      <c r="AM15" s="1238"/>
      <c r="AN15" s="1238"/>
      <c r="AO15" s="1238"/>
      <c r="AP15" s="1241"/>
      <c r="AQ15" s="1238" t="s">
        <v>213</v>
      </c>
      <c r="AR15" s="1238"/>
      <c r="AS15" s="1239"/>
    </row>
    <row r="16" spans="2:45" ht="15.75" customHeight="1">
      <c r="B16" s="1269">
        <v>1</v>
      </c>
      <c r="C16" s="1270"/>
      <c r="D16" s="1234">
        <v>2</v>
      </c>
      <c r="E16" s="1234"/>
      <c r="F16" s="1234"/>
      <c r="G16" s="1234"/>
      <c r="H16" s="1234">
        <v>3</v>
      </c>
      <c r="I16" s="1234"/>
      <c r="J16" s="1234"/>
      <c r="K16" s="1234"/>
      <c r="L16" s="1234"/>
      <c r="M16" s="1234">
        <v>4</v>
      </c>
      <c r="N16" s="1234"/>
      <c r="O16" s="1234"/>
      <c r="P16" s="1234">
        <v>5</v>
      </c>
      <c r="Q16" s="1234"/>
      <c r="R16" s="1234"/>
      <c r="S16" s="280"/>
      <c r="T16" s="280"/>
      <c r="U16" s="1234">
        <v>6</v>
      </c>
      <c r="V16" s="1234"/>
      <c r="W16" s="1234"/>
      <c r="X16" s="280"/>
      <c r="Y16" s="280"/>
      <c r="Z16" s="1234">
        <v>7</v>
      </c>
      <c r="AA16" s="1234"/>
      <c r="AB16" s="1234"/>
      <c r="AC16" s="1234">
        <v>8</v>
      </c>
      <c r="AD16" s="1234"/>
      <c r="AE16" s="1234"/>
      <c r="AF16" s="1234">
        <v>9</v>
      </c>
      <c r="AG16" s="1234"/>
      <c r="AH16" s="1234"/>
      <c r="AI16" s="1234"/>
      <c r="AJ16" s="1234"/>
      <c r="AK16" s="1013">
        <v>10</v>
      </c>
      <c r="AL16" s="1014"/>
      <c r="AM16" s="1014"/>
      <c r="AN16" s="1014"/>
      <c r="AO16" s="1014"/>
      <c r="AP16" s="1015"/>
      <c r="AQ16" s="1014">
        <v>11</v>
      </c>
      <c r="AR16" s="1014"/>
      <c r="AS16" s="1268"/>
    </row>
    <row r="17" spans="2:45" ht="45.75" customHeight="1">
      <c r="B17" s="1256">
        <v>1</v>
      </c>
      <c r="C17" s="1254"/>
      <c r="D17" s="1231" t="s">
        <v>115</v>
      </c>
      <c r="E17" s="1232"/>
      <c r="F17" s="1232"/>
      <c r="G17" s="1233"/>
      <c r="H17" s="1254">
        <f>'Result Sheet'!FV110</f>
        <v>0</v>
      </c>
      <c r="I17" s="1254"/>
      <c r="J17" s="1254"/>
      <c r="K17" s="1254"/>
      <c r="L17" s="1254"/>
      <c r="M17" s="1254">
        <f>'Result Sheet'!FW110</f>
        <v>1</v>
      </c>
      <c r="N17" s="1254"/>
      <c r="O17" s="1254"/>
      <c r="P17" s="1254">
        <f>'Result Sheet'!FX110</f>
        <v>0</v>
      </c>
      <c r="Q17" s="1254"/>
      <c r="R17" s="1254"/>
      <c r="S17" s="281"/>
      <c r="T17" s="281"/>
      <c r="U17" s="1255">
        <f>SUM(H17:R17)</f>
        <v>1</v>
      </c>
      <c r="V17" s="1255"/>
      <c r="W17" s="1255"/>
      <c r="X17" s="1255"/>
      <c r="Y17" s="1255"/>
      <c r="Z17" s="1254">
        <f>'Result Sheet'!FY110</f>
        <v>0</v>
      </c>
      <c r="AA17" s="1254"/>
      <c r="AB17" s="1254"/>
      <c r="AC17" s="1254">
        <f>'Result Sheet'!FZ110</f>
        <v>1</v>
      </c>
      <c r="AD17" s="1254"/>
      <c r="AE17" s="1254"/>
      <c r="AF17" s="1254">
        <f>'Result Sheet'!FT110</f>
        <v>0</v>
      </c>
      <c r="AG17" s="1254"/>
      <c r="AH17" s="1254"/>
      <c r="AI17" s="1254"/>
      <c r="AJ17" s="1254"/>
      <c r="AK17" s="1222">
        <f>SUM(Z17:AJ17)</f>
        <v>1</v>
      </c>
      <c r="AL17" s="1223"/>
      <c r="AM17" s="1223"/>
      <c r="AN17" s="1223"/>
      <c r="AO17" s="1223"/>
      <c r="AP17" s="1224"/>
      <c r="AQ17" s="1242">
        <f>SUM(U17,AK17)</f>
        <v>2</v>
      </c>
      <c r="AR17" s="1242"/>
      <c r="AS17" s="1243"/>
    </row>
    <row r="18" spans="2:45">
      <c r="B18" s="813"/>
      <c r="C18" s="813"/>
      <c r="D18" s="813"/>
      <c r="E18" s="813"/>
      <c r="F18" s="813"/>
      <c r="G18" s="813"/>
      <c r="H18" s="813"/>
      <c r="I18" s="813"/>
      <c r="J18" s="813"/>
      <c r="K18" s="813"/>
      <c r="L18" s="813"/>
      <c r="M18" s="813"/>
      <c r="N18" s="813"/>
      <c r="O18" s="813"/>
      <c r="P18" s="813"/>
      <c r="Q18" s="813"/>
      <c r="R18" s="813"/>
      <c r="S18" s="813"/>
      <c r="T18" s="813"/>
      <c r="U18" s="813"/>
      <c r="V18" s="813"/>
      <c r="W18" s="813"/>
      <c r="X18" s="813"/>
      <c r="Y18" s="813"/>
      <c r="Z18" s="813"/>
      <c r="AA18" s="813"/>
      <c r="AB18" s="813"/>
      <c r="AC18" s="813"/>
      <c r="AD18" s="813"/>
      <c r="AE18" s="813"/>
      <c r="AF18" s="813"/>
      <c r="AG18" s="813"/>
      <c r="AH18" s="813"/>
      <c r="AI18" s="813"/>
      <c r="AJ18" s="813"/>
      <c r="AK18" s="813"/>
      <c r="AL18" s="813"/>
      <c r="AM18" s="813"/>
      <c r="AN18" s="813"/>
      <c r="AO18" s="813"/>
      <c r="AP18" s="813"/>
      <c r="AQ18" s="813"/>
      <c r="AR18" s="813"/>
      <c r="AS18" s="813"/>
    </row>
    <row r="19" spans="2:45"/>
  </sheetData>
  <sheetProtection formatCells="0" formatColumns="0" formatRows="0"/>
  <mergeCells count="52">
    <mergeCell ref="R4:AE4"/>
    <mergeCell ref="AC17:AE17"/>
    <mergeCell ref="P17:R17"/>
    <mergeCell ref="D16:G16"/>
    <mergeCell ref="P16:R16"/>
    <mergeCell ref="D10:Q10"/>
    <mergeCell ref="M17:O17"/>
    <mergeCell ref="AQ16:AS16"/>
    <mergeCell ref="B16:C16"/>
    <mergeCell ref="B15:C15"/>
    <mergeCell ref="R7:AE7"/>
    <mergeCell ref="AF15:AJ15"/>
    <mergeCell ref="R10:AS12"/>
    <mergeCell ref="M16:O16"/>
    <mergeCell ref="AF7:AS7"/>
    <mergeCell ref="B14:W14"/>
    <mergeCell ref="Z15:AB15"/>
    <mergeCell ref="D7:Q7"/>
    <mergeCell ref="U15:Y15"/>
    <mergeCell ref="B13:AS13"/>
    <mergeCell ref="AQ17:AS17"/>
    <mergeCell ref="H15:L15"/>
    <mergeCell ref="AF4:AS4"/>
    <mergeCell ref="B2:W2"/>
    <mergeCell ref="D15:G15"/>
    <mergeCell ref="H17:L17"/>
    <mergeCell ref="U16:W16"/>
    <mergeCell ref="AF17:AJ17"/>
    <mergeCell ref="M15:O15"/>
    <mergeCell ref="Z17:AB17"/>
    <mergeCell ref="U17:Y17"/>
    <mergeCell ref="Z16:AB16"/>
    <mergeCell ref="B17:C17"/>
    <mergeCell ref="B4:C5"/>
    <mergeCell ref="B6:C12"/>
    <mergeCell ref="D4:Q4"/>
    <mergeCell ref="B18:AS18"/>
    <mergeCell ref="B1:AS1"/>
    <mergeCell ref="AK17:AP17"/>
    <mergeCell ref="B3:AE3"/>
    <mergeCell ref="Z2:AS2"/>
    <mergeCell ref="AF3:AS3"/>
    <mergeCell ref="D17:G17"/>
    <mergeCell ref="H16:L16"/>
    <mergeCell ref="Z14:AS14"/>
    <mergeCell ref="AF16:AJ16"/>
    <mergeCell ref="AC15:AE15"/>
    <mergeCell ref="P15:R15"/>
    <mergeCell ref="AQ15:AS15"/>
    <mergeCell ref="AK15:AP15"/>
    <mergeCell ref="AC16:AE16"/>
    <mergeCell ref="AK16:AP16"/>
  </mergeCells>
  <pageMargins left="0.24" right="0.19" top="0.23" bottom="0.21" header="0.21" footer="0.19"/>
  <pageSetup paperSize="9" scale="95" orientation="landscape"/>
</worksheet>
</file>

<file path=xl/worksheets/sheet6.xml><?xml version="1.0" encoding="utf-8"?>
<worksheet xmlns="http://schemas.openxmlformats.org/spreadsheetml/2006/main" xmlns:r="http://schemas.openxmlformats.org/officeDocument/2006/relationships">
  <sheetPr>
    <tabColor rgb="FF00B0F0"/>
  </sheetPr>
  <dimension ref="A1:XFC112"/>
  <sheetViews>
    <sheetView topLeftCell="A25" workbookViewId="0">
      <selection activeCell="J16" sqref="J16:P16"/>
    </sheetView>
  </sheetViews>
  <sheetFormatPr defaultColWidth="0" defaultRowHeight="15" zeroHeight="1"/>
  <cols>
    <col min="1" max="1" width="5" style="33" customWidth="1"/>
    <col min="2" max="2" width="14.28515625" style="33" customWidth="1"/>
    <col min="3" max="30" width="6.5703125" style="33" customWidth="1"/>
    <col min="31" max="31" width="2" style="33" customWidth="1"/>
    <col min="32" max="37" width="9.140625" style="33" hidden="1"/>
    <col min="38" max="44" width="5.85546875" style="34" hidden="1"/>
    <col min="45" max="86" width="4.5703125" style="34" hidden="1"/>
    <col min="87" max="92" width="6.85546875" style="34" hidden="1"/>
    <col min="93" max="98" width="9.140625" style="35" hidden="1"/>
    <col min="99" max="16383" width="9.140625" hidden="1"/>
    <col min="16384" max="16384" width="6" hidden="1"/>
  </cols>
  <sheetData>
    <row r="1" spans="1:98" ht="30">
      <c r="A1" s="1322" t="str">
        <f>CONCATENATE("School's Name:-    ",'Marks Entry'!$C$1)</f>
        <v>School's Name:-    GOVT VARISHTHA UPADHYAY SANSKRIT SCHOOL</v>
      </c>
      <c r="B1" s="1323"/>
      <c r="C1" s="1323"/>
      <c r="D1" s="1323"/>
      <c r="E1" s="1323"/>
      <c r="F1" s="1323"/>
      <c r="G1" s="1323"/>
      <c r="H1" s="1323"/>
      <c r="I1" s="1323"/>
      <c r="J1" s="1323"/>
      <c r="K1" s="1323"/>
      <c r="L1" s="1323"/>
      <c r="M1" s="1323"/>
      <c r="N1" s="1323"/>
      <c r="O1" s="1323"/>
      <c r="P1" s="1323"/>
      <c r="Q1" s="1323"/>
      <c r="R1" s="1323"/>
      <c r="S1" s="1323"/>
      <c r="T1" s="1323"/>
      <c r="U1" s="1323"/>
      <c r="V1" s="1323"/>
      <c r="W1" s="1323"/>
      <c r="X1" s="1323"/>
      <c r="Y1" s="1323"/>
      <c r="Z1" s="1323"/>
      <c r="AA1" s="1323"/>
      <c r="AB1" s="1323"/>
      <c r="AC1" s="1323"/>
      <c r="AD1" s="1323"/>
      <c r="AE1" s="36"/>
      <c r="AF1" s="36"/>
      <c r="AG1" s="36"/>
      <c r="AH1" s="36"/>
      <c r="AJ1" s="1327"/>
      <c r="AK1" s="1328"/>
      <c r="AL1" s="1328"/>
      <c r="AM1" s="1328"/>
      <c r="AN1" s="1328"/>
      <c r="AO1" s="1328"/>
      <c r="AP1" s="1329"/>
      <c r="AQ1" s="37"/>
      <c r="AR1" s="38"/>
      <c r="AS1" s="1314" t="str">
        <f>'Marks Entry'!L3</f>
        <v>HINDI</v>
      </c>
      <c r="AT1" s="1315"/>
      <c r="AU1" s="1315"/>
      <c r="AV1" s="1315"/>
      <c r="AW1" s="1315"/>
      <c r="AX1" s="1321"/>
      <c r="AY1" s="1314" t="str">
        <f>'Marks Entry'!Z3</f>
        <v>ENGLISH</v>
      </c>
      <c r="AZ1" s="1315"/>
      <c r="BA1" s="1315"/>
      <c r="BB1" s="1315"/>
      <c r="BC1" s="1315"/>
      <c r="BD1" s="1316"/>
      <c r="BE1" s="1314" t="str">
        <f>'Marks Entry'!AN3</f>
        <v>SANSKRIT-I</v>
      </c>
      <c r="BF1" s="1315"/>
      <c r="BG1" s="1315"/>
      <c r="BH1" s="1315"/>
      <c r="BI1" s="1315"/>
      <c r="BJ1" s="1321"/>
      <c r="BK1" s="1314" t="str">
        <f>'Marks Entry'!BB3</f>
        <v>SANSKRIT-II</v>
      </c>
      <c r="BL1" s="1315"/>
      <c r="BM1" s="1315"/>
      <c r="BN1" s="1315"/>
      <c r="BO1" s="1315"/>
      <c r="BP1" s="1316"/>
      <c r="BQ1" s="1314" t="str">
        <f>'Marks Entry'!BP3</f>
        <v>SCIENCE</v>
      </c>
      <c r="BR1" s="1315"/>
      <c r="BS1" s="1315"/>
      <c r="BT1" s="1315"/>
      <c r="BU1" s="1315"/>
      <c r="BV1" s="1316"/>
      <c r="BW1" s="1314" t="str">
        <f>'Marks Entry'!CD3</f>
        <v>MATHEMATICS</v>
      </c>
      <c r="BX1" s="1315"/>
      <c r="BY1" s="1315"/>
      <c r="BZ1" s="1315"/>
      <c r="CA1" s="1315"/>
      <c r="CB1" s="1316"/>
      <c r="CC1" s="1314" t="str">
        <f>'Marks Entry'!CR3</f>
        <v>SOCIAL SCIENCE</v>
      </c>
      <c r="CD1" s="1315"/>
      <c r="CE1" s="1315"/>
      <c r="CF1" s="1315"/>
      <c r="CG1" s="1315"/>
      <c r="CH1" s="1316"/>
      <c r="CI1" s="1317" t="s">
        <v>121</v>
      </c>
      <c r="CJ1" s="1318"/>
      <c r="CK1" s="1318"/>
      <c r="CL1" s="1318"/>
      <c r="CM1" s="1318"/>
      <c r="CN1" s="1318"/>
      <c r="CO1" s="1319" t="s">
        <v>168</v>
      </c>
      <c r="CP1" s="1319"/>
      <c r="CQ1" s="1319"/>
      <c r="CR1" s="1319"/>
      <c r="CS1" s="1319"/>
      <c r="CT1" s="1319"/>
    </row>
    <row r="2" spans="1:98" ht="25.5">
      <c r="A2" s="1337" t="s">
        <v>169</v>
      </c>
      <c r="B2" s="1338"/>
      <c r="C2" s="1338"/>
      <c r="D2" s="1338"/>
      <c r="E2" s="1338"/>
      <c r="F2" s="1338"/>
      <c r="G2" s="1338"/>
      <c r="H2" s="1338"/>
      <c r="I2" s="1338"/>
      <c r="J2" s="1338"/>
      <c r="K2" s="1338"/>
      <c r="L2" s="1338"/>
      <c r="M2" s="1338"/>
      <c r="N2" s="1338"/>
      <c r="O2" s="1338"/>
      <c r="P2" s="1338"/>
      <c r="Q2" s="1338"/>
      <c r="R2" s="1338"/>
      <c r="S2" s="1338"/>
      <c r="T2" s="1338"/>
      <c r="U2" s="1338"/>
      <c r="V2" s="1338"/>
      <c r="W2" s="1338"/>
      <c r="X2" s="1338"/>
      <c r="Y2" s="1338"/>
      <c r="Z2" s="1338"/>
      <c r="AA2" s="1338"/>
      <c r="AB2" s="1338"/>
      <c r="AC2" s="1338"/>
      <c r="AD2" s="1338"/>
      <c r="AE2" s="39"/>
      <c r="AF2" s="39"/>
      <c r="AG2" s="39"/>
      <c r="AH2" s="39"/>
      <c r="AJ2" s="1330"/>
      <c r="AK2" s="1331"/>
      <c r="AL2" s="1331"/>
      <c r="AM2" s="1331"/>
      <c r="AN2" s="1331"/>
      <c r="AO2" s="1331"/>
      <c r="AP2" s="1332"/>
      <c r="AQ2" s="40"/>
      <c r="AR2" s="40"/>
      <c r="AS2" s="41" t="s">
        <v>170</v>
      </c>
      <c r="AT2" s="42" t="s">
        <v>171</v>
      </c>
      <c r="AU2" s="42" t="s">
        <v>172</v>
      </c>
      <c r="AV2" s="42" t="s">
        <v>173</v>
      </c>
      <c r="AW2" s="42" t="s">
        <v>174</v>
      </c>
      <c r="AX2" s="43" t="s">
        <v>175</v>
      </c>
      <c r="AY2" s="41" t="s">
        <v>170</v>
      </c>
      <c r="AZ2" s="42" t="s">
        <v>171</v>
      </c>
      <c r="BA2" s="42" t="s">
        <v>172</v>
      </c>
      <c r="BB2" s="42" t="s">
        <v>173</v>
      </c>
      <c r="BC2" s="42" t="s">
        <v>174</v>
      </c>
      <c r="BD2" s="44" t="s">
        <v>175</v>
      </c>
      <c r="BE2" s="41" t="s">
        <v>170</v>
      </c>
      <c r="BF2" s="42" t="s">
        <v>171</v>
      </c>
      <c r="BG2" s="42" t="s">
        <v>172</v>
      </c>
      <c r="BH2" s="42" t="s">
        <v>173</v>
      </c>
      <c r="BI2" s="42" t="s">
        <v>174</v>
      </c>
      <c r="BJ2" s="43" t="s">
        <v>175</v>
      </c>
      <c r="BK2" s="41" t="s">
        <v>170</v>
      </c>
      <c r="BL2" s="42" t="s">
        <v>171</v>
      </c>
      <c r="BM2" s="42" t="s">
        <v>172</v>
      </c>
      <c r="BN2" s="42" t="s">
        <v>173</v>
      </c>
      <c r="BO2" s="42" t="s">
        <v>174</v>
      </c>
      <c r="BP2" s="44" t="s">
        <v>175</v>
      </c>
      <c r="BQ2" s="41" t="s">
        <v>170</v>
      </c>
      <c r="BR2" s="42" t="s">
        <v>171</v>
      </c>
      <c r="BS2" s="42" t="s">
        <v>172</v>
      </c>
      <c r="BT2" s="42" t="s">
        <v>173</v>
      </c>
      <c r="BU2" s="42" t="s">
        <v>174</v>
      </c>
      <c r="BV2" s="44" t="s">
        <v>175</v>
      </c>
      <c r="BW2" s="41" t="s">
        <v>170</v>
      </c>
      <c r="BX2" s="42" t="s">
        <v>171</v>
      </c>
      <c r="BY2" s="42" t="s">
        <v>172</v>
      </c>
      <c r="BZ2" s="42" t="s">
        <v>173</v>
      </c>
      <c r="CA2" s="42" t="s">
        <v>174</v>
      </c>
      <c r="CB2" s="44" t="s">
        <v>175</v>
      </c>
      <c r="CC2" s="41" t="s">
        <v>170</v>
      </c>
      <c r="CD2" s="42" t="s">
        <v>171</v>
      </c>
      <c r="CE2" s="42" t="s">
        <v>172</v>
      </c>
      <c r="CF2" s="42" t="s">
        <v>173</v>
      </c>
      <c r="CG2" s="42" t="s">
        <v>174</v>
      </c>
      <c r="CH2" s="44" t="s">
        <v>175</v>
      </c>
      <c r="CI2" s="45" t="s">
        <v>170</v>
      </c>
      <c r="CJ2" s="42" t="s">
        <v>171</v>
      </c>
      <c r="CK2" s="42" t="s">
        <v>172</v>
      </c>
      <c r="CL2" s="42" t="s">
        <v>173</v>
      </c>
      <c r="CM2" s="42" t="s">
        <v>174</v>
      </c>
      <c r="CN2" s="42" t="s">
        <v>175</v>
      </c>
      <c r="CO2" s="46" t="s">
        <v>170</v>
      </c>
      <c r="CP2" s="46" t="s">
        <v>171</v>
      </c>
      <c r="CQ2" s="46" t="s">
        <v>172</v>
      </c>
      <c r="CR2" s="46" t="s">
        <v>173</v>
      </c>
      <c r="CS2" s="46" t="s">
        <v>174</v>
      </c>
      <c r="CT2" s="46" t="s">
        <v>175</v>
      </c>
    </row>
    <row r="3" spans="1:98" ht="25.5">
      <c r="A3" s="1350" t="str">
        <f>CONCATENATE('Marks Entry'!C4,'Marks Entry'!G4,'Marks Entry'!J4)</f>
        <v>Class -9(A)</v>
      </c>
      <c r="B3" s="1351"/>
      <c r="C3" s="1352"/>
      <c r="D3" s="1352"/>
      <c r="E3" s="1352"/>
      <c r="F3" s="1320" t="s">
        <v>176</v>
      </c>
      <c r="G3" s="1320"/>
      <c r="H3" s="1320"/>
      <c r="I3" s="1320"/>
      <c r="J3" s="1320"/>
      <c r="K3" s="1320"/>
      <c r="L3" s="1320"/>
      <c r="M3" s="1320"/>
      <c r="N3" s="1320"/>
      <c r="O3" s="1320"/>
      <c r="P3" s="1320"/>
      <c r="Q3" s="1320"/>
      <c r="R3" s="1320"/>
      <c r="S3" s="1320"/>
      <c r="T3" s="1320"/>
      <c r="U3" s="1320"/>
      <c r="V3" s="1320"/>
      <c r="W3" s="1320"/>
      <c r="X3" s="1320"/>
      <c r="Y3" s="1320"/>
      <c r="Z3" s="1320"/>
      <c r="AA3" s="1320"/>
      <c r="AB3" s="1320"/>
      <c r="AC3" s="1320"/>
      <c r="AD3" s="1320"/>
      <c r="AE3" s="47"/>
      <c r="AF3" s="47"/>
      <c r="AG3" s="47"/>
      <c r="AH3" s="47"/>
      <c r="AJ3" s="42">
        <f>IF(AK3&gt;0,1,0)</f>
        <v>1</v>
      </c>
      <c r="AK3" s="42" t="str">
        <f>'Marks Entry'!F10</f>
        <v>SC</v>
      </c>
      <c r="AL3" s="42" t="str">
        <f>'Result Sheet'!X8</f>
        <v>II</v>
      </c>
      <c r="AM3" s="42" t="str">
        <f>'Result Sheet'!AL8</f>
        <v>I</v>
      </c>
      <c r="AN3" s="42" t="str">
        <f>'Result Sheet'!AZ8</f>
        <v>III</v>
      </c>
      <c r="AO3" s="42" t="str">
        <f>'Result Sheet'!BN8</f>
        <v>III</v>
      </c>
      <c r="AP3" s="42" t="str">
        <f>'Result Sheet'!CB8</f>
        <v>I</v>
      </c>
      <c r="AQ3" s="43" t="str">
        <f>'Result Sheet'!CP8</f>
        <v>III</v>
      </c>
      <c r="AR3" s="48" t="str">
        <f>'Result Sheet'!DD8</f>
        <v>II</v>
      </c>
      <c r="AS3" s="41">
        <f>IF($AK3=AS$2,$AL3,0)</f>
        <v>0</v>
      </c>
      <c r="AT3" s="41">
        <f>IF($AK3=AT$2,$AL3,0)</f>
        <v>0</v>
      </c>
      <c r="AU3" s="41">
        <f t="shared" ref="AU3:AX18" si="0">IF($AK3=AU$2,$AL3,0)</f>
        <v>0</v>
      </c>
      <c r="AV3" s="41" t="str">
        <f t="shared" si="0"/>
        <v>II</v>
      </c>
      <c r="AW3" s="41">
        <f t="shared" si="0"/>
        <v>0</v>
      </c>
      <c r="AX3" s="41">
        <f t="shared" si="0"/>
        <v>0</v>
      </c>
      <c r="AY3" s="41">
        <f>IF($AK3=AY$2,$AM3,0)</f>
        <v>0</v>
      </c>
      <c r="AZ3" s="41">
        <f t="shared" ref="AZ3:BD18" si="1">IF($AK3=AZ$2,$AM3,0)</f>
        <v>0</v>
      </c>
      <c r="BA3" s="41">
        <f t="shared" si="1"/>
        <v>0</v>
      </c>
      <c r="BB3" s="41" t="str">
        <f t="shared" si="1"/>
        <v>I</v>
      </c>
      <c r="BC3" s="41">
        <f t="shared" si="1"/>
        <v>0</v>
      </c>
      <c r="BD3" s="41">
        <f t="shared" si="1"/>
        <v>0</v>
      </c>
      <c r="BE3" s="41">
        <f>IF($AK3=BE$2,$AN3,0)</f>
        <v>0</v>
      </c>
      <c r="BF3" s="41">
        <f t="shared" ref="BF3:BJ18" si="2">IF($AK3=BF$2,$AN3,0)</f>
        <v>0</v>
      </c>
      <c r="BG3" s="41">
        <f t="shared" si="2"/>
        <v>0</v>
      </c>
      <c r="BH3" s="41" t="str">
        <f t="shared" si="2"/>
        <v>III</v>
      </c>
      <c r="BI3" s="41">
        <f t="shared" si="2"/>
        <v>0</v>
      </c>
      <c r="BJ3" s="41">
        <f t="shared" si="2"/>
        <v>0</v>
      </c>
      <c r="BK3" s="41">
        <f>IF($AK3=BK$2,$AO3,0)</f>
        <v>0</v>
      </c>
      <c r="BL3" s="41">
        <f t="shared" ref="BL3:BP18" si="3">IF($AK3=BL$2,$AO3,0)</f>
        <v>0</v>
      </c>
      <c r="BM3" s="41">
        <f t="shared" si="3"/>
        <v>0</v>
      </c>
      <c r="BN3" s="41" t="str">
        <f t="shared" si="3"/>
        <v>III</v>
      </c>
      <c r="BO3" s="41">
        <f t="shared" si="3"/>
        <v>0</v>
      </c>
      <c r="BP3" s="41">
        <f t="shared" si="3"/>
        <v>0</v>
      </c>
      <c r="BQ3" s="41">
        <f>IF($AK3=BQ$2,$AP3,0)</f>
        <v>0</v>
      </c>
      <c r="BR3" s="41">
        <f t="shared" ref="BR3:BV18" si="4">IF($AK3=BR$2,$AP3,0)</f>
        <v>0</v>
      </c>
      <c r="BS3" s="41">
        <f t="shared" si="4"/>
        <v>0</v>
      </c>
      <c r="BT3" s="41" t="str">
        <f t="shared" si="4"/>
        <v>I</v>
      </c>
      <c r="BU3" s="41">
        <f t="shared" si="4"/>
        <v>0</v>
      </c>
      <c r="BV3" s="41">
        <f t="shared" si="4"/>
        <v>0</v>
      </c>
      <c r="BW3" s="41">
        <f>IF($AK3=BW$2,$AQ3,0)</f>
        <v>0</v>
      </c>
      <c r="BX3" s="41">
        <f t="shared" ref="BX3:CB18" si="5">IF($AK3=BX$2,$AQ3,0)</f>
        <v>0</v>
      </c>
      <c r="BY3" s="41">
        <f t="shared" si="5"/>
        <v>0</v>
      </c>
      <c r="BZ3" s="41" t="str">
        <f t="shared" si="5"/>
        <v>III</v>
      </c>
      <c r="CA3" s="41">
        <f t="shared" si="5"/>
        <v>0</v>
      </c>
      <c r="CB3" s="41">
        <f t="shared" si="5"/>
        <v>0</v>
      </c>
      <c r="CC3" s="41">
        <f>IF($AK3=CC$2,$AR3,0)</f>
        <v>0</v>
      </c>
      <c r="CD3" s="41">
        <f t="shared" ref="CD3:CH18" si="6">IF($AK3=CD$2,$AR3,0)</f>
        <v>0</v>
      </c>
      <c r="CE3" s="41">
        <f t="shared" si="6"/>
        <v>0</v>
      </c>
      <c r="CF3" s="41" t="str">
        <f t="shared" si="6"/>
        <v>II</v>
      </c>
      <c r="CG3" s="41">
        <f t="shared" si="6"/>
        <v>0</v>
      </c>
      <c r="CH3" s="41">
        <f t="shared" si="6"/>
        <v>0</v>
      </c>
      <c r="CI3" s="45">
        <f>IF(AK3=CI$2,'Marks Entry'!G10,0)</f>
        <v>0</v>
      </c>
      <c r="CJ3" s="42">
        <f>IF(AK3=CJ$2,'Marks Entry'!G10,0)</f>
        <v>0</v>
      </c>
      <c r="CK3" s="42">
        <f>IF(AK3=CK$2,'Marks Entry'!G10,0)</f>
        <v>0</v>
      </c>
      <c r="CL3" s="42">
        <f>IF(AK3=CL$2,'Marks Entry'!G10,0)</f>
        <v>901</v>
      </c>
      <c r="CM3" s="42">
        <f>IF(AK3=CM$2,'Marks Entry'!G10,0)</f>
        <v>0</v>
      </c>
      <c r="CN3" s="42">
        <f>IF(AK3=CN$2,'Marks Entry'!G10,0)</f>
        <v>0</v>
      </c>
      <c r="CO3" s="49" t="str">
        <f>IF(AND('Marks Entry'!$GA10="Passed",$AK3=CO$2),'Marks Entry'!$FZ10,IF($AK3=CO$2,'Marks Entry'!$GA10,""))</f>
        <v/>
      </c>
      <c r="CP3" s="49" t="str">
        <f>IF(AND('Marks Entry'!$GA10="Passed",$AK3=CP$2),'Marks Entry'!$FZ10,IF($AK3=CP$2,'Marks Entry'!$GA10,""))</f>
        <v/>
      </c>
      <c r="CQ3" s="49" t="str">
        <f>IF(AND('Marks Entry'!$GA10="Passed",$AK3=CQ$2),'Marks Entry'!$FZ10,IF($AK3=CQ$2,'Marks Entry'!$GA10,""))</f>
        <v/>
      </c>
      <c r="CR3" s="49" t="str">
        <f>IF(AND('Marks Entry'!$GA10="Passed",$AK3=CR$2),'Marks Entry'!$FZ10,IF($AK3=CR$2,'Marks Entry'!$GA10,""))</f>
        <v>Second</v>
      </c>
      <c r="CS3" s="49" t="str">
        <f>IF(AND('Marks Entry'!$GA10="Passed",$AK3=CS$2),'Marks Entry'!$FZ10,IF($AK3=CS$2,'Marks Entry'!$GA10,""))</f>
        <v/>
      </c>
      <c r="CT3" s="49" t="str">
        <f>IF(AND('Marks Entry'!$GA10="Passed",$AK3=CT$2),'Marks Entry'!$FZ10,IF($AK3=CT$2,'Marks Entry'!$GA10,""))</f>
        <v/>
      </c>
    </row>
    <row r="4" spans="1:98">
      <c r="A4" s="1311" t="s">
        <v>31</v>
      </c>
      <c r="B4" s="282" t="s">
        <v>177</v>
      </c>
      <c r="C4" s="1325" t="str">
        <f>AS1</f>
        <v>HINDI</v>
      </c>
      <c r="D4" s="1325"/>
      <c r="E4" s="1325"/>
      <c r="F4" s="1325"/>
      <c r="G4" s="1325"/>
      <c r="H4" s="1325"/>
      <c r="I4" s="1325"/>
      <c r="J4" s="1324" t="str">
        <f>AY1</f>
        <v>ENGLISH</v>
      </c>
      <c r="K4" s="1325"/>
      <c r="L4" s="1325"/>
      <c r="M4" s="1325"/>
      <c r="N4" s="1325"/>
      <c r="O4" s="1325"/>
      <c r="P4" s="1326"/>
      <c r="Q4" s="1324" t="str">
        <f>BE1</f>
        <v>SANSKRIT-I</v>
      </c>
      <c r="R4" s="1325"/>
      <c r="S4" s="1325"/>
      <c r="T4" s="1325"/>
      <c r="U4" s="1325"/>
      <c r="V4" s="1325"/>
      <c r="W4" s="1326"/>
      <c r="X4" s="1324" t="str">
        <f>BK1</f>
        <v>SANSKRIT-II</v>
      </c>
      <c r="Y4" s="1325"/>
      <c r="Z4" s="1325"/>
      <c r="AA4" s="1325"/>
      <c r="AB4" s="1325"/>
      <c r="AC4" s="1325"/>
      <c r="AD4" s="1326"/>
      <c r="AJ4" s="42">
        <f>IF(AK4&gt;0,AJ3+1,0)</f>
        <v>2</v>
      </c>
      <c r="AK4" s="42" t="str">
        <f>'Marks Entry'!F11</f>
        <v>SC</v>
      </c>
      <c r="AL4" s="50" t="str">
        <f>'Result Sheet'!X9</f>
        <v>F</v>
      </c>
      <c r="AM4" s="50" t="str">
        <f>'Result Sheet'!AL9</f>
        <v>F</v>
      </c>
      <c r="AN4" s="50" t="str">
        <f>'Result Sheet'!AZ9</f>
        <v>F</v>
      </c>
      <c r="AO4" s="50" t="str">
        <f>'Result Sheet'!BN9</f>
        <v>F</v>
      </c>
      <c r="AP4" s="50" t="str">
        <f>'Result Sheet'!CB9</f>
        <v>F</v>
      </c>
      <c r="AQ4" s="43" t="str">
        <f>'Result Sheet'!CP9</f>
        <v>F</v>
      </c>
      <c r="AR4" s="48" t="str">
        <f>'Result Sheet'!DD9</f>
        <v>F</v>
      </c>
      <c r="AS4" s="41">
        <f t="shared" ref="AS4:AX35" si="7">IF($AK4=AS$2,$AL4,0)</f>
        <v>0</v>
      </c>
      <c r="AT4" s="41">
        <f t="shared" si="7"/>
        <v>0</v>
      </c>
      <c r="AU4" s="41">
        <f t="shared" si="0"/>
        <v>0</v>
      </c>
      <c r="AV4" s="41" t="str">
        <f t="shared" si="0"/>
        <v>F</v>
      </c>
      <c r="AW4" s="41">
        <f t="shared" si="0"/>
        <v>0</v>
      </c>
      <c r="AX4" s="41">
        <f t="shared" si="0"/>
        <v>0</v>
      </c>
      <c r="AY4" s="41">
        <f t="shared" ref="AY4:BD35" si="8">IF($AK4=AY$2,$AM4,0)</f>
        <v>0</v>
      </c>
      <c r="AZ4" s="41">
        <f t="shared" si="1"/>
        <v>0</v>
      </c>
      <c r="BA4" s="41">
        <f t="shared" si="1"/>
        <v>0</v>
      </c>
      <c r="BB4" s="41" t="str">
        <f t="shared" si="1"/>
        <v>F</v>
      </c>
      <c r="BC4" s="41">
        <f t="shared" si="1"/>
        <v>0</v>
      </c>
      <c r="BD4" s="41">
        <f t="shared" si="1"/>
        <v>0</v>
      </c>
      <c r="BE4" s="41">
        <f t="shared" ref="BE4:BJ35" si="9">IF($AK4=BE$2,$AN4,0)</f>
        <v>0</v>
      </c>
      <c r="BF4" s="41">
        <f t="shared" si="2"/>
        <v>0</v>
      </c>
      <c r="BG4" s="41">
        <f t="shared" si="2"/>
        <v>0</v>
      </c>
      <c r="BH4" s="41" t="str">
        <f t="shared" si="2"/>
        <v>F</v>
      </c>
      <c r="BI4" s="41">
        <f t="shared" si="2"/>
        <v>0</v>
      </c>
      <c r="BJ4" s="41">
        <f t="shared" si="2"/>
        <v>0</v>
      </c>
      <c r="BK4" s="41">
        <f t="shared" ref="BK4:BP35" si="10">IF($AK4=BK$2,$AO4,0)</f>
        <v>0</v>
      </c>
      <c r="BL4" s="41">
        <f t="shared" si="3"/>
        <v>0</v>
      </c>
      <c r="BM4" s="41">
        <f t="shared" si="3"/>
        <v>0</v>
      </c>
      <c r="BN4" s="41" t="str">
        <f t="shared" si="3"/>
        <v>F</v>
      </c>
      <c r="BO4" s="41">
        <f t="shared" si="3"/>
        <v>0</v>
      </c>
      <c r="BP4" s="41">
        <f t="shared" si="3"/>
        <v>0</v>
      </c>
      <c r="BQ4" s="41">
        <f t="shared" ref="BQ4:BV35" si="11">IF($AK4=BQ$2,$AP4,0)</f>
        <v>0</v>
      </c>
      <c r="BR4" s="41">
        <f t="shared" si="4"/>
        <v>0</v>
      </c>
      <c r="BS4" s="41">
        <f t="shared" si="4"/>
        <v>0</v>
      </c>
      <c r="BT4" s="41" t="str">
        <f t="shared" si="4"/>
        <v>F</v>
      </c>
      <c r="BU4" s="41">
        <f t="shared" si="4"/>
        <v>0</v>
      </c>
      <c r="BV4" s="41">
        <f t="shared" si="4"/>
        <v>0</v>
      </c>
      <c r="BW4" s="41">
        <f t="shared" ref="BW4:CB35" si="12">IF($AK4=BW$2,$AQ4,0)</f>
        <v>0</v>
      </c>
      <c r="BX4" s="41">
        <f t="shared" si="5"/>
        <v>0</v>
      </c>
      <c r="BY4" s="41">
        <f t="shared" si="5"/>
        <v>0</v>
      </c>
      <c r="BZ4" s="41" t="str">
        <f t="shared" si="5"/>
        <v>F</v>
      </c>
      <c r="CA4" s="41">
        <f t="shared" si="5"/>
        <v>0</v>
      </c>
      <c r="CB4" s="41">
        <f t="shared" si="5"/>
        <v>0</v>
      </c>
      <c r="CC4" s="41">
        <f t="shared" ref="CC4:CH35" si="13">IF($AK4=CC$2,$AR4,0)</f>
        <v>0</v>
      </c>
      <c r="CD4" s="41">
        <f t="shared" si="6"/>
        <v>0</v>
      </c>
      <c r="CE4" s="41">
        <f t="shared" si="6"/>
        <v>0</v>
      </c>
      <c r="CF4" s="41" t="str">
        <f t="shared" si="6"/>
        <v>F</v>
      </c>
      <c r="CG4" s="41">
        <f t="shared" si="6"/>
        <v>0</v>
      </c>
      <c r="CH4" s="41">
        <f t="shared" si="6"/>
        <v>0</v>
      </c>
      <c r="CI4" s="51">
        <f>IF(AK4=CI$2,'Marks Entry'!G11,0)</f>
        <v>0</v>
      </c>
      <c r="CJ4" s="50">
        <f>IF(AK4=CJ$2,'Marks Entry'!G11,0)</f>
        <v>0</v>
      </c>
      <c r="CK4" s="50">
        <f>IF(AK4=CK$2,'Marks Entry'!G11,0)</f>
        <v>0</v>
      </c>
      <c r="CL4" s="50">
        <f>IF(AK4=CL$2,'Marks Entry'!G11,0)</f>
        <v>902</v>
      </c>
      <c r="CM4" s="50">
        <f>IF(AK4=CM$2,'Marks Entry'!G11,0)</f>
        <v>0</v>
      </c>
      <c r="CN4" s="50">
        <f>IF(AK4=CN$2,'Marks Entry'!G11,0)</f>
        <v>0</v>
      </c>
      <c r="CO4" s="49" t="str">
        <f>IF(AND('Marks Entry'!$GA11="Passed",$AK4=CO$2),'Marks Entry'!$FZ11,IF($AK4=CO$2,'Marks Entry'!$GA11,""))</f>
        <v/>
      </c>
      <c r="CP4" s="49" t="str">
        <f>IF(AND('Marks Entry'!$GA11="Passed",$AK4=CP$2),'Marks Entry'!$FZ11,IF($AK4=CP$2,'Marks Entry'!$GA11,""))</f>
        <v/>
      </c>
      <c r="CQ4" s="49" t="str">
        <f>IF(AND('Marks Entry'!$GA11="Passed",$AK4=CQ$2),'Marks Entry'!$FZ11,IF($AK4=CQ$2,'Marks Entry'!$GA11,""))</f>
        <v/>
      </c>
      <c r="CR4" s="49" t="str">
        <f>IF(AND('Marks Entry'!$GA11="Passed",$AK4=CR$2),'Marks Entry'!$FZ11,IF($AK4=CR$2,'Marks Entry'!$GA11,""))</f>
        <v>FAILED</v>
      </c>
      <c r="CS4" s="49" t="str">
        <f>IF(AND('Marks Entry'!$GA11="Passed",$AK4=CS$2),'Marks Entry'!$FZ11,IF($AK4=CS$2,'Marks Entry'!$GA11,""))</f>
        <v/>
      </c>
      <c r="CT4" s="49" t="str">
        <f>IF(AND('Marks Entry'!$GA11="Passed",$AK4=CT$2),'Marks Entry'!$FZ11,IF($AK4=CT$2,'Marks Entry'!$GA11,""))</f>
        <v/>
      </c>
    </row>
    <row r="5" spans="1:98" ht="15" customHeight="1">
      <c r="A5" s="1312"/>
      <c r="B5" s="283" t="s">
        <v>178</v>
      </c>
      <c r="C5" s="1335" t="str">
        <f>$AS$2</f>
        <v>GEN</v>
      </c>
      <c r="D5" s="1305" t="str">
        <f>$AT$2</f>
        <v>SBC</v>
      </c>
      <c r="E5" s="1305" t="str">
        <f>$AU$2</f>
        <v>OBC</v>
      </c>
      <c r="F5" s="1305" t="str">
        <f>$AV$2</f>
        <v>SC</v>
      </c>
      <c r="G5" s="1305" t="str">
        <f>$AW$2</f>
        <v>ST</v>
      </c>
      <c r="H5" s="1305" t="str">
        <f>$AX$2</f>
        <v>MIN</v>
      </c>
      <c r="I5" s="1333" t="s">
        <v>29</v>
      </c>
      <c r="J5" s="1309" t="str">
        <f>$AS$2</f>
        <v>GEN</v>
      </c>
      <c r="K5" s="1305" t="str">
        <f>$AT$2</f>
        <v>SBC</v>
      </c>
      <c r="L5" s="1305" t="str">
        <f>$AU$2</f>
        <v>OBC</v>
      </c>
      <c r="M5" s="1305" t="str">
        <f>$AV$2</f>
        <v>SC</v>
      </c>
      <c r="N5" s="1305" t="str">
        <f>$AW$2</f>
        <v>ST</v>
      </c>
      <c r="O5" s="1305" t="str">
        <f>$AX$2</f>
        <v>MIN</v>
      </c>
      <c r="P5" s="1289" t="s">
        <v>29</v>
      </c>
      <c r="Q5" s="1309" t="str">
        <f>$AS$2</f>
        <v>GEN</v>
      </c>
      <c r="R5" s="1305" t="str">
        <f>$AT$2</f>
        <v>SBC</v>
      </c>
      <c r="S5" s="1305" t="str">
        <f>$AU$2</f>
        <v>OBC</v>
      </c>
      <c r="T5" s="1305" t="str">
        <f>$AV$2</f>
        <v>SC</v>
      </c>
      <c r="U5" s="1305" t="str">
        <f>$AW$2</f>
        <v>ST</v>
      </c>
      <c r="V5" s="1305" t="str">
        <f>$AX$2</f>
        <v>MIN</v>
      </c>
      <c r="W5" s="1289" t="s">
        <v>29</v>
      </c>
      <c r="X5" s="1348" t="str">
        <f>$AS$2</f>
        <v>GEN</v>
      </c>
      <c r="Y5" s="1291" t="str">
        <f>$AT$2</f>
        <v>SBC</v>
      </c>
      <c r="Z5" s="1291" t="str">
        <f>$AU$2</f>
        <v>OBC</v>
      </c>
      <c r="AA5" s="1291" t="str">
        <f>$AV$2</f>
        <v>SC</v>
      </c>
      <c r="AB5" s="1291" t="str">
        <f>$AW$2</f>
        <v>ST</v>
      </c>
      <c r="AC5" s="1291" t="str">
        <f>$AX$2</f>
        <v>MIN</v>
      </c>
      <c r="AD5" s="1307" t="s">
        <v>29</v>
      </c>
      <c r="AJ5" s="42">
        <f t="shared" ref="AJ5:AJ68" si="14">IF(AK5&gt;0,AJ4+1,0)</f>
        <v>0</v>
      </c>
      <c r="AK5" s="42">
        <f>'Marks Entry'!F12</f>
        <v>0</v>
      </c>
      <c r="AL5" s="50" t="str">
        <f>'Result Sheet'!X10</f>
        <v/>
      </c>
      <c r="AM5" s="50" t="str">
        <f>'Result Sheet'!AL10</f>
        <v/>
      </c>
      <c r="AN5" s="50" t="str">
        <f>'Result Sheet'!AZ10</f>
        <v/>
      </c>
      <c r="AO5" s="50" t="str">
        <f>'Result Sheet'!BN10</f>
        <v/>
      </c>
      <c r="AP5" s="50" t="str">
        <f>'Result Sheet'!CB10</f>
        <v/>
      </c>
      <c r="AQ5" s="43" t="str">
        <f>'Result Sheet'!CP10</f>
        <v/>
      </c>
      <c r="AR5" s="48" t="str">
        <f>'Result Sheet'!DD10</f>
        <v/>
      </c>
      <c r="AS5" s="41">
        <f t="shared" si="7"/>
        <v>0</v>
      </c>
      <c r="AT5" s="41">
        <f t="shared" si="7"/>
        <v>0</v>
      </c>
      <c r="AU5" s="41">
        <f t="shared" si="0"/>
        <v>0</v>
      </c>
      <c r="AV5" s="41">
        <f t="shared" si="0"/>
        <v>0</v>
      </c>
      <c r="AW5" s="41">
        <f t="shared" si="0"/>
        <v>0</v>
      </c>
      <c r="AX5" s="41">
        <f t="shared" si="0"/>
        <v>0</v>
      </c>
      <c r="AY5" s="41">
        <f t="shared" si="8"/>
        <v>0</v>
      </c>
      <c r="AZ5" s="41">
        <f t="shared" si="1"/>
        <v>0</v>
      </c>
      <c r="BA5" s="41">
        <f t="shared" si="1"/>
        <v>0</v>
      </c>
      <c r="BB5" s="41">
        <f t="shared" si="1"/>
        <v>0</v>
      </c>
      <c r="BC5" s="41">
        <f t="shared" si="1"/>
        <v>0</v>
      </c>
      <c r="BD5" s="41">
        <f t="shared" si="1"/>
        <v>0</v>
      </c>
      <c r="BE5" s="41">
        <f t="shared" si="9"/>
        <v>0</v>
      </c>
      <c r="BF5" s="41">
        <f t="shared" si="2"/>
        <v>0</v>
      </c>
      <c r="BG5" s="41">
        <f t="shared" si="2"/>
        <v>0</v>
      </c>
      <c r="BH5" s="41">
        <f t="shared" si="2"/>
        <v>0</v>
      </c>
      <c r="BI5" s="41">
        <f t="shared" si="2"/>
        <v>0</v>
      </c>
      <c r="BJ5" s="41">
        <f t="shared" si="2"/>
        <v>0</v>
      </c>
      <c r="BK5" s="41">
        <f t="shared" si="10"/>
        <v>0</v>
      </c>
      <c r="BL5" s="41">
        <f t="shared" si="3"/>
        <v>0</v>
      </c>
      <c r="BM5" s="41">
        <f t="shared" si="3"/>
        <v>0</v>
      </c>
      <c r="BN5" s="41">
        <f t="shared" si="3"/>
        <v>0</v>
      </c>
      <c r="BO5" s="41">
        <f t="shared" si="3"/>
        <v>0</v>
      </c>
      <c r="BP5" s="41">
        <f t="shared" si="3"/>
        <v>0</v>
      </c>
      <c r="BQ5" s="41">
        <f t="shared" si="11"/>
        <v>0</v>
      </c>
      <c r="BR5" s="41">
        <f t="shared" si="4"/>
        <v>0</v>
      </c>
      <c r="BS5" s="41">
        <f t="shared" si="4"/>
        <v>0</v>
      </c>
      <c r="BT5" s="41">
        <f t="shared" si="4"/>
        <v>0</v>
      </c>
      <c r="BU5" s="41">
        <f t="shared" si="4"/>
        <v>0</v>
      </c>
      <c r="BV5" s="41">
        <f t="shared" si="4"/>
        <v>0</v>
      </c>
      <c r="BW5" s="41">
        <f t="shared" si="12"/>
        <v>0</v>
      </c>
      <c r="BX5" s="41">
        <f t="shared" si="5"/>
        <v>0</v>
      </c>
      <c r="BY5" s="41">
        <f t="shared" si="5"/>
        <v>0</v>
      </c>
      <c r="BZ5" s="41">
        <f t="shared" si="5"/>
        <v>0</v>
      </c>
      <c r="CA5" s="41">
        <f t="shared" si="5"/>
        <v>0</v>
      </c>
      <c r="CB5" s="41">
        <f t="shared" si="5"/>
        <v>0</v>
      </c>
      <c r="CC5" s="41">
        <f t="shared" si="13"/>
        <v>0</v>
      </c>
      <c r="CD5" s="41">
        <f t="shared" si="6"/>
        <v>0</v>
      </c>
      <c r="CE5" s="41">
        <f t="shared" si="6"/>
        <v>0</v>
      </c>
      <c r="CF5" s="41">
        <f t="shared" si="6"/>
        <v>0</v>
      </c>
      <c r="CG5" s="41">
        <f t="shared" si="6"/>
        <v>0</v>
      </c>
      <c r="CH5" s="41">
        <f t="shared" si="6"/>
        <v>0</v>
      </c>
      <c r="CI5" s="51">
        <f>IF(AK5=CI$2,'Marks Entry'!G12,0)</f>
        <v>0</v>
      </c>
      <c r="CJ5" s="50">
        <f>IF(AK5=CJ$2,'Marks Entry'!G12,0)</f>
        <v>0</v>
      </c>
      <c r="CK5" s="50">
        <f>IF(AK5=CK$2,'Marks Entry'!G12,0)</f>
        <v>0</v>
      </c>
      <c r="CL5" s="50">
        <f>IF(AK5=CL$2,'Marks Entry'!G12,0)</f>
        <v>0</v>
      </c>
      <c r="CM5" s="50">
        <f>IF(AK5=CM$2,'Marks Entry'!G12,0)</f>
        <v>0</v>
      </c>
      <c r="CN5" s="50">
        <f>IF(AK5=CN$2,'Marks Entry'!G12,0)</f>
        <v>0</v>
      </c>
      <c r="CO5" s="49" t="str">
        <f>IF(AND('Marks Entry'!$GA12="Passed",$AK5=CO$2),'Marks Entry'!$FZ12,IF($AK5=CO$2,'Marks Entry'!$GA12,""))</f>
        <v/>
      </c>
      <c r="CP5" s="49" t="str">
        <f>IF(AND('Marks Entry'!$GA12="Passed",$AK5=CP$2),'Marks Entry'!$FZ12,IF($AK5=CP$2,'Marks Entry'!$GA12,""))</f>
        <v/>
      </c>
      <c r="CQ5" s="49" t="str">
        <f>IF(AND('Marks Entry'!$GA12="Passed",$AK5=CQ$2),'Marks Entry'!$FZ12,IF($AK5=CQ$2,'Marks Entry'!$GA12,""))</f>
        <v/>
      </c>
      <c r="CR5" s="49" t="str">
        <f>IF(AND('Marks Entry'!$GA12="Passed",$AK5=CR$2),'Marks Entry'!$FZ12,IF($AK5=CR$2,'Marks Entry'!$GA12,""))</f>
        <v/>
      </c>
      <c r="CS5" s="49" t="str">
        <f>IF(AND('Marks Entry'!$GA12="Passed",$AK5=CS$2),'Marks Entry'!$FZ12,IF($AK5=CS$2,'Marks Entry'!$GA12,""))</f>
        <v/>
      </c>
      <c r="CT5" s="49" t="str">
        <f>IF(AND('Marks Entry'!$GA12="Passed",$AK5=CT$2),'Marks Entry'!$FZ12,IF($AK5=CT$2,'Marks Entry'!$GA12,""))</f>
        <v/>
      </c>
    </row>
    <row r="6" spans="1:98">
      <c r="A6" s="1313"/>
      <c r="B6" s="284" t="s">
        <v>179</v>
      </c>
      <c r="C6" s="1336"/>
      <c r="D6" s="1306"/>
      <c r="E6" s="1306"/>
      <c r="F6" s="1306"/>
      <c r="G6" s="1306"/>
      <c r="H6" s="1306"/>
      <c r="I6" s="1334"/>
      <c r="J6" s="1310"/>
      <c r="K6" s="1306"/>
      <c r="L6" s="1306"/>
      <c r="M6" s="1306"/>
      <c r="N6" s="1306"/>
      <c r="O6" s="1306"/>
      <c r="P6" s="1290"/>
      <c r="Q6" s="1310"/>
      <c r="R6" s="1306"/>
      <c r="S6" s="1306"/>
      <c r="T6" s="1306"/>
      <c r="U6" s="1306"/>
      <c r="V6" s="1306"/>
      <c r="W6" s="1290"/>
      <c r="X6" s="1349"/>
      <c r="Y6" s="1292"/>
      <c r="Z6" s="1292"/>
      <c r="AA6" s="1292"/>
      <c r="AB6" s="1292"/>
      <c r="AC6" s="1292"/>
      <c r="AD6" s="1308"/>
      <c r="AJ6" s="42">
        <f t="shared" si="14"/>
        <v>0</v>
      </c>
      <c r="AK6" s="42">
        <f>'Marks Entry'!F13</f>
        <v>0</v>
      </c>
      <c r="AL6" s="50" t="str">
        <f>'Result Sheet'!X11</f>
        <v/>
      </c>
      <c r="AM6" s="50" t="str">
        <f>'Result Sheet'!AL11</f>
        <v/>
      </c>
      <c r="AN6" s="50" t="str">
        <f>'Result Sheet'!AZ11</f>
        <v/>
      </c>
      <c r="AO6" s="50" t="str">
        <f>'Result Sheet'!BN11</f>
        <v/>
      </c>
      <c r="AP6" s="50" t="str">
        <f>'Result Sheet'!CB11</f>
        <v/>
      </c>
      <c r="AQ6" s="43" t="str">
        <f>'Result Sheet'!CP11</f>
        <v/>
      </c>
      <c r="AR6" s="48" t="str">
        <f>'Result Sheet'!DD11</f>
        <v/>
      </c>
      <c r="AS6" s="41">
        <f t="shared" si="7"/>
        <v>0</v>
      </c>
      <c r="AT6" s="41">
        <f t="shared" si="7"/>
        <v>0</v>
      </c>
      <c r="AU6" s="41">
        <f t="shared" si="0"/>
        <v>0</v>
      </c>
      <c r="AV6" s="41">
        <f t="shared" si="0"/>
        <v>0</v>
      </c>
      <c r="AW6" s="41">
        <f t="shared" si="0"/>
        <v>0</v>
      </c>
      <c r="AX6" s="41">
        <f t="shared" si="0"/>
        <v>0</v>
      </c>
      <c r="AY6" s="41">
        <f t="shared" si="8"/>
        <v>0</v>
      </c>
      <c r="AZ6" s="41">
        <f t="shared" si="1"/>
        <v>0</v>
      </c>
      <c r="BA6" s="41">
        <f t="shared" si="1"/>
        <v>0</v>
      </c>
      <c r="BB6" s="41">
        <f t="shared" si="1"/>
        <v>0</v>
      </c>
      <c r="BC6" s="41">
        <f t="shared" si="1"/>
        <v>0</v>
      </c>
      <c r="BD6" s="41">
        <f t="shared" si="1"/>
        <v>0</v>
      </c>
      <c r="BE6" s="41">
        <f t="shared" si="9"/>
        <v>0</v>
      </c>
      <c r="BF6" s="41">
        <f t="shared" si="2"/>
        <v>0</v>
      </c>
      <c r="BG6" s="41">
        <f t="shared" si="2"/>
        <v>0</v>
      </c>
      <c r="BH6" s="41">
        <f t="shared" si="2"/>
        <v>0</v>
      </c>
      <c r="BI6" s="41">
        <f t="shared" si="2"/>
        <v>0</v>
      </c>
      <c r="BJ6" s="41">
        <f t="shared" si="2"/>
        <v>0</v>
      </c>
      <c r="BK6" s="41">
        <f t="shared" si="10"/>
        <v>0</v>
      </c>
      <c r="BL6" s="41">
        <f t="shared" si="3"/>
        <v>0</v>
      </c>
      <c r="BM6" s="41">
        <f t="shared" si="3"/>
        <v>0</v>
      </c>
      <c r="BN6" s="41">
        <f t="shared" si="3"/>
        <v>0</v>
      </c>
      <c r="BO6" s="41">
        <f t="shared" si="3"/>
        <v>0</v>
      </c>
      <c r="BP6" s="41">
        <f t="shared" si="3"/>
        <v>0</v>
      </c>
      <c r="BQ6" s="41">
        <f t="shared" si="11"/>
        <v>0</v>
      </c>
      <c r="BR6" s="41">
        <f t="shared" si="4"/>
        <v>0</v>
      </c>
      <c r="BS6" s="41">
        <f t="shared" si="4"/>
        <v>0</v>
      </c>
      <c r="BT6" s="41">
        <f t="shared" si="4"/>
        <v>0</v>
      </c>
      <c r="BU6" s="41">
        <f t="shared" si="4"/>
        <v>0</v>
      </c>
      <c r="BV6" s="41">
        <f t="shared" si="4"/>
        <v>0</v>
      </c>
      <c r="BW6" s="41">
        <f t="shared" si="12"/>
        <v>0</v>
      </c>
      <c r="BX6" s="41">
        <f t="shared" si="5"/>
        <v>0</v>
      </c>
      <c r="BY6" s="41">
        <f t="shared" si="5"/>
        <v>0</v>
      </c>
      <c r="BZ6" s="41">
        <f t="shared" si="5"/>
        <v>0</v>
      </c>
      <c r="CA6" s="41">
        <f t="shared" si="5"/>
        <v>0</v>
      </c>
      <c r="CB6" s="41">
        <f t="shared" si="5"/>
        <v>0</v>
      </c>
      <c r="CC6" s="41">
        <f t="shared" si="13"/>
        <v>0</v>
      </c>
      <c r="CD6" s="41">
        <f t="shared" si="6"/>
        <v>0</v>
      </c>
      <c r="CE6" s="41">
        <f t="shared" si="6"/>
        <v>0</v>
      </c>
      <c r="CF6" s="41">
        <f t="shared" si="6"/>
        <v>0</v>
      </c>
      <c r="CG6" s="41">
        <f t="shared" si="6"/>
        <v>0</v>
      </c>
      <c r="CH6" s="41">
        <f t="shared" si="6"/>
        <v>0</v>
      </c>
      <c r="CI6" s="51">
        <f>IF(AK6=CI$2,'Marks Entry'!G13,0)</f>
        <v>0</v>
      </c>
      <c r="CJ6" s="50">
        <f>IF(AK6=CJ$2,'Marks Entry'!G13,0)</f>
        <v>0</v>
      </c>
      <c r="CK6" s="50">
        <f>IF(AK6=CK$2,'Marks Entry'!G13,0)</f>
        <v>0</v>
      </c>
      <c r="CL6" s="50">
        <f>IF(AK6=CL$2,'Marks Entry'!G13,0)</f>
        <v>0</v>
      </c>
      <c r="CM6" s="50">
        <f>IF(AK6=CM$2,'Marks Entry'!G13,0)</f>
        <v>0</v>
      </c>
      <c r="CN6" s="50">
        <f>IF(AK6=CN$2,'Marks Entry'!G13,0)</f>
        <v>0</v>
      </c>
      <c r="CO6" s="49" t="str">
        <f>IF(AND('Marks Entry'!$GA13="Passed",$AK6=CO$2),'Marks Entry'!$FZ13,IF($AK6=CO$2,'Marks Entry'!$GA13,""))</f>
        <v/>
      </c>
      <c r="CP6" s="49" t="str">
        <f>IF(AND('Marks Entry'!$GA13="Passed",$AK6=CP$2),'Marks Entry'!$FZ13,IF($AK6=CP$2,'Marks Entry'!$GA13,""))</f>
        <v/>
      </c>
      <c r="CQ6" s="49" t="str">
        <f>IF(AND('Marks Entry'!$GA13="Passed",$AK6=CQ$2),'Marks Entry'!$FZ13,IF($AK6=CQ$2,'Marks Entry'!$GA13,""))</f>
        <v/>
      </c>
      <c r="CR6" s="49" t="str">
        <f>IF(AND('Marks Entry'!$GA13="Passed",$AK6=CR$2),'Marks Entry'!$FZ13,IF($AK6=CR$2,'Marks Entry'!$GA13,""))</f>
        <v/>
      </c>
      <c r="CS6" s="49" t="str">
        <f>IF(AND('Marks Entry'!$GA13="Passed",$AK6=CS$2),'Marks Entry'!$FZ13,IF($AK6=CS$2,'Marks Entry'!$GA13,""))</f>
        <v/>
      </c>
      <c r="CT6" s="49" t="str">
        <f>IF(AND('Marks Entry'!$GA13="Passed",$AK6=CT$2),'Marks Entry'!$FZ13,IF($AK6=CT$2,'Marks Entry'!$GA13,""))</f>
        <v/>
      </c>
    </row>
    <row r="7" spans="1:98">
      <c r="A7" s="285">
        <v>1</v>
      </c>
      <c r="B7" s="286" t="s">
        <v>180</v>
      </c>
      <c r="C7" s="287">
        <f t="shared" ref="C7:C12" si="15">AS103</f>
        <v>0</v>
      </c>
      <c r="D7" s="288">
        <f t="shared" ref="D7:H7" si="16">AT103</f>
        <v>0</v>
      </c>
      <c r="E7" s="288">
        <f t="shared" si="16"/>
        <v>0</v>
      </c>
      <c r="F7" s="288">
        <f t="shared" si="16"/>
        <v>0</v>
      </c>
      <c r="G7" s="288">
        <f t="shared" si="16"/>
        <v>0</v>
      </c>
      <c r="H7" s="288">
        <f t="shared" si="16"/>
        <v>0</v>
      </c>
      <c r="I7" s="289">
        <f>SUM(C7:H7)</f>
        <v>0</v>
      </c>
      <c r="J7" s="287">
        <f>AY103</f>
        <v>0</v>
      </c>
      <c r="K7" s="288">
        <f t="shared" ref="K7:O12" si="17">AZ103</f>
        <v>0</v>
      </c>
      <c r="L7" s="288">
        <f t="shared" si="17"/>
        <v>0</v>
      </c>
      <c r="M7" s="288">
        <f t="shared" si="17"/>
        <v>0</v>
      </c>
      <c r="N7" s="288">
        <f t="shared" si="17"/>
        <v>0</v>
      </c>
      <c r="O7" s="288">
        <f t="shared" si="17"/>
        <v>0</v>
      </c>
      <c r="P7" s="289">
        <f>SUM(J7:O7)</f>
        <v>0</v>
      </c>
      <c r="Q7" s="287">
        <f>BE103</f>
        <v>0</v>
      </c>
      <c r="R7" s="288">
        <f t="shared" ref="R7:V12" si="18">BF103</f>
        <v>0</v>
      </c>
      <c r="S7" s="288">
        <f t="shared" si="18"/>
        <v>0</v>
      </c>
      <c r="T7" s="288">
        <f t="shared" si="18"/>
        <v>0</v>
      </c>
      <c r="U7" s="288">
        <f t="shared" si="18"/>
        <v>0</v>
      </c>
      <c r="V7" s="288">
        <f t="shared" si="18"/>
        <v>0</v>
      </c>
      <c r="W7" s="289">
        <f>SUM(Q7:V7)</f>
        <v>0</v>
      </c>
      <c r="X7" s="287">
        <f>BK103</f>
        <v>0</v>
      </c>
      <c r="Y7" s="288">
        <f t="shared" ref="Y7:AC12" si="19">BL103</f>
        <v>0</v>
      </c>
      <c r="Z7" s="288">
        <f t="shared" si="19"/>
        <v>0</v>
      </c>
      <c r="AA7" s="288">
        <f t="shared" si="19"/>
        <v>0</v>
      </c>
      <c r="AB7" s="288">
        <f t="shared" si="19"/>
        <v>0</v>
      </c>
      <c r="AC7" s="288">
        <f t="shared" si="19"/>
        <v>0</v>
      </c>
      <c r="AD7" s="289">
        <f>SUM(X7:AC7)</f>
        <v>0</v>
      </c>
      <c r="AE7" s="34"/>
      <c r="AF7" s="34"/>
      <c r="AG7" s="34"/>
      <c r="AH7" s="34"/>
      <c r="AI7" s="34"/>
      <c r="AJ7" s="42">
        <f t="shared" si="14"/>
        <v>0</v>
      </c>
      <c r="AK7" s="42">
        <f>'Marks Entry'!F14</f>
        <v>0</v>
      </c>
      <c r="AL7" s="50" t="str">
        <f>'Result Sheet'!X12</f>
        <v/>
      </c>
      <c r="AM7" s="50" t="str">
        <f>'Result Sheet'!AL12</f>
        <v/>
      </c>
      <c r="AN7" s="50" t="str">
        <f>'Result Sheet'!AZ12</f>
        <v/>
      </c>
      <c r="AO7" s="50" t="str">
        <f>'Result Sheet'!BN12</f>
        <v/>
      </c>
      <c r="AP7" s="50" t="str">
        <f>'Result Sheet'!CB12</f>
        <v/>
      </c>
      <c r="AQ7" s="43" t="str">
        <f>'Result Sheet'!CP12</f>
        <v/>
      </c>
      <c r="AR7" s="48" t="str">
        <f>'Result Sheet'!DD12</f>
        <v/>
      </c>
      <c r="AS7" s="41">
        <f t="shared" si="7"/>
        <v>0</v>
      </c>
      <c r="AT7" s="41">
        <f t="shared" si="7"/>
        <v>0</v>
      </c>
      <c r="AU7" s="41">
        <f t="shared" si="0"/>
        <v>0</v>
      </c>
      <c r="AV7" s="41">
        <f t="shared" si="0"/>
        <v>0</v>
      </c>
      <c r="AW7" s="41">
        <f t="shared" si="0"/>
        <v>0</v>
      </c>
      <c r="AX7" s="41">
        <f t="shared" si="0"/>
        <v>0</v>
      </c>
      <c r="AY7" s="41">
        <f t="shared" si="8"/>
        <v>0</v>
      </c>
      <c r="AZ7" s="41">
        <f t="shared" si="1"/>
        <v>0</v>
      </c>
      <c r="BA7" s="41">
        <f t="shared" si="1"/>
        <v>0</v>
      </c>
      <c r="BB7" s="41">
        <f t="shared" si="1"/>
        <v>0</v>
      </c>
      <c r="BC7" s="41">
        <f t="shared" si="1"/>
        <v>0</v>
      </c>
      <c r="BD7" s="41">
        <f t="shared" si="1"/>
        <v>0</v>
      </c>
      <c r="BE7" s="41">
        <f t="shared" si="9"/>
        <v>0</v>
      </c>
      <c r="BF7" s="41">
        <f t="shared" si="2"/>
        <v>0</v>
      </c>
      <c r="BG7" s="41">
        <f t="shared" si="2"/>
        <v>0</v>
      </c>
      <c r="BH7" s="41">
        <f t="shared" si="2"/>
        <v>0</v>
      </c>
      <c r="BI7" s="41">
        <f t="shared" si="2"/>
        <v>0</v>
      </c>
      <c r="BJ7" s="41">
        <f t="shared" si="2"/>
        <v>0</v>
      </c>
      <c r="BK7" s="41">
        <f t="shared" si="10"/>
        <v>0</v>
      </c>
      <c r="BL7" s="41">
        <f t="shared" si="3"/>
        <v>0</v>
      </c>
      <c r="BM7" s="41">
        <f t="shared" si="3"/>
        <v>0</v>
      </c>
      <c r="BN7" s="41">
        <f t="shared" si="3"/>
        <v>0</v>
      </c>
      <c r="BO7" s="41">
        <f t="shared" si="3"/>
        <v>0</v>
      </c>
      <c r="BP7" s="41">
        <f t="shared" si="3"/>
        <v>0</v>
      </c>
      <c r="BQ7" s="41">
        <f t="shared" si="11"/>
        <v>0</v>
      </c>
      <c r="BR7" s="41">
        <f t="shared" si="4"/>
        <v>0</v>
      </c>
      <c r="BS7" s="41">
        <f t="shared" si="4"/>
        <v>0</v>
      </c>
      <c r="BT7" s="41">
        <f t="shared" si="4"/>
        <v>0</v>
      </c>
      <c r="BU7" s="41">
        <f t="shared" si="4"/>
        <v>0</v>
      </c>
      <c r="BV7" s="41">
        <f t="shared" si="4"/>
        <v>0</v>
      </c>
      <c r="BW7" s="41">
        <f t="shared" si="12"/>
        <v>0</v>
      </c>
      <c r="BX7" s="41">
        <f t="shared" si="5"/>
        <v>0</v>
      </c>
      <c r="BY7" s="41">
        <f t="shared" si="5"/>
        <v>0</v>
      </c>
      <c r="BZ7" s="41">
        <f t="shared" si="5"/>
        <v>0</v>
      </c>
      <c r="CA7" s="41">
        <f t="shared" si="5"/>
        <v>0</v>
      </c>
      <c r="CB7" s="41">
        <f t="shared" si="5"/>
        <v>0</v>
      </c>
      <c r="CC7" s="41">
        <f t="shared" si="13"/>
        <v>0</v>
      </c>
      <c r="CD7" s="41">
        <f t="shared" si="6"/>
        <v>0</v>
      </c>
      <c r="CE7" s="41">
        <f t="shared" si="6"/>
        <v>0</v>
      </c>
      <c r="CF7" s="41">
        <f t="shared" si="6"/>
        <v>0</v>
      </c>
      <c r="CG7" s="41">
        <f t="shared" si="6"/>
        <v>0</v>
      </c>
      <c r="CH7" s="41">
        <f t="shared" si="6"/>
        <v>0</v>
      </c>
      <c r="CI7" s="51">
        <f>IF(AK7=CI$2,'Marks Entry'!G14,0)</f>
        <v>0</v>
      </c>
      <c r="CJ7" s="50">
        <f>IF(AK7=CJ$2,'Marks Entry'!G14,0)</f>
        <v>0</v>
      </c>
      <c r="CK7" s="50">
        <f>IF(AK7=CK$2,'Marks Entry'!G14,0)</f>
        <v>0</v>
      </c>
      <c r="CL7" s="50">
        <f>IF(AK7=CL$2,'Marks Entry'!G14,0)</f>
        <v>0</v>
      </c>
      <c r="CM7" s="50">
        <f>IF(AK7=CM$2,'Marks Entry'!G14,0)</f>
        <v>0</v>
      </c>
      <c r="CN7" s="50">
        <f>IF(AK7=CN$2,'Marks Entry'!G14,0)</f>
        <v>0</v>
      </c>
      <c r="CO7" s="49" t="str">
        <f>IF(AND('Marks Entry'!$GA14="Passed",$AK7=CO$2),'Marks Entry'!$FZ14,IF($AK7=CO$2,'Marks Entry'!$GA14,""))</f>
        <v/>
      </c>
      <c r="CP7" s="49" t="str">
        <f>IF(AND('Marks Entry'!$GA14="Passed",$AK7=CP$2),'Marks Entry'!$FZ14,IF($AK7=CP$2,'Marks Entry'!$GA14,""))</f>
        <v/>
      </c>
      <c r="CQ7" s="49" t="str">
        <f>IF(AND('Marks Entry'!$GA14="Passed",$AK7=CQ$2),'Marks Entry'!$FZ14,IF($AK7=CQ$2,'Marks Entry'!$GA14,""))</f>
        <v/>
      </c>
      <c r="CR7" s="49" t="str">
        <f>IF(AND('Marks Entry'!$GA14="Passed",$AK7=CR$2),'Marks Entry'!$FZ14,IF($AK7=CR$2,'Marks Entry'!$GA14,""))</f>
        <v/>
      </c>
      <c r="CS7" s="49" t="str">
        <f>IF(AND('Marks Entry'!$GA14="Passed",$AK7=CS$2),'Marks Entry'!$FZ14,IF($AK7=CS$2,'Marks Entry'!$GA14,""))</f>
        <v/>
      </c>
      <c r="CT7" s="49" t="str">
        <f>IF(AND('Marks Entry'!$GA14="Passed",$AK7=CT$2),'Marks Entry'!$FZ14,IF($AK7=CT$2,'Marks Entry'!$GA14,""))</f>
        <v/>
      </c>
    </row>
    <row r="8" spans="1:98">
      <c r="A8" s="290">
        <v>2</v>
      </c>
      <c r="B8" s="291" t="s">
        <v>181</v>
      </c>
      <c r="C8" s="292">
        <f t="shared" si="15"/>
        <v>0</v>
      </c>
      <c r="D8" s="293">
        <f t="shared" ref="D8:H8" si="20">AT104</f>
        <v>0</v>
      </c>
      <c r="E8" s="293">
        <f t="shared" si="20"/>
        <v>0</v>
      </c>
      <c r="F8" s="293">
        <f t="shared" si="20"/>
        <v>0</v>
      </c>
      <c r="G8" s="293">
        <f t="shared" si="20"/>
        <v>0</v>
      </c>
      <c r="H8" s="293">
        <f t="shared" si="20"/>
        <v>0</v>
      </c>
      <c r="I8" s="294">
        <f t="shared" ref="I8:I13" si="21">SUM(C8:H8)</f>
        <v>0</v>
      </c>
      <c r="J8" s="292">
        <f t="shared" ref="J8:J12" si="22">AY104</f>
        <v>0</v>
      </c>
      <c r="K8" s="293">
        <f t="shared" si="17"/>
        <v>0</v>
      </c>
      <c r="L8" s="293">
        <f t="shared" si="17"/>
        <v>0</v>
      </c>
      <c r="M8" s="293">
        <f t="shared" si="17"/>
        <v>1</v>
      </c>
      <c r="N8" s="293">
        <f t="shared" si="17"/>
        <v>0</v>
      </c>
      <c r="O8" s="293">
        <f t="shared" si="17"/>
        <v>0</v>
      </c>
      <c r="P8" s="294">
        <f t="shared" ref="P8:P13" si="23">SUM(J8:O8)</f>
        <v>1</v>
      </c>
      <c r="Q8" s="292">
        <f t="shared" ref="Q8:Q12" si="24">BE104</f>
        <v>0</v>
      </c>
      <c r="R8" s="293">
        <f t="shared" si="18"/>
        <v>0</v>
      </c>
      <c r="S8" s="293">
        <f t="shared" si="18"/>
        <v>0</v>
      </c>
      <c r="T8" s="293">
        <f t="shared" si="18"/>
        <v>0</v>
      </c>
      <c r="U8" s="293">
        <f t="shared" si="18"/>
        <v>0</v>
      </c>
      <c r="V8" s="293">
        <f t="shared" si="18"/>
        <v>0</v>
      </c>
      <c r="W8" s="294">
        <f t="shared" ref="W8:W13" si="25">SUM(Q8:V8)</f>
        <v>0</v>
      </c>
      <c r="X8" s="292">
        <f t="shared" ref="X8:X12" si="26">BK104</f>
        <v>0</v>
      </c>
      <c r="Y8" s="293">
        <f t="shared" si="19"/>
        <v>0</v>
      </c>
      <c r="Z8" s="293">
        <f t="shared" si="19"/>
        <v>0</v>
      </c>
      <c r="AA8" s="293">
        <f t="shared" si="19"/>
        <v>0</v>
      </c>
      <c r="AB8" s="293">
        <f t="shared" si="19"/>
        <v>0</v>
      </c>
      <c r="AC8" s="293">
        <f t="shared" si="19"/>
        <v>0</v>
      </c>
      <c r="AD8" s="294">
        <f t="shared" ref="AD8:AD13" si="27">SUM(X8:AC8)</f>
        <v>0</v>
      </c>
      <c r="AE8" s="34"/>
      <c r="AF8" s="34"/>
      <c r="AG8" s="34"/>
      <c r="AH8" s="34"/>
      <c r="AI8" s="34"/>
      <c r="AJ8" s="42">
        <f t="shared" si="14"/>
        <v>0</v>
      </c>
      <c r="AK8" s="42">
        <f>'Marks Entry'!F15</f>
        <v>0</v>
      </c>
      <c r="AL8" s="50" t="str">
        <f>'Result Sheet'!X13</f>
        <v/>
      </c>
      <c r="AM8" s="50" t="str">
        <f>'Result Sheet'!AL13</f>
        <v/>
      </c>
      <c r="AN8" s="50" t="str">
        <f>'Result Sheet'!AZ13</f>
        <v/>
      </c>
      <c r="AO8" s="50" t="str">
        <f>'Result Sheet'!BN13</f>
        <v/>
      </c>
      <c r="AP8" s="50" t="str">
        <f>'Result Sheet'!CB13</f>
        <v/>
      </c>
      <c r="AQ8" s="43" t="str">
        <f>'Result Sheet'!CP13</f>
        <v/>
      </c>
      <c r="AR8" s="48" t="str">
        <f>'Result Sheet'!DD13</f>
        <v/>
      </c>
      <c r="AS8" s="41">
        <f t="shared" si="7"/>
        <v>0</v>
      </c>
      <c r="AT8" s="41">
        <f t="shared" si="7"/>
        <v>0</v>
      </c>
      <c r="AU8" s="41">
        <f t="shared" si="0"/>
        <v>0</v>
      </c>
      <c r="AV8" s="41">
        <f t="shared" si="0"/>
        <v>0</v>
      </c>
      <c r="AW8" s="41">
        <f t="shared" si="0"/>
        <v>0</v>
      </c>
      <c r="AX8" s="41">
        <f t="shared" si="0"/>
        <v>0</v>
      </c>
      <c r="AY8" s="41">
        <f t="shared" si="8"/>
        <v>0</v>
      </c>
      <c r="AZ8" s="41">
        <f t="shared" si="1"/>
        <v>0</v>
      </c>
      <c r="BA8" s="41">
        <f t="shared" si="1"/>
        <v>0</v>
      </c>
      <c r="BB8" s="41">
        <f t="shared" si="1"/>
        <v>0</v>
      </c>
      <c r="BC8" s="41">
        <f t="shared" si="1"/>
        <v>0</v>
      </c>
      <c r="BD8" s="41">
        <f t="shared" si="1"/>
        <v>0</v>
      </c>
      <c r="BE8" s="41">
        <f t="shared" si="9"/>
        <v>0</v>
      </c>
      <c r="BF8" s="41">
        <f t="shared" si="2"/>
        <v>0</v>
      </c>
      <c r="BG8" s="41">
        <f t="shared" si="2"/>
        <v>0</v>
      </c>
      <c r="BH8" s="41">
        <f t="shared" si="2"/>
        <v>0</v>
      </c>
      <c r="BI8" s="41">
        <f t="shared" si="2"/>
        <v>0</v>
      </c>
      <c r="BJ8" s="41">
        <f t="shared" si="2"/>
        <v>0</v>
      </c>
      <c r="BK8" s="41">
        <f t="shared" si="10"/>
        <v>0</v>
      </c>
      <c r="BL8" s="41">
        <f t="shared" si="3"/>
        <v>0</v>
      </c>
      <c r="BM8" s="41">
        <f t="shared" si="3"/>
        <v>0</v>
      </c>
      <c r="BN8" s="41">
        <f t="shared" si="3"/>
        <v>0</v>
      </c>
      <c r="BO8" s="41">
        <f t="shared" si="3"/>
        <v>0</v>
      </c>
      <c r="BP8" s="41">
        <f t="shared" si="3"/>
        <v>0</v>
      </c>
      <c r="BQ8" s="41">
        <f t="shared" si="11"/>
        <v>0</v>
      </c>
      <c r="BR8" s="41">
        <f t="shared" si="4"/>
        <v>0</v>
      </c>
      <c r="BS8" s="41">
        <f t="shared" si="4"/>
        <v>0</v>
      </c>
      <c r="BT8" s="41">
        <f t="shared" si="4"/>
        <v>0</v>
      </c>
      <c r="BU8" s="41">
        <f t="shared" si="4"/>
        <v>0</v>
      </c>
      <c r="BV8" s="41">
        <f t="shared" si="4"/>
        <v>0</v>
      </c>
      <c r="BW8" s="41">
        <f t="shared" si="12"/>
        <v>0</v>
      </c>
      <c r="BX8" s="41">
        <f t="shared" si="5"/>
        <v>0</v>
      </c>
      <c r="BY8" s="41">
        <f t="shared" si="5"/>
        <v>0</v>
      </c>
      <c r="BZ8" s="41">
        <f t="shared" si="5"/>
        <v>0</v>
      </c>
      <c r="CA8" s="41">
        <f t="shared" si="5"/>
        <v>0</v>
      </c>
      <c r="CB8" s="41">
        <f t="shared" si="5"/>
        <v>0</v>
      </c>
      <c r="CC8" s="41">
        <f t="shared" si="13"/>
        <v>0</v>
      </c>
      <c r="CD8" s="41">
        <f t="shared" si="6"/>
        <v>0</v>
      </c>
      <c r="CE8" s="41">
        <f t="shared" si="6"/>
        <v>0</v>
      </c>
      <c r="CF8" s="41">
        <f t="shared" si="6"/>
        <v>0</v>
      </c>
      <c r="CG8" s="41">
        <f t="shared" si="6"/>
        <v>0</v>
      </c>
      <c r="CH8" s="41">
        <f t="shared" si="6"/>
        <v>0</v>
      </c>
      <c r="CI8" s="51">
        <f>IF(AK8=CI$2,'Marks Entry'!G15,0)</f>
        <v>0</v>
      </c>
      <c r="CJ8" s="50">
        <f>IF(AK8=CJ$2,'Marks Entry'!G15,0)</f>
        <v>0</v>
      </c>
      <c r="CK8" s="50">
        <f>IF(AK8=CK$2,'Marks Entry'!G15,0)</f>
        <v>0</v>
      </c>
      <c r="CL8" s="50">
        <f>IF(AK8=CL$2,'Marks Entry'!G15,0)</f>
        <v>0</v>
      </c>
      <c r="CM8" s="50">
        <f>IF(AK8=CM$2,'Marks Entry'!G15,0)</f>
        <v>0</v>
      </c>
      <c r="CN8" s="50">
        <f>IF(AK8=CN$2,'Marks Entry'!G15,0)</f>
        <v>0</v>
      </c>
      <c r="CO8" s="49" t="str">
        <f>IF(AND('Marks Entry'!$GA15="Passed",$AK8=CO$2),'Marks Entry'!$FZ15,IF($AK8=CO$2,'Marks Entry'!$GA15,""))</f>
        <v/>
      </c>
      <c r="CP8" s="49" t="str">
        <f>IF(AND('Marks Entry'!$GA15="Passed",$AK8=CP$2),'Marks Entry'!$FZ15,IF($AK8=CP$2,'Marks Entry'!$GA15,""))</f>
        <v/>
      </c>
      <c r="CQ8" s="49" t="str">
        <f>IF(AND('Marks Entry'!$GA15="Passed",$AK8=CQ$2),'Marks Entry'!$FZ15,IF($AK8=CQ$2,'Marks Entry'!$GA15,""))</f>
        <v/>
      </c>
      <c r="CR8" s="49" t="str">
        <f>IF(AND('Marks Entry'!$GA15="Passed",$AK8=CR$2),'Marks Entry'!$FZ15,IF($AK8=CR$2,'Marks Entry'!$GA15,""))</f>
        <v/>
      </c>
      <c r="CS8" s="49" t="str">
        <f>IF(AND('Marks Entry'!$GA15="Passed",$AK8=CS$2),'Marks Entry'!$FZ15,IF($AK8=CS$2,'Marks Entry'!$GA15,""))</f>
        <v/>
      </c>
      <c r="CT8" s="49" t="str">
        <f>IF(AND('Marks Entry'!$GA15="Passed",$AK8=CT$2),'Marks Entry'!$FZ15,IF($AK8=CT$2,'Marks Entry'!$GA15,""))</f>
        <v/>
      </c>
    </row>
    <row r="9" spans="1:98">
      <c r="A9" s="290">
        <v>3</v>
      </c>
      <c r="B9" s="291" t="s">
        <v>182</v>
      </c>
      <c r="C9" s="292">
        <f t="shared" si="15"/>
        <v>0</v>
      </c>
      <c r="D9" s="293">
        <f t="shared" ref="D9:H9" si="28">AT105</f>
        <v>0</v>
      </c>
      <c r="E9" s="293">
        <f t="shared" si="28"/>
        <v>0</v>
      </c>
      <c r="F9" s="293">
        <f t="shared" si="28"/>
        <v>1</v>
      </c>
      <c r="G9" s="293">
        <f t="shared" si="28"/>
        <v>0</v>
      </c>
      <c r="H9" s="293">
        <f t="shared" si="28"/>
        <v>0</v>
      </c>
      <c r="I9" s="294">
        <f t="shared" si="21"/>
        <v>1</v>
      </c>
      <c r="J9" s="292">
        <f t="shared" si="22"/>
        <v>0</v>
      </c>
      <c r="K9" s="293">
        <f t="shared" si="17"/>
        <v>0</v>
      </c>
      <c r="L9" s="293">
        <f t="shared" si="17"/>
        <v>0</v>
      </c>
      <c r="M9" s="293">
        <f t="shared" si="17"/>
        <v>0</v>
      </c>
      <c r="N9" s="293">
        <f t="shared" si="17"/>
        <v>0</v>
      </c>
      <c r="O9" s="293">
        <f t="shared" si="17"/>
        <v>0</v>
      </c>
      <c r="P9" s="294">
        <f t="shared" si="23"/>
        <v>0</v>
      </c>
      <c r="Q9" s="292">
        <f t="shared" si="24"/>
        <v>0</v>
      </c>
      <c r="R9" s="293">
        <f t="shared" si="18"/>
        <v>0</v>
      </c>
      <c r="S9" s="293">
        <f t="shared" si="18"/>
        <v>0</v>
      </c>
      <c r="T9" s="293">
        <f t="shared" si="18"/>
        <v>0</v>
      </c>
      <c r="U9" s="293">
        <f t="shared" si="18"/>
        <v>0</v>
      </c>
      <c r="V9" s="293">
        <f t="shared" si="18"/>
        <v>0</v>
      </c>
      <c r="W9" s="294">
        <f t="shared" si="25"/>
        <v>0</v>
      </c>
      <c r="X9" s="292">
        <f t="shared" si="26"/>
        <v>0</v>
      </c>
      <c r="Y9" s="293">
        <f t="shared" si="19"/>
        <v>0</v>
      </c>
      <c r="Z9" s="293">
        <f t="shared" si="19"/>
        <v>0</v>
      </c>
      <c r="AA9" s="293">
        <f t="shared" si="19"/>
        <v>0</v>
      </c>
      <c r="AB9" s="293">
        <f t="shared" si="19"/>
        <v>0</v>
      </c>
      <c r="AC9" s="293">
        <f t="shared" si="19"/>
        <v>0</v>
      </c>
      <c r="AD9" s="294">
        <f t="shared" si="27"/>
        <v>0</v>
      </c>
      <c r="AE9" s="34"/>
      <c r="AF9" s="34"/>
      <c r="AG9" s="34"/>
      <c r="AH9" s="34"/>
      <c r="AI9" s="34"/>
      <c r="AJ9" s="42">
        <f t="shared" si="14"/>
        <v>0</v>
      </c>
      <c r="AK9" s="42">
        <f>'Marks Entry'!F16</f>
        <v>0</v>
      </c>
      <c r="AL9" s="50" t="str">
        <f>'Result Sheet'!X14</f>
        <v/>
      </c>
      <c r="AM9" s="50" t="str">
        <f>'Result Sheet'!AL14</f>
        <v/>
      </c>
      <c r="AN9" s="50" t="str">
        <f>'Result Sheet'!AZ14</f>
        <v/>
      </c>
      <c r="AO9" s="50" t="str">
        <f>'Result Sheet'!BN14</f>
        <v/>
      </c>
      <c r="AP9" s="50" t="str">
        <f>'Result Sheet'!CB14</f>
        <v/>
      </c>
      <c r="AQ9" s="43" t="str">
        <f>'Result Sheet'!CP14</f>
        <v/>
      </c>
      <c r="AR9" s="48" t="str">
        <f>'Result Sheet'!DD14</f>
        <v/>
      </c>
      <c r="AS9" s="41">
        <f t="shared" si="7"/>
        <v>0</v>
      </c>
      <c r="AT9" s="41">
        <f t="shared" si="7"/>
        <v>0</v>
      </c>
      <c r="AU9" s="41">
        <f t="shared" si="0"/>
        <v>0</v>
      </c>
      <c r="AV9" s="41">
        <f t="shared" si="0"/>
        <v>0</v>
      </c>
      <c r="AW9" s="41">
        <f t="shared" si="0"/>
        <v>0</v>
      </c>
      <c r="AX9" s="41">
        <f t="shared" si="0"/>
        <v>0</v>
      </c>
      <c r="AY9" s="41">
        <f t="shared" si="8"/>
        <v>0</v>
      </c>
      <c r="AZ9" s="41">
        <f t="shared" si="1"/>
        <v>0</v>
      </c>
      <c r="BA9" s="41">
        <f t="shared" si="1"/>
        <v>0</v>
      </c>
      <c r="BB9" s="41">
        <f t="shared" si="1"/>
        <v>0</v>
      </c>
      <c r="BC9" s="41">
        <f t="shared" si="1"/>
        <v>0</v>
      </c>
      <c r="BD9" s="41">
        <f t="shared" si="1"/>
        <v>0</v>
      </c>
      <c r="BE9" s="41">
        <f t="shared" si="9"/>
        <v>0</v>
      </c>
      <c r="BF9" s="41">
        <f t="shared" si="2"/>
        <v>0</v>
      </c>
      <c r="BG9" s="41">
        <f t="shared" si="2"/>
        <v>0</v>
      </c>
      <c r="BH9" s="41">
        <f t="shared" si="2"/>
        <v>0</v>
      </c>
      <c r="BI9" s="41">
        <f t="shared" si="2"/>
        <v>0</v>
      </c>
      <c r="BJ9" s="41">
        <f t="shared" si="2"/>
        <v>0</v>
      </c>
      <c r="BK9" s="41">
        <f t="shared" si="10"/>
        <v>0</v>
      </c>
      <c r="BL9" s="41">
        <f t="shared" si="3"/>
        <v>0</v>
      </c>
      <c r="BM9" s="41">
        <f t="shared" si="3"/>
        <v>0</v>
      </c>
      <c r="BN9" s="41">
        <f t="shared" si="3"/>
        <v>0</v>
      </c>
      <c r="BO9" s="41">
        <f t="shared" si="3"/>
        <v>0</v>
      </c>
      <c r="BP9" s="41">
        <f t="shared" si="3"/>
        <v>0</v>
      </c>
      <c r="BQ9" s="41">
        <f t="shared" si="11"/>
        <v>0</v>
      </c>
      <c r="BR9" s="41">
        <f t="shared" si="4"/>
        <v>0</v>
      </c>
      <c r="BS9" s="41">
        <f t="shared" si="4"/>
        <v>0</v>
      </c>
      <c r="BT9" s="41">
        <f t="shared" si="4"/>
        <v>0</v>
      </c>
      <c r="BU9" s="41">
        <f t="shared" si="4"/>
        <v>0</v>
      </c>
      <c r="BV9" s="41">
        <f t="shared" si="4"/>
        <v>0</v>
      </c>
      <c r="BW9" s="41">
        <f t="shared" si="12"/>
        <v>0</v>
      </c>
      <c r="BX9" s="41">
        <f t="shared" si="5"/>
        <v>0</v>
      </c>
      <c r="BY9" s="41">
        <f t="shared" si="5"/>
        <v>0</v>
      </c>
      <c r="BZ9" s="41">
        <f t="shared" si="5"/>
        <v>0</v>
      </c>
      <c r="CA9" s="41">
        <f t="shared" si="5"/>
        <v>0</v>
      </c>
      <c r="CB9" s="41">
        <f t="shared" si="5"/>
        <v>0</v>
      </c>
      <c r="CC9" s="41">
        <f t="shared" si="13"/>
        <v>0</v>
      </c>
      <c r="CD9" s="41">
        <f t="shared" si="6"/>
        <v>0</v>
      </c>
      <c r="CE9" s="41">
        <f t="shared" si="6"/>
        <v>0</v>
      </c>
      <c r="CF9" s="41">
        <f t="shared" si="6"/>
        <v>0</v>
      </c>
      <c r="CG9" s="41">
        <f t="shared" si="6"/>
        <v>0</v>
      </c>
      <c r="CH9" s="41">
        <f t="shared" si="6"/>
        <v>0</v>
      </c>
      <c r="CI9" s="51">
        <f>IF(AK9=CI$2,'Marks Entry'!G16,0)</f>
        <v>0</v>
      </c>
      <c r="CJ9" s="50">
        <f>IF(AK9=CJ$2,'Marks Entry'!G16,0)</f>
        <v>0</v>
      </c>
      <c r="CK9" s="50">
        <f>IF(AK9=CK$2,'Marks Entry'!G16,0)</f>
        <v>0</v>
      </c>
      <c r="CL9" s="50">
        <f>IF(AK9=CL$2,'Marks Entry'!G16,0)</f>
        <v>0</v>
      </c>
      <c r="CM9" s="50">
        <f>IF(AK9=CM$2,'Marks Entry'!G16,0)</f>
        <v>0</v>
      </c>
      <c r="CN9" s="50">
        <f>IF(AK9=CN$2,'Marks Entry'!G16,0)</f>
        <v>0</v>
      </c>
      <c r="CO9" s="49" t="str">
        <f>IF(AND('Marks Entry'!$GA16="Passed",$AK9=CO$2),'Marks Entry'!$FZ16,IF($AK9=CO$2,'Marks Entry'!$GA16,""))</f>
        <v/>
      </c>
      <c r="CP9" s="49" t="str">
        <f>IF(AND('Marks Entry'!$GA16="Passed",$AK9=CP$2),'Marks Entry'!$FZ16,IF($AK9=CP$2,'Marks Entry'!$GA16,""))</f>
        <v/>
      </c>
      <c r="CQ9" s="49" t="str">
        <f>IF(AND('Marks Entry'!$GA16="Passed",$AK9=CQ$2),'Marks Entry'!$FZ16,IF($AK9=CQ$2,'Marks Entry'!$GA16,""))</f>
        <v/>
      </c>
      <c r="CR9" s="49" t="str">
        <f>IF(AND('Marks Entry'!$GA16="Passed",$AK9=CR$2),'Marks Entry'!$FZ16,IF($AK9=CR$2,'Marks Entry'!$GA16,""))</f>
        <v/>
      </c>
      <c r="CS9" s="49" t="str">
        <f>IF(AND('Marks Entry'!$GA16="Passed",$AK9=CS$2),'Marks Entry'!$FZ16,IF($AK9=CS$2,'Marks Entry'!$GA16,""))</f>
        <v/>
      </c>
      <c r="CT9" s="49" t="str">
        <f>IF(AND('Marks Entry'!$GA16="Passed",$AK9=CT$2),'Marks Entry'!$FZ16,IF($AK9=CT$2,'Marks Entry'!$GA16,""))</f>
        <v/>
      </c>
    </row>
    <row r="10" spans="1:98">
      <c r="A10" s="290">
        <v>4</v>
      </c>
      <c r="B10" s="291" t="s">
        <v>183</v>
      </c>
      <c r="C10" s="292">
        <f t="shared" si="15"/>
        <v>0</v>
      </c>
      <c r="D10" s="293">
        <f t="shared" ref="D10:H10" si="29">AT106</f>
        <v>0</v>
      </c>
      <c r="E10" s="293">
        <f t="shared" si="29"/>
        <v>0</v>
      </c>
      <c r="F10" s="293">
        <f t="shared" si="29"/>
        <v>0</v>
      </c>
      <c r="G10" s="293">
        <f t="shared" si="29"/>
        <v>0</v>
      </c>
      <c r="H10" s="293">
        <f t="shared" si="29"/>
        <v>0</v>
      </c>
      <c r="I10" s="294">
        <f t="shared" si="21"/>
        <v>0</v>
      </c>
      <c r="J10" s="292">
        <f t="shared" si="22"/>
        <v>0</v>
      </c>
      <c r="K10" s="293">
        <f t="shared" si="17"/>
        <v>0</v>
      </c>
      <c r="L10" s="293">
        <f t="shared" si="17"/>
        <v>0</v>
      </c>
      <c r="M10" s="293">
        <f t="shared" si="17"/>
        <v>0</v>
      </c>
      <c r="N10" s="293">
        <f t="shared" si="17"/>
        <v>0</v>
      </c>
      <c r="O10" s="293">
        <f t="shared" si="17"/>
        <v>0</v>
      </c>
      <c r="P10" s="294">
        <f t="shared" si="23"/>
        <v>0</v>
      </c>
      <c r="Q10" s="292">
        <f t="shared" si="24"/>
        <v>0</v>
      </c>
      <c r="R10" s="293">
        <f t="shared" si="18"/>
        <v>0</v>
      </c>
      <c r="S10" s="293">
        <f t="shared" si="18"/>
        <v>0</v>
      </c>
      <c r="T10" s="293">
        <f t="shared" si="18"/>
        <v>1</v>
      </c>
      <c r="U10" s="293">
        <f t="shared" si="18"/>
        <v>0</v>
      </c>
      <c r="V10" s="293">
        <f t="shared" si="18"/>
        <v>0</v>
      </c>
      <c r="W10" s="294">
        <f t="shared" si="25"/>
        <v>1</v>
      </c>
      <c r="X10" s="292">
        <f t="shared" si="26"/>
        <v>0</v>
      </c>
      <c r="Y10" s="293">
        <f t="shared" si="19"/>
        <v>0</v>
      </c>
      <c r="Z10" s="293">
        <f t="shared" si="19"/>
        <v>0</v>
      </c>
      <c r="AA10" s="293">
        <f t="shared" si="19"/>
        <v>1</v>
      </c>
      <c r="AB10" s="293">
        <f t="shared" si="19"/>
        <v>0</v>
      </c>
      <c r="AC10" s="293">
        <f t="shared" si="19"/>
        <v>0</v>
      </c>
      <c r="AD10" s="294">
        <f t="shared" si="27"/>
        <v>1</v>
      </c>
      <c r="AE10" s="34"/>
      <c r="AF10" s="34"/>
      <c r="AG10" s="34"/>
      <c r="AH10" s="34"/>
      <c r="AI10" s="34"/>
      <c r="AJ10" s="42">
        <f t="shared" si="14"/>
        <v>0</v>
      </c>
      <c r="AK10" s="42">
        <f>'Marks Entry'!F17</f>
        <v>0</v>
      </c>
      <c r="AL10" s="50" t="str">
        <f>'Result Sheet'!X15</f>
        <v/>
      </c>
      <c r="AM10" s="50" t="str">
        <f>'Result Sheet'!AL15</f>
        <v/>
      </c>
      <c r="AN10" s="50" t="str">
        <f>'Result Sheet'!AZ15</f>
        <v/>
      </c>
      <c r="AO10" s="50" t="str">
        <f>'Result Sheet'!BN15</f>
        <v/>
      </c>
      <c r="AP10" s="50" t="str">
        <f>'Result Sheet'!CB15</f>
        <v/>
      </c>
      <c r="AQ10" s="43" t="str">
        <f>'Result Sheet'!CP15</f>
        <v/>
      </c>
      <c r="AR10" s="48" t="str">
        <f>'Result Sheet'!DD15</f>
        <v/>
      </c>
      <c r="AS10" s="41">
        <f t="shared" si="7"/>
        <v>0</v>
      </c>
      <c r="AT10" s="41">
        <f t="shared" si="7"/>
        <v>0</v>
      </c>
      <c r="AU10" s="41">
        <f t="shared" si="0"/>
        <v>0</v>
      </c>
      <c r="AV10" s="41">
        <f t="shared" si="0"/>
        <v>0</v>
      </c>
      <c r="AW10" s="41">
        <f t="shared" si="0"/>
        <v>0</v>
      </c>
      <c r="AX10" s="41">
        <f t="shared" si="0"/>
        <v>0</v>
      </c>
      <c r="AY10" s="41">
        <f t="shared" si="8"/>
        <v>0</v>
      </c>
      <c r="AZ10" s="41">
        <f t="shared" si="1"/>
        <v>0</v>
      </c>
      <c r="BA10" s="41">
        <f t="shared" si="1"/>
        <v>0</v>
      </c>
      <c r="BB10" s="41">
        <f t="shared" si="1"/>
        <v>0</v>
      </c>
      <c r="BC10" s="41">
        <f t="shared" si="1"/>
        <v>0</v>
      </c>
      <c r="BD10" s="41">
        <f t="shared" si="1"/>
        <v>0</v>
      </c>
      <c r="BE10" s="41">
        <f t="shared" si="9"/>
        <v>0</v>
      </c>
      <c r="BF10" s="41">
        <f t="shared" si="2"/>
        <v>0</v>
      </c>
      <c r="BG10" s="41">
        <f t="shared" si="2"/>
        <v>0</v>
      </c>
      <c r="BH10" s="41">
        <f t="shared" si="2"/>
        <v>0</v>
      </c>
      <c r="BI10" s="41">
        <f t="shared" si="2"/>
        <v>0</v>
      </c>
      <c r="BJ10" s="41">
        <f t="shared" si="2"/>
        <v>0</v>
      </c>
      <c r="BK10" s="41">
        <f t="shared" si="10"/>
        <v>0</v>
      </c>
      <c r="BL10" s="41">
        <f t="shared" si="3"/>
        <v>0</v>
      </c>
      <c r="BM10" s="41">
        <f t="shared" si="3"/>
        <v>0</v>
      </c>
      <c r="BN10" s="41">
        <f t="shared" si="3"/>
        <v>0</v>
      </c>
      <c r="BO10" s="41">
        <f t="shared" si="3"/>
        <v>0</v>
      </c>
      <c r="BP10" s="41">
        <f t="shared" si="3"/>
        <v>0</v>
      </c>
      <c r="BQ10" s="41">
        <f t="shared" si="11"/>
        <v>0</v>
      </c>
      <c r="BR10" s="41">
        <f t="shared" si="4"/>
        <v>0</v>
      </c>
      <c r="BS10" s="41">
        <f t="shared" si="4"/>
        <v>0</v>
      </c>
      <c r="BT10" s="41">
        <f t="shared" si="4"/>
        <v>0</v>
      </c>
      <c r="BU10" s="41">
        <f t="shared" si="4"/>
        <v>0</v>
      </c>
      <c r="BV10" s="41">
        <f t="shared" si="4"/>
        <v>0</v>
      </c>
      <c r="BW10" s="41">
        <f t="shared" si="12"/>
        <v>0</v>
      </c>
      <c r="BX10" s="41">
        <f t="shared" si="5"/>
        <v>0</v>
      </c>
      <c r="BY10" s="41">
        <f t="shared" si="5"/>
        <v>0</v>
      </c>
      <c r="BZ10" s="41">
        <f t="shared" si="5"/>
        <v>0</v>
      </c>
      <c r="CA10" s="41">
        <f t="shared" si="5"/>
        <v>0</v>
      </c>
      <c r="CB10" s="41">
        <f t="shared" si="5"/>
        <v>0</v>
      </c>
      <c r="CC10" s="41">
        <f t="shared" si="13"/>
        <v>0</v>
      </c>
      <c r="CD10" s="41">
        <f t="shared" si="6"/>
        <v>0</v>
      </c>
      <c r="CE10" s="41">
        <f t="shared" si="6"/>
        <v>0</v>
      </c>
      <c r="CF10" s="41">
        <f t="shared" si="6"/>
        <v>0</v>
      </c>
      <c r="CG10" s="41">
        <f t="shared" si="6"/>
        <v>0</v>
      </c>
      <c r="CH10" s="41">
        <f t="shared" si="6"/>
        <v>0</v>
      </c>
      <c r="CI10" s="51">
        <f>IF(AK10=CI$2,'Marks Entry'!G17,0)</f>
        <v>0</v>
      </c>
      <c r="CJ10" s="50">
        <f>IF(AK10=CJ$2,'Marks Entry'!G17,0)</f>
        <v>0</v>
      </c>
      <c r="CK10" s="50">
        <f>IF(AK10=CK$2,'Marks Entry'!G17,0)</f>
        <v>0</v>
      </c>
      <c r="CL10" s="50">
        <f>IF(AK10=CL$2,'Marks Entry'!G17,0)</f>
        <v>0</v>
      </c>
      <c r="CM10" s="50">
        <f>IF(AK10=CM$2,'Marks Entry'!G17,0)</f>
        <v>0</v>
      </c>
      <c r="CN10" s="50">
        <f>IF(AK10=CN$2,'Marks Entry'!G17,0)</f>
        <v>0</v>
      </c>
      <c r="CO10" s="49" t="str">
        <f>IF(AND('Marks Entry'!$GA17="Passed",$AK10=CO$2),'Marks Entry'!$FZ17,IF($AK10=CO$2,'Marks Entry'!$GA17,""))</f>
        <v/>
      </c>
      <c r="CP10" s="49" t="str">
        <f>IF(AND('Marks Entry'!$GA17="Passed",$AK10=CP$2),'Marks Entry'!$FZ17,IF($AK10=CP$2,'Marks Entry'!$GA17,""))</f>
        <v/>
      </c>
      <c r="CQ10" s="49" t="str">
        <f>IF(AND('Marks Entry'!$GA17="Passed",$AK10=CQ$2),'Marks Entry'!$FZ17,IF($AK10=CQ$2,'Marks Entry'!$GA17,""))</f>
        <v/>
      </c>
      <c r="CR10" s="49" t="str">
        <f>IF(AND('Marks Entry'!$GA17="Passed",$AK10=CR$2),'Marks Entry'!$FZ17,IF($AK10=CR$2,'Marks Entry'!$GA17,""))</f>
        <v/>
      </c>
      <c r="CS10" s="49" t="str">
        <f>IF(AND('Marks Entry'!$GA17="Passed",$AK10=CS$2),'Marks Entry'!$FZ17,IF($AK10=CS$2,'Marks Entry'!$GA17,""))</f>
        <v/>
      </c>
      <c r="CT10" s="49" t="str">
        <f>IF(AND('Marks Entry'!$GA17="Passed",$AK10=CT$2),'Marks Entry'!$FZ17,IF($AK10=CT$2,'Marks Entry'!$GA17,""))</f>
        <v/>
      </c>
    </row>
    <row r="11" spans="1:98">
      <c r="A11" s="290">
        <v>5</v>
      </c>
      <c r="B11" s="291" t="s">
        <v>120</v>
      </c>
      <c r="C11" s="292">
        <f t="shared" si="15"/>
        <v>0</v>
      </c>
      <c r="D11" s="293">
        <f t="shared" ref="D11:H11" si="30">AT107</f>
        <v>0</v>
      </c>
      <c r="E11" s="293">
        <f t="shared" si="30"/>
        <v>0</v>
      </c>
      <c r="F11" s="293">
        <f t="shared" si="30"/>
        <v>0</v>
      </c>
      <c r="G11" s="293">
        <f t="shared" si="30"/>
        <v>0</v>
      </c>
      <c r="H11" s="293">
        <f t="shared" si="30"/>
        <v>0</v>
      </c>
      <c r="I11" s="294">
        <f t="shared" si="21"/>
        <v>0</v>
      </c>
      <c r="J11" s="292">
        <f t="shared" si="22"/>
        <v>0</v>
      </c>
      <c r="K11" s="293">
        <f t="shared" si="17"/>
        <v>0</v>
      </c>
      <c r="L11" s="293">
        <f t="shared" si="17"/>
        <v>0</v>
      </c>
      <c r="M11" s="293">
        <f t="shared" si="17"/>
        <v>0</v>
      </c>
      <c r="N11" s="293">
        <f t="shared" si="17"/>
        <v>0</v>
      </c>
      <c r="O11" s="293">
        <f t="shared" si="17"/>
        <v>0</v>
      </c>
      <c r="P11" s="294">
        <f t="shared" si="23"/>
        <v>0</v>
      </c>
      <c r="Q11" s="292">
        <f t="shared" si="24"/>
        <v>0</v>
      </c>
      <c r="R11" s="293">
        <f t="shared" si="18"/>
        <v>0</v>
      </c>
      <c r="S11" s="293">
        <f t="shared" si="18"/>
        <v>0</v>
      </c>
      <c r="T11" s="293">
        <f t="shared" si="18"/>
        <v>0</v>
      </c>
      <c r="U11" s="293">
        <f t="shared" si="18"/>
        <v>0</v>
      </c>
      <c r="V11" s="293">
        <f t="shared" si="18"/>
        <v>0</v>
      </c>
      <c r="W11" s="294">
        <f t="shared" si="25"/>
        <v>0</v>
      </c>
      <c r="X11" s="292">
        <f t="shared" si="26"/>
        <v>0</v>
      </c>
      <c r="Y11" s="293">
        <f t="shared" si="19"/>
        <v>0</v>
      </c>
      <c r="Z11" s="293">
        <f t="shared" si="19"/>
        <v>0</v>
      </c>
      <c r="AA11" s="293">
        <f t="shared" si="19"/>
        <v>0</v>
      </c>
      <c r="AB11" s="293">
        <f t="shared" si="19"/>
        <v>0</v>
      </c>
      <c r="AC11" s="293">
        <f t="shared" si="19"/>
        <v>0</v>
      </c>
      <c r="AD11" s="294">
        <f t="shared" si="27"/>
        <v>0</v>
      </c>
      <c r="AE11" s="34"/>
      <c r="AF11" s="34"/>
      <c r="AG11" s="34"/>
      <c r="AH11" s="34"/>
      <c r="AI11" s="34"/>
      <c r="AJ11" s="42">
        <f t="shared" si="14"/>
        <v>0</v>
      </c>
      <c r="AK11" s="42">
        <f>'Marks Entry'!F18</f>
        <v>0</v>
      </c>
      <c r="AL11" s="50" t="str">
        <f>'Result Sheet'!X16</f>
        <v/>
      </c>
      <c r="AM11" s="50" t="str">
        <f>'Result Sheet'!AL16</f>
        <v/>
      </c>
      <c r="AN11" s="50" t="str">
        <f>'Result Sheet'!AZ16</f>
        <v/>
      </c>
      <c r="AO11" s="50" t="str">
        <f>'Result Sheet'!BN16</f>
        <v/>
      </c>
      <c r="AP11" s="50" t="str">
        <f>'Result Sheet'!CB16</f>
        <v/>
      </c>
      <c r="AQ11" s="43" t="str">
        <f>'Result Sheet'!CP16</f>
        <v/>
      </c>
      <c r="AR11" s="48" t="str">
        <f>'Result Sheet'!DD16</f>
        <v/>
      </c>
      <c r="AS11" s="41">
        <f t="shared" si="7"/>
        <v>0</v>
      </c>
      <c r="AT11" s="41">
        <f t="shared" si="7"/>
        <v>0</v>
      </c>
      <c r="AU11" s="41">
        <f t="shared" si="0"/>
        <v>0</v>
      </c>
      <c r="AV11" s="41">
        <f t="shared" si="0"/>
        <v>0</v>
      </c>
      <c r="AW11" s="41">
        <f t="shared" si="0"/>
        <v>0</v>
      </c>
      <c r="AX11" s="41">
        <f t="shared" si="0"/>
        <v>0</v>
      </c>
      <c r="AY11" s="41">
        <f t="shared" si="8"/>
        <v>0</v>
      </c>
      <c r="AZ11" s="41">
        <f t="shared" si="1"/>
        <v>0</v>
      </c>
      <c r="BA11" s="41">
        <f t="shared" si="1"/>
        <v>0</v>
      </c>
      <c r="BB11" s="41">
        <f t="shared" si="1"/>
        <v>0</v>
      </c>
      <c r="BC11" s="41">
        <f t="shared" si="1"/>
        <v>0</v>
      </c>
      <c r="BD11" s="41">
        <f t="shared" si="1"/>
        <v>0</v>
      </c>
      <c r="BE11" s="41">
        <f t="shared" si="9"/>
        <v>0</v>
      </c>
      <c r="BF11" s="41">
        <f t="shared" si="2"/>
        <v>0</v>
      </c>
      <c r="BG11" s="41">
        <f t="shared" si="2"/>
        <v>0</v>
      </c>
      <c r="BH11" s="41">
        <f t="shared" si="2"/>
        <v>0</v>
      </c>
      <c r="BI11" s="41">
        <f t="shared" si="2"/>
        <v>0</v>
      </c>
      <c r="BJ11" s="41">
        <f t="shared" si="2"/>
        <v>0</v>
      </c>
      <c r="BK11" s="41">
        <f t="shared" si="10"/>
        <v>0</v>
      </c>
      <c r="BL11" s="41">
        <f t="shared" si="3"/>
        <v>0</v>
      </c>
      <c r="BM11" s="41">
        <f t="shared" si="3"/>
        <v>0</v>
      </c>
      <c r="BN11" s="41">
        <f t="shared" si="3"/>
        <v>0</v>
      </c>
      <c r="BO11" s="41">
        <f t="shared" si="3"/>
        <v>0</v>
      </c>
      <c r="BP11" s="41">
        <f t="shared" si="3"/>
        <v>0</v>
      </c>
      <c r="BQ11" s="41">
        <f t="shared" si="11"/>
        <v>0</v>
      </c>
      <c r="BR11" s="41">
        <f t="shared" si="4"/>
        <v>0</v>
      </c>
      <c r="BS11" s="41">
        <f t="shared" si="4"/>
        <v>0</v>
      </c>
      <c r="BT11" s="41">
        <f t="shared" si="4"/>
        <v>0</v>
      </c>
      <c r="BU11" s="41">
        <f t="shared" si="4"/>
        <v>0</v>
      </c>
      <c r="BV11" s="41">
        <f t="shared" si="4"/>
        <v>0</v>
      </c>
      <c r="BW11" s="41">
        <f t="shared" si="12"/>
        <v>0</v>
      </c>
      <c r="BX11" s="41">
        <f t="shared" si="5"/>
        <v>0</v>
      </c>
      <c r="BY11" s="41">
        <f t="shared" si="5"/>
        <v>0</v>
      </c>
      <c r="BZ11" s="41">
        <f t="shared" si="5"/>
        <v>0</v>
      </c>
      <c r="CA11" s="41">
        <f t="shared" si="5"/>
        <v>0</v>
      </c>
      <c r="CB11" s="41">
        <f t="shared" si="5"/>
        <v>0</v>
      </c>
      <c r="CC11" s="41">
        <f t="shared" si="13"/>
        <v>0</v>
      </c>
      <c r="CD11" s="41">
        <f t="shared" si="6"/>
        <v>0</v>
      </c>
      <c r="CE11" s="41">
        <f t="shared" si="6"/>
        <v>0</v>
      </c>
      <c r="CF11" s="41">
        <f t="shared" si="6"/>
        <v>0</v>
      </c>
      <c r="CG11" s="41">
        <f t="shared" si="6"/>
        <v>0</v>
      </c>
      <c r="CH11" s="41">
        <f t="shared" si="6"/>
        <v>0</v>
      </c>
      <c r="CI11" s="51">
        <f>IF(AK11=CI$2,'Marks Entry'!G18,0)</f>
        <v>0</v>
      </c>
      <c r="CJ11" s="50">
        <f>IF(AK11=CJ$2,'Marks Entry'!G18,0)</f>
        <v>0</v>
      </c>
      <c r="CK11" s="50">
        <f>IF(AK11=CK$2,'Marks Entry'!G18,0)</f>
        <v>0</v>
      </c>
      <c r="CL11" s="50">
        <f>IF(AK11=CL$2,'Marks Entry'!G18,0)</f>
        <v>0</v>
      </c>
      <c r="CM11" s="50">
        <f>IF(AK11=CM$2,'Marks Entry'!G18,0)</f>
        <v>0</v>
      </c>
      <c r="CN11" s="50">
        <f>IF(AK11=CN$2,'Marks Entry'!G18,0)</f>
        <v>0</v>
      </c>
      <c r="CO11" s="49" t="str">
        <f>IF(AND('Marks Entry'!$GA18="Passed",$AK11=CO$2),'Marks Entry'!$FZ18,IF($AK11=CO$2,'Marks Entry'!$GA18,""))</f>
        <v/>
      </c>
      <c r="CP11" s="49" t="str">
        <f>IF(AND('Marks Entry'!$GA18="Passed",$AK11=CP$2),'Marks Entry'!$FZ18,IF($AK11=CP$2,'Marks Entry'!$GA18,""))</f>
        <v/>
      </c>
      <c r="CQ11" s="49" t="str">
        <f>IF(AND('Marks Entry'!$GA18="Passed",$AK11=CQ$2),'Marks Entry'!$FZ18,IF($AK11=CQ$2,'Marks Entry'!$GA18,""))</f>
        <v/>
      </c>
      <c r="CR11" s="49" t="str">
        <f>IF(AND('Marks Entry'!$GA18="Passed",$AK11=CR$2),'Marks Entry'!$FZ18,IF($AK11=CR$2,'Marks Entry'!$GA18,""))</f>
        <v/>
      </c>
      <c r="CS11" s="49" t="str">
        <f>IF(AND('Marks Entry'!$GA18="Passed",$AK11=CS$2),'Marks Entry'!$FZ18,IF($AK11=CS$2,'Marks Entry'!$GA18,""))</f>
        <v/>
      </c>
      <c r="CT11" s="49" t="str">
        <f>IF(AND('Marks Entry'!$GA18="Passed",$AK11=CT$2),'Marks Entry'!$FZ18,IF($AK11=CT$2,'Marks Entry'!$GA18,""))</f>
        <v/>
      </c>
    </row>
    <row r="12" spans="1:98">
      <c r="A12" s="290">
        <v>6</v>
      </c>
      <c r="B12" s="291" t="s">
        <v>184</v>
      </c>
      <c r="C12" s="292">
        <f t="shared" si="15"/>
        <v>0</v>
      </c>
      <c r="D12" s="293">
        <f t="shared" ref="D12:H12" si="31">AT108</f>
        <v>0</v>
      </c>
      <c r="E12" s="293">
        <f t="shared" si="31"/>
        <v>0</v>
      </c>
      <c r="F12" s="293">
        <f t="shared" si="31"/>
        <v>1</v>
      </c>
      <c r="G12" s="293">
        <f t="shared" si="31"/>
        <v>0</v>
      </c>
      <c r="H12" s="293">
        <f t="shared" si="31"/>
        <v>0</v>
      </c>
      <c r="I12" s="294">
        <f t="shared" si="21"/>
        <v>1</v>
      </c>
      <c r="J12" s="292">
        <f t="shared" si="22"/>
        <v>0</v>
      </c>
      <c r="K12" s="293">
        <f t="shared" si="17"/>
        <v>0</v>
      </c>
      <c r="L12" s="293">
        <f t="shared" si="17"/>
        <v>0</v>
      </c>
      <c r="M12" s="293">
        <f t="shared" si="17"/>
        <v>1</v>
      </c>
      <c r="N12" s="293">
        <f t="shared" si="17"/>
        <v>0</v>
      </c>
      <c r="O12" s="293">
        <f t="shared" si="17"/>
        <v>0</v>
      </c>
      <c r="P12" s="294">
        <f t="shared" si="23"/>
        <v>1</v>
      </c>
      <c r="Q12" s="292">
        <f t="shared" si="24"/>
        <v>0</v>
      </c>
      <c r="R12" s="293">
        <f t="shared" si="18"/>
        <v>0</v>
      </c>
      <c r="S12" s="293">
        <f t="shared" si="18"/>
        <v>0</v>
      </c>
      <c r="T12" s="293">
        <f t="shared" si="18"/>
        <v>1</v>
      </c>
      <c r="U12" s="293">
        <f t="shared" si="18"/>
        <v>0</v>
      </c>
      <c r="V12" s="293">
        <f t="shared" si="18"/>
        <v>0</v>
      </c>
      <c r="W12" s="294">
        <f t="shared" si="25"/>
        <v>1</v>
      </c>
      <c r="X12" s="292">
        <f t="shared" si="26"/>
        <v>0</v>
      </c>
      <c r="Y12" s="293">
        <f t="shared" si="19"/>
        <v>0</v>
      </c>
      <c r="Z12" s="293">
        <f t="shared" si="19"/>
        <v>0</v>
      </c>
      <c r="AA12" s="293">
        <f t="shared" si="19"/>
        <v>1</v>
      </c>
      <c r="AB12" s="293">
        <f t="shared" si="19"/>
        <v>0</v>
      </c>
      <c r="AC12" s="293">
        <f t="shared" si="19"/>
        <v>0</v>
      </c>
      <c r="AD12" s="294">
        <f t="shared" si="27"/>
        <v>1</v>
      </c>
      <c r="AE12" s="34"/>
      <c r="AF12" s="34"/>
      <c r="AG12" s="34"/>
      <c r="AH12" s="34"/>
      <c r="AI12" s="34"/>
      <c r="AJ12" s="42">
        <f t="shared" si="14"/>
        <v>0</v>
      </c>
      <c r="AK12" s="42">
        <f>'Marks Entry'!F19</f>
        <v>0</v>
      </c>
      <c r="AL12" s="50" t="str">
        <f>'Result Sheet'!X17</f>
        <v/>
      </c>
      <c r="AM12" s="50" t="str">
        <f>'Result Sheet'!AL17</f>
        <v/>
      </c>
      <c r="AN12" s="50" t="str">
        <f>'Result Sheet'!AZ17</f>
        <v/>
      </c>
      <c r="AO12" s="50" t="str">
        <f>'Result Sheet'!BN17</f>
        <v/>
      </c>
      <c r="AP12" s="50" t="str">
        <f>'Result Sheet'!CB17</f>
        <v/>
      </c>
      <c r="AQ12" s="43" t="str">
        <f>'Result Sheet'!CP17</f>
        <v/>
      </c>
      <c r="AR12" s="48" t="str">
        <f>'Result Sheet'!DD17</f>
        <v/>
      </c>
      <c r="AS12" s="41">
        <f t="shared" si="7"/>
        <v>0</v>
      </c>
      <c r="AT12" s="41">
        <f t="shared" si="7"/>
        <v>0</v>
      </c>
      <c r="AU12" s="41">
        <f t="shared" si="0"/>
        <v>0</v>
      </c>
      <c r="AV12" s="41">
        <f t="shared" si="0"/>
        <v>0</v>
      </c>
      <c r="AW12" s="41">
        <f t="shared" si="0"/>
        <v>0</v>
      </c>
      <c r="AX12" s="41">
        <f t="shared" si="0"/>
        <v>0</v>
      </c>
      <c r="AY12" s="41">
        <f t="shared" si="8"/>
        <v>0</v>
      </c>
      <c r="AZ12" s="41">
        <f t="shared" si="1"/>
        <v>0</v>
      </c>
      <c r="BA12" s="41">
        <f t="shared" si="1"/>
        <v>0</v>
      </c>
      <c r="BB12" s="41">
        <f t="shared" si="1"/>
        <v>0</v>
      </c>
      <c r="BC12" s="41">
        <f t="shared" si="1"/>
        <v>0</v>
      </c>
      <c r="BD12" s="41">
        <f t="shared" si="1"/>
        <v>0</v>
      </c>
      <c r="BE12" s="41">
        <f t="shared" si="9"/>
        <v>0</v>
      </c>
      <c r="BF12" s="41">
        <f t="shared" si="2"/>
        <v>0</v>
      </c>
      <c r="BG12" s="41">
        <f t="shared" si="2"/>
        <v>0</v>
      </c>
      <c r="BH12" s="41">
        <f t="shared" si="2"/>
        <v>0</v>
      </c>
      <c r="BI12" s="41">
        <f t="shared" si="2"/>
        <v>0</v>
      </c>
      <c r="BJ12" s="41">
        <f t="shared" si="2"/>
        <v>0</v>
      </c>
      <c r="BK12" s="41">
        <f t="shared" si="10"/>
        <v>0</v>
      </c>
      <c r="BL12" s="41">
        <f t="shared" si="3"/>
        <v>0</v>
      </c>
      <c r="BM12" s="41">
        <f t="shared" si="3"/>
        <v>0</v>
      </c>
      <c r="BN12" s="41">
        <f t="shared" si="3"/>
        <v>0</v>
      </c>
      <c r="BO12" s="41">
        <f t="shared" si="3"/>
        <v>0</v>
      </c>
      <c r="BP12" s="41">
        <f t="shared" si="3"/>
        <v>0</v>
      </c>
      <c r="BQ12" s="41">
        <f t="shared" si="11"/>
        <v>0</v>
      </c>
      <c r="BR12" s="41">
        <f t="shared" si="4"/>
        <v>0</v>
      </c>
      <c r="BS12" s="41">
        <f t="shared" si="4"/>
        <v>0</v>
      </c>
      <c r="BT12" s="41">
        <f t="shared" si="4"/>
        <v>0</v>
      </c>
      <c r="BU12" s="41">
        <f t="shared" si="4"/>
        <v>0</v>
      </c>
      <c r="BV12" s="41">
        <f t="shared" si="4"/>
        <v>0</v>
      </c>
      <c r="BW12" s="41">
        <f t="shared" si="12"/>
        <v>0</v>
      </c>
      <c r="BX12" s="41">
        <f t="shared" si="5"/>
        <v>0</v>
      </c>
      <c r="BY12" s="41">
        <f t="shared" si="5"/>
        <v>0</v>
      </c>
      <c r="BZ12" s="41">
        <f t="shared" si="5"/>
        <v>0</v>
      </c>
      <c r="CA12" s="41">
        <f t="shared" si="5"/>
        <v>0</v>
      </c>
      <c r="CB12" s="41">
        <f t="shared" si="5"/>
        <v>0</v>
      </c>
      <c r="CC12" s="41">
        <f t="shared" si="13"/>
        <v>0</v>
      </c>
      <c r="CD12" s="41">
        <f t="shared" si="6"/>
        <v>0</v>
      </c>
      <c r="CE12" s="41">
        <f t="shared" si="6"/>
        <v>0</v>
      </c>
      <c r="CF12" s="41">
        <f t="shared" si="6"/>
        <v>0</v>
      </c>
      <c r="CG12" s="41">
        <f t="shared" si="6"/>
        <v>0</v>
      </c>
      <c r="CH12" s="41">
        <f t="shared" si="6"/>
        <v>0</v>
      </c>
      <c r="CI12" s="51">
        <f>IF(AK12=CI$2,'Marks Entry'!G19,0)</f>
        <v>0</v>
      </c>
      <c r="CJ12" s="50">
        <f>IF(AK12=CJ$2,'Marks Entry'!G19,0)</f>
        <v>0</v>
      </c>
      <c r="CK12" s="50">
        <f>IF(AK12=CK$2,'Marks Entry'!G19,0)</f>
        <v>0</v>
      </c>
      <c r="CL12" s="50">
        <f>IF(AK12=CL$2,'Marks Entry'!G19,0)</f>
        <v>0</v>
      </c>
      <c r="CM12" s="50">
        <f>IF(AK12=CM$2,'Marks Entry'!G19,0)</f>
        <v>0</v>
      </c>
      <c r="CN12" s="50">
        <f>IF(AK12=CN$2,'Marks Entry'!G19,0)</f>
        <v>0</v>
      </c>
      <c r="CO12" s="49" t="str">
        <f>IF(AND('Marks Entry'!$GA19="Passed",$AK12=CO$2),'Marks Entry'!$FZ19,IF($AK12=CO$2,'Marks Entry'!$GA19,""))</f>
        <v/>
      </c>
      <c r="CP12" s="49" t="str">
        <f>IF(AND('Marks Entry'!$GA19="Passed",$AK12=CP$2),'Marks Entry'!$FZ19,IF($AK12=CP$2,'Marks Entry'!$GA19,""))</f>
        <v/>
      </c>
      <c r="CQ12" s="49" t="str">
        <f>IF(AND('Marks Entry'!$GA19="Passed",$AK12=CQ$2),'Marks Entry'!$FZ19,IF($AK12=CQ$2,'Marks Entry'!$GA19,""))</f>
        <v/>
      </c>
      <c r="CR12" s="49" t="str">
        <f>IF(AND('Marks Entry'!$GA19="Passed",$AK12=CR$2),'Marks Entry'!$FZ19,IF($AK12=CR$2,'Marks Entry'!$GA19,""))</f>
        <v/>
      </c>
      <c r="CS12" s="49" t="str">
        <f>IF(AND('Marks Entry'!$GA19="Passed",$AK12=CS$2),'Marks Entry'!$FZ19,IF($AK12=CS$2,'Marks Entry'!$GA19,""))</f>
        <v/>
      </c>
      <c r="CT12" s="49" t="str">
        <f>IF(AND('Marks Entry'!$GA19="Passed",$AK12=CT$2),'Marks Entry'!$FZ19,IF($AK12=CT$2,'Marks Entry'!$GA19,""))</f>
        <v/>
      </c>
    </row>
    <row r="13" spans="1:98">
      <c r="A13" s="295">
        <v>7</v>
      </c>
      <c r="B13" s="296" t="s">
        <v>121</v>
      </c>
      <c r="C13" s="297">
        <f>AS110</f>
        <v>0</v>
      </c>
      <c r="D13" s="298">
        <f t="shared" ref="D13:H13" si="32">AT110</f>
        <v>0</v>
      </c>
      <c r="E13" s="298">
        <f t="shared" si="32"/>
        <v>0</v>
      </c>
      <c r="F13" s="298">
        <f t="shared" si="32"/>
        <v>0</v>
      </c>
      <c r="G13" s="298">
        <f t="shared" si="32"/>
        <v>0</v>
      </c>
      <c r="H13" s="298">
        <f t="shared" si="32"/>
        <v>0</v>
      </c>
      <c r="I13" s="294">
        <f t="shared" si="21"/>
        <v>0</v>
      </c>
      <c r="J13" s="297">
        <f>AY110</f>
        <v>0</v>
      </c>
      <c r="K13" s="298">
        <f t="shared" ref="K13:O13" si="33">AZ110</f>
        <v>0</v>
      </c>
      <c r="L13" s="298">
        <f t="shared" si="33"/>
        <v>0</v>
      </c>
      <c r="M13" s="298">
        <f t="shared" si="33"/>
        <v>0</v>
      </c>
      <c r="N13" s="298">
        <f t="shared" si="33"/>
        <v>0</v>
      </c>
      <c r="O13" s="298">
        <f t="shared" si="33"/>
        <v>0</v>
      </c>
      <c r="P13" s="294">
        <f t="shared" si="23"/>
        <v>0</v>
      </c>
      <c r="Q13" s="297">
        <f>BE110</f>
        <v>0</v>
      </c>
      <c r="R13" s="298">
        <f t="shared" ref="R13:V13" si="34">BF110</f>
        <v>0</v>
      </c>
      <c r="S13" s="298">
        <f t="shared" si="34"/>
        <v>0</v>
      </c>
      <c r="T13" s="298">
        <f t="shared" si="34"/>
        <v>0</v>
      </c>
      <c r="U13" s="298">
        <f t="shared" si="34"/>
        <v>0</v>
      </c>
      <c r="V13" s="298">
        <f t="shared" si="34"/>
        <v>0</v>
      </c>
      <c r="W13" s="294">
        <f t="shared" si="25"/>
        <v>0</v>
      </c>
      <c r="X13" s="297">
        <f>BK110</f>
        <v>0</v>
      </c>
      <c r="Y13" s="298">
        <f t="shared" ref="Y13:AC13" si="35">BL110</f>
        <v>0</v>
      </c>
      <c r="Z13" s="298">
        <f t="shared" si="35"/>
        <v>0</v>
      </c>
      <c r="AA13" s="298">
        <f t="shared" si="35"/>
        <v>0</v>
      </c>
      <c r="AB13" s="298">
        <f t="shared" si="35"/>
        <v>0</v>
      </c>
      <c r="AC13" s="298">
        <f t="shared" si="35"/>
        <v>0</v>
      </c>
      <c r="AD13" s="294">
        <f t="shared" si="27"/>
        <v>0</v>
      </c>
      <c r="AE13" s="34"/>
      <c r="AF13" s="34"/>
      <c r="AG13" s="34"/>
      <c r="AH13" s="34"/>
      <c r="AI13" s="34"/>
      <c r="AJ13" s="42">
        <f t="shared" si="14"/>
        <v>0</v>
      </c>
      <c r="AK13" s="42">
        <f>'Marks Entry'!F20</f>
        <v>0</v>
      </c>
      <c r="AL13" s="50" t="str">
        <f>'Result Sheet'!X18</f>
        <v/>
      </c>
      <c r="AM13" s="50" t="str">
        <f>'Result Sheet'!AL18</f>
        <v/>
      </c>
      <c r="AN13" s="50" t="str">
        <f>'Result Sheet'!AZ18</f>
        <v/>
      </c>
      <c r="AO13" s="50" t="str">
        <f>'Result Sheet'!BN18</f>
        <v/>
      </c>
      <c r="AP13" s="50" t="str">
        <f>'Result Sheet'!CB18</f>
        <v/>
      </c>
      <c r="AQ13" s="43" t="str">
        <f>'Result Sheet'!CP18</f>
        <v/>
      </c>
      <c r="AR13" s="48" t="str">
        <f>'Result Sheet'!DD18</f>
        <v/>
      </c>
      <c r="AS13" s="41">
        <f t="shared" si="7"/>
        <v>0</v>
      </c>
      <c r="AT13" s="41">
        <f t="shared" si="7"/>
        <v>0</v>
      </c>
      <c r="AU13" s="41">
        <f t="shared" si="0"/>
        <v>0</v>
      </c>
      <c r="AV13" s="41">
        <f t="shared" si="0"/>
        <v>0</v>
      </c>
      <c r="AW13" s="41">
        <f t="shared" si="0"/>
        <v>0</v>
      </c>
      <c r="AX13" s="41">
        <f t="shared" si="0"/>
        <v>0</v>
      </c>
      <c r="AY13" s="41">
        <f t="shared" si="8"/>
        <v>0</v>
      </c>
      <c r="AZ13" s="41">
        <f t="shared" si="1"/>
        <v>0</v>
      </c>
      <c r="BA13" s="41">
        <f t="shared" si="1"/>
        <v>0</v>
      </c>
      <c r="BB13" s="41">
        <f t="shared" si="1"/>
        <v>0</v>
      </c>
      <c r="BC13" s="41">
        <f t="shared" si="1"/>
        <v>0</v>
      </c>
      <c r="BD13" s="41">
        <f t="shared" si="1"/>
        <v>0</v>
      </c>
      <c r="BE13" s="41">
        <f t="shared" si="9"/>
        <v>0</v>
      </c>
      <c r="BF13" s="41">
        <f t="shared" si="2"/>
        <v>0</v>
      </c>
      <c r="BG13" s="41">
        <f t="shared" si="2"/>
        <v>0</v>
      </c>
      <c r="BH13" s="41">
        <f t="shared" si="2"/>
        <v>0</v>
      </c>
      <c r="BI13" s="41">
        <f t="shared" si="2"/>
        <v>0</v>
      </c>
      <c r="BJ13" s="41">
        <f t="shared" si="2"/>
        <v>0</v>
      </c>
      <c r="BK13" s="41">
        <f t="shared" si="10"/>
        <v>0</v>
      </c>
      <c r="BL13" s="41">
        <f t="shared" si="3"/>
        <v>0</v>
      </c>
      <c r="BM13" s="41">
        <f t="shared" si="3"/>
        <v>0</v>
      </c>
      <c r="BN13" s="41">
        <f t="shared" si="3"/>
        <v>0</v>
      </c>
      <c r="BO13" s="41">
        <f t="shared" si="3"/>
        <v>0</v>
      </c>
      <c r="BP13" s="41">
        <f t="shared" si="3"/>
        <v>0</v>
      </c>
      <c r="BQ13" s="41">
        <f t="shared" si="11"/>
        <v>0</v>
      </c>
      <c r="BR13" s="41">
        <f t="shared" si="4"/>
        <v>0</v>
      </c>
      <c r="BS13" s="41">
        <f t="shared" si="4"/>
        <v>0</v>
      </c>
      <c r="BT13" s="41">
        <f t="shared" si="4"/>
        <v>0</v>
      </c>
      <c r="BU13" s="41">
        <f t="shared" si="4"/>
        <v>0</v>
      </c>
      <c r="BV13" s="41">
        <f t="shared" si="4"/>
        <v>0</v>
      </c>
      <c r="BW13" s="41">
        <f t="shared" si="12"/>
        <v>0</v>
      </c>
      <c r="BX13" s="41">
        <f t="shared" si="5"/>
        <v>0</v>
      </c>
      <c r="BY13" s="41">
        <f t="shared" si="5"/>
        <v>0</v>
      </c>
      <c r="BZ13" s="41">
        <f t="shared" si="5"/>
        <v>0</v>
      </c>
      <c r="CA13" s="41">
        <f t="shared" si="5"/>
        <v>0</v>
      </c>
      <c r="CB13" s="41">
        <f t="shared" si="5"/>
        <v>0</v>
      </c>
      <c r="CC13" s="41">
        <f t="shared" si="13"/>
        <v>0</v>
      </c>
      <c r="CD13" s="41">
        <f t="shared" si="6"/>
        <v>0</v>
      </c>
      <c r="CE13" s="41">
        <f t="shared" si="6"/>
        <v>0</v>
      </c>
      <c r="CF13" s="41">
        <f t="shared" si="6"/>
        <v>0</v>
      </c>
      <c r="CG13" s="41">
        <f t="shared" si="6"/>
        <v>0</v>
      </c>
      <c r="CH13" s="41">
        <f t="shared" si="6"/>
        <v>0</v>
      </c>
      <c r="CI13" s="51">
        <f>IF(AK13=CI$2,'Marks Entry'!G20,0)</f>
        <v>0</v>
      </c>
      <c r="CJ13" s="50">
        <f>IF(AK13=CJ$2,'Marks Entry'!G20,0)</f>
        <v>0</v>
      </c>
      <c r="CK13" s="50">
        <f>IF(AK13=CK$2,'Marks Entry'!G20,0)</f>
        <v>0</v>
      </c>
      <c r="CL13" s="50">
        <f>IF(AK13=CL$2,'Marks Entry'!G20,0)</f>
        <v>0</v>
      </c>
      <c r="CM13" s="50">
        <f>IF(AK13=CM$2,'Marks Entry'!G20,0)</f>
        <v>0</v>
      </c>
      <c r="CN13" s="50">
        <f>IF(AK13=CN$2,'Marks Entry'!G20,0)</f>
        <v>0</v>
      </c>
      <c r="CO13" s="49" t="str">
        <f>IF(AND('Marks Entry'!$GA20="Passed",$AK13=CO$2),'Marks Entry'!$FZ20,IF($AK13=CO$2,'Marks Entry'!$GA20,""))</f>
        <v/>
      </c>
      <c r="CP13" s="49" t="str">
        <f>IF(AND('Marks Entry'!$GA20="Passed",$AK13=CP$2),'Marks Entry'!$FZ20,IF($AK13=CP$2,'Marks Entry'!$GA20,""))</f>
        <v/>
      </c>
      <c r="CQ13" s="49" t="str">
        <f>IF(AND('Marks Entry'!$GA20="Passed",$AK13=CQ$2),'Marks Entry'!$FZ20,IF($AK13=CQ$2,'Marks Entry'!$GA20,""))</f>
        <v/>
      </c>
      <c r="CR13" s="49" t="str">
        <f>IF(AND('Marks Entry'!$GA20="Passed",$AK13=CR$2),'Marks Entry'!$FZ20,IF($AK13=CR$2,'Marks Entry'!$GA20,""))</f>
        <v/>
      </c>
      <c r="CS13" s="49" t="str">
        <f>IF(AND('Marks Entry'!$GA20="Passed",$AK13=CS$2),'Marks Entry'!$FZ20,IF($AK13=CS$2,'Marks Entry'!$GA20,""))</f>
        <v/>
      </c>
      <c r="CT13" s="49" t="str">
        <f>IF(AND('Marks Entry'!$GA20="Passed",$AK13=CT$2),'Marks Entry'!$FZ20,IF($AK13=CT$2,'Marks Entry'!$GA20,""))</f>
        <v/>
      </c>
    </row>
    <row r="14" spans="1:98" ht="22.5">
      <c r="A14" s="1286" t="s">
        <v>29</v>
      </c>
      <c r="B14" s="1287"/>
      <c r="C14" s="299">
        <f>SUM(C7:C13)</f>
        <v>0</v>
      </c>
      <c r="D14" s="300">
        <f t="shared" ref="D14:I14" si="36">SUM(D7:D13)</f>
        <v>0</v>
      </c>
      <c r="E14" s="300">
        <f t="shared" si="36"/>
        <v>0</v>
      </c>
      <c r="F14" s="300">
        <f t="shared" si="36"/>
        <v>2</v>
      </c>
      <c r="G14" s="300">
        <f t="shared" si="36"/>
        <v>0</v>
      </c>
      <c r="H14" s="300">
        <f t="shared" si="36"/>
        <v>0</v>
      </c>
      <c r="I14" s="301">
        <f t="shared" si="36"/>
        <v>2</v>
      </c>
      <c r="J14" s="299">
        <f t="shared" ref="J14:P14" si="37">SUM(J7:J13)</f>
        <v>0</v>
      </c>
      <c r="K14" s="300">
        <f t="shared" si="37"/>
        <v>0</v>
      </c>
      <c r="L14" s="300">
        <f t="shared" si="37"/>
        <v>0</v>
      </c>
      <c r="M14" s="300">
        <f t="shared" si="37"/>
        <v>2</v>
      </c>
      <c r="N14" s="300">
        <f t="shared" si="37"/>
        <v>0</v>
      </c>
      <c r="O14" s="300">
        <f t="shared" si="37"/>
        <v>0</v>
      </c>
      <c r="P14" s="302">
        <f t="shared" si="37"/>
        <v>2</v>
      </c>
      <c r="Q14" s="299">
        <f>SUM(Q7:Q13)</f>
        <v>0</v>
      </c>
      <c r="R14" s="300">
        <f t="shared" ref="R14" si="38">SUM(R7:R13)</f>
        <v>0</v>
      </c>
      <c r="S14" s="300">
        <f t="shared" ref="S14" si="39">SUM(S7:S13)</f>
        <v>0</v>
      </c>
      <c r="T14" s="300">
        <f t="shared" ref="T14" si="40">SUM(T7:T13)</f>
        <v>2</v>
      </c>
      <c r="U14" s="300">
        <f t="shared" ref="U14" si="41">SUM(U7:U13)</f>
        <v>0</v>
      </c>
      <c r="V14" s="300">
        <f t="shared" ref="V14" si="42">SUM(V7:V13)</f>
        <v>0</v>
      </c>
      <c r="W14" s="301">
        <f t="shared" ref="W14" si="43">SUM(W7:W13)</f>
        <v>2</v>
      </c>
      <c r="X14" s="299">
        <f>SUM(X7:X13)</f>
        <v>0</v>
      </c>
      <c r="Y14" s="300">
        <f t="shared" ref="Y14" si="44">SUM(Y7:Y13)</f>
        <v>0</v>
      </c>
      <c r="Z14" s="300">
        <f t="shared" ref="Z14" si="45">SUM(Z7:Z13)</f>
        <v>0</v>
      </c>
      <c r="AA14" s="300">
        <f t="shared" ref="AA14" si="46">SUM(AA7:AA13)</f>
        <v>2</v>
      </c>
      <c r="AB14" s="300">
        <f t="shared" ref="AB14" si="47">SUM(AB7:AB13)</f>
        <v>0</v>
      </c>
      <c r="AC14" s="300">
        <f t="shared" ref="AC14" si="48">SUM(AC7:AC13)</f>
        <v>0</v>
      </c>
      <c r="AD14" s="301">
        <f t="shared" ref="AD14" si="49">SUM(AD7:AD13)</f>
        <v>2</v>
      </c>
      <c r="AE14" s="34"/>
      <c r="AF14" s="34"/>
      <c r="AG14" s="34"/>
      <c r="AH14" s="34"/>
      <c r="AI14" s="34"/>
      <c r="AJ14" s="42">
        <f t="shared" si="14"/>
        <v>0</v>
      </c>
      <c r="AK14" s="42">
        <f>'Marks Entry'!F21</f>
        <v>0</v>
      </c>
      <c r="AL14" s="50" t="str">
        <f>'Result Sheet'!X19</f>
        <v/>
      </c>
      <c r="AM14" s="50" t="str">
        <f>'Result Sheet'!AL19</f>
        <v/>
      </c>
      <c r="AN14" s="50" t="str">
        <f>'Result Sheet'!AZ19</f>
        <v/>
      </c>
      <c r="AO14" s="50" t="str">
        <f>'Result Sheet'!BN19</f>
        <v/>
      </c>
      <c r="AP14" s="50" t="str">
        <f>'Result Sheet'!CB19</f>
        <v/>
      </c>
      <c r="AQ14" s="43" t="str">
        <f>'Result Sheet'!CP19</f>
        <v/>
      </c>
      <c r="AR14" s="48" t="str">
        <f>'Result Sheet'!DD19</f>
        <v/>
      </c>
      <c r="AS14" s="41">
        <f t="shared" si="7"/>
        <v>0</v>
      </c>
      <c r="AT14" s="41">
        <f t="shared" si="7"/>
        <v>0</v>
      </c>
      <c r="AU14" s="41">
        <f t="shared" si="0"/>
        <v>0</v>
      </c>
      <c r="AV14" s="41">
        <f t="shared" si="0"/>
        <v>0</v>
      </c>
      <c r="AW14" s="41">
        <f t="shared" si="0"/>
        <v>0</v>
      </c>
      <c r="AX14" s="41">
        <f t="shared" si="0"/>
        <v>0</v>
      </c>
      <c r="AY14" s="41">
        <f t="shared" si="8"/>
        <v>0</v>
      </c>
      <c r="AZ14" s="41">
        <f t="shared" si="1"/>
        <v>0</v>
      </c>
      <c r="BA14" s="41">
        <f t="shared" si="1"/>
        <v>0</v>
      </c>
      <c r="BB14" s="41">
        <f t="shared" si="1"/>
        <v>0</v>
      </c>
      <c r="BC14" s="41">
        <f t="shared" si="1"/>
        <v>0</v>
      </c>
      <c r="BD14" s="41">
        <f t="shared" si="1"/>
        <v>0</v>
      </c>
      <c r="BE14" s="41">
        <f t="shared" si="9"/>
        <v>0</v>
      </c>
      <c r="BF14" s="41">
        <f t="shared" si="2"/>
        <v>0</v>
      </c>
      <c r="BG14" s="41">
        <f t="shared" si="2"/>
        <v>0</v>
      </c>
      <c r="BH14" s="41">
        <f t="shared" si="2"/>
        <v>0</v>
      </c>
      <c r="BI14" s="41">
        <f t="shared" si="2"/>
        <v>0</v>
      </c>
      <c r="BJ14" s="41">
        <f t="shared" si="2"/>
        <v>0</v>
      </c>
      <c r="BK14" s="41">
        <f t="shared" si="10"/>
        <v>0</v>
      </c>
      <c r="BL14" s="41">
        <f t="shared" si="3"/>
        <v>0</v>
      </c>
      <c r="BM14" s="41">
        <f t="shared" si="3"/>
        <v>0</v>
      </c>
      <c r="BN14" s="41">
        <f t="shared" si="3"/>
        <v>0</v>
      </c>
      <c r="BO14" s="41">
        <f t="shared" si="3"/>
        <v>0</v>
      </c>
      <c r="BP14" s="41">
        <f t="shared" si="3"/>
        <v>0</v>
      </c>
      <c r="BQ14" s="41">
        <f t="shared" si="11"/>
        <v>0</v>
      </c>
      <c r="BR14" s="41">
        <f t="shared" si="4"/>
        <v>0</v>
      </c>
      <c r="BS14" s="41">
        <f t="shared" si="4"/>
        <v>0</v>
      </c>
      <c r="BT14" s="41">
        <f t="shared" si="4"/>
        <v>0</v>
      </c>
      <c r="BU14" s="41">
        <f t="shared" si="4"/>
        <v>0</v>
      </c>
      <c r="BV14" s="41">
        <f t="shared" si="4"/>
        <v>0</v>
      </c>
      <c r="BW14" s="41">
        <f t="shared" si="12"/>
        <v>0</v>
      </c>
      <c r="BX14" s="41">
        <f t="shared" si="5"/>
        <v>0</v>
      </c>
      <c r="BY14" s="41">
        <f t="shared" si="5"/>
        <v>0</v>
      </c>
      <c r="BZ14" s="41">
        <f t="shared" si="5"/>
        <v>0</v>
      </c>
      <c r="CA14" s="41">
        <f t="shared" si="5"/>
        <v>0</v>
      </c>
      <c r="CB14" s="41">
        <f t="shared" si="5"/>
        <v>0</v>
      </c>
      <c r="CC14" s="41">
        <f t="shared" si="13"/>
        <v>0</v>
      </c>
      <c r="CD14" s="41">
        <f t="shared" si="6"/>
        <v>0</v>
      </c>
      <c r="CE14" s="41">
        <f t="shared" si="6"/>
        <v>0</v>
      </c>
      <c r="CF14" s="41">
        <f t="shared" si="6"/>
        <v>0</v>
      </c>
      <c r="CG14" s="41">
        <f t="shared" si="6"/>
        <v>0</v>
      </c>
      <c r="CH14" s="41">
        <f t="shared" si="6"/>
        <v>0</v>
      </c>
      <c r="CI14" s="51">
        <f>IF(AK14=CI$2,'Marks Entry'!G21,0)</f>
        <v>0</v>
      </c>
      <c r="CJ14" s="50">
        <f>IF(AK14=CJ$2,'Marks Entry'!G21,0)</f>
        <v>0</v>
      </c>
      <c r="CK14" s="50">
        <f>IF(AK14=CK$2,'Marks Entry'!G21,0)</f>
        <v>0</v>
      </c>
      <c r="CL14" s="50">
        <f>IF(AK14=CL$2,'Marks Entry'!G21,0)</f>
        <v>0</v>
      </c>
      <c r="CM14" s="50">
        <f>IF(AK14=CM$2,'Marks Entry'!G21,0)</f>
        <v>0</v>
      </c>
      <c r="CN14" s="50">
        <f>IF(AK14=CN$2,'Marks Entry'!G21,0)</f>
        <v>0</v>
      </c>
      <c r="CO14" s="49" t="str">
        <f>IF(AND('Marks Entry'!$GA21="Passed",$AK14=CO$2),'Marks Entry'!$FZ21,IF($AK14=CO$2,'Marks Entry'!$GA21,""))</f>
        <v/>
      </c>
      <c r="CP14" s="49" t="str">
        <f>IF(AND('Marks Entry'!$GA21="Passed",$AK14=CP$2),'Marks Entry'!$FZ21,IF($AK14=CP$2,'Marks Entry'!$GA21,""))</f>
        <v/>
      </c>
      <c r="CQ14" s="49" t="str">
        <f>IF(AND('Marks Entry'!$GA21="Passed",$AK14=CQ$2),'Marks Entry'!$FZ21,IF($AK14=CQ$2,'Marks Entry'!$GA21,""))</f>
        <v/>
      </c>
      <c r="CR14" s="49" t="str">
        <f>IF(AND('Marks Entry'!$GA21="Passed",$AK14=CR$2),'Marks Entry'!$FZ21,IF($AK14=CR$2,'Marks Entry'!$GA21,""))</f>
        <v/>
      </c>
      <c r="CS14" s="49" t="str">
        <f>IF(AND('Marks Entry'!$GA21="Passed",$AK14=CS$2),'Marks Entry'!$FZ21,IF($AK14=CS$2,'Marks Entry'!$GA21,""))</f>
        <v/>
      </c>
      <c r="CT14" s="49" t="str">
        <f>IF(AND('Marks Entry'!$GA21="Passed",$AK14=CT$2),'Marks Entry'!$FZ21,IF($AK14=CT$2,'Marks Entry'!$GA21,""))</f>
        <v/>
      </c>
    </row>
    <row r="15" spans="1:98" ht="22.5">
      <c r="A15" s="1288"/>
      <c r="B15" s="1288"/>
      <c r="C15" s="1288"/>
      <c r="D15" s="1288"/>
      <c r="E15" s="1288"/>
      <c r="F15" s="1288"/>
      <c r="G15" s="1288"/>
      <c r="H15" s="1288"/>
      <c r="I15" s="1288"/>
      <c r="J15" s="1288"/>
      <c r="K15" s="1288"/>
      <c r="L15" s="1288"/>
      <c r="M15" s="1288"/>
      <c r="N15" s="1288"/>
      <c r="O15" s="1288"/>
      <c r="P15" s="1288"/>
      <c r="Q15" s="1288"/>
      <c r="R15" s="1288"/>
      <c r="S15" s="1288"/>
      <c r="T15" s="1288"/>
      <c r="U15" s="1288"/>
      <c r="V15" s="1288"/>
      <c r="W15" s="1288"/>
      <c r="X15" s="1288"/>
      <c r="Y15" s="1288"/>
      <c r="Z15" s="1288"/>
      <c r="AA15" s="1288"/>
      <c r="AB15" s="1288"/>
      <c r="AC15" s="1288"/>
      <c r="AD15" s="1288"/>
      <c r="AE15" s="52"/>
      <c r="AF15" s="52"/>
      <c r="AG15" s="52"/>
      <c r="AH15" s="52"/>
      <c r="AI15" s="52"/>
      <c r="AJ15" s="42">
        <f t="shared" si="14"/>
        <v>0</v>
      </c>
      <c r="AK15" s="42">
        <f>'Marks Entry'!F22</f>
        <v>0</v>
      </c>
      <c r="AL15" s="50" t="str">
        <f>'Result Sheet'!X20</f>
        <v/>
      </c>
      <c r="AM15" s="50" t="str">
        <f>'Result Sheet'!AL20</f>
        <v/>
      </c>
      <c r="AN15" s="50" t="str">
        <f>'Result Sheet'!AZ20</f>
        <v/>
      </c>
      <c r="AO15" s="50" t="str">
        <f>'Result Sheet'!BN20</f>
        <v/>
      </c>
      <c r="AP15" s="50" t="str">
        <f>'Result Sheet'!CB20</f>
        <v/>
      </c>
      <c r="AQ15" s="43" t="str">
        <f>'Result Sheet'!CP20</f>
        <v/>
      </c>
      <c r="AR15" s="48" t="str">
        <f>'Result Sheet'!DD20</f>
        <v/>
      </c>
      <c r="AS15" s="41">
        <f t="shared" si="7"/>
        <v>0</v>
      </c>
      <c r="AT15" s="41">
        <f t="shared" si="7"/>
        <v>0</v>
      </c>
      <c r="AU15" s="41">
        <f t="shared" si="0"/>
        <v>0</v>
      </c>
      <c r="AV15" s="41">
        <f t="shared" si="0"/>
        <v>0</v>
      </c>
      <c r="AW15" s="41">
        <f t="shared" si="0"/>
        <v>0</v>
      </c>
      <c r="AX15" s="41">
        <f t="shared" si="0"/>
        <v>0</v>
      </c>
      <c r="AY15" s="41">
        <f t="shared" si="8"/>
        <v>0</v>
      </c>
      <c r="AZ15" s="41">
        <f t="shared" si="1"/>
        <v>0</v>
      </c>
      <c r="BA15" s="41">
        <f t="shared" si="1"/>
        <v>0</v>
      </c>
      <c r="BB15" s="41">
        <f t="shared" si="1"/>
        <v>0</v>
      </c>
      <c r="BC15" s="41">
        <f t="shared" si="1"/>
        <v>0</v>
      </c>
      <c r="BD15" s="41">
        <f t="shared" si="1"/>
        <v>0</v>
      </c>
      <c r="BE15" s="41">
        <f t="shared" si="9"/>
        <v>0</v>
      </c>
      <c r="BF15" s="41">
        <f t="shared" si="2"/>
        <v>0</v>
      </c>
      <c r="BG15" s="41">
        <f t="shared" si="2"/>
        <v>0</v>
      </c>
      <c r="BH15" s="41">
        <f t="shared" si="2"/>
        <v>0</v>
      </c>
      <c r="BI15" s="41">
        <f t="shared" si="2"/>
        <v>0</v>
      </c>
      <c r="BJ15" s="41">
        <f t="shared" si="2"/>
        <v>0</v>
      </c>
      <c r="BK15" s="41">
        <f t="shared" si="10"/>
        <v>0</v>
      </c>
      <c r="BL15" s="41">
        <f t="shared" si="3"/>
        <v>0</v>
      </c>
      <c r="BM15" s="41">
        <f t="shared" si="3"/>
        <v>0</v>
      </c>
      <c r="BN15" s="41">
        <f t="shared" si="3"/>
        <v>0</v>
      </c>
      <c r="BO15" s="41">
        <f t="shared" si="3"/>
        <v>0</v>
      </c>
      <c r="BP15" s="41">
        <f t="shared" si="3"/>
        <v>0</v>
      </c>
      <c r="BQ15" s="41">
        <f t="shared" si="11"/>
        <v>0</v>
      </c>
      <c r="BR15" s="41">
        <f t="shared" si="4"/>
        <v>0</v>
      </c>
      <c r="BS15" s="41">
        <f t="shared" si="4"/>
        <v>0</v>
      </c>
      <c r="BT15" s="41">
        <f t="shared" si="4"/>
        <v>0</v>
      </c>
      <c r="BU15" s="41">
        <f t="shared" si="4"/>
        <v>0</v>
      </c>
      <c r="BV15" s="41">
        <f t="shared" si="4"/>
        <v>0</v>
      </c>
      <c r="BW15" s="41">
        <f t="shared" si="12"/>
        <v>0</v>
      </c>
      <c r="BX15" s="41">
        <f t="shared" si="5"/>
        <v>0</v>
      </c>
      <c r="BY15" s="41">
        <f t="shared" si="5"/>
        <v>0</v>
      </c>
      <c r="BZ15" s="41">
        <f t="shared" si="5"/>
        <v>0</v>
      </c>
      <c r="CA15" s="41">
        <f t="shared" si="5"/>
        <v>0</v>
      </c>
      <c r="CB15" s="41">
        <f t="shared" si="5"/>
        <v>0</v>
      </c>
      <c r="CC15" s="41">
        <f t="shared" si="13"/>
        <v>0</v>
      </c>
      <c r="CD15" s="41">
        <f t="shared" si="6"/>
        <v>0</v>
      </c>
      <c r="CE15" s="41">
        <f t="shared" si="6"/>
        <v>0</v>
      </c>
      <c r="CF15" s="41">
        <f t="shared" si="6"/>
        <v>0</v>
      </c>
      <c r="CG15" s="41">
        <f t="shared" si="6"/>
        <v>0</v>
      </c>
      <c r="CH15" s="41">
        <f t="shared" si="6"/>
        <v>0</v>
      </c>
      <c r="CI15" s="51">
        <f>IF(AK15=CI$2,'Marks Entry'!G22,0)</f>
        <v>0</v>
      </c>
      <c r="CJ15" s="50">
        <f>IF(AK15=CJ$2,'Marks Entry'!G22,0)</f>
        <v>0</v>
      </c>
      <c r="CK15" s="50">
        <f>IF(AK15=CK$2,'Marks Entry'!G22,0)</f>
        <v>0</v>
      </c>
      <c r="CL15" s="50">
        <f>IF(AK15=CL$2,'Marks Entry'!G22,0)</f>
        <v>0</v>
      </c>
      <c r="CM15" s="50">
        <f>IF(AK15=CM$2,'Marks Entry'!G22,0)</f>
        <v>0</v>
      </c>
      <c r="CN15" s="50">
        <f>IF(AK15=CN$2,'Marks Entry'!G22,0)</f>
        <v>0</v>
      </c>
      <c r="CO15" s="49" t="str">
        <f>IF(AND('Marks Entry'!$GA22="Passed",$AK15=CO$2),'Marks Entry'!$FZ22,IF($AK15=CO$2,'Marks Entry'!$GA22,""))</f>
        <v/>
      </c>
      <c r="CP15" s="49" t="str">
        <f>IF(AND('Marks Entry'!$GA22="Passed",$AK15=CP$2),'Marks Entry'!$FZ22,IF($AK15=CP$2,'Marks Entry'!$GA22,""))</f>
        <v/>
      </c>
      <c r="CQ15" s="49" t="str">
        <f>IF(AND('Marks Entry'!$GA22="Passed",$AK15=CQ$2),'Marks Entry'!$FZ22,IF($AK15=CQ$2,'Marks Entry'!$GA22,""))</f>
        <v/>
      </c>
      <c r="CR15" s="49" t="str">
        <f>IF(AND('Marks Entry'!$GA22="Passed",$AK15=CR$2),'Marks Entry'!$FZ22,IF($AK15=CR$2,'Marks Entry'!$GA22,""))</f>
        <v/>
      </c>
      <c r="CS15" s="49" t="str">
        <f>IF(AND('Marks Entry'!$GA22="Passed",$AK15=CS$2),'Marks Entry'!$FZ22,IF($AK15=CS$2,'Marks Entry'!$GA22,""))</f>
        <v/>
      </c>
      <c r="CT15" s="49" t="str">
        <f>IF(AND('Marks Entry'!$GA22="Passed",$AK15=CT$2),'Marks Entry'!$FZ22,IF($AK15=CT$2,'Marks Entry'!$GA22,""))</f>
        <v/>
      </c>
    </row>
    <row r="16" spans="1:98" s="52" customFormat="1" ht="26.25" customHeight="1">
      <c r="A16" s="1311" t="s">
        <v>31</v>
      </c>
      <c r="B16" s="303" t="s">
        <v>177</v>
      </c>
      <c r="C16" s="1303" t="str">
        <f>BQ1</f>
        <v>SCIENCE</v>
      </c>
      <c r="D16" s="1303"/>
      <c r="E16" s="1303"/>
      <c r="F16" s="1303"/>
      <c r="G16" s="1303"/>
      <c r="H16" s="1303"/>
      <c r="I16" s="1303"/>
      <c r="J16" s="1302" t="str">
        <f>BW1</f>
        <v>MATHEMATICS</v>
      </c>
      <c r="K16" s="1303"/>
      <c r="L16" s="1303"/>
      <c r="M16" s="1303"/>
      <c r="N16" s="1303"/>
      <c r="O16" s="1303"/>
      <c r="P16" s="1304"/>
      <c r="Q16" s="1302" t="str">
        <f>CC1</f>
        <v>SOCIAL SCIENCE</v>
      </c>
      <c r="R16" s="1303"/>
      <c r="S16" s="1303"/>
      <c r="T16" s="1303"/>
      <c r="U16" s="1303"/>
      <c r="V16" s="1303"/>
      <c r="W16" s="1304"/>
      <c r="X16" s="1354"/>
      <c r="Y16" s="1355"/>
      <c r="Z16" s="1355"/>
      <c r="AA16" s="1355"/>
      <c r="AB16" s="1355"/>
      <c r="AC16" s="1355"/>
      <c r="AD16" s="1356"/>
      <c r="AJ16" s="42">
        <f t="shared" si="14"/>
        <v>0</v>
      </c>
      <c r="AK16" s="42">
        <f>'Marks Entry'!F23</f>
        <v>0</v>
      </c>
      <c r="AL16" s="50" t="str">
        <f>'Result Sheet'!X21</f>
        <v/>
      </c>
      <c r="AM16" s="50" t="str">
        <f>'Result Sheet'!AL21</f>
        <v/>
      </c>
      <c r="AN16" s="50" t="str">
        <f>'Result Sheet'!AZ21</f>
        <v/>
      </c>
      <c r="AO16" s="50" t="str">
        <f>'Result Sheet'!BN21</f>
        <v/>
      </c>
      <c r="AP16" s="50" t="str">
        <f>'Result Sheet'!CB21</f>
        <v/>
      </c>
      <c r="AQ16" s="43" t="str">
        <f>'Result Sheet'!CP21</f>
        <v/>
      </c>
      <c r="AR16" s="48" t="str">
        <f>'Result Sheet'!DD21</f>
        <v/>
      </c>
      <c r="AS16" s="41">
        <f t="shared" si="7"/>
        <v>0</v>
      </c>
      <c r="AT16" s="41">
        <f t="shared" si="7"/>
        <v>0</v>
      </c>
      <c r="AU16" s="41">
        <f t="shared" si="0"/>
        <v>0</v>
      </c>
      <c r="AV16" s="41">
        <f t="shared" si="0"/>
        <v>0</v>
      </c>
      <c r="AW16" s="41">
        <f t="shared" si="0"/>
        <v>0</v>
      </c>
      <c r="AX16" s="41">
        <f t="shared" si="0"/>
        <v>0</v>
      </c>
      <c r="AY16" s="41">
        <f t="shared" si="8"/>
        <v>0</v>
      </c>
      <c r="AZ16" s="41">
        <f t="shared" si="1"/>
        <v>0</v>
      </c>
      <c r="BA16" s="41">
        <f t="shared" si="1"/>
        <v>0</v>
      </c>
      <c r="BB16" s="41">
        <f t="shared" si="1"/>
        <v>0</v>
      </c>
      <c r="BC16" s="41">
        <f t="shared" si="1"/>
        <v>0</v>
      </c>
      <c r="BD16" s="41">
        <f t="shared" si="1"/>
        <v>0</v>
      </c>
      <c r="BE16" s="41">
        <f t="shared" si="9"/>
        <v>0</v>
      </c>
      <c r="BF16" s="41">
        <f t="shared" si="2"/>
        <v>0</v>
      </c>
      <c r="BG16" s="41">
        <f t="shared" si="2"/>
        <v>0</v>
      </c>
      <c r="BH16" s="41">
        <f t="shared" si="2"/>
        <v>0</v>
      </c>
      <c r="BI16" s="41">
        <f t="shared" si="2"/>
        <v>0</v>
      </c>
      <c r="BJ16" s="41">
        <f t="shared" si="2"/>
        <v>0</v>
      </c>
      <c r="BK16" s="41">
        <f t="shared" si="10"/>
        <v>0</v>
      </c>
      <c r="BL16" s="41">
        <f t="shared" si="3"/>
        <v>0</v>
      </c>
      <c r="BM16" s="41">
        <f t="shared" si="3"/>
        <v>0</v>
      </c>
      <c r="BN16" s="41">
        <f t="shared" si="3"/>
        <v>0</v>
      </c>
      <c r="BO16" s="41">
        <f t="shared" si="3"/>
        <v>0</v>
      </c>
      <c r="BP16" s="41">
        <f t="shared" si="3"/>
        <v>0</v>
      </c>
      <c r="BQ16" s="41">
        <f t="shared" si="11"/>
        <v>0</v>
      </c>
      <c r="BR16" s="41">
        <f t="shared" si="4"/>
        <v>0</v>
      </c>
      <c r="BS16" s="41">
        <f t="shared" si="4"/>
        <v>0</v>
      </c>
      <c r="BT16" s="41">
        <f t="shared" si="4"/>
        <v>0</v>
      </c>
      <c r="BU16" s="41">
        <f t="shared" si="4"/>
        <v>0</v>
      </c>
      <c r="BV16" s="41">
        <f t="shared" si="4"/>
        <v>0</v>
      </c>
      <c r="BW16" s="41">
        <f t="shared" si="12"/>
        <v>0</v>
      </c>
      <c r="BX16" s="41">
        <f t="shared" si="5"/>
        <v>0</v>
      </c>
      <c r="BY16" s="41">
        <f t="shared" si="5"/>
        <v>0</v>
      </c>
      <c r="BZ16" s="41">
        <f t="shared" si="5"/>
        <v>0</v>
      </c>
      <c r="CA16" s="41">
        <f t="shared" si="5"/>
        <v>0</v>
      </c>
      <c r="CB16" s="41">
        <f t="shared" si="5"/>
        <v>0</v>
      </c>
      <c r="CC16" s="41">
        <f t="shared" si="13"/>
        <v>0</v>
      </c>
      <c r="CD16" s="41">
        <f t="shared" si="6"/>
        <v>0</v>
      </c>
      <c r="CE16" s="41">
        <f t="shared" si="6"/>
        <v>0</v>
      </c>
      <c r="CF16" s="41">
        <f t="shared" si="6"/>
        <v>0</v>
      </c>
      <c r="CG16" s="41">
        <f t="shared" si="6"/>
        <v>0</v>
      </c>
      <c r="CH16" s="41">
        <f t="shared" si="6"/>
        <v>0</v>
      </c>
      <c r="CI16" s="51">
        <f>IF(AK16=CI$2,'Marks Entry'!G23,0)</f>
        <v>0</v>
      </c>
      <c r="CJ16" s="50">
        <f>IF(AK16=CJ$2,'Marks Entry'!G23,0)</f>
        <v>0</v>
      </c>
      <c r="CK16" s="50">
        <f>IF(AK16=CK$2,'Marks Entry'!G23,0)</f>
        <v>0</v>
      </c>
      <c r="CL16" s="50">
        <f>IF(AK16=CL$2,'Marks Entry'!G23,0)</f>
        <v>0</v>
      </c>
      <c r="CM16" s="50">
        <f>IF(AK16=CM$2,'Marks Entry'!G23,0)</f>
        <v>0</v>
      </c>
      <c r="CN16" s="50">
        <f>IF(AK16=CN$2,'Marks Entry'!G23,0)</f>
        <v>0</v>
      </c>
      <c r="CO16" s="49" t="str">
        <f>IF(AND('Marks Entry'!$GA23="Passed",$AK16=CO$2),'Marks Entry'!$FZ23,IF($AK16=CO$2,'Marks Entry'!$GA23,""))</f>
        <v/>
      </c>
      <c r="CP16" s="49" t="str">
        <f>IF(AND('Marks Entry'!$GA23="Passed",$AK16=CP$2),'Marks Entry'!$FZ23,IF($AK16=CP$2,'Marks Entry'!$GA23,""))</f>
        <v/>
      </c>
      <c r="CQ16" s="49" t="str">
        <f>IF(AND('Marks Entry'!$GA23="Passed",$AK16=CQ$2),'Marks Entry'!$FZ23,IF($AK16=CQ$2,'Marks Entry'!$GA23,""))</f>
        <v/>
      </c>
      <c r="CR16" s="49" t="str">
        <f>IF(AND('Marks Entry'!$GA23="Passed",$AK16=CR$2),'Marks Entry'!$FZ23,IF($AK16=CR$2,'Marks Entry'!$GA23,""))</f>
        <v/>
      </c>
      <c r="CS16" s="49" t="str">
        <f>IF(AND('Marks Entry'!$GA23="Passed",$AK16=CS$2),'Marks Entry'!$FZ23,IF($AK16=CS$2,'Marks Entry'!$GA23,""))</f>
        <v/>
      </c>
      <c r="CT16" s="49" t="str">
        <f>IF(AND('Marks Entry'!$GA23="Passed",$AK16=CT$2),'Marks Entry'!$FZ23,IF($AK16=CT$2,'Marks Entry'!$GA23,""))</f>
        <v/>
      </c>
    </row>
    <row r="17" spans="1:98" ht="20.25" customHeight="1">
      <c r="A17" s="1312"/>
      <c r="B17" s="283" t="s">
        <v>178</v>
      </c>
      <c r="C17" s="1335" t="str">
        <f>$AS$2</f>
        <v>GEN</v>
      </c>
      <c r="D17" s="1305" t="str">
        <f>$AT$2</f>
        <v>SBC</v>
      </c>
      <c r="E17" s="1305" t="str">
        <f>$AU$2</f>
        <v>OBC</v>
      </c>
      <c r="F17" s="1305" t="str">
        <f>$AV$2</f>
        <v>SC</v>
      </c>
      <c r="G17" s="1305" t="str">
        <f>$AW$2</f>
        <v>ST</v>
      </c>
      <c r="H17" s="1305" t="str">
        <f>$AX$2</f>
        <v>MIN</v>
      </c>
      <c r="I17" s="1333" t="s">
        <v>29</v>
      </c>
      <c r="J17" s="1309" t="str">
        <f>$AS$2</f>
        <v>GEN</v>
      </c>
      <c r="K17" s="1305" t="str">
        <f>$AT$2</f>
        <v>SBC</v>
      </c>
      <c r="L17" s="1305" t="str">
        <f>$AU$2</f>
        <v>OBC</v>
      </c>
      <c r="M17" s="1305" t="str">
        <f>$AV$2</f>
        <v>SC</v>
      </c>
      <c r="N17" s="1305" t="str">
        <f>$AW$2</f>
        <v>ST</v>
      </c>
      <c r="O17" s="1305" t="str">
        <f>$AX$2</f>
        <v>MIN</v>
      </c>
      <c r="P17" s="1289" t="s">
        <v>29</v>
      </c>
      <c r="Q17" s="1309" t="str">
        <f>$AS$2</f>
        <v>GEN</v>
      </c>
      <c r="R17" s="1305" t="str">
        <f>$AT$2</f>
        <v>SBC</v>
      </c>
      <c r="S17" s="1305" t="str">
        <f>$AU$2</f>
        <v>OBC</v>
      </c>
      <c r="T17" s="1305" t="str">
        <f>$AV$2</f>
        <v>SC</v>
      </c>
      <c r="U17" s="1305" t="str">
        <f>$AW$2</f>
        <v>ST</v>
      </c>
      <c r="V17" s="1305" t="str">
        <f>$AX$2</f>
        <v>MIN</v>
      </c>
      <c r="W17" s="1289" t="s">
        <v>29</v>
      </c>
      <c r="X17" s="1357"/>
      <c r="Y17" s="1358"/>
      <c r="Z17" s="1358"/>
      <c r="AA17" s="1358"/>
      <c r="AB17" s="1358"/>
      <c r="AC17" s="1358"/>
      <c r="AD17" s="1359"/>
      <c r="AJ17" s="42">
        <f t="shared" si="14"/>
        <v>0</v>
      </c>
      <c r="AK17" s="42">
        <f>'Marks Entry'!F24</f>
        <v>0</v>
      </c>
      <c r="AL17" s="50" t="str">
        <f>'Result Sheet'!X22</f>
        <v/>
      </c>
      <c r="AM17" s="50" t="str">
        <f>'Result Sheet'!AL22</f>
        <v/>
      </c>
      <c r="AN17" s="50" t="str">
        <f>'Result Sheet'!AZ22</f>
        <v/>
      </c>
      <c r="AO17" s="50" t="str">
        <f>'Result Sheet'!BN22</f>
        <v/>
      </c>
      <c r="AP17" s="50" t="str">
        <f>'Result Sheet'!CB22</f>
        <v/>
      </c>
      <c r="AQ17" s="43" t="str">
        <f>'Result Sheet'!CP22</f>
        <v/>
      </c>
      <c r="AR17" s="48" t="str">
        <f>'Result Sheet'!DD22</f>
        <v/>
      </c>
      <c r="AS17" s="41">
        <f t="shared" si="7"/>
        <v>0</v>
      </c>
      <c r="AT17" s="41">
        <f t="shared" si="7"/>
        <v>0</v>
      </c>
      <c r="AU17" s="41">
        <f t="shared" si="0"/>
        <v>0</v>
      </c>
      <c r="AV17" s="41">
        <f t="shared" si="0"/>
        <v>0</v>
      </c>
      <c r="AW17" s="41">
        <f t="shared" si="0"/>
        <v>0</v>
      </c>
      <c r="AX17" s="41">
        <f t="shared" si="0"/>
        <v>0</v>
      </c>
      <c r="AY17" s="41">
        <f t="shared" si="8"/>
        <v>0</v>
      </c>
      <c r="AZ17" s="41">
        <f t="shared" si="1"/>
        <v>0</v>
      </c>
      <c r="BA17" s="41">
        <f t="shared" si="1"/>
        <v>0</v>
      </c>
      <c r="BB17" s="41">
        <f t="shared" si="1"/>
        <v>0</v>
      </c>
      <c r="BC17" s="41">
        <f t="shared" si="1"/>
        <v>0</v>
      </c>
      <c r="BD17" s="41">
        <f t="shared" si="1"/>
        <v>0</v>
      </c>
      <c r="BE17" s="41">
        <f t="shared" si="9"/>
        <v>0</v>
      </c>
      <c r="BF17" s="41">
        <f t="shared" si="2"/>
        <v>0</v>
      </c>
      <c r="BG17" s="41">
        <f t="shared" si="2"/>
        <v>0</v>
      </c>
      <c r="BH17" s="41">
        <f t="shared" si="2"/>
        <v>0</v>
      </c>
      <c r="BI17" s="41">
        <f t="shared" si="2"/>
        <v>0</v>
      </c>
      <c r="BJ17" s="41">
        <f t="shared" si="2"/>
        <v>0</v>
      </c>
      <c r="BK17" s="41">
        <f t="shared" si="10"/>
        <v>0</v>
      </c>
      <c r="BL17" s="41">
        <f t="shared" si="3"/>
        <v>0</v>
      </c>
      <c r="BM17" s="41">
        <f t="shared" si="3"/>
        <v>0</v>
      </c>
      <c r="BN17" s="41">
        <f t="shared" si="3"/>
        <v>0</v>
      </c>
      <c r="BO17" s="41">
        <f t="shared" si="3"/>
        <v>0</v>
      </c>
      <c r="BP17" s="41">
        <f t="shared" si="3"/>
        <v>0</v>
      </c>
      <c r="BQ17" s="41">
        <f t="shared" si="11"/>
        <v>0</v>
      </c>
      <c r="BR17" s="41">
        <f t="shared" si="4"/>
        <v>0</v>
      </c>
      <c r="BS17" s="41">
        <f t="shared" si="4"/>
        <v>0</v>
      </c>
      <c r="BT17" s="41">
        <f t="shared" si="4"/>
        <v>0</v>
      </c>
      <c r="BU17" s="41">
        <f t="shared" si="4"/>
        <v>0</v>
      </c>
      <c r="BV17" s="41">
        <f t="shared" si="4"/>
        <v>0</v>
      </c>
      <c r="BW17" s="41">
        <f t="shared" si="12"/>
        <v>0</v>
      </c>
      <c r="BX17" s="41">
        <f t="shared" si="5"/>
        <v>0</v>
      </c>
      <c r="BY17" s="41">
        <f t="shared" si="5"/>
        <v>0</v>
      </c>
      <c r="BZ17" s="41">
        <f t="shared" si="5"/>
        <v>0</v>
      </c>
      <c r="CA17" s="41">
        <f t="shared" si="5"/>
        <v>0</v>
      </c>
      <c r="CB17" s="41">
        <f t="shared" si="5"/>
        <v>0</v>
      </c>
      <c r="CC17" s="41">
        <f t="shared" si="13"/>
        <v>0</v>
      </c>
      <c r="CD17" s="41">
        <f t="shared" si="6"/>
        <v>0</v>
      </c>
      <c r="CE17" s="41">
        <f t="shared" si="6"/>
        <v>0</v>
      </c>
      <c r="CF17" s="41">
        <f t="shared" si="6"/>
        <v>0</v>
      </c>
      <c r="CG17" s="41">
        <f t="shared" si="6"/>
        <v>0</v>
      </c>
      <c r="CH17" s="41">
        <f t="shared" si="6"/>
        <v>0</v>
      </c>
      <c r="CI17" s="51">
        <f>IF(AK17=CI$2,'Marks Entry'!G24,0)</f>
        <v>0</v>
      </c>
      <c r="CJ17" s="50">
        <f>IF(AK17=CJ$2,'Marks Entry'!G24,0)</f>
        <v>0</v>
      </c>
      <c r="CK17" s="50">
        <f>IF(AK17=CK$2,'Marks Entry'!G24,0)</f>
        <v>0</v>
      </c>
      <c r="CL17" s="50">
        <f>IF(AK17=CL$2,'Marks Entry'!G24,0)</f>
        <v>0</v>
      </c>
      <c r="CM17" s="50">
        <f>IF(AK17=CM$2,'Marks Entry'!G24,0)</f>
        <v>0</v>
      </c>
      <c r="CN17" s="50">
        <f>IF(AK17=CN$2,'Marks Entry'!G24,0)</f>
        <v>0</v>
      </c>
      <c r="CO17" s="49" t="str">
        <f>IF(AND('Marks Entry'!$GA24="Passed",$AK17=CO$2),'Marks Entry'!$FZ24,IF($AK17=CO$2,'Marks Entry'!$GA24,""))</f>
        <v/>
      </c>
      <c r="CP17" s="49" t="str">
        <f>IF(AND('Marks Entry'!$GA24="Passed",$AK17=CP$2),'Marks Entry'!$FZ24,IF($AK17=CP$2,'Marks Entry'!$GA24,""))</f>
        <v/>
      </c>
      <c r="CQ17" s="49" t="str">
        <f>IF(AND('Marks Entry'!$GA24="Passed",$AK17=CQ$2),'Marks Entry'!$FZ24,IF($AK17=CQ$2,'Marks Entry'!$GA24,""))</f>
        <v/>
      </c>
      <c r="CR17" s="49" t="str">
        <f>IF(AND('Marks Entry'!$GA24="Passed",$AK17=CR$2),'Marks Entry'!$FZ24,IF($AK17=CR$2,'Marks Entry'!$GA24,""))</f>
        <v/>
      </c>
      <c r="CS17" s="49" t="str">
        <f>IF(AND('Marks Entry'!$GA24="Passed",$AK17=CS$2),'Marks Entry'!$FZ24,IF($AK17=CS$2,'Marks Entry'!$GA24,""))</f>
        <v/>
      </c>
      <c r="CT17" s="49" t="str">
        <f>IF(AND('Marks Entry'!$GA24="Passed",$AK17=CT$2),'Marks Entry'!$FZ24,IF($AK17=CT$2,'Marks Entry'!$GA24,""))</f>
        <v/>
      </c>
    </row>
    <row r="18" spans="1:98" ht="20.25" customHeight="1">
      <c r="A18" s="1313"/>
      <c r="B18" s="284" t="s">
        <v>179</v>
      </c>
      <c r="C18" s="1336"/>
      <c r="D18" s="1306"/>
      <c r="E18" s="1306"/>
      <c r="F18" s="1306"/>
      <c r="G18" s="1306"/>
      <c r="H18" s="1306"/>
      <c r="I18" s="1334"/>
      <c r="J18" s="1310"/>
      <c r="K18" s="1306"/>
      <c r="L18" s="1306"/>
      <c r="M18" s="1306"/>
      <c r="N18" s="1306"/>
      <c r="O18" s="1306"/>
      <c r="P18" s="1290"/>
      <c r="Q18" s="1310"/>
      <c r="R18" s="1306"/>
      <c r="S18" s="1306"/>
      <c r="T18" s="1306"/>
      <c r="U18" s="1306"/>
      <c r="V18" s="1306"/>
      <c r="W18" s="1290"/>
      <c r="X18" s="1357"/>
      <c r="Y18" s="1358"/>
      <c r="Z18" s="1358"/>
      <c r="AA18" s="1358"/>
      <c r="AB18" s="1358"/>
      <c r="AC18" s="1358"/>
      <c r="AD18" s="1359"/>
      <c r="AJ18" s="42">
        <f t="shared" si="14"/>
        <v>0</v>
      </c>
      <c r="AK18" s="42">
        <f>'Marks Entry'!F25</f>
        <v>0</v>
      </c>
      <c r="AL18" s="50" t="str">
        <f>'Result Sheet'!X23</f>
        <v/>
      </c>
      <c r="AM18" s="50" t="str">
        <f>'Result Sheet'!AL23</f>
        <v/>
      </c>
      <c r="AN18" s="50" t="str">
        <f>'Result Sheet'!AZ23</f>
        <v/>
      </c>
      <c r="AO18" s="50" t="str">
        <f>'Result Sheet'!BN23</f>
        <v/>
      </c>
      <c r="AP18" s="50" t="str">
        <f>'Result Sheet'!CB23</f>
        <v/>
      </c>
      <c r="AQ18" s="43" t="str">
        <f>'Result Sheet'!CP23</f>
        <v/>
      </c>
      <c r="AR18" s="48" t="str">
        <f>'Result Sheet'!DD23</f>
        <v/>
      </c>
      <c r="AS18" s="41">
        <f t="shared" si="7"/>
        <v>0</v>
      </c>
      <c r="AT18" s="41">
        <f t="shared" si="7"/>
        <v>0</v>
      </c>
      <c r="AU18" s="41">
        <f t="shared" si="0"/>
        <v>0</v>
      </c>
      <c r="AV18" s="41">
        <f t="shared" si="0"/>
        <v>0</v>
      </c>
      <c r="AW18" s="41">
        <f t="shared" si="0"/>
        <v>0</v>
      </c>
      <c r="AX18" s="41">
        <f t="shared" si="0"/>
        <v>0</v>
      </c>
      <c r="AY18" s="41">
        <f t="shared" si="8"/>
        <v>0</v>
      </c>
      <c r="AZ18" s="41">
        <f t="shared" si="1"/>
        <v>0</v>
      </c>
      <c r="BA18" s="41">
        <f t="shared" si="1"/>
        <v>0</v>
      </c>
      <c r="BB18" s="41">
        <f t="shared" si="1"/>
        <v>0</v>
      </c>
      <c r="BC18" s="41">
        <f t="shared" si="1"/>
        <v>0</v>
      </c>
      <c r="BD18" s="41">
        <f t="shared" si="1"/>
        <v>0</v>
      </c>
      <c r="BE18" s="41">
        <f t="shared" si="9"/>
        <v>0</v>
      </c>
      <c r="BF18" s="41">
        <f t="shared" si="2"/>
        <v>0</v>
      </c>
      <c r="BG18" s="41">
        <f t="shared" si="2"/>
        <v>0</v>
      </c>
      <c r="BH18" s="41">
        <f t="shared" si="2"/>
        <v>0</v>
      </c>
      <c r="BI18" s="41">
        <f t="shared" si="2"/>
        <v>0</v>
      </c>
      <c r="BJ18" s="41">
        <f t="shared" si="2"/>
        <v>0</v>
      </c>
      <c r="BK18" s="41">
        <f t="shared" si="10"/>
        <v>0</v>
      </c>
      <c r="BL18" s="41">
        <f t="shared" si="3"/>
        <v>0</v>
      </c>
      <c r="BM18" s="41">
        <f t="shared" si="3"/>
        <v>0</v>
      </c>
      <c r="BN18" s="41">
        <f t="shared" si="3"/>
        <v>0</v>
      </c>
      <c r="BO18" s="41">
        <f t="shared" si="3"/>
        <v>0</v>
      </c>
      <c r="BP18" s="41">
        <f t="shared" si="3"/>
        <v>0</v>
      </c>
      <c r="BQ18" s="41">
        <f t="shared" si="11"/>
        <v>0</v>
      </c>
      <c r="BR18" s="41">
        <f t="shared" si="4"/>
        <v>0</v>
      </c>
      <c r="BS18" s="41">
        <f t="shared" si="4"/>
        <v>0</v>
      </c>
      <c r="BT18" s="41">
        <f t="shared" si="4"/>
        <v>0</v>
      </c>
      <c r="BU18" s="41">
        <f t="shared" si="4"/>
        <v>0</v>
      </c>
      <c r="BV18" s="41">
        <f t="shared" si="4"/>
        <v>0</v>
      </c>
      <c r="BW18" s="41">
        <f t="shared" si="12"/>
        <v>0</v>
      </c>
      <c r="BX18" s="41">
        <f t="shared" si="5"/>
        <v>0</v>
      </c>
      <c r="BY18" s="41">
        <f t="shared" si="5"/>
        <v>0</v>
      </c>
      <c r="BZ18" s="41">
        <f t="shared" si="5"/>
        <v>0</v>
      </c>
      <c r="CA18" s="41">
        <f t="shared" si="5"/>
        <v>0</v>
      </c>
      <c r="CB18" s="41">
        <f t="shared" si="5"/>
        <v>0</v>
      </c>
      <c r="CC18" s="41">
        <f t="shared" si="13"/>
        <v>0</v>
      </c>
      <c r="CD18" s="41">
        <f t="shared" si="6"/>
        <v>0</v>
      </c>
      <c r="CE18" s="41">
        <f t="shared" si="6"/>
        <v>0</v>
      </c>
      <c r="CF18" s="41">
        <f t="shared" si="6"/>
        <v>0</v>
      </c>
      <c r="CG18" s="41">
        <f t="shared" si="6"/>
        <v>0</v>
      </c>
      <c r="CH18" s="41">
        <f t="shared" si="6"/>
        <v>0</v>
      </c>
      <c r="CI18" s="51">
        <f>IF(AK18=CI$2,'Marks Entry'!G25,0)</f>
        <v>0</v>
      </c>
      <c r="CJ18" s="50">
        <f>IF(AK18=CJ$2,'Marks Entry'!G25,0)</f>
        <v>0</v>
      </c>
      <c r="CK18" s="50">
        <f>IF(AK18=CK$2,'Marks Entry'!G25,0)</f>
        <v>0</v>
      </c>
      <c r="CL18" s="50">
        <f>IF(AK18=CL$2,'Marks Entry'!G25,0)</f>
        <v>0</v>
      </c>
      <c r="CM18" s="50">
        <f>IF(AK18=CM$2,'Marks Entry'!G25,0)</f>
        <v>0</v>
      </c>
      <c r="CN18" s="50">
        <f>IF(AK18=CN$2,'Marks Entry'!G25,0)</f>
        <v>0</v>
      </c>
      <c r="CO18" s="49" t="str">
        <f>IF(AND('Marks Entry'!$GA25="Passed",$AK18=CO$2),'Marks Entry'!$FZ25,IF($AK18=CO$2,'Marks Entry'!$GA25,""))</f>
        <v/>
      </c>
      <c r="CP18" s="49" t="str">
        <f>IF(AND('Marks Entry'!$GA25="Passed",$AK18=CP$2),'Marks Entry'!$FZ25,IF($AK18=CP$2,'Marks Entry'!$GA25,""))</f>
        <v/>
      </c>
      <c r="CQ18" s="49" t="str">
        <f>IF(AND('Marks Entry'!$GA25="Passed",$AK18=CQ$2),'Marks Entry'!$FZ25,IF($AK18=CQ$2,'Marks Entry'!$GA25,""))</f>
        <v/>
      </c>
      <c r="CR18" s="49" t="str">
        <f>IF(AND('Marks Entry'!$GA25="Passed",$AK18=CR$2),'Marks Entry'!$FZ25,IF($AK18=CR$2,'Marks Entry'!$GA25,""))</f>
        <v/>
      </c>
      <c r="CS18" s="49" t="str">
        <f>IF(AND('Marks Entry'!$GA25="Passed",$AK18=CS$2),'Marks Entry'!$FZ25,IF($AK18=CS$2,'Marks Entry'!$GA25,""))</f>
        <v/>
      </c>
      <c r="CT18" s="49" t="str">
        <f>IF(AND('Marks Entry'!$GA25="Passed",$AK18=CT$2),'Marks Entry'!$FZ25,IF($AK18=CT$2,'Marks Entry'!$GA25,""))</f>
        <v/>
      </c>
    </row>
    <row r="19" spans="1:98" ht="15" customHeight="1">
      <c r="A19" s="285">
        <v>1</v>
      </c>
      <c r="B19" s="286" t="s">
        <v>180</v>
      </c>
      <c r="C19" s="287">
        <f>BQ103</f>
        <v>0</v>
      </c>
      <c r="D19" s="288">
        <f t="shared" ref="D19:H19" si="50">BR103</f>
        <v>0</v>
      </c>
      <c r="E19" s="288">
        <f t="shared" si="50"/>
        <v>0</v>
      </c>
      <c r="F19" s="288">
        <f t="shared" si="50"/>
        <v>0</v>
      </c>
      <c r="G19" s="288">
        <f t="shared" si="50"/>
        <v>0</v>
      </c>
      <c r="H19" s="288">
        <f t="shared" si="50"/>
        <v>0</v>
      </c>
      <c r="I19" s="289">
        <f>SUM(C19:H19)</f>
        <v>0</v>
      </c>
      <c r="J19" s="287">
        <f>BW103</f>
        <v>0</v>
      </c>
      <c r="K19" s="288">
        <f t="shared" ref="K19:O19" si="51">BX103</f>
        <v>0</v>
      </c>
      <c r="L19" s="288">
        <f t="shared" si="51"/>
        <v>0</v>
      </c>
      <c r="M19" s="288">
        <f t="shared" si="51"/>
        <v>0</v>
      </c>
      <c r="N19" s="288">
        <f t="shared" si="51"/>
        <v>0</v>
      </c>
      <c r="O19" s="288">
        <f t="shared" si="51"/>
        <v>0</v>
      </c>
      <c r="P19" s="289">
        <f>SUM(J19:O19)</f>
        <v>0</v>
      </c>
      <c r="Q19" s="287">
        <f>CC103</f>
        <v>0</v>
      </c>
      <c r="R19" s="288">
        <f t="shared" ref="R19:V19" si="52">CD103</f>
        <v>0</v>
      </c>
      <c r="S19" s="288">
        <f t="shared" si="52"/>
        <v>0</v>
      </c>
      <c r="T19" s="288">
        <f t="shared" si="52"/>
        <v>0</v>
      </c>
      <c r="U19" s="288">
        <f t="shared" si="52"/>
        <v>0</v>
      </c>
      <c r="V19" s="288">
        <f t="shared" si="52"/>
        <v>0</v>
      </c>
      <c r="W19" s="289">
        <f>SUM(Q19:V19)</f>
        <v>0</v>
      </c>
      <c r="X19" s="1357"/>
      <c r="Y19" s="1358"/>
      <c r="Z19" s="1358"/>
      <c r="AA19" s="1358"/>
      <c r="AB19" s="1358"/>
      <c r="AC19" s="1358"/>
      <c r="AD19" s="1359"/>
      <c r="AJ19" s="42">
        <f t="shared" si="14"/>
        <v>0</v>
      </c>
      <c r="AK19" s="42">
        <f>'Marks Entry'!F26</f>
        <v>0</v>
      </c>
      <c r="AL19" s="50" t="str">
        <f>'Result Sheet'!X24</f>
        <v/>
      </c>
      <c r="AM19" s="50" t="str">
        <f>'Result Sheet'!AL24</f>
        <v/>
      </c>
      <c r="AN19" s="50" t="str">
        <f>'Result Sheet'!AZ24</f>
        <v/>
      </c>
      <c r="AO19" s="50" t="str">
        <f>'Result Sheet'!BN24</f>
        <v/>
      </c>
      <c r="AP19" s="50" t="str">
        <f>'Result Sheet'!CB24</f>
        <v/>
      </c>
      <c r="AQ19" s="43" t="str">
        <f>'Result Sheet'!CP24</f>
        <v/>
      </c>
      <c r="AR19" s="48" t="str">
        <f>'Result Sheet'!DD24</f>
        <v/>
      </c>
      <c r="AS19" s="41">
        <f t="shared" si="7"/>
        <v>0</v>
      </c>
      <c r="AT19" s="41">
        <f t="shared" si="7"/>
        <v>0</v>
      </c>
      <c r="AU19" s="41">
        <f t="shared" si="7"/>
        <v>0</v>
      </c>
      <c r="AV19" s="41">
        <f t="shared" si="7"/>
        <v>0</v>
      </c>
      <c r="AW19" s="41">
        <f t="shared" si="7"/>
        <v>0</v>
      </c>
      <c r="AX19" s="41">
        <f t="shared" si="7"/>
        <v>0</v>
      </c>
      <c r="AY19" s="41">
        <f t="shared" si="8"/>
        <v>0</v>
      </c>
      <c r="AZ19" s="41">
        <f t="shared" si="8"/>
        <v>0</v>
      </c>
      <c r="BA19" s="41">
        <f t="shared" si="8"/>
        <v>0</v>
      </c>
      <c r="BB19" s="41">
        <f t="shared" si="8"/>
        <v>0</v>
      </c>
      <c r="BC19" s="41">
        <f t="shared" si="8"/>
        <v>0</v>
      </c>
      <c r="BD19" s="41">
        <f t="shared" si="8"/>
        <v>0</v>
      </c>
      <c r="BE19" s="41">
        <f t="shared" si="9"/>
        <v>0</v>
      </c>
      <c r="BF19" s="41">
        <f t="shared" si="9"/>
        <v>0</v>
      </c>
      <c r="BG19" s="41">
        <f t="shared" si="9"/>
        <v>0</v>
      </c>
      <c r="BH19" s="41">
        <f t="shared" si="9"/>
        <v>0</v>
      </c>
      <c r="BI19" s="41">
        <f t="shared" si="9"/>
        <v>0</v>
      </c>
      <c r="BJ19" s="41">
        <f t="shared" si="9"/>
        <v>0</v>
      </c>
      <c r="BK19" s="41">
        <f t="shared" si="10"/>
        <v>0</v>
      </c>
      <c r="BL19" s="41">
        <f t="shared" si="10"/>
        <v>0</v>
      </c>
      <c r="BM19" s="41">
        <f t="shared" si="10"/>
        <v>0</v>
      </c>
      <c r="BN19" s="41">
        <f t="shared" si="10"/>
        <v>0</v>
      </c>
      <c r="BO19" s="41">
        <f t="shared" si="10"/>
        <v>0</v>
      </c>
      <c r="BP19" s="41">
        <f t="shared" si="10"/>
        <v>0</v>
      </c>
      <c r="BQ19" s="41">
        <f t="shared" si="11"/>
        <v>0</v>
      </c>
      <c r="BR19" s="41">
        <f t="shared" si="11"/>
        <v>0</v>
      </c>
      <c r="BS19" s="41">
        <f t="shared" si="11"/>
        <v>0</v>
      </c>
      <c r="BT19" s="41">
        <f t="shared" si="11"/>
        <v>0</v>
      </c>
      <c r="BU19" s="41">
        <f t="shared" si="11"/>
        <v>0</v>
      </c>
      <c r="BV19" s="41">
        <f t="shared" si="11"/>
        <v>0</v>
      </c>
      <c r="BW19" s="41">
        <f t="shared" si="12"/>
        <v>0</v>
      </c>
      <c r="BX19" s="41">
        <f t="shared" si="12"/>
        <v>0</v>
      </c>
      <c r="BY19" s="41">
        <f t="shared" si="12"/>
        <v>0</v>
      </c>
      <c r="BZ19" s="41">
        <f t="shared" si="12"/>
        <v>0</v>
      </c>
      <c r="CA19" s="41">
        <f t="shared" si="12"/>
        <v>0</v>
      </c>
      <c r="CB19" s="41">
        <f t="shared" si="12"/>
        <v>0</v>
      </c>
      <c r="CC19" s="41">
        <f t="shared" si="13"/>
        <v>0</v>
      </c>
      <c r="CD19" s="41">
        <f t="shared" si="13"/>
        <v>0</v>
      </c>
      <c r="CE19" s="41">
        <f t="shared" si="13"/>
        <v>0</v>
      </c>
      <c r="CF19" s="41">
        <f t="shared" si="13"/>
        <v>0</v>
      </c>
      <c r="CG19" s="41">
        <f t="shared" si="13"/>
        <v>0</v>
      </c>
      <c r="CH19" s="41">
        <f t="shared" si="13"/>
        <v>0</v>
      </c>
      <c r="CI19" s="51">
        <f>IF(AK19=CI$2,'Marks Entry'!G26,0)</f>
        <v>0</v>
      </c>
      <c r="CJ19" s="50">
        <f>IF(AK19=CJ$2,'Marks Entry'!G26,0)</f>
        <v>0</v>
      </c>
      <c r="CK19" s="50">
        <f>IF(AK19=CK$2,'Marks Entry'!G26,0)</f>
        <v>0</v>
      </c>
      <c r="CL19" s="50">
        <f>IF(AK19=CL$2,'Marks Entry'!G26,0)</f>
        <v>0</v>
      </c>
      <c r="CM19" s="50">
        <f>IF(AK19=CM$2,'Marks Entry'!G26,0)</f>
        <v>0</v>
      </c>
      <c r="CN19" s="50">
        <f>IF(AK19=CN$2,'Marks Entry'!G26,0)</f>
        <v>0</v>
      </c>
      <c r="CO19" s="49" t="str">
        <f>IF(AND('Marks Entry'!$GA26="Passed",$AK19=CO$2),'Marks Entry'!$FZ26,IF($AK19=CO$2,'Marks Entry'!$GA26,""))</f>
        <v/>
      </c>
      <c r="CP19" s="49" t="str">
        <f>IF(AND('Marks Entry'!$GA26="Passed",$AK19=CP$2),'Marks Entry'!$FZ26,IF($AK19=CP$2,'Marks Entry'!$GA26,""))</f>
        <v/>
      </c>
      <c r="CQ19" s="49" t="str">
        <f>IF(AND('Marks Entry'!$GA26="Passed",$AK19=CQ$2),'Marks Entry'!$FZ26,IF($AK19=CQ$2,'Marks Entry'!$GA26,""))</f>
        <v/>
      </c>
      <c r="CR19" s="49" t="str">
        <f>IF(AND('Marks Entry'!$GA26="Passed",$AK19=CR$2),'Marks Entry'!$FZ26,IF($AK19=CR$2,'Marks Entry'!$GA26,""))</f>
        <v/>
      </c>
      <c r="CS19" s="49" t="str">
        <f>IF(AND('Marks Entry'!$GA26="Passed",$AK19=CS$2),'Marks Entry'!$FZ26,IF($AK19=CS$2,'Marks Entry'!$GA26,""))</f>
        <v/>
      </c>
      <c r="CT19" s="49" t="str">
        <f>IF(AND('Marks Entry'!$GA26="Passed",$AK19=CT$2),'Marks Entry'!$FZ26,IF($AK19=CT$2,'Marks Entry'!$GA26,""))</f>
        <v/>
      </c>
    </row>
    <row r="20" spans="1:98" ht="15" customHeight="1">
      <c r="A20" s="290">
        <v>2</v>
      </c>
      <c r="B20" s="291" t="s">
        <v>181</v>
      </c>
      <c r="C20" s="292">
        <f t="shared" ref="C20:C24" si="53">BQ104</f>
        <v>0</v>
      </c>
      <c r="D20" s="293">
        <f t="shared" ref="D20:D24" si="54">BR104</f>
        <v>0</v>
      </c>
      <c r="E20" s="293">
        <f t="shared" ref="E20:E24" si="55">BS104</f>
        <v>0</v>
      </c>
      <c r="F20" s="293">
        <f t="shared" ref="F20:F24" si="56">BT104</f>
        <v>1</v>
      </c>
      <c r="G20" s="293">
        <f t="shared" ref="G20:G24" si="57">BU104</f>
        <v>0</v>
      </c>
      <c r="H20" s="293">
        <f t="shared" ref="H20:H24" si="58">BV104</f>
        <v>0</v>
      </c>
      <c r="I20" s="294">
        <f t="shared" ref="I20:I25" si="59">SUM(C20:H20)</f>
        <v>1</v>
      </c>
      <c r="J20" s="292">
        <f t="shared" ref="J20:J24" si="60">BW104</f>
        <v>0</v>
      </c>
      <c r="K20" s="293">
        <f t="shared" ref="K20:K24" si="61">BX104</f>
        <v>0</v>
      </c>
      <c r="L20" s="293">
        <f t="shared" ref="L20:L24" si="62">BY104</f>
        <v>0</v>
      </c>
      <c r="M20" s="293">
        <f t="shared" ref="M20:M24" si="63">BZ104</f>
        <v>0</v>
      </c>
      <c r="N20" s="293">
        <f t="shared" ref="N20:N24" si="64">CA104</f>
        <v>0</v>
      </c>
      <c r="O20" s="293">
        <f t="shared" ref="O20:O24" si="65">CB104</f>
        <v>0</v>
      </c>
      <c r="P20" s="294">
        <f t="shared" ref="P20:P25" si="66">SUM(J20:O20)</f>
        <v>0</v>
      </c>
      <c r="Q20" s="292">
        <f t="shared" ref="Q20:Q24" si="67">CC104</f>
        <v>0</v>
      </c>
      <c r="R20" s="293">
        <f t="shared" ref="R20:R24" si="68">CD104</f>
        <v>0</v>
      </c>
      <c r="S20" s="293">
        <f t="shared" ref="S20:S24" si="69">CE104</f>
        <v>0</v>
      </c>
      <c r="T20" s="293">
        <f t="shared" ref="T20:T24" si="70">CF104</f>
        <v>0</v>
      </c>
      <c r="U20" s="293">
        <f t="shared" ref="U20:U24" si="71">CG104</f>
        <v>0</v>
      </c>
      <c r="V20" s="293">
        <f t="shared" ref="V20:V24" si="72">CH104</f>
        <v>0</v>
      </c>
      <c r="W20" s="294">
        <f t="shared" ref="W20:W25" si="73">SUM(Q20:V20)</f>
        <v>0</v>
      </c>
      <c r="X20" s="1357"/>
      <c r="Y20" s="1358"/>
      <c r="Z20" s="1358"/>
      <c r="AA20" s="1358"/>
      <c r="AB20" s="1358"/>
      <c r="AC20" s="1358"/>
      <c r="AD20" s="1359"/>
      <c r="AJ20" s="42">
        <f t="shared" si="14"/>
        <v>0</v>
      </c>
      <c r="AK20" s="42">
        <f>'Marks Entry'!F27</f>
        <v>0</v>
      </c>
      <c r="AL20" s="50" t="str">
        <f>'Result Sheet'!X25</f>
        <v/>
      </c>
      <c r="AM20" s="50" t="str">
        <f>'Result Sheet'!AL25</f>
        <v/>
      </c>
      <c r="AN20" s="50" t="str">
        <f>'Result Sheet'!AZ25</f>
        <v/>
      </c>
      <c r="AO20" s="50" t="str">
        <f>'Result Sheet'!BN25</f>
        <v/>
      </c>
      <c r="AP20" s="50" t="str">
        <f>'Result Sheet'!CB25</f>
        <v/>
      </c>
      <c r="AQ20" s="43" t="str">
        <f>'Result Sheet'!CP25</f>
        <v/>
      </c>
      <c r="AR20" s="48" t="str">
        <f>'Result Sheet'!DD25</f>
        <v/>
      </c>
      <c r="AS20" s="41">
        <f t="shared" si="7"/>
        <v>0</v>
      </c>
      <c r="AT20" s="41">
        <f t="shared" si="7"/>
        <v>0</v>
      </c>
      <c r="AU20" s="41">
        <f t="shared" si="7"/>
        <v>0</v>
      </c>
      <c r="AV20" s="41">
        <f t="shared" si="7"/>
        <v>0</v>
      </c>
      <c r="AW20" s="41">
        <f t="shared" si="7"/>
        <v>0</v>
      </c>
      <c r="AX20" s="41">
        <f t="shared" si="7"/>
        <v>0</v>
      </c>
      <c r="AY20" s="41">
        <f t="shared" si="8"/>
        <v>0</v>
      </c>
      <c r="AZ20" s="41">
        <f t="shared" si="8"/>
        <v>0</v>
      </c>
      <c r="BA20" s="41">
        <f t="shared" si="8"/>
        <v>0</v>
      </c>
      <c r="BB20" s="41">
        <f t="shared" si="8"/>
        <v>0</v>
      </c>
      <c r="BC20" s="41">
        <f t="shared" si="8"/>
        <v>0</v>
      </c>
      <c r="BD20" s="41">
        <f t="shared" si="8"/>
        <v>0</v>
      </c>
      <c r="BE20" s="41">
        <f t="shared" si="9"/>
        <v>0</v>
      </c>
      <c r="BF20" s="41">
        <f t="shared" si="9"/>
        <v>0</v>
      </c>
      <c r="BG20" s="41">
        <f t="shared" si="9"/>
        <v>0</v>
      </c>
      <c r="BH20" s="41">
        <f t="shared" si="9"/>
        <v>0</v>
      </c>
      <c r="BI20" s="41">
        <f t="shared" si="9"/>
        <v>0</v>
      </c>
      <c r="BJ20" s="41">
        <f t="shared" si="9"/>
        <v>0</v>
      </c>
      <c r="BK20" s="41">
        <f t="shared" si="10"/>
        <v>0</v>
      </c>
      <c r="BL20" s="41">
        <f t="shared" si="10"/>
        <v>0</v>
      </c>
      <c r="BM20" s="41">
        <f t="shared" si="10"/>
        <v>0</v>
      </c>
      <c r="BN20" s="41">
        <f t="shared" si="10"/>
        <v>0</v>
      </c>
      <c r="BO20" s="41">
        <f t="shared" si="10"/>
        <v>0</v>
      </c>
      <c r="BP20" s="41">
        <f t="shared" si="10"/>
        <v>0</v>
      </c>
      <c r="BQ20" s="41">
        <f t="shared" si="11"/>
        <v>0</v>
      </c>
      <c r="BR20" s="41">
        <f t="shared" si="11"/>
        <v>0</v>
      </c>
      <c r="BS20" s="41">
        <f t="shared" si="11"/>
        <v>0</v>
      </c>
      <c r="BT20" s="41">
        <f t="shared" si="11"/>
        <v>0</v>
      </c>
      <c r="BU20" s="41">
        <f t="shared" si="11"/>
        <v>0</v>
      </c>
      <c r="BV20" s="41">
        <f t="shared" si="11"/>
        <v>0</v>
      </c>
      <c r="BW20" s="41">
        <f t="shared" si="12"/>
        <v>0</v>
      </c>
      <c r="BX20" s="41">
        <f t="shared" si="12"/>
        <v>0</v>
      </c>
      <c r="BY20" s="41">
        <f t="shared" si="12"/>
        <v>0</v>
      </c>
      <c r="BZ20" s="41">
        <f t="shared" si="12"/>
        <v>0</v>
      </c>
      <c r="CA20" s="41">
        <f t="shared" si="12"/>
        <v>0</v>
      </c>
      <c r="CB20" s="41">
        <f t="shared" si="12"/>
        <v>0</v>
      </c>
      <c r="CC20" s="41">
        <f t="shared" si="13"/>
        <v>0</v>
      </c>
      <c r="CD20" s="41">
        <f t="shared" si="13"/>
        <v>0</v>
      </c>
      <c r="CE20" s="41">
        <f t="shared" si="13"/>
        <v>0</v>
      </c>
      <c r="CF20" s="41">
        <f t="shared" si="13"/>
        <v>0</v>
      </c>
      <c r="CG20" s="41">
        <f t="shared" si="13"/>
        <v>0</v>
      </c>
      <c r="CH20" s="41">
        <f t="shared" si="13"/>
        <v>0</v>
      </c>
      <c r="CI20" s="51">
        <f>IF(AK20=CI$2,'Marks Entry'!G27,0)</f>
        <v>0</v>
      </c>
      <c r="CJ20" s="50">
        <f>IF(AK20=CJ$2,'Marks Entry'!G27,0)</f>
        <v>0</v>
      </c>
      <c r="CK20" s="50">
        <f>IF(AK20=CK$2,'Marks Entry'!G27,0)</f>
        <v>0</v>
      </c>
      <c r="CL20" s="50">
        <f>IF(AK20=CL$2,'Marks Entry'!G27,0)</f>
        <v>0</v>
      </c>
      <c r="CM20" s="50">
        <f>IF(AK20=CM$2,'Marks Entry'!G27,0)</f>
        <v>0</v>
      </c>
      <c r="CN20" s="50">
        <f>IF(AK20=CN$2,'Marks Entry'!G27,0)</f>
        <v>0</v>
      </c>
      <c r="CO20" s="49" t="str">
        <f>IF(AND('Marks Entry'!$GA27="Passed",$AK20=CO$2),'Marks Entry'!$FZ27,IF($AK20=CO$2,'Marks Entry'!$GA27,""))</f>
        <v/>
      </c>
      <c r="CP20" s="49" t="str">
        <f>IF(AND('Marks Entry'!$GA27="Passed",$AK20=CP$2),'Marks Entry'!$FZ27,IF($AK20=CP$2,'Marks Entry'!$GA27,""))</f>
        <v/>
      </c>
      <c r="CQ20" s="49" t="str">
        <f>IF(AND('Marks Entry'!$GA27="Passed",$AK20=CQ$2),'Marks Entry'!$FZ27,IF($AK20=CQ$2,'Marks Entry'!$GA27,""))</f>
        <v/>
      </c>
      <c r="CR20" s="49" t="str">
        <f>IF(AND('Marks Entry'!$GA27="Passed",$AK20=CR$2),'Marks Entry'!$FZ27,IF($AK20=CR$2,'Marks Entry'!$GA27,""))</f>
        <v/>
      </c>
      <c r="CS20" s="49" t="str">
        <f>IF(AND('Marks Entry'!$GA27="Passed",$AK20=CS$2),'Marks Entry'!$FZ27,IF($AK20=CS$2,'Marks Entry'!$GA27,""))</f>
        <v/>
      </c>
      <c r="CT20" s="49" t="str">
        <f>IF(AND('Marks Entry'!$GA27="Passed",$AK20=CT$2),'Marks Entry'!$FZ27,IF($AK20=CT$2,'Marks Entry'!$GA27,""))</f>
        <v/>
      </c>
    </row>
    <row r="21" spans="1:98" ht="15" customHeight="1">
      <c r="A21" s="290">
        <v>3</v>
      </c>
      <c r="B21" s="291" t="s">
        <v>182</v>
      </c>
      <c r="C21" s="292">
        <f t="shared" si="53"/>
        <v>0</v>
      </c>
      <c r="D21" s="293">
        <f t="shared" si="54"/>
        <v>0</v>
      </c>
      <c r="E21" s="293">
        <f t="shared" si="55"/>
        <v>0</v>
      </c>
      <c r="F21" s="293">
        <f t="shared" si="56"/>
        <v>0</v>
      </c>
      <c r="G21" s="293">
        <f t="shared" si="57"/>
        <v>0</v>
      </c>
      <c r="H21" s="293">
        <f t="shared" si="58"/>
        <v>0</v>
      </c>
      <c r="I21" s="294">
        <f t="shared" si="59"/>
        <v>0</v>
      </c>
      <c r="J21" s="292">
        <f t="shared" si="60"/>
        <v>0</v>
      </c>
      <c r="K21" s="293">
        <f t="shared" si="61"/>
        <v>0</v>
      </c>
      <c r="L21" s="293">
        <f t="shared" si="62"/>
        <v>0</v>
      </c>
      <c r="M21" s="293">
        <f t="shared" si="63"/>
        <v>0</v>
      </c>
      <c r="N21" s="293">
        <f t="shared" si="64"/>
        <v>0</v>
      </c>
      <c r="O21" s="293">
        <f t="shared" si="65"/>
        <v>0</v>
      </c>
      <c r="P21" s="294">
        <f t="shared" si="66"/>
        <v>0</v>
      </c>
      <c r="Q21" s="292">
        <f t="shared" si="67"/>
        <v>0</v>
      </c>
      <c r="R21" s="293">
        <f t="shared" si="68"/>
        <v>0</v>
      </c>
      <c r="S21" s="293">
        <f t="shared" si="69"/>
        <v>0</v>
      </c>
      <c r="T21" s="293">
        <f t="shared" si="70"/>
        <v>1</v>
      </c>
      <c r="U21" s="293">
        <f t="shared" si="71"/>
        <v>0</v>
      </c>
      <c r="V21" s="293">
        <f t="shared" si="72"/>
        <v>0</v>
      </c>
      <c r="W21" s="294">
        <f t="shared" si="73"/>
        <v>1</v>
      </c>
      <c r="X21" s="1357"/>
      <c r="Y21" s="1358"/>
      <c r="Z21" s="1358"/>
      <c r="AA21" s="1358"/>
      <c r="AB21" s="1358"/>
      <c r="AC21" s="1358"/>
      <c r="AD21" s="1359"/>
      <c r="AJ21" s="42">
        <f t="shared" si="14"/>
        <v>0</v>
      </c>
      <c r="AK21" s="42">
        <f>'Marks Entry'!F28</f>
        <v>0</v>
      </c>
      <c r="AL21" s="50" t="str">
        <f>'Result Sheet'!X26</f>
        <v/>
      </c>
      <c r="AM21" s="50" t="str">
        <f>'Result Sheet'!AL26</f>
        <v/>
      </c>
      <c r="AN21" s="50" t="str">
        <f>'Result Sheet'!AZ26</f>
        <v/>
      </c>
      <c r="AO21" s="50" t="str">
        <f>'Result Sheet'!BN26</f>
        <v/>
      </c>
      <c r="AP21" s="50" t="str">
        <f>'Result Sheet'!CB26</f>
        <v/>
      </c>
      <c r="AQ21" s="43" t="str">
        <f>'Result Sheet'!CP26</f>
        <v/>
      </c>
      <c r="AR21" s="48" t="str">
        <f>'Result Sheet'!DD26</f>
        <v/>
      </c>
      <c r="AS21" s="41">
        <f t="shared" si="7"/>
        <v>0</v>
      </c>
      <c r="AT21" s="41">
        <f t="shared" si="7"/>
        <v>0</v>
      </c>
      <c r="AU21" s="41">
        <f t="shared" si="7"/>
        <v>0</v>
      </c>
      <c r="AV21" s="41">
        <f t="shared" si="7"/>
        <v>0</v>
      </c>
      <c r="AW21" s="41">
        <f t="shared" si="7"/>
        <v>0</v>
      </c>
      <c r="AX21" s="41">
        <f t="shared" si="7"/>
        <v>0</v>
      </c>
      <c r="AY21" s="41">
        <f t="shared" si="8"/>
        <v>0</v>
      </c>
      <c r="AZ21" s="41">
        <f t="shared" si="8"/>
        <v>0</v>
      </c>
      <c r="BA21" s="41">
        <f t="shared" si="8"/>
        <v>0</v>
      </c>
      <c r="BB21" s="41">
        <f t="shared" si="8"/>
        <v>0</v>
      </c>
      <c r="BC21" s="41">
        <f t="shared" si="8"/>
        <v>0</v>
      </c>
      <c r="BD21" s="41">
        <f t="shared" si="8"/>
        <v>0</v>
      </c>
      <c r="BE21" s="41">
        <f t="shared" si="9"/>
        <v>0</v>
      </c>
      <c r="BF21" s="41">
        <f t="shared" si="9"/>
        <v>0</v>
      </c>
      <c r="BG21" s="41">
        <f t="shared" si="9"/>
        <v>0</v>
      </c>
      <c r="BH21" s="41">
        <f t="shared" si="9"/>
        <v>0</v>
      </c>
      <c r="BI21" s="41">
        <f t="shared" si="9"/>
        <v>0</v>
      </c>
      <c r="BJ21" s="41">
        <f t="shared" si="9"/>
        <v>0</v>
      </c>
      <c r="BK21" s="41">
        <f t="shared" si="10"/>
        <v>0</v>
      </c>
      <c r="BL21" s="41">
        <f t="shared" si="10"/>
        <v>0</v>
      </c>
      <c r="BM21" s="41">
        <f t="shared" si="10"/>
        <v>0</v>
      </c>
      <c r="BN21" s="41">
        <f t="shared" si="10"/>
        <v>0</v>
      </c>
      <c r="BO21" s="41">
        <f t="shared" si="10"/>
        <v>0</v>
      </c>
      <c r="BP21" s="41">
        <f t="shared" si="10"/>
        <v>0</v>
      </c>
      <c r="BQ21" s="41">
        <f t="shared" si="11"/>
        <v>0</v>
      </c>
      <c r="BR21" s="41">
        <f t="shared" si="11"/>
        <v>0</v>
      </c>
      <c r="BS21" s="41">
        <f t="shared" si="11"/>
        <v>0</v>
      </c>
      <c r="BT21" s="41">
        <f t="shared" si="11"/>
        <v>0</v>
      </c>
      <c r="BU21" s="41">
        <f t="shared" si="11"/>
        <v>0</v>
      </c>
      <c r="BV21" s="41">
        <f t="shared" si="11"/>
        <v>0</v>
      </c>
      <c r="BW21" s="41">
        <f t="shared" si="12"/>
        <v>0</v>
      </c>
      <c r="BX21" s="41">
        <f t="shared" si="12"/>
        <v>0</v>
      </c>
      <c r="BY21" s="41">
        <f t="shared" si="12"/>
        <v>0</v>
      </c>
      <c r="BZ21" s="41">
        <f t="shared" si="12"/>
        <v>0</v>
      </c>
      <c r="CA21" s="41">
        <f t="shared" si="12"/>
        <v>0</v>
      </c>
      <c r="CB21" s="41">
        <f t="shared" si="12"/>
        <v>0</v>
      </c>
      <c r="CC21" s="41">
        <f t="shared" si="13"/>
        <v>0</v>
      </c>
      <c r="CD21" s="41">
        <f t="shared" si="13"/>
        <v>0</v>
      </c>
      <c r="CE21" s="41">
        <f t="shared" si="13"/>
        <v>0</v>
      </c>
      <c r="CF21" s="41">
        <f t="shared" si="13"/>
        <v>0</v>
      </c>
      <c r="CG21" s="41">
        <f t="shared" si="13"/>
        <v>0</v>
      </c>
      <c r="CH21" s="41">
        <f t="shared" si="13"/>
        <v>0</v>
      </c>
      <c r="CI21" s="51">
        <f>IF(AK21=CI$2,'Marks Entry'!G28,0)</f>
        <v>0</v>
      </c>
      <c r="CJ21" s="50">
        <f>IF(AK21=CJ$2,'Marks Entry'!G28,0)</f>
        <v>0</v>
      </c>
      <c r="CK21" s="50">
        <f>IF(AK21=CK$2,'Marks Entry'!G28,0)</f>
        <v>0</v>
      </c>
      <c r="CL21" s="50">
        <f>IF(AK21=CL$2,'Marks Entry'!G28,0)</f>
        <v>0</v>
      </c>
      <c r="CM21" s="50">
        <f>IF(AK21=CM$2,'Marks Entry'!G28,0)</f>
        <v>0</v>
      </c>
      <c r="CN21" s="50">
        <f>IF(AK21=CN$2,'Marks Entry'!G28,0)</f>
        <v>0</v>
      </c>
      <c r="CO21" s="49" t="str">
        <f>IF(AND('Marks Entry'!$GA28="Passed",$AK21=CO$2),'Marks Entry'!$FZ28,IF($AK21=CO$2,'Marks Entry'!$GA28,""))</f>
        <v/>
      </c>
      <c r="CP21" s="49" t="str">
        <f>IF(AND('Marks Entry'!$GA28="Passed",$AK21=CP$2),'Marks Entry'!$FZ28,IF($AK21=CP$2,'Marks Entry'!$GA28,""))</f>
        <v/>
      </c>
      <c r="CQ21" s="49" t="str">
        <f>IF(AND('Marks Entry'!$GA28="Passed",$AK21=CQ$2),'Marks Entry'!$FZ28,IF($AK21=CQ$2,'Marks Entry'!$GA28,""))</f>
        <v/>
      </c>
      <c r="CR21" s="49" t="str">
        <f>IF(AND('Marks Entry'!$GA28="Passed",$AK21=CR$2),'Marks Entry'!$FZ28,IF($AK21=CR$2,'Marks Entry'!$GA28,""))</f>
        <v/>
      </c>
      <c r="CS21" s="49" t="str">
        <f>IF(AND('Marks Entry'!$GA28="Passed",$AK21=CS$2),'Marks Entry'!$FZ28,IF($AK21=CS$2,'Marks Entry'!$GA28,""))</f>
        <v/>
      </c>
      <c r="CT21" s="49" t="str">
        <f>IF(AND('Marks Entry'!$GA28="Passed",$AK21=CT$2),'Marks Entry'!$FZ28,IF($AK21=CT$2,'Marks Entry'!$GA28,""))</f>
        <v/>
      </c>
    </row>
    <row r="22" spans="1:98" ht="15" customHeight="1">
      <c r="A22" s="290">
        <v>4</v>
      </c>
      <c r="B22" s="291" t="s">
        <v>183</v>
      </c>
      <c r="C22" s="292">
        <f t="shared" si="53"/>
        <v>0</v>
      </c>
      <c r="D22" s="293">
        <f t="shared" si="54"/>
        <v>0</v>
      </c>
      <c r="E22" s="293">
        <f t="shared" si="55"/>
        <v>0</v>
      </c>
      <c r="F22" s="293">
        <f t="shared" si="56"/>
        <v>0</v>
      </c>
      <c r="G22" s="293">
        <f t="shared" si="57"/>
        <v>0</v>
      </c>
      <c r="H22" s="293">
        <f t="shared" si="58"/>
        <v>0</v>
      </c>
      <c r="I22" s="294">
        <f t="shared" si="59"/>
        <v>0</v>
      </c>
      <c r="J22" s="292">
        <f t="shared" si="60"/>
        <v>0</v>
      </c>
      <c r="K22" s="293">
        <f t="shared" si="61"/>
        <v>0</v>
      </c>
      <c r="L22" s="293">
        <f t="shared" si="62"/>
        <v>0</v>
      </c>
      <c r="M22" s="293">
        <f t="shared" si="63"/>
        <v>1</v>
      </c>
      <c r="N22" s="293">
        <f t="shared" si="64"/>
        <v>0</v>
      </c>
      <c r="O22" s="293">
        <f t="shared" si="65"/>
        <v>0</v>
      </c>
      <c r="P22" s="294">
        <f t="shared" si="66"/>
        <v>1</v>
      </c>
      <c r="Q22" s="292">
        <f t="shared" si="67"/>
        <v>0</v>
      </c>
      <c r="R22" s="293">
        <f t="shared" si="68"/>
        <v>0</v>
      </c>
      <c r="S22" s="293">
        <f t="shared" si="69"/>
        <v>0</v>
      </c>
      <c r="T22" s="293">
        <f t="shared" si="70"/>
        <v>0</v>
      </c>
      <c r="U22" s="293">
        <f t="shared" si="71"/>
        <v>0</v>
      </c>
      <c r="V22" s="293">
        <f t="shared" si="72"/>
        <v>0</v>
      </c>
      <c r="W22" s="294">
        <f t="shared" si="73"/>
        <v>0</v>
      </c>
      <c r="X22" s="1357"/>
      <c r="Y22" s="1358"/>
      <c r="Z22" s="1358"/>
      <c r="AA22" s="1358"/>
      <c r="AB22" s="1358"/>
      <c r="AC22" s="1358"/>
      <c r="AD22" s="1359"/>
      <c r="AJ22" s="42">
        <f t="shared" si="14"/>
        <v>0</v>
      </c>
      <c r="AK22" s="42">
        <f>'Marks Entry'!F29</f>
        <v>0</v>
      </c>
      <c r="AL22" s="50" t="str">
        <f>'Result Sheet'!X27</f>
        <v/>
      </c>
      <c r="AM22" s="50" t="str">
        <f>'Result Sheet'!AL27</f>
        <v/>
      </c>
      <c r="AN22" s="50" t="str">
        <f>'Result Sheet'!AZ27</f>
        <v/>
      </c>
      <c r="AO22" s="50" t="str">
        <f>'Result Sheet'!BN27</f>
        <v/>
      </c>
      <c r="AP22" s="50" t="str">
        <f>'Result Sheet'!CB27</f>
        <v/>
      </c>
      <c r="AQ22" s="43" t="str">
        <f>'Result Sheet'!CP27</f>
        <v/>
      </c>
      <c r="AR22" s="48" t="str">
        <f>'Result Sheet'!DD27</f>
        <v/>
      </c>
      <c r="AS22" s="41">
        <f t="shared" si="7"/>
        <v>0</v>
      </c>
      <c r="AT22" s="41">
        <f t="shared" si="7"/>
        <v>0</v>
      </c>
      <c r="AU22" s="41">
        <f t="shared" si="7"/>
        <v>0</v>
      </c>
      <c r="AV22" s="41">
        <f t="shared" si="7"/>
        <v>0</v>
      </c>
      <c r="AW22" s="41">
        <f t="shared" si="7"/>
        <v>0</v>
      </c>
      <c r="AX22" s="41">
        <f t="shared" si="7"/>
        <v>0</v>
      </c>
      <c r="AY22" s="41">
        <f t="shared" si="8"/>
        <v>0</v>
      </c>
      <c r="AZ22" s="41">
        <f t="shared" si="8"/>
        <v>0</v>
      </c>
      <c r="BA22" s="41">
        <f t="shared" si="8"/>
        <v>0</v>
      </c>
      <c r="BB22" s="41">
        <f t="shared" si="8"/>
        <v>0</v>
      </c>
      <c r="BC22" s="41">
        <f t="shared" si="8"/>
        <v>0</v>
      </c>
      <c r="BD22" s="41">
        <f t="shared" si="8"/>
        <v>0</v>
      </c>
      <c r="BE22" s="41">
        <f t="shared" si="9"/>
        <v>0</v>
      </c>
      <c r="BF22" s="41">
        <f t="shared" si="9"/>
        <v>0</v>
      </c>
      <c r="BG22" s="41">
        <f t="shared" si="9"/>
        <v>0</v>
      </c>
      <c r="BH22" s="41">
        <f t="shared" si="9"/>
        <v>0</v>
      </c>
      <c r="BI22" s="41">
        <f t="shared" si="9"/>
        <v>0</v>
      </c>
      <c r="BJ22" s="41">
        <f t="shared" si="9"/>
        <v>0</v>
      </c>
      <c r="BK22" s="41">
        <f t="shared" si="10"/>
        <v>0</v>
      </c>
      <c r="BL22" s="41">
        <f t="shared" si="10"/>
        <v>0</v>
      </c>
      <c r="BM22" s="41">
        <f t="shared" si="10"/>
        <v>0</v>
      </c>
      <c r="BN22" s="41">
        <f t="shared" si="10"/>
        <v>0</v>
      </c>
      <c r="BO22" s="41">
        <f t="shared" si="10"/>
        <v>0</v>
      </c>
      <c r="BP22" s="41">
        <f t="shared" si="10"/>
        <v>0</v>
      </c>
      <c r="BQ22" s="41">
        <f t="shared" si="11"/>
        <v>0</v>
      </c>
      <c r="BR22" s="41">
        <f t="shared" si="11"/>
        <v>0</v>
      </c>
      <c r="BS22" s="41">
        <f t="shared" si="11"/>
        <v>0</v>
      </c>
      <c r="BT22" s="41">
        <f t="shared" si="11"/>
        <v>0</v>
      </c>
      <c r="BU22" s="41">
        <f t="shared" si="11"/>
        <v>0</v>
      </c>
      <c r="BV22" s="41">
        <f t="shared" si="11"/>
        <v>0</v>
      </c>
      <c r="BW22" s="41">
        <f t="shared" si="12"/>
        <v>0</v>
      </c>
      <c r="BX22" s="41">
        <f t="shared" si="12"/>
        <v>0</v>
      </c>
      <c r="BY22" s="41">
        <f t="shared" si="12"/>
        <v>0</v>
      </c>
      <c r="BZ22" s="41">
        <f t="shared" si="12"/>
        <v>0</v>
      </c>
      <c r="CA22" s="41">
        <f t="shared" si="12"/>
        <v>0</v>
      </c>
      <c r="CB22" s="41">
        <f t="shared" si="12"/>
        <v>0</v>
      </c>
      <c r="CC22" s="41">
        <f t="shared" si="13"/>
        <v>0</v>
      </c>
      <c r="CD22" s="41">
        <f t="shared" si="13"/>
        <v>0</v>
      </c>
      <c r="CE22" s="41">
        <f t="shared" si="13"/>
        <v>0</v>
      </c>
      <c r="CF22" s="41">
        <f t="shared" si="13"/>
        <v>0</v>
      </c>
      <c r="CG22" s="41">
        <f t="shared" si="13"/>
        <v>0</v>
      </c>
      <c r="CH22" s="41">
        <f t="shared" si="13"/>
        <v>0</v>
      </c>
      <c r="CI22" s="51">
        <f>IF(AK22=CI$2,'Marks Entry'!G29,0)</f>
        <v>0</v>
      </c>
      <c r="CJ22" s="50">
        <f>IF(AK22=CJ$2,'Marks Entry'!G29,0)</f>
        <v>0</v>
      </c>
      <c r="CK22" s="50">
        <f>IF(AK22=CK$2,'Marks Entry'!G29,0)</f>
        <v>0</v>
      </c>
      <c r="CL22" s="50">
        <f>IF(AK22=CL$2,'Marks Entry'!G29,0)</f>
        <v>0</v>
      </c>
      <c r="CM22" s="50">
        <f>IF(AK22=CM$2,'Marks Entry'!G29,0)</f>
        <v>0</v>
      </c>
      <c r="CN22" s="50">
        <f>IF(AK22=CN$2,'Marks Entry'!G29,0)</f>
        <v>0</v>
      </c>
      <c r="CO22" s="49" t="str">
        <f>IF(AND('Marks Entry'!$GA29="Passed",$AK22=CO$2),'Marks Entry'!$FZ29,IF($AK22=CO$2,'Marks Entry'!$GA29,""))</f>
        <v/>
      </c>
      <c r="CP22" s="49" t="str">
        <f>IF(AND('Marks Entry'!$GA29="Passed",$AK22=CP$2),'Marks Entry'!$FZ29,IF($AK22=CP$2,'Marks Entry'!$GA29,""))</f>
        <v/>
      </c>
      <c r="CQ22" s="49" t="str">
        <f>IF(AND('Marks Entry'!$GA29="Passed",$AK22=CQ$2),'Marks Entry'!$FZ29,IF($AK22=CQ$2,'Marks Entry'!$GA29,""))</f>
        <v/>
      </c>
      <c r="CR22" s="49" t="str">
        <f>IF(AND('Marks Entry'!$GA29="Passed",$AK22=CR$2),'Marks Entry'!$FZ29,IF($AK22=CR$2,'Marks Entry'!$GA29,""))</f>
        <v/>
      </c>
      <c r="CS22" s="49" t="str">
        <f>IF(AND('Marks Entry'!$GA29="Passed",$AK22=CS$2),'Marks Entry'!$FZ29,IF($AK22=CS$2,'Marks Entry'!$GA29,""))</f>
        <v/>
      </c>
      <c r="CT22" s="49" t="str">
        <f>IF(AND('Marks Entry'!$GA29="Passed",$AK22=CT$2),'Marks Entry'!$FZ29,IF($AK22=CT$2,'Marks Entry'!$GA29,""))</f>
        <v/>
      </c>
    </row>
    <row r="23" spans="1:98" ht="15" customHeight="1">
      <c r="A23" s="290">
        <v>5</v>
      </c>
      <c r="B23" s="291" t="s">
        <v>120</v>
      </c>
      <c r="C23" s="292">
        <f t="shared" si="53"/>
        <v>0</v>
      </c>
      <c r="D23" s="293">
        <f t="shared" si="54"/>
        <v>0</v>
      </c>
      <c r="E23" s="293">
        <f t="shared" si="55"/>
        <v>0</v>
      </c>
      <c r="F23" s="293">
        <f t="shared" si="56"/>
        <v>0</v>
      </c>
      <c r="G23" s="293">
        <f t="shared" si="57"/>
        <v>0</v>
      </c>
      <c r="H23" s="293">
        <f t="shared" si="58"/>
        <v>0</v>
      </c>
      <c r="I23" s="294">
        <f t="shared" si="59"/>
        <v>0</v>
      </c>
      <c r="J23" s="292">
        <f t="shared" si="60"/>
        <v>0</v>
      </c>
      <c r="K23" s="293">
        <f t="shared" si="61"/>
        <v>0</v>
      </c>
      <c r="L23" s="293">
        <f t="shared" si="62"/>
        <v>0</v>
      </c>
      <c r="M23" s="293">
        <f t="shared" si="63"/>
        <v>0</v>
      </c>
      <c r="N23" s="293">
        <f t="shared" si="64"/>
        <v>0</v>
      </c>
      <c r="O23" s="293">
        <f t="shared" si="65"/>
        <v>0</v>
      </c>
      <c r="P23" s="294">
        <f t="shared" si="66"/>
        <v>0</v>
      </c>
      <c r="Q23" s="292">
        <f t="shared" si="67"/>
        <v>0</v>
      </c>
      <c r="R23" s="293">
        <f t="shared" si="68"/>
        <v>0</v>
      </c>
      <c r="S23" s="293">
        <f t="shared" si="69"/>
        <v>0</v>
      </c>
      <c r="T23" s="293">
        <f t="shared" si="70"/>
        <v>0</v>
      </c>
      <c r="U23" s="293">
        <f t="shared" si="71"/>
        <v>0</v>
      </c>
      <c r="V23" s="293">
        <f t="shared" si="72"/>
        <v>0</v>
      </c>
      <c r="W23" s="294">
        <f t="shared" si="73"/>
        <v>0</v>
      </c>
      <c r="X23" s="1357"/>
      <c r="Y23" s="1358"/>
      <c r="Z23" s="1358"/>
      <c r="AA23" s="1358"/>
      <c r="AB23" s="1358"/>
      <c r="AC23" s="1358"/>
      <c r="AD23" s="1359"/>
      <c r="AJ23" s="42">
        <f t="shared" si="14"/>
        <v>0</v>
      </c>
      <c r="AK23" s="42">
        <f>'Marks Entry'!F30</f>
        <v>0</v>
      </c>
      <c r="AL23" s="50" t="str">
        <f>'Result Sheet'!X28</f>
        <v/>
      </c>
      <c r="AM23" s="50" t="str">
        <f>'Result Sheet'!AL28</f>
        <v/>
      </c>
      <c r="AN23" s="50" t="str">
        <f>'Result Sheet'!AZ28</f>
        <v/>
      </c>
      <c r="AO23" s="50" t="str">
        <f>'Result Sheet'!BN28</f>
        <v/>
      </c>
      <c r="AP23" s="50" t="str">
        <f>'Result Sheet'!CB28</f>
        <v/>
      </c>
      <c r="AQ23" s="43" t="str">
        <f>'Result Sheet'!CP28</f>
        <v/>
      </c>
      <c r="AR23" s="48" t="str">
        <f>'Result Sheet'!DD28</f>
        <v/>
      </c>
      <c r="AS23" s="41">
        <f t="shared" si="7"/>
        <v>0</v>
      </c>
      <c r="AT23" s="41">
        <f t="shared" si="7"/>
        <v>0</v>
      </c>
      <c r="AU23" s="41">
        <f t="shared" si="7"/>
        <v>0</v>
      </c>
      <c r="AV23" s="41">
        <f t="shared" si="7"/>
        <v>0</v>
      </c>
      <c r="AW23" s="41">
        <f t="shared" si="7"/>
        <v>0</v>
      </c>
      <c r="AX23" s="41">
        <f t="shared" si="7"/>
        <v>0</v>
      </c>
      <c r="AY23" s="41">
        <f t="shared" si="8"/>
        <v>0</v>
      </c>
      <c r="AZ23" s="41">
        <f t="shared" si="8"/>
        <v>0</v>
      </c>
      <c r="BA23" s="41">
        <f t="shared" si="8"/>
        <v>0</v>
      </c>
      <c r="BB23" s="41">
        <f t="shared" si="8"/>
        <v>0</v>
      </c>
      <c r="BC23" s="41">
        <f t="shared" si="8"/>
        <v>0</v>
      </c>
      <c r="BD23" s="41">
        <f t="shared" si="8"/>
        <v>0</v>
      </c>
      <c r="BE23" s="41">
        <f t="shared" si="9"/>
        <v>0</v>
      </c>
      <c r="BF23" s="41">
        <f t="shared" si="9"/>
        <v>0</v>
      </c>
      <c r="BG23" s="41">
        <f t="shared" si="9"/>
        <v>0</v>
      </c>
      <c r="BH23" s="41">
        <f t="shared" si="9"/>
        <v>0</v>
      </c>
      <c r="BI23" s="41">
        <f t="shared" si="9"/>
        <v>0</v>
      </c>
      <c r="BJ23" s="41">
        <f t="shared" si="9"/>
        <v>0</v>
      </c>
      <c r="BK23" s="41">
        <f t="shared" si="10"/>
        <v>0</v>
      </c>
      <c r="BL23" s="41">
        <f t="shared" si="10"/>
        <v>0</v>
      </c>
      <c r="BM23" s="41">
        <f t="shared" si="10"/>
        <v>0</v>
      </c>
      <c r="BN23" s="41">
        <f t="shared" si="10"/>
        <v>0</v>
      </c>
      <c r="BO23" s="41">
        <f t="shared" si="10"/>
        <v>0</v>
      </c>
      <c r="BP23" s="41">
        <f t="shared" si="10"/>
        <v>0</v>
      </c>
      <c r="BQ23" s="41">
        <f t="shared" si="11"/>
        <v>0</v>
      </c>
      <c r="BR23" s="41">
        <f t="shared" si="11"/>
        <v>0</v>
      </c>
      <c r="BS23" s="41">
        <f t="shared" si="11"/>
        <v>0</v>
      </c>
      <c r="BT23" s="41">
        <f t="shared" si="11"/>
        <v>0</v>
      </c>
      <c r="BU23" s="41">
        <f t="shared" si="11"/>
        <v>0</v>
      </c>
      <c r="BV23" s="41">
        <f t="shared" si="11"/>
        <v>0</v>
      </c>
      <c r="BW23" s="41">
        <f t="shared" si="12"/>
        <v>0</v>
      </c>
      <c r="BX23" s="41">
        <f t="shared" si="12"/>
        <v>0</v>
      </c>
      <c r="BY23" s="41">
        <f t="shared" si="12"/>
        <v>0</v>
      </c>
      <c r="BZ23" s="41">
        <f t="shared" si="12"/>
        <v>0</v>
      </c>
      <c r="CA23" s="41">
        <f t="shared" si="12"/>
        <v>0</v>
      </c>
      <c r="CB23" s="41">
        <f t="shared" si="12"/>
        <v>0</v>
      </c>
      <c r="CC23" s="41">
        <f t="shared" si="13"/>
        <v>0</v>
      </c>
      <c r="CD23" s="41">
        <f t="shared" si="13"/>
        <v>0</v>
      </c>
      <c r="CE23" s="41">
        <f t="shared" si="13"/>
        <v>0</v>
      </c>
      <c r="CF23" s="41">
        <f t="shared" si="13"/>
        <v>0</v>
      </c>
      <c r="CG23" s="41">
        <f t="shared" si="13"/>
        <v>0</v>
      </c>
      <c r="CH23" s="41">
        <f t="shared" si="13"/>
        <v>0</v>
      </c>
      <c r="CI23" s="51">
        <f>IF(AK23=CI$2,'Marks Entry'!G30,0)</f>
        <v>0</v>
      </c>
      <c r="CJ23" s="50">
        <f>IF(AK23=CJ$2,'Marks Entry'!G30,0)</f>
        <v>0</v>
      </c>
      <c r="CK23" s="50">
        <f>IF(AK23=CK$2,'Marks Entry'!G30,0)</f>
        <v>0</v>
      </c>
      <c r="CL23" s="50">
        <f>IF(AK23=CL$2,'Marks Entry'!G30,0)</f>
        <v>0</v>
      </c>
      <c r="CM23" s="50">
        <f>IF(AK23=CM$2,'Marks Entry'!G30,0)</f>
        <v>0</v>
      </c>
      <c r="CN23" s="50">
        <f>IF(AK23=CN$2,'Marks Entry'!G30,0)</f>
        <v>0</v>
      </c>
      <c r="CO23" s="49" t="str">
        <f>IF(AND('Marks Entry'!$GA30="Passed",$AK23=CO$2),'Marks Entry'!$FZ30,IF($AK23=CO$2,'Marks Entry'!$GA30,""))</f>
        <v/>
      </c>
      <c r="CP23" s="49" t="str">
        <f>IF(AND('Marks Entry'!$GA30="Passed",$AK23=CP$2),'Marks Entry'!$FZ30,IF($AK23=CP$2,'Marks Entry'!$GA30,""))</f>
        <v/>
      </c>
      <c r="CQ23" s="49" t="str">
        <f>IF(AND('Marks Entry'!$GA30="Passed",$AK23=CQ$2),'Marks Entry'!$FZ30,IF($AK23=CQ$2,'Marks Entry'!$GA30,""))</f>
        <v/>
      </c>
      <c r="CR23" s="49" t="str">
        <f>IF(AND('Marks Entry'!$GA30="Passed",$AK23=CR$2),'Marks Entry'!$FZ30,IF($AK23=CR$2,'Marks Entry'!$GA30,""))</f>
        <v/>
      </c>
      <c r="CS23" s="49" t="str">
        <f>IF(AND('Marks Entry'!$GA30="Passed",$AK23=CS$2),'Marks Entry'!$FZ30,IF($AK23=CS$2,'Marks Entry'!$GA30,""))</f>
        <v/>
      </c>
      <c r="CT23" s="49" t="str">
        <f>IF(AND('Marks Entry'!$GA30="Passed",$AK23=CT$2),'Marks Entry'!$FZ30,IF($AK23=CT$2,'Marks Entry'!$GA30,""))</f>
        <v/>
      </c>
    </row>
    <row r="24" spans="1:98" ht="15" customHeight="1">
      <c r="A24" s="290">
        <v>6</v>
      </c>
      <c r="B24" s="291" t="s">
        <v>184</v>
      </c>
      <c r="C24" s="292">
        <f t="shared" si="53"/>
        <v>0</v>
      </c>
      <c r="D24" s="293">
        <f t="shared" si="54"/>
        <v>0</v>
      </c>
      <c r="E24" s="293">
        <f t="shared" si="55"/>
        <v>0</v>
      </c>
      <c r="F24" s="293">
        <f t="shared" si="56"/>
        <v>1</v>
      </c>
      <c r="G24" s="293">
        <f t="shared" si="57"/>
        <v>0</v>
      </c>
      <c r="H24" s="293">
        <f t="shared" si="58"/>
        <v>0</v>
      </c>
      <c r="I24" s="294">
        <f t="shared" si="59"/>
        <v>1</v>
      </c>
      <c r="J24" s="292">
        <f t="shared" si="60"/>
        <v>0</v>
      </c>
      <c r="K24" s="293">
        <f t="shared" si="61"/>
        <v>0</v>
      </c>
      <c r="L24" s="293">
        <f t="shared" si="62"/>
        <v>0</v>
      </c>
      <c r="M24" s="293">
        <f t="shared" si="63"/>
        <v>1</v>
      </c>
      <c r="N24" s="293">
        <f t="shared" si="64"/>
        <v>0</v>
      </c>
      <c r="O24" s="293">
        <f t="shared" si="65"/>
        <v>0</v>
      </c>
      <c r="P24" s="294">
        <f t="shared" si="66"/>
        <v>1</v>
      </c>
      <c r="Q24" s="292">
        <f t="shared" si="67"/>
        <v>0</v>
      </c>
      <c r="R24" s="293">
        <f t="shared" si="68"/>
        <v>0</v>
      </c>
      <c r="S24" s="293">
        <f t="shared" si="69"/>
        <v>0</v>
      </c>
      <c r="T24" s="293">
        <f t="shared" si="70"/>
        <v>1</v>
      </c>
      <c r="U24" s="293">
        <f t="shared" si="71"/>
        <v>0</v>
      </c>
      <c r="V24" s="293">
        <f t="shared" si="72"/>
        <v>0</v>
      </c>
      <c r="W24" s="294">
        <f t="shared" si="73"/>
        <v>1</v>
      </c>
      <c r="X24" s="1357"/>
      <c r="Y24" s="1358"/>
      <c r="Z24" s="1358"/>
      <c r="AA24" s="1358"/>
      <c r="AB24" s="1358"/>
      <c r="AC24" s="1358"/>
      <c r="AD24" s="1359"/>
      <c r="AJ24" s="42">
        <f t="shared" si="14"/>
        <v>0</v>
      </c>
      <c r="AK24" s="42">
        <f>'Marks Entry'!F31</f>
        <v>0</v>
      </c>
      <c r="AL24" s="50" t="str">
        <f>'Result Sheet'!X29</f>
        <v/>
      </c>
      <c r="AM24" s="50" t="str">
        <f>'Result Sheet'!AL29</f>
        <v/>
      </c>
      <c r="AN24" s="50" t="str">
        <f>'Result Sheet'!AZ29</f>
        <v/>
      </c>
      <c r="AO24" s="50" t="str">
        <f>'Result Sheet'!BN29</f>
        <v/>
      </c>
      <c r="AP24" s="50" t="str">
        <f>'Result Sheet'!CB29</f>
        <v/>
      </c>
      <c r="AQ24" s="43" t="str">
        <f>'Result Sheet'!CP29</f>
        <v/>
      </c>
      <c r="AR24" s="48" t="str">
        <f>'Result Sheet'!DD29</f>
        <v/>
      </c>
      <c r="AS24" s="41">
        <f t="shared" si="7"/>
        <v>0</v>
      </c>
      <c r="AT24" s="41">
        <f t="shared" si="7"/>
        <v>0</v>
      </c>
      <c r="AU24" s="41">
        <f t="shared" si="7"/>
        <v>0</v>
      </c>
      <c r="AV24" s="41">
        <f t="shared" si="7"/>
        <v>0</v>
      </c>
      <c r="AW24" s="41">
        <f t="shared" si="7"/>
        <v>0</v>
      </c>
      <c r="AX24" s="41">
        <f t="shared" si="7"/>
        <v>0</v>
      </c>
      <c r="AY24" s="41">
        <f t="shared" si="8"/>
        <v>0</v>
      </c>
      <c r="AZ24" s="41">
        <f t="shared" si="8"/>
        <v>0</v>
      </c>
      <c r="BA24" s="41">
        <f t="shared" si="8"/>
        <v>0</v>
      </c>
      <c r="BB24" s="41">
        <f t="shared" si="8"/>
        <v>0</v>
      </c>
      <c r="BC24" s="41">
        <f t="shared" si="8"/>
        <v>0</v>
      </c>
      <c r="BD24" s="41">
        <f t="shared" si="8"/>
        <v>0</v>
      </c>
      <c r="BE24" s="41">
        <f t="shared" si="9"/>
        <v>0</v>
      </c>
      <c r="BF24" s="41">
        <f t="shared" si="9"/>
        <v>0</v>
      </c>
      <c r="BG24" s="41">
        <f t="shared" si="9"/>
        <v>0</v>
      </c>
      <c r="BH24" s="41">
        <f t="shared" si="9"/>
        <v>0</v>
      </c>
      <c r="BI24" s="41">
        <f t="shared" si="9"/>
        <v>0</v>
      </c>
      <c r="BJ24" s="41">
        <f t="shared" si="9"/>
        <v>0</v>
      </c>
      <c r="BK24" s="41">
        <f t="shared" si="10"/>
        <v>0</v>
      </c>
      <c r="BL24" s="41">
        <f t="shared" si="10"/>
        <v>0</v>
      </c>
      <c r="BM24" s="41">
        <f t="shared" si="10"/>
        <v>0</v>
      </c>
      <c r="BN24" s="41">
        <f t="shared" si="10"/>
        <v>0</v>
      </c>
      <c r="BO24" s="41">
        <f t="shared" si="10"/>
        <v>0</v>
      </c>
      <c r="BP24" s="41">
        <f t="shared" si="10"/>
        <v>0</v>
      </c>
      <c r="BQ24" s="41">
        <f t="shared" si="11"/>
        <v>0</v>
      </c>
      <c r="BR24" s="41">
        <f t="shared" si="11"/>
        <v>0</v>
      </c>
      <c r="BS24" s="41">
        <f t="shared" si="11"/>
        <v>0</v>
      </c>
      <c r="BT24" s="41">
        <f t="shared" si="11"/>
        <v>0</v>
      </c>
      <c r="BU24" s="41">
        <f t="shared" si="11"/>
        <v>0</v>
      </c>
      <c r="BV24" s="41">
        <f t="shared" si="11"/>
        <v>0</v>
      </c>
      <c r="BW24" s="41">
        <f t="shared" si="12"/>
        <v>0</v>
      </c>
      <c r="BX24" s="41">
        <f t="shared" si="12"/>
        <v>0</v>
      </c>
      <c r="BY24" s="41">
        <f t="shared" si="12"/>
        <v>0</v>
      </c>
      <c r="BZ24" s="41">
        <f t="shared" si="12"/>
        <v>0</v>
      </c>
      <c r="CA24" s="41">
        <f t="shared" si="12"/>
        <v>0</v>
      </c>
      <c r="CB24" s="41">
        <f t="shared" si="12"/>
        <v>0</v>
      </c>
      <c r="CC24" s="41">
        <f t="shared" si="13"/>
        <v>0</v>
      </c>
      <c r="CD24" s="41">
        <f t="shared" si="13"/>
        <v>0</v>
      </c>
      <c r="CE24" s="41">
        <f t="shared" si="13"/>
        <v>0</v>
      </c>
      <c r="CF24" s="41">
        <f t="shared" si="13"/>
        <v>0</v>
      </c>
      <c r="CG24" s="41">
        <f t="shared" si="13"/>
        <v>0</v>
      </c>
      <c r="CH24" s="41">
        <f t="shared" si="13"/>
        <v>0</v>
      </c>
      <c r="CI24" s="51">
        <f>IF(AK24=CI$2,'Marks Entry'!G31,0)</f>
        <v>0</v>
      </c>
      <c r="CJ24" s="50">
        <f>IF(AK24=CJ$2,'Marks Entry'!G31,0)</f>
        <v>0</v>
      </c>
      <c r="CK24" s="50">
        <f>IF(AK24=CK$2,'Marks Entry'!G31,0)</f>
        <v>0</v>
      </c>
      <c r="CL24" s="50">
        <f>IF(AK24=CL$2,'Marks Entry'!G31,0)</f>
        <v>0</v>
      </c>
      <c r="CM24" s="50">
        <f>IF(AK24=CM$2,'Marks Entry'!G31,0)</f>
        <v>0</v>
      </c>
      <c r="CN24" s="50">
        <f>IF(AK24=CN$2,'Marks Entry'!G31,0)</f>
        <v>0</v>
      </c>
      <c r="CO24" s="49" t="str">
        <f>IF(AND('Marks Entry'!$GA31="Passed",$AK24=CO$2),'Marks Entry'!$FZ31,IF($AK24=CO$2,'Marks Entry'!$GA31,""))</f>
        <v/>
      </c>
      <c r="CP24" s="49" t="str">
        <f>IF(AND('Marks Entry'!$GA31="Passed",$AK24=CP$2),'Marks Entry'!$FZ31,IF($AK24=CP$2,'Marks Entry'!$GA31,""))</f>
        <v/>
      </c>
      <c r="CQ24" s="49" t="str">
        <f>IF(AND('Marks Entry'!$GA31="Passed",$AK24=CQ$2),'Marks Entry'!$FZ31,IF($AK24=CQ$2,'Marks Entry'!$GA31,""))</f>
        <v/>
      </c>
      <c r="CR24" s="49" t="str">
        <f>IF(AND('Marks Entry'!$GA31="Passed",$AK24=CR$2),'Marks Entry'!$FZ31,IF($AK24=CR$2,'Marks Entry'!$GA31,""))</f>
        <v/>
      </c>
      <c r="CS24" s="49" t="str">
        <f>IF(AND('Marks Entry'!$GA31="Passed",$AK24=CS$2),'Marks Entry'!$FZ31,IF($AK24=CS$2,'Marks Entry'!$GA31,""))</f>
        <v/>
      </c>
      <c r="CT24" s="49" t="str">
        <f>IF(AND('Marks Entry'!$GA31="Passed",$AK24=CT$2),'Marks Entry'!$FZ31,IF($AK24=CT$2,'Marks Entry'!$GA31,""))</f>
        <v/>
      </c>
    </row>
    <row r="25" spans="1:98" ht="15" customHeight="1">
      <c r="A25" s="295">
        <v>7</v>
      </c>
      <c r="B25" s="296" t="s">
        <v>121</v>
      </c>
      <c r="C25" s="297">
        <f>BQ110</f>
        <v>0</v>
      </c>
      <c r="D25" s="298">
        <f t="shared" ref="D25:H25" si="74">BR110</f>
        <v>0</v>
      </c>
      <c r="E25" s="298">
        <f t="shared" si="74"/>
        <v>0</v>
      </c>
      <c r="F25" s="298">
        <f t="shared" si="74"/>
        <v>0</v>
      </c>
      <c r="G25" s="298">
        <f t="shared" si="74"/>
        <v>0</v>
      </c>
      <c r="H25" s="298">
        <f t="shared" si="74"/>
        <v>0</v>
      </c>
      <c r="I25" s="294">
        <f t="shared" si="59"/>
        <v>0</v>
      </c>
      <c r="J25" s="297">
        <f>BW110</f>
        <v>0</v>
      </c>
      <c r="K25" s="298">
        <f t="shared" ref="K25:O25" si="75">BX110</f>
        <v>0</v>
      </c>
      <c r="L25" s="298">
        <f t="shared" si="75"/>
        <v>0</v>
      </c>
      <c r="M25" s="298">
        <f t="shared" si="75"/>
        <v>0</v>
      </c>
      <c r="N25" s="298">
        <f t="shared" si="75"/>
        <v>0</v>
      </c>
      <c r="O25" s="298">
        <f t="shared" si="75"/>
        <v>0</v>
      </c>
      <c r="P25" s="294">
        <f t="shared" si="66"/>
        <v>0</v>
      </c>
      <c r="Q25" s="297">
        <f>CC110</f>
        <v>0</v>
      </c>
      <c r="R25" s="298">
        <f t="shared" ref="R25:V25" si="76">CD110</f>
        <v>0</v>
      </c>
      <c r="S25" s="298">
        <f t="shared" si="76"/>
        <v>0</v>
      </c>
      <c r="T25" s="298">
        <f t="shared" si="76"/>
        <v>0</v>
      </c>
      <c r="U25" s="298">
        <f t="shared" si="76"/>
        <v>0</v>
      </c>
      <c r="V25" s="298">
        <f t="shared" si="76"/>
        <v>0</v>
      </c>
      <c r="W25" s="294">
        <f t="shared" si="73"/>
        <v>0</v>
      </c>
      <c r="X25" s="1357"/>
      <c r="Y25" s="1358"/>
      <c r="Z25" s="1358"/>
      <c r="AA25" s="1358"/>
      <c r="AB25" s="1358"/>
      <c r="AC25" s="1358"/>
      <c r="AD25" s="1359"/>
      <c r="AJ25" s="42">
        <f t="shared" si="14"/>
        <v>0</v>
      </c>
      <c r="AK25" s="42">
        <f>'Marks Entry'!F32</f>
        <v>0</v>
      </c>
      <c r="AL25" s="50" t="str">
        <f>'Result Sheet'!X30</f>
        <v/>
      </c>
      <c r="AM25" s="50" t="str">
        <f>'Result Sheet'!AL30</f>
        <v/>
      </c>
      <c r="AN25" s="50" t="str">
        <f>'Result Sheet'!AZ30</f>
        <v/>
      </c>
      <c r="AO25" s="50" t="str">
        <f>'Result Sheet'!BN30</f>
        <v/>
      </c>
      <c r="AP25" s="50" t="str">
        <f>'Result Sheet'!CB30</f>
        <v/>
      </c>
      <c r="AQ25" s="43" t="str">
        <f>'Result Sheet'!CP30</f>
        <v/>
      </c>
      <c r="AR25" s="48" t="str">
        <f>'Result Sheet'!DD30</f>
        <v/>
      </c>
      <c r="AS25" s="41">
        <f t="shared" si="7"/>
        <v>0</v>
      </c>
      <c r="AT25" s="41">
        <f t="shared" si="7"/>
        <v>0</v>
      </c>
      <c r="AU25" s="41">
        <f t="shared" si="7"/>
        <v>0</v>
      </c>
      <c r="AV25" s="41">
        <f t="shared" si="7"/>
        <v>0</v>
      </c>
      <c r="AW25" s="41">
        <f t="shared" si="7"/>
        <v>0</v>
      </c>
      <c r="AX25" s="41">
        <f t="shared" si="7"/>
        <v>0</v>
      </c>
      <c r="AY25" s="41">
        <f t="shared" si="8"/>
        <v>0</v>
      </c>
      <c r="AZ25" s="41">
        <f t="shared" si="8"/>
        <v>0</v>
      </c>
      <c r="BA25" s="41">
        <f t="shared" si="8"/>
        <v>0</v>
      </c>
      <c r="BB25" s="41">
        <f t="shared" si="8"/>
        <v>0</v>
      </c>
      <c r="BC25" s="41">
        <f t="shared" si="8"/>
        <v>0</v>
      </c>
      <c r="BD25" s="41">
        <f t="shared" si="8"/>
        <v>0</v>
      </c>
      <c r="BE25" s="41">
        <f t="shared" si="9"/>
        <v>0</v>
      </c>
      <c r="BF25" s="41">
        <f t="shared" si="9"/>
        <v>0</v>
      </c>
      <c r="BG25" s="41">
        <f t="shared" si="9"/>
        <v>0</v>
      </c>
      <c r="BH25" s="41">
        <f t="shared" si="9"/>
        <v>0</v>
      </c>
      <c r="BI25" s="41">
        <f t="shared" si="9"/>
        <v>0</v>
      </c>
      <c r="BJ25" s="41">
        <f t="shared" si="9"/>
        <v>0</v>
      </c>
      <c r="BK25" s="41">
        <f t="shared" si="10"/>
        <v>0</v>
      </c>
      <c r="BL25" s="41">
        <f t="shared" si="10"/>
        <v>0</v>
      </c>
      <c r="BM25" s="41">
        <f t="shared" si="10"/>
        <v>0</v>
      </c>
      <c r="BN25" s="41">
        <f t="shared" si="10"/>
        <v>0</v>
      </c>
      <c r="BO25" s="41">
        <f t="shared" si="10"/>
        <v>0</v>
      </c>
      <c r="BP25" s="41">
        <f t="shared" si="10"/>
        <v>0</v>
      </c>
      <c r="BQ25" s="41">
        <f t="shared" si="11"/>
        <v>0</v>
      </c>
      <c r="BR25" s="41">
        <f t="shared" si="11"/>
        <v>0</v>
      </c>
      <c r="BS25" s="41">
        <f t="shared" si="11"/>
        <v>0</v>
      </c>
      <c r="BT25" s="41">
        <f t="shared" si="11"/>
        <v>0</v>
      </c>
      <c r="BU25" s="41">
        <f t="shared" si="11"/>
        <v>0</v>
      </c>
      <c r="BV25" s="41">
        <f t="shared" si="11"/>
        <v>0</v>
      </c>
      <c r="BW25" s="41">
        <f t="shared" si="12"/>
        <v>0</v>
      </c>
      <c r="BX25" s="41">
        <f t="shared" si="12"/>
        <v>0</v>
      </c>
      <c r="BY25" s="41">
        <f t="shared" si="12"/>
        <v>0</v>
      </c>
      <c r="BZ25" s="41">
        <f t="shared" si="12"/>
        <v>0</v>
      </c>
      <c r="CA25" s="41">
        <f t="shared" si="12"/>
        <v>0</v>
      </c>
      <c r="CB25" s="41">
        <f t="shared" si="12"/>
        <v>0</v>
      </c>
      <c r="CC25" s="41">
        <f t="shared" si="13"/>
        <v>0</v>
      </c>
      <c r="CD25" s="41">
        <f t="shared" si="13"/>
        <v>0</v>
      </c>
      <c r="CE25" s="41">
        <f t="shared" si="13"/>
        <v>0</v>
      </c>
      <c r="CF25" s="41">
        <f t="shared" si="13"/>
        <v>0</v>
      </c>
      <c r="CG25" s="41">
        <f t="shared" si="13"/>
        <v>0</v>
      </c>
      <c r="CH25" s="41">
        <f t="shared" si="13"/>
        <v>0</v>
      </c>
      <c r="CI25" s="51">
        <f>IF(AK25=CI$2,'Marks Entry'!G32,0)</f>
        <v>0</v>
      </c>
      <c r="CJ25" s="50">
        <f>IF(AK25=CJ$2,'Marks Entry'!G32,0)</f>
        <v>0</v>
      </c>
      <c r="CK25" s="50">
        <f>IF(AK25=CK$2,'Marks Entry'!G32,0)</f>
        <v>0</v>
      </c>
      <c r="CL25" s="50">
        <f>IF(AK25=CL$2,'Marks Entry'!G32,0)</f>
        <v>0</v>
      </c>
      <c r="CM25" s="50">
        <f>IF(AK25=CM$2,'Marks Entry'!G32,0)</f>
        <v>0</v>
      </c>
      <c r="CN25" s="50">
        <f>IF(AK25=CN$2,'Marks Entry'!G32,0)</f>
        <v>0</v>
      </c>
      <c r="CO25" s="49" t="str">
        <f>IF(AND('Marks Entry'!$GA32="Passed",$AK25=CO$2),'Marks Entry'!$FZ32,IF($AK25=CO$2,'Marks Entry'!$GA32,""))</f>
        <v/>
      </c>
      <c r="CP25" s="49" t="str">
        <f>IF(AND('Marks Entry'!$GA32="Passed",$AK25=CP$2),'Marks Entry'!$FZ32,IF($AK25=CP$2,'Marks Entry'!$GA32,""))</f>
        <v/>
      </c>
      <c r="CQ25" s="49" t="str">
        <f>IF(AND('Marks Entry'!$GA32="Passed",$AK25=CQ$2),'Marks Entry'!$FZ32,IF($AK25=CQ$2,'Marks Entry'!$GA32,""))</f>
        <v/>
      </c>
      <c r="CR25" s="49" t="str">
        <f>IF(AND('Marks Entry'!$GA32="Passed",$AK25=CR$2),'Marks Entry'!$FZ32,IF($AK25=CR$2,'Marks Entry'!$GA32,""))</f>
        <v/>
      </c>
      <c r="CS25" s="49" t="str">
        <f>IF(AND('Marks Entry'!$GA32="Passed",$AK25=CS$2),'Marks Entry'!$FZ32,IF($AK25=CS$2,'Marks Entry'!$GA32,""))</f>
        <v/>
      </c>
      <c r="CT25" s="49" t="str">
        <f>IF(AND('Marks Entry'!$GA32="Passed",$AK25=CT$2),'Marks Entry'!$FZ32,IF($AK25=CT$2,'Marks Entry'!$GA32,""))</f>
        <v/>
      </c>
    </row>
    <row r="26" spans="1:98" ht="28.5">
      <c r="A26" s="1286" t="s">
        <v>29</v>
      </c>
      <c r="B26" s="1287"/>
      <c r="C26" s="299">
        <f>SUM(C19:C25)</f>
        <v>0</v>
      </c>
      <c r="D26" s="300">
        <f t="shared" ref="D26" si="77">SUM(D19:D25)</f>
        <v>0</v>
      </c>
      <c r="E26" s="300">
        <f t="shared" ref="E26" si="78">SUM(E19:E25)</f>
        <v>0</v>
      </c>
      <c r="F26" s="300">
        <f t="shared" ref="F26" si="79">SUM(F19:F25)</f>
        <v>2</v>
      </c>
      <c r="G26" s="300">
        <f t="shared" ref="G26" si="80">SUM(G19:G25)</f>
        <v>0</v>
      </c>
      <c r="H26" s="300">
        <f t="shared" ref="H26" si="81">SUM(H19:H25)</f>
        <v>0</v>
      </c>
      <c r="I26" s="301">
        <f t="shared" ref="I26" si="82">SUM(I19:I25)</f>
        <v>2</v>
      </c>
      <c r="J26" s="299">
        <f>SUM(J19:J25)</f>
        <v>0</v>
      </c>
      <c r="K26" s="300">
        <f t="shared" ref="K26" si="83">SUM(K19:K25)</f>
        <v>0</v>
      </c>
      <c r="L26" s="300">
        <f t="shared" ref="L26" si="84">SUM(L19:L25)</f>
        <v>0</v>
      </c>
      <c r="M26" s="300">
        <f t="shared" ref="M26" si="85">SUM(M19:M25)</f>
        <v>2</v>
      </c>
      <c r="N26" s="300">
        <f t="shared" ref="N26" si="86">SUM(N19:N25)</f>
        <v>0</v>
      </c>
      <c r="O26" s="300">
        <f t="shared" ref="O26" si="87">SUM(O19:O25)</f>
        <v>0</v>
      </c>
      <c r="P26" s="301">
        <f t="shared" ref="P26" si="88">SUM(P19:P25)</f>
        <v>2</v>
      </c>
      <c r="Q26" s="299">
        <f>SUM(Q19:Q25)</f>
        <v>0</v>
      </c>
      <c r="R26" s="300">
        <f t="shared" ref="R26" si="89">SUM(R19:R25)</f>
        <v>0</v>
      </c>
      <c r="S26" s="300">
        <f t="shared" ref="S26" si="90">SUM(S19:S25)</f>
        <v>0</v>
      </c>
      <c r="T26" s="300">
        <f t="shared" ref="T26" si="91">SUM(T19:T25)</f>
        <v>2</v>
      </c>
      <c r="U26" s="300">
        <f t="shared" ref="U26" si="92">SUM(U19:U25)</f>
        <v>0</v>
      </c>
      <c r="V26" s="300">
        <f t="shared" ref="V26" si="93">SUM(V19:V25)</f>
        <v>0</v>
      </c>
      <c r="W26" s="301">
        <f t="shared" ref="W26" si="94">SUM(W19:W25)</f>
        <v>2</v>
      </c>
      <c r="X26" s="1360"/>
      <c r="Y26" s="1361"/>
      <c r="Z26" s="1361"/>
      <c r="AA26" s="1361"/>
      <c r="AB26" s="1361"/>
      <c r="AC26" s="1361"/>
      <c r="AD26" s="1362"/>
      <c r="AE26" s="53"/>
      <c r="AF26" s="53"/>
      <c r="AG26" s="53"/>
      <c r="AH26" s="53"/>
      <c r="AI26" s="53"/>
      <c r="AJ26" s="42">
        <f t="shared" si="14"/>
        <v>0</v>
      </c>
      <c r="AK26" s="42">
        <f>'Marks Entry'!F33</f>
        <v>0</v>
      </c>
      <c r="AL26" s="50" t="str">
        <f>'Result Sheet'!X31</f>
        <v/>
      </c>
      <c r="AM26" s="50" t="str">
        <f>'Result Sheet'!AL31</f>
        <v/>
      </c>
      <c r="AN26" s="50" t="str">
        <f>'Result Sheet'!AZ31</f>
        <v/>
      </c>
      <c r="AO26" s="50" t="str">
        <f>'Result Sheet'!BN31</f>
        <v/>
      </c>
      <c r="AP26" s="50" t="str">
        <f>'Result Sheet'!CB31</f>
        <v/>
      </c>
      <c r="AQ26" s="43" t="str">
        <f>'Result Sheet'!CP31</f>
        <v/>
      </c>
      <c r="AR26" s="48" t="str">
        <f>'Result Sheet'!DD31</f>
        <v/>
      </c>
      <c r="AS26" s="41">
        <f t="shared" si="7"/>
        <v>0</v>
      </c>
      <c r="AT26" s="41">
        <f t="shared" si="7"/>
        <v>0</v>
      </c>
      <c r="AU26" s="41">
        <f t="shared" si="7"/>
        <v>0</v>
      </c>
      <c r="AV26" s="41">
        <f t="shared" si="7"/>
        <v>0</v>
      </c>
      <c r="AW26" s="41">
        <f t="shared" si="7"/>
        <v>0</v>
      </c>
      <c r="AX26" s="41">
        <f t="shared" si="7"/>
        <v>0</v>
      </c>
      <c r="AY26" s="41">
        <f t="shared" si="8"/>
        <v>0</v>
      </c>
      <c r="AZ26" s="41">
        <f t="shared" si="8"/>
        <v>0</v>
      </c>
      <c r="BA26" s="41">
        <f t="shared" si="8"/>
        <v>0</v>
      </c>
      <c r="BB26" s="41">
        <f t="shared" si="8"/>
        <v>0</v>
      </c>
      <c r="BC26" s="41">
        <f t="shared" si="8"/>
        <v>0</v>
      </c>
      <c r="BD26" s="41">
        <f t="shared" si="8"/>
        <v>0</v>
      </c>
      <c r="BE26" s="41">
        <f t="shared" si="9"/>
        <v>0</v>
      </c>
      <c r="BF26" s="41">
        <f t="shared" si="9"/>
        <v>0</v>
      </c>
      <c r="BG26" s="41">
        <f t="shared" si="9"/>
        <v>0</v>
      </c>
      <c r="BH26" s="41">
        <f t="shared" si="9"/>
        <v>0</v>
      </c>
      <c r="BI26" s="41">
        <f t="shared" si="9"/>
        <v>0</v>
      </c>
      <c r="BJ26" s="41">
        <f t="shared" si="9"/>
        <v>0</v>
      </c>
      <c r="BK26" s="41">
        <f t="shared" si="10"/>
        <v>0</v>
      </c>
      <c r="BL26" s="41">
        <f t="shared" si="10"/>
        <v>0</v>
      </c>
      <c r="BM26" s="41">
        <f t="shared" si="10"/>
        <v>0</v>
      </c>
      <c r="BN26" s="41">
        <f t="shared" si="10"/>
        <v>0</v>
      </c>
      <c r="BO26" s="41">
        <f t="shared" si="10"/>
        <v>0</v>
      </c>
      <c r="BP26" s="41">
        <f t="shared" si="10"/>
        <v>0</v>
      </c>
      <c r="BQ26" s="41">
        <f t="shared" si="11"/>
        <v>0</v>
      </c>
      <c r="BR26" s="41">
        <f t="shared" si="11"/>
        <v>0</v>
      </c>
      <c r="BS26" s="41">
        <f t="shared" si="11"/>
        <v>0</v>
      </c>
      <c r="BT26" s="41">
        <f t="shared" si="11"/>
        <v>0</v>
      </c>
      <c r="BU26" s="41">
        <f t="shared" si="11"/>
        <v>0</v>
      </c>
      <c r="BV26" s="41">
        <f t="shared" si="11"/>
        <v>0</v>
      </c>
      <c r="BW26" s="41">
        <f t="shared" si="12"/>
        <v>0</v>
      </c>
      <c r="BX26" s="41">
        <f t="shared" si="12"/>
        <v>0</v>
      </c>
      <c r="BY26" s="41">
        <f t="shared" si="12"/>
        <v>0</v>
      </c>
      <c r="BZ26" s="41">
        <f t="shared" si="12"/>
        <v>0</v>
      </c>
      <c r="CA26" s="41">
        <f t="shared" si="12"/>
        <v>0</v>
      </c>
      <c r="CB26" s="41">
        <f t="shared" si="12"/>
        <v>0</v>
      </c>
      <c r="CC26" s="41">
        <f t="shared" si="13"/>
        <v>0</v>
      </c>
      <c r="CD26" s="41">
        <f t="shared" si="13"/>
        <v>0</v>
      </c>
      <c r="CE26" s="41">
        <f t="shared" si="13"/>
        <v>0</v>
      </c>
      <c r="CF26" s="41">
        <f t="shared" si="13"/>
        <v>0</v>
      </c>
      <c r="CG26" s="41">
        <f t="shared" si="13"/>
        <v>0</v>
      </c>
      <c r="CH26" s="41">
        <f t="shared" si="13"/>
        <v>0</v>
      </c>
      <c r="CI26" s="51">
        <f>IF(AK26=CI$2,'Marks Entry'!G33,0)</f>
        <v>0</v>
      </c>
      <c r="CJ26" s="50">
        <f>IF(AK26=CJ$2,'Marks Entry'!G33,0)</f>
        <v>0</v>
      </c>
      <c r="CK26" s="50">
        <f>IF(AK26=CK$2,'Marks Entry'!G33,0)</f>
        <v>0</v>
      </c>
      <c r="CL26" s="50">
        <f>IF(AK26=CL$2,'Marks Entry'!G33,0)</f>
        <v>0</v>
      </c>
      <c r="CM26" s="50">
        <f>IF(AK26=CM$2,'Marks Entry'!G33,0)</f>
        <v>0</v>
      </c>
      <c r="CN26" s="50">
        <f>IF(AK26=CN$2,'Marks Entry'!G33,0)</f>
        <v>0</v>
      </c>
      <c r="CO26" s="49" t="str">
        <f>IF(AND('Marks Entry'!$GA33="Passed",$AK26=CO$2),'Marks Entry'!$FZ33,IF($AK26=CO$2,'Marks Entry'!$GA33,""))</f>
        <v/>
      </c>
      <c r="CP26" s="49" t="str">
        <f>IF(AND('Marks Entry'!$GA33="Passed",$AK26=CP$2),'Marks Entry'!$FZ33,IF($AK26=CP$2,'Marks Entry'!$GA33,""))</f>
        <v/>
      </c>
      <c r="CQ26" s="49" t="str">
        <f>IF(AND('Marks Entry'!$GA33="Passed",$AK26=CQ$2),'Marks Entry'!$FZ33,IF($AK26=CQ$2,'Marks Entry'!$GA33,""))</f>
        <v/>
      </c>
      <c r="CR26" s="49" t="str">
        <f>IF(AND('Marks Entry'!$GA33="Passed",$AK26=CR$2),'Marks Entry'!$FZ33,IF($AK26=CR$2,'Marks Entry'!$GA33,""))</f>
        <v/>
      </c>
      <c r="CS26" s="49" t="str">
        <f>IF(AND('Marks Entry'!$GA33="Passed",$AK26=CS$2),'Marks Entry'!$FZ33,IF($AK26=CS$2,'Marks Entry'!$GA33,""))</f>
        <v/>
      </c>
      <c r="CT26" s="49" t="str">
        <f>IF(AND('Marks Entry'!$GA33="Passed",$AK26=CT$2),'Marks Entry'!$FZ33,IF($AK26=CT$2,'Marks Entry'!$GA33,""))</f>
        <v/>
      </c>
    </row>
    <row r="27" spans="1:98">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J27" s="42">
        <f t="shared" si="14"/>
        <v>0</v>
      </c>
      <c r="AK27" s="42">
        <f>'Marks Entry'!F34</f>
        <v>0</v>
      </c>
      <c r="AL27" s="50" t="str">
        <f>'Result Sheet'!X32</f>
        <v/>
      </c>
      <c r="AM27" s="50" t="str">
        <f>'Result Sheet'!AL32</f>
        <v/>
      </c>
      <c r="AN27" s="50" t="str">
        <f>'Result Sheet'!AZ32</f>
        <v/>
      </c>
      <c r="AO27" s="50" t="str">
        <f>'Result Sheet'!BN32</f>
        <v/>
      </c>
      <c r="AP27" s="50" t="str">
        <f>'Result Sheet'!CB32</f>
        <v/>
      </c>
      <c r="AQ27" s="43" t="str">
        <f>'Result Sheet'!CP32</f>
        <v/>
      </c>
      <c r="AR27" s="48" t="str">
        <f>'Result Sheet'!DD32</f>
        <v/>
      </c>
      <c r="AS27" s="41">
        <f t="shared" si="7"/>
        <v>0</v>
      </c>
      <c r="AT27" s="41">
        <f t="shared" si="7"/>
        <v>0</v>
      </c>
      <c r="AU27" s="41">
        <f t="shared" si="7"/>
        <v>0</v>
      </c>
      <c r="AV27" s="41">
        <f t="shared" si="7"/>
        <v>0</v>
      </c>
      <c r="AW27" s="41">
        <f t="shared" si="7"/>
        <v>0</v>
      </c>
      <c r="AX27" s="41">
        <f t="shared" si="7"/>
        <v>0</v>
      </c>
      <c r="AY27" s="41">
        <f t="shared" si="8"/>
        <v>0</v>
      </c>
      <c r="AZ27" s="41">
        <f t="shared" si="8"/>
        <v>0</v>
      </c>
      <c r="BA27" s="41">
        <f t="shared" si="8"/>
        <v>0</v>
      </c>
      <c r="BB27" s="41">
        <f t="shared" si="8"/>
        <v>0</v>
      </c>
      <c r="BC27" s="41">
        <f t="shared" si="8"/>
        <v>0</v>
      </c>
      <c r="BD27" s="41">
        <f t="shared" si="8"/>
        <v>0</v>
      </c>
      <c r="BE27" s="41">
        <f t="shared" si="9"/>
        <v>0</v>
      </c>
      <c r="BF27" s="41">
        <f t="shared" si="9"/>
        <v>0</v>
      </c>
      <c r="BG27" s="41">
        <f t="shared" si="9"/>
        <v>0</v>
      </c>
      <c r="BH27" s="41">
        <f t="shared" si="9"/>
        <v>0</v>
      </c>
      <c r="BI27" s="41">
        <f t="shared" si="9"/>
        <v>0</v>
      </c>
      <c r="BJ27" s="41">
        <f t="shared" si="9"/>
        <v>0</v>
      </c>
      <c r="BK27" s="41">
        <f t="shared" si="10"/>
        <v>0</v>
      </c>
      <c r="BL27" s="41">
        <f t="shared" si="10"/>
        <v>0</v>
      </c>
      <c r="BM27" s="41">
        <f t="shared" si="10"/>
        <v>0</v>
      </c>
      <c r="BN27" s="41">
        <f t="shared" si="10"/>
        <v>0</v>
      </c>
      <c r="BO27" s="41">
        <f t="shared" si="10"/>
        <v>0</v>
      </c>
      <c r="BP27" s="41">
        <f t="shared" si="10"/>
        <v>0</v>
      </c>
      <c r="BQ27" s="41">
        <f t="shared" si="11"/>
        <v>0</v>
      </c>
      <c r="BR27" s="41">
        <f t="shared" si="11"/>
        <v>0</v>
      </c>
      <c r="BS27" s="41">
        <f t="shared" si="11"/>
        <v>0</v>
      </c>
      <c r="BT27" s="41">
        <f t="shared" si="11"/>
        <v>0</v>
      </c>
      <c r="BU27" s="41">
        <f t="shared" si="11"/>
        <v>0</v>
      </c>
      <c r="BV27" s="41">
        <f t="shared" si="11"/>
        <v>0</v>
      </c>
      <c r="BW27" s="41">
        <f t="shared" si="12"/>
        <v>0</v>
      </c>
      <c r="BX27" s="41">
        <f t="shared" si="12"/>
        <v>0</v>
      </c>
      <c r="BY27" s="41">
        <f t="shared" si="12"/>
        <v>0</v>
      </c>
      <c r="BZ27" s="41">
        <f t="shared" si="12"/>
        <v>0</v>
      </c>
      <c r="CA27" s="41">
        <f t="shared" si="12"/>
        <v>0</v>
      </c>
      <c r="CB27" s="41">
        <f t="shared" si="12"/>
        <v>0</v>
      </c>
      <c r="CC27" s="41">
        <f t="shared" si="13"/>
        <v>0</v>
      </c>
      <c r="CD27" s="41">
        <f t="shared" si="13"/>
        <v>0</v>
      </c>
      <c r="CE27" s="41">
        <f t="shared" si="13"/>
        <v>0</v>
      </c>
      <c r="CF27" s="41">
        <f t="shared" si="13"/>
        <v>0</v>
      </c>
      <c r="CG27" s="41">
        <f t="shared" si="13"/>
        <v>0</v>
      </c>
      <c r="CH27" s="41">
        <f t="shared" si="13"/>
        <v>0</v>
      </c>
      <c r="CI27" s="51">
        <f>IF(AK27=CI$2,'Marks Entry'!G34,0)</f>
        <v>0</v>
      </c>
      <c r="CJ27" s="50">
        <f>IF(AK27=CJ$2,'Marks Entry'!G34,0)</f>
        <v>0</v>
      </c>
      <c r="CK27" s="50">
        <f>IF(AK27=CK$2,'Marks Entry'!G34,0)</f>
        <v>0</v>
      </c>
      <c r="CL27" s="50">
        <f>IF(AK27=CL$2,'Marks Entry'!G34,0)</f>
        <v>0</v>
      </c>
      <c r="CM27" s="50">
        <f>IF(AK27=CM$2,'Marks Entry'!G34,0)</f>
        <v>0</v>
      </c>
      <c r="CN27" s="50">
        <f>IF(AK27=CN$2,'Marks Entry'!G34,0)</f>
        <v>0</v>
      </c>
      <c r="CO27" s="49" t="str">
        <f>IF(AND('Marks Entry'!$GA34="Passed",$AK27=CO$2),'Marks Entry'!$FZ34,IF($AK27=CO$2,'Marks Entry'!$GA34,""))</f>
        <v/>
      </c>
      <c r="CP27" s="49" t="str">
        <f>IF(AND('Marks Entry'!$GA34="Passed",$AK27=CP$2),'Marks Entry'!$FZ34,IF($AK27=CP$2,'Marks Entry'!$GA34,""))</f>
        <v/>
      </c>
      <c r="CQ27" s="49" t="str">
        <f>IF(AND('Marks Entry'!$GA34="Passed",$AK27=CQ$2),'Marks Entry'!$FZ34,IF($AK27=CQ$2,'Marks Entry'!$GA34,""))</f>
        <v/>
      </c>
      <c r="CR27" s="49" t="str">
        <f>IF(AND('Marks Entry'!$GA34="Passed",$AK27=CR$2),'Marks Entry'!$FZ34,IF($AK27=CR$2,'Marks Entry'!$GA34,""))</f>
        <v/>
      </c>
      <c r="CS27" s="49" t="str">
        <f>IF(AND('Marks Entry'!$GA34="Passed",$AK27=CS$2),'Marks Entry'!$FZ34,IF($AK27=CS$2,'Marks Entry'!$GA34,""))</f>
        <v/>
      </c>
      <c r="CT27" s="49" t="str">
        <f>IF(AND('Marks Entry'!$GA34="Passed",$AK27=CT$2),'Marks Entry'!$FZ34,IF($AK27=CT$2,'Marks Entry'!$GA34,""))</f>
        <v/>
      </c>
    </row>
    <row r="28" spans="1:98" ht="25.5">
      <c r="A28" s="1350">
        <f>A15</f>
        <v>0</v>
      </c>
      <c r="B28" s="1352"/>
      <c r="C28" s="1352"/>
      <c r="D28" s="1352"/>
      <c r="E28" s="1352"/>
      <c r="F28" s="1320" t="s">
        <v>185</v>
      </c>
      <c r="G28" s="1320"/>
      <c r="H28" s="1320"/>
      <c r="I28" s="1320"/>
      <c r="J28" s="1320"/>
      <c r="K28" s="1320"/>
      <c r="L28" s="1320"/>
      <c r="M28" s="1320"/>
      <c r="N28" s="1320"/>
      <c r="O28" s="1320"/>
      <c r="P28" s="1320"/>
      <c r="Q28" s="1320"/>
      <c r="R28" s="1320"/>
      <c r="S28" s="1320"/>
      <c r="T28" s="1320"/>
      <c r="U28" s="1320"/>
      <c r="V28" s="1320"/>
      <c r="W28" s="1320"/>
      <c r="X28" s="1320"/>
      <c r="Y28" s="1320"/>
      <c r="Z28" s="1320"/>
      <c r="AA28" s="1320"/>
      <c r="AB28" s="1320"/>
      <c r="AC28" s="1320"/>
      <c r="AD28" s="1320"/>
      <c r="AJ28" s="42">
        <f t="shared" si="14"/>
        <v>0</v>
      </c>
      <c r="AK28" s="42">
        <f>'Marks Entry'!F35</f>
        <v>0</v>
      </c>
      <c r="AL28" s="50" t="str">
        <f>'Result Sheet'!X33</f>
        <v/>
      </c>
      <c r="AM28" s="50" t="str">
        <f>'Result Sheet'!AL33</f>
        <v/>
      </c>
      <c r="AN28" s="50" t="str">
        <f>'Result Sheet'!AZ33</f>
        <v/>
      </c>
      <c r="AO28" s="50" t="str">
        <f>'Result Sheet'!BN33</f>
        <v/>
      </c>
      <c r="AP28" s="50" t="str">
        <f>'Result Sheet'!CB33</f>
        <v/>
      </c>
      <c r="AQ28" s="43" t="str">
        <f>'Result Sheet'!CP33</f>
        <v/>
      </c>
      <c r="AR28" s="48" t="str">
        <f>'Result Sheet'!DD33</f>
        <v/>
      </c>
      <c r="AS28" s="41">
        <f t="shared" si="7"/>
        <v>0</v>
      </c>
      <c r="AT28" s="41">
        <f t="shared" si="7"/>
        <v>0</v>
      </c>
      <c r="AU28" s="41">
        <f t="shared" si="7"/>
        <v>0</v>
      </c>
      <c r="AV28" s="41">
        <f t="shared" si="7"/>
        <v>0</v>
      </c>
      <c r="AW28" s="41">
        <f t="shared" si="7"/>
        <v>0</v>
      </c>
      <c r="AX28" s="41">
        <f t="shared" si="7"/>
        <v>0</v>
      </c>
      <c r="AY28" s="41">
        <f t="shared" si="8"/>
        <v>0</v>
      </c>
      <c r="AZ28" s="41">
        <f t="shared" si="8"/>
        <v>0</v>
      </c>
      <c r="BA28" s="41">
        <f t="shared" si="8"/>
        <v>0</v>
      </c>
      <c r="BB28" s="41">
        <f t="shared" si="8"/>
        <v>0</v>
      </c>
      <c r="BC28" s="41">
        <f t="shared" si="8"/>
        <v>0</v>
      </c>
      <c r="BD28" s="41">
        <f t="shared" si="8"/>
        <v>0</v>
      </c>
      <c r="BE28" s="41">
        <f t="shared" si="9"/>
        <v>0</v>
      </c>
      <c r="BF28" s="41">
        <f t="shared" si="9"/>
        <v>0</v>
      </c>
      <c r="BG28" s="41">
        <f t="shared" si="9"/>
        <v>0</v>
      </c>
      <c r="BH28" s="41">
        <f t="shared" si="9"/>
        <v>0</v>
      </c>
      <c r="BI28" s="41">
        <f t="shared" si="9"/>
        <v>0</v>
      </c>
      <c r="BJ28" s="41">
        <f t="shared" si="9"/>
        <v>0</v>
      </c>
      <c r="BK28" s="41">
        <f t="shared" si="10"/>
        <v>0</v>
      </c>
      <c r="BL28" s="41">
        <f t="shared" si="10"/>
        <v>0</v>
      </c>
      <c r="BM28" s="41">
        <f t="shared" si="10"/>
        <v>0</v>
      </c>
      <c r="BN28" s="41">
        <f t="shared" si="10"/>
        <v>0</v>
      </c>
      <c r="BO28" s="41">
        <f t="shared" si="10"/>
        <v>0</v>
      </c>
      <c r="BP28" s="41">
        <f t="shared" si="10"/>
        <v>0</v>
      </c>
      <c r="BQ28" s="41">
        <f t="shared" si="11"/>
        <v>0</v>
      </c>
      <c r="BR28" s="41">
        <f t="shared" si="11"/>
        <v>0</v>
      </c>
      <c r="BS28" s="41">
        <f t="shared" si="11"/>
        <v>0</v>
      </c>
      <c r="BT28" s="41">
        <f t="shared" si="11"/>
        <v>0</v>
      </c>
      <c r="BU28" s="41">
        <f t="shared" si="11"/>
        <v>0</v>
      </c>
      <c r="BV28" s="41">
        <f t="shared" si="11"/>
        <v>0</v>
      </c>
      <c r="BW28" s="41">
        <f t="shared" si="12"/>
        <v>0</v>
      </c>
      <c r="BX28" s="41">
        <f t="shared" si="12"/>
        <v>0</v>
      </c>
      <c r="BY28" s="41">
        <f t="shared" si="12"/>
        <v>0</v>
      </c>
      <c r="BZ28" s="41">
        <f t="shared" si="12"/>
        <v>0</v>
      </c>
      <c r="CA28" s="41">
        <f t="shared" si="12"/>
        <v>0</v>
      </c>
      <c r="CB28" s="41">
        <f t="shared" si="12"/>
        <v>0</v>
      </c>
      <c r="CC28" s="41">
        <f t="shared" si="13"/>
        <v>0</v>
      </c>
      <c r="CD28" s="41">
        <f t="shared" si="13"/>
        <v>0</v>
      </c>
      <c r="CE28" s="41">
        <f t="shared" si="13"/>
        <v>0</v>
      </c>
      <c r="CF28" s="41">
        <f t="shared" si="13"/>
        <v>0</v>
      </c>
      <c r="CG28" s="41">
        <f t="shared" si="13"/>
        <v>0</v>
      </c>
      <c r="CH28" s="41">
        <f t="shared" si="13"/>
        <v>0</v>
      </c>
      <c r="CI28" s="51">
        <f>IF(AK28=CI$2,'Marks Entry'!G35,0)</f>
        <v>0</v>
      </c>
      <c r="CJ28" s="50">
        <f>IF(AK28=CJ$2,'Marks Entry'!G35,0)</f>
        <v>0</v>
      </c>
      <c r="CK28" s="50">
        <f>IF(AK28=CK$2,'Marks Entry'!G35,0)</f>
        <v>0</v>
      </c>
      <c r="CL28" s="50">
        <f>IF(AK28=CL$2,'Marks Entry'!G35,0)</f>
        <v>0</v>
      </c>
      <c r="CM28" s="50">
        <f>IF(AK28=CM$2,'Marks Entry'!G35,0)</f>
        <v>0</v>
      </c>
      <c r="CN28" s="50">
        <f>IF(AK28=CN$2,'Marks Entry'!G35,0)</f>
        <v>0</v>
      </c>
      <c r="CO28" s="49" t="str">
        <f>IF(AND('Marks Entry'!$GA35="Passed",$AK28=CO$2),'Marks Entry'!$FZ35,IF($AK28=CO$2,'Marks Entry'!$GA35,""))</f>
        <v/>
      </c>
      <c r="CP28" s="49" t="str">
        <f>IF(AND('Marks Entry'!$GA35="Passed",$AK28=CP$2),'Marks Entry'!$FZ35,IF($AK28=CP$2,'Marks Entry'!$GA35,""))</f>
        <v/>
      </c>
      <c r="CQ28" s="49" t="str">
        <f>IF(AND('Marks Entry'!$GA35="Passed",$AK28=CQ$2),'Marks Entry'!$FZ35,IF($AK28=CQ$2,'Marks Entry'!$GA35,""))</f>
        <v/>
      </c>
      <c r="CR28" s="49" t="str">
        <f>IF(AND('Marks Entry'!$GA35="Passed",$AK28=CR$2),'Marks Entry'!$FZ35,IF($AK28=CR$2,'Marks Entry'!$GA35,""))</f>
        <v/>
      </c>
      <c r="CS28" s="49" t="str">
        <f>IF(AND('Marks Entry'!$GA35="Passed",$AK28=CS$2),'Marks Entry'!$FZ35,IF($AK28=CS$2,'Marks Entry'!$GA35,""))</f>
        <v/>
      </c>
      <c r="CT28" s="49" t="str">
        <f>IF(AND('Marks Entry'!$GA35="Passed",$AK28=CT$2),'Marks Entry'!$FZ35,IF($AK28=CT$2,'Marks Entry'!$GA35,""))</f>
        <v/>
      </c>
    </row>
    <row r="29" spans="1:98">
      <c r="A29" s="1372" t="s">
        <v>31</v>
      </c>
      <c r="B29" s="1364" t="s">
        <v>186</v>
      </c>
      <c r="C29" s="1293" t="s">
        <v>170</v>
      </c>
      <c r="D29" s="1294"/>
      <c r="E29" s="1294"/>
      <c r="F29" s="1295"/>
      <c r="G29" s="1294" t="str">
        <f>D17</f>
        <v>SBC</v>
      </c>
      <c r="H29" s="1294"/>
      <c r="I29" s="1294"/>
      <c r="J29" s="1294"/>
      <c r="K29" s="1293" t="str">
        <f>E17</f>
        <v>OBC</v>
      </c>
      <c r="L29" s="1294"/>
      <c r="M29" s="1294"/>
      <c r="N29" s="1294"/>
      <c r="O29" s="1293" t="str">
        <f>F17</f>
        <v>SC</v>
      </c>
      <c r="P29" s="1294"/>
      <c r="Q29" s="1294"/>
      <c r="R29" s="1294"/>
      <c r="S29" s="1293" t="str">
        <f>G17</f>
        <v>ST</v>
      </c>
      <c r="T29" s="1294"/>
      <c r="U29" s="1294"/>
      <c r="V29" s="1294"/>
      <c r="W29" s="1293" t="str">
        <f>H17</f>
        <v>MIN</v>
      </c>
      <c r="X29" s="1294"/>
      <c r="Y29" s="1294"/>
      <c r="Z29" s="1295"/>
      <c r="AA29" s="1293" t="s">
        <v>29</v>
      </c>
      <c r="AB29" s="1294"/>
      <c r="AC29" s="1294"/>
      <c r="AD29" s="1295"/>
      <c r="AJ29" s="42">
        <f t="shared" si="14"/>
        <v>0</v>
      </c>
      <c r="AK29" s="42">
        <f>'Marks Entry'!F36</f>
        <v>0</v>
      </c>
      <c r="AL29" s="50" t="str">
        <f>'Result Sheet'!X34</f>
        <v/>
      </c>
      <c r="AM29" s="50" t="str">
        <f>'Result Sheet'!AL34</f>
        <v/>
      </c>
      <c r="AN29" s="50" t="str">
        <f>'Result Sheet'!AZ34</f>
        <v/>
      </c>
      <c r="AO29" s="50" t="str">
        <f>'Result Sheet'!BN34</f>
        <v/>
      </c>
      <c r="AP29" s="50" t="str">
        <f>'Result Sheet'!CB34</f>
        <v/>
      </c>
      <c r="AQ29" s="43" t="str">
        <f>'Result Sheet'!CP34</f>
        <v/>
      </c>
      <c r="AR29" s="48" t="str">
        <f>'Result Sheet'!DD34</f>
        <v/>
      </c>
      <c r="AS29" s="41">
        <f t="shared" si="7"/>
        <v>0</v>
      </c>
      <c r="AT29" s="41">
        <f t="shared" si="7"/>
        <v>0</v>
      </c>
      <c r="AU29" s="41">
        <f t="shared" si="7"/>
        <v>0</v>
      </c>
      <c r="AV29" s="41">
        <f t="shared" si="7"/>
        <v>0</v>
      </c>
      <c r="AW29" s="41">
        <f t="shared" si="7"/>
        <v>0</v>
      </c>
      <c r="AX29" s="41">
        <f t="shared" si="7"/>
        <v>0</v>
      </c>
      <c r="AY29" s="41">
        <f t="shared" si="8"/>
        <v>0</v>
      </c>
      <c r="AZ29" s="41">
        <f t="shared" si="8"/>
        <v>0</v>
      </c>
      <c r="BA29" s="41">
        <f t="shared" si="8"/>
        <v>0</v>
      </c>
      <c r="BB29" s="41">
        <f t="shared" si="8"/>
        <v>0</v>
      </c>
      <c r="BC29" s="41">
        <f t="shared" si="8"/>
        <v>0</v>
      </c>
      <c r="BD29" s="41">
        <f t="shared" si="8"/>
        <v>0</v>
      </c>
      <c r="BE29" s="41">
        <f t="shared" si="9"/>
        <v>0</v>
      </c>
      <c r="BF29" s="41">
        <f t="shared" si="9"/>
        <v>0</v>
      </c>
      <c r="BG29" s="41">
        <f t="shared" si="9"/>
        <v>0</v>
      </c>
      <c r="BH29" s="41">
        <f t="shared" si="9"/>
        <v>0</v>
      </c>
      <c r="BI29" s="41">
        <f t="shared" si="9"/>
        <v>0</v>
      </c>
      <c r="BJ29" s="41">
        <f t="shared" si="9"/>
        <v>0</v>
      </c>
      <c r="BK29" s="41">
        <f t="shared" si="10"/>
        <v>0</v>
      </c>
      <c r="BL29" s="41">
        <f t="shared" si="10"/>
        <v>0</v>
      </c>
      <c r="BM29" s="41">
        <f t="shared" si="10"/>
        <v>0</v>
      </c>
      <c r="BN29" s="41">
        <f t="shared" si="10"/>
        <v>0</v>
      </c>
      <c r="BO29" s="41">
        <f t="shared" si="10"/>
        <v>0</v>
      </c>
      <c r="BP29" s="41">
        <f t="shared" si="10"/>
        <v>0</v>
      </c>
      <c r="BQ29" s="41">
        <f t="shared" si="11"/>
        <v>0</v>
      </c>
      <c r="BR29" s="41">
        <f t="shared" si="11"/>
        <v>0</v>
      </c>
      <c r="BS29" s="41">
        <f t="shared" si="11"/>
        <v>0</v>
      </c>
      <c r="BT29" s="41">
        <f t="shared" si="11"/>
        <v>0</v>
      </c>
      <c r="BU29" s="41">
        <f t="shared" si="11"/>
        <v>0</v>
      </c>
      <c r="BV29" s="41">
        <f t="shared" si="11"/>
        <v>0</v>
      </c>
      <c r="BW29" s="41">
        <f t="shared" si="12"/>
        <v>0</v>
      </c>
      <c r="BX29" s="41">
        <f t="shared" si="12"/>
        <v>0</v>
      </c>
      <c r="BY29" s="41">
        <f t="shared" si="12"/>
        <v>0</v>
      </c>
      <c r="BZ29" s="41">
        <f t="shared" si="12"/>
        <v>0</v>
      </c>
      <c r="CA29" s="41">
        <f t="shared" si="12"/>
        <v>0</v>
      </c>
      <c r="CB29" s="41">
        <f t="shared" si="12"/>
        <v>0</v>
      </c>
      <c r="CC29" s="41">
        <f t="shared" si="13"/>
        <v>0</v>
      </c>
      <c r="CD29" s="41">
        <f t="shared" si="13"/>
        <v>0</v>
      </c>
      <c r="CE29" s="41">
        <f t="shared" si="13"/>
        <v>0</v>
      </c>
      <c r="CF29" s="41">
        <f t="shared" si="13"/>
        <v>0</v>
      </c>
      <c r="CG29" s="41">
        <f t="shared" si="13"/>
        <v>0</v>
      </c>
      <c r="CH29" s="41">
        <f t="shared" si="13"/>
        <v>0</v>
      </c>
      <c r="CI29" s="51">
        <f>IF(AK29=CI$2,'Marks Entry'!G36,0)</f>
        <v>0</v>
      </c>
      <c r="CJ29" s="50">
        <f>IF(AK29=CJ$2,'Marks Entry'!G36,0)</f>
        <v>0</v>
      </c>
      <c r="CK29" s="50">
        <f>IF(AK29=CK$2,'Marks Entry'!G36,0)</f>
        <v>0</v>
      </c>
      <c r="CL29" s="50">
        <f>IF(AK29=CL$2,'Marks Entry'!G36,0)</f>
        <v>0</v>
      </c>
      <c r="CM29" s="50">
        <f>IF(AK29=CM$2,'Marks Entry'!G36,0)</f>
        <v>0</v>
      </c>
      <c r="CN29" s="50">
        <f>IF(AK29=CN$2,'Marks Entry'!G36,0)</f>
        <v>0</v>
      </c>
      <c r="CO29" s="49" t="str">
        <f>IF(AND('Marks Entry'!$GA36="Passed",$AK29=CO$2),'Marks Entry'!$FZ36,IF($AK29=CO$2,'Marks Entry'!$GA36,""))</f>
        <v/>
      </c>
      <c r="CP29" s="49" t="str">
        <f>IF(AND('Marks Entry'!$GA36="Passed",$AK29=CP$2),'Marks Entry'!$FZ36,IF($AK29=CP$2,'Marks Entry'!$GA36,""))</f>
        <v/>
      </c>
      <c r="CQ29" s="49" t="str">
        <f>IF(AND('Marks Entry'!$GA36="Passed",$AK29=CQ$2),'Marks Entry'!$FZ36,IF($AK29=CQ$2,'Marks Entry'!$GA36,""))</f>
        <v/>
      </c>
      <c r="CR29" s="49" t="str">
        <f>IF(AND('Marks Entry'!$GA36="Passed",$AK29=CR$2),'Marks Entry'!$FZ36,IF($AK29=CR$2,'Marks Entry'!$GA36,""))</f>
        <v/>
      </c>
      <c r="CS29" s="49" t="str">
        <f>IF(AND('Marks Entry'!$GA36="Passed",$AK29=CS$2),'Marks Entry'!$FZ36,IF($AK29=CS$2,'Marks Entry'!$GA36,""))</f>
        <v/>
      </c>
      <c r="CT29" s="49" t="str">
        <f>IF(AND('Marks Entry'!$GA36="Passed",$AK29=CT$2),'Marks Entry'!$FZ36,IF($AK29=CT$2,'Marks Entry'!$GA36,""))</f>
        <v/>
      </c>
    </row>
    <row r="30" spans="1:98">
      <c r="A30" s="1373"/>
      <c r="B30" s="1365"/>
      <c r="C30" s="1296"/>
      <c r="D30" s="1297"/>
      <c r="E30" s="1297"/>
      <c r="F30" s="1298"/>
      <c r="G30" s="1297"/>
      <c r="H30" s="1297"/>
      <c r="I30" s="1297"/>
      <c r="J30" s="1297"/>
      <c r="K30" s="1296"/>
      <c r="L30" s="1297"/>
      <c r="M30" s="1297"/>
      <c r="N30" s="1297"/>
      <c r="O30" s="1296"/>
      <c r="P30" s="1297"/>
      <c r="Q30" s="1297"/>
      <c r="R30" s="1297"/>
      <c r="S30" s="1296"/>
      <c r="T30" s="1297"/>
      <c r="U30" s="1297"/>
      <c r="V30" s="1297"/>
      <c r="W30" s="1296"/>
      <c r="X30" s="1297"/>
      <c r="Y30" s="1297"/>
      <c r="Z30" s="1298"/>
      <c r="AA30" s="1296"/>
      <c r="AB30" s="1297"/>
      <c r="AC30" s="1297"/>
      <c r="AD30" s="1298"/>
      <c r="AJ30" s="42">
        <f t="shared" si="14"/>
        <v>0</v>
      </c>
      <c r="AK30" s="42">
        <f>'Marks Entry'!F37</f>
        <v>0</v>
      </c>
      <c r="AL30" s="50" t="str">
        <f>'Result Sheet'!X35</f>
        <v/>
      </c>
      <c r="AM30" s="50" t="str">
        <f>'Result Sheet'!AL35</f>
        <v/>
      </c>
      <c r="AN30" s="50" t="str">
        <f>'Result Sheet'!AZ35</f>
        <v/>
      </c>
      <c r="AO30" s="50" t="str">
        <f>'Result Sheet'!BN35</f>
        <v/>
      </c>
      <c r="AP30" s="50" t="str">
        <f>'Result Sheet'!CB35</f>
        <v/>
      </c>
      <c r="AQ30" s="43" t="str">
        <f>'Result Sheet'!CP35</f>
        <v/>
      </c>
      <c r="AR30" s="48" t="str">
        <f>'Result Sheet'!DD35</f>
        <v/>
      </c>
      <c r="AS30" s="41">
        <f t="shared" si="7"/>
        <v>0</v>
      </c>
      <c r="AT30" s="41">
        <f t="shared" si="7"/>
        <v>0</v>
      </c>
      <c r="AU30" s="41">
        <f t="shared" si="7"/>
        <v>0</v>
      </c>
      <c r="AV30" s="41">
        <f t="shared" si="7"/>
        <v>0</v>
      </c>
      <c r="AW30" s="41">
        <f t="shared" si="7"/>
        <v>0</v>
      </c>
      <c r="AX30" s="41">
        <f t="shared" si="7"/>
        <v>0</v>
      </c>
      <c r="AY30" s="41">
        <f t="shared" si="8"/>
        <v>0</v>
      </c>
      <c r="AZ30" s="41">
        <f t="shared" si="8"/>
        <v>0</v>
      </c>
      <c r="BA30" s="41">
        <f t="shared" si="8"/>
        <v>0</v>
      </c>
      <c r="BB30" s="41">
        <f t="shared" si="8"/>
        <v>0</v>
      </c>
      <c r="BC30" s="41">
        <f t="shared" si="8"/>
        <v>0</v>
      </c>
      <c r="BD30" s="41">
        <f t="shared" si="8"/>
        <v>0</v>
      </c>
      <c r="BE30" s="41">
        <f t="shared" si="9"/>
        <v>0</v>
      </c>
      <c r="BF30" s="41">
        <f t="shared" si="9"/>
        <v>0</v>
      </c>
      <c r="BG30" s="41">
        <f t="shared" si="9"/>
        <v>0</v>
      </c>
      <c r="BH30" s="41">
        <f t="shared" si="9"/>
        <v>0</v>
      </c>
      <c r="BI30" s="41">
        <f t="shared" si="9"/>
        <v>0</v>
      </c>
      <c r="BJ30" s="41">
        <f t="shared" si="9"/>
        <v>0</v>
      </c>
      <c r="BK30" s="41">
        <f t="shared" si="10"/>
        <v>0</v>
      </c>
      <c r="BL30" s="41">
        <f t="shared" si="10"/>
        <v>0</v>
      </c>
      <c r="BM30" s="41">
        <f t="shared" si="10"/>
        <v>0</v>
      </c>
      <c r="BN30" s="41">
        <f t="shared" si="10"/>
        <v>0</v>
      </c>
      <c r="BO30" s="41">
        <f t="shared" si="10"/>
        <v>0</v>
      </c>
      <c r="BP30" s="41">
        <f t="shared" si="10"/>
        <v>0</v>
      </c>
      <c r="BQ30" s="41">
        <f t="shared" si="11"/>
        <v>0</v>
      </c>
      <c r="BR30" s="41">
        <f t="shared" si="11"/>
        <v>0</v>
      </c>
      <c r="BS30" s="41">
        <f t="shared" si="11"/>
        <v>0</v>
      </c>
      <c r="BT30" s="41">
        <f t="shared" si="11"/>
        <v>0</v>
      </c>
      <c r="BU30" s="41">
        <f t="shared" si="11"/>
        <v>0</v>
      </c>
      <c r="BV30" s="41">
        <f t="shared" si="11"/>
        <v>0</v>
      </c>
      <c r="BW30" s="41">
        <f t="shared" si="12"/>
        <v>0</v>
      </c>
      <c r="BX30" s="41">
        <f t="shared" si="12"/>
        <v>0</v>
      </c>
      <c r="BY30" s="41">
        <f t="shared" si="12"/>
        <v>0</v>
      </c>
      <c r="BZ30" s="41">
        <f t="shared" si="12"/>
        <v>0</v>
      </c>
      <c r="CA30" s="41">
        <f t="shared" si="12"/>
        <v>0</v>
      </c>
      <c r="CB30" s="41">
        <f t="shared" si="12"/>
        <v>0</v>
      </c>
      <c r="CC30" s="41">
        <f t="shared" si="13"/>
        <v>0</v>
      </c>
      <c r="CD30" s="41">
        <f t="shared" si="13"/>
        <v>0</v>
      </c>
      <c r="CE30" s="41">
        <f t="shared" si="13"/>
        <v>0</v>
      </c>
      <c r="CF30" s="41">
        <f t="shared" si="13"/>
        <v>0</v>
      </c>
      <c r="CG30" s="41">
        <f t="shared" si="13"/>
        <v>0</v>
      </c>
      <c r="CH30" s="41">
        <f t="shared" si="13"/>
        <v>0</v>
      </c>
      <c r="CI30" s="51">
        <f>IF(AK30=CI$2,'Marks Entry'!G37,0)</f>
        <v>0</v>
      </c>
      <c r="CJ30" s="50">
        <f>IF(AK30=CJ$2,'Marks Entry'!G37,0)</f>
        <v>0</v>
      </c>
      <c r="CK30" s="50">
        <f>IF(AK30=CK$2,'Marks Entry'!G37,0)</f>
        <v>0</v>
      </c>
      <c r="CL30" s="50">
        <f>IF(AK30=CL$2,'Marks Entry'!G37,0)</f>
        <v>0</v>
      </c>
      <c r="CM30" s="50">
        <f>IF(AK30=CM$2,'Marks Entry'!G37,0)</f>
        <v>0</v>
      </c>
      <c r="CN30" s="50">
        <f>IF(AK30=CN$2,'Marks Entry'!G37,0)</f>
        <v>0</v>
      </c>
      <c r="CO30" s="49" t="str">
        <f>IF(AND('Marks Entry'!$GA37="Passed",$AK30=CO$2),'Marks Entry'!$FZ37,IF($AK30=CO$2,'Marks Entry'!$GA37,""))</f>
        <v/>
      </c>
      <c r="CP30" s="49" t="str">
        <f>IF(AND('Marks Entry'!$GA37="Passed",$AK30=CP$2),'Marks Entry'!$FZ37,IF($AK30=CP$2,'Marks Entry'!$GA37,""))</f>
        <v/>
      </c>
      <c r="CQ30" s="49" t="str">
        <f>IF(AND('Marks Entry'!$GA37="Passed",$AK30=CQ$2),'Marks Entry'!$FZ37,IF($AK30=CQ$2,'Marks Entry'!$GA37,""))</f>
        <v/>
      </c>
      <c r="CR30" s="49" t="str">
        <f>IF(AND('Marks Entry'!$GA37="Passed",$AK30=CR$2),'Marks Entry'!$FZ37,IF($AK30=CR$2,'Marks Entry'!$GA37,""))</f>
        <v/>
      </c>
      <c r="CS30" s="49" t="str">
        <f>IF(AND('Marks Entry'!$GA37="Passed",$AK30=CS$2),'Marks Entry'!$FZ37,IF($AK30=CS$2,'Marks Entry'!$GA37,""))</f>
        <v/>
      </c>
      <c r="CT30" s="49" t="str">
        <f>IF(AND('Marks Entry'!$GA37="Passed",$AK30=CT$2),'Marks Entry'!$FZ37,IF($AK30=CT$2,'Marks Entry'!$GA37,""))</f>
        <v/>
      </c>
    </row>
    <row r="31" spans="1:98">
      <c r="A31" s="1374"/>
      <c r="B31" s="1366"/>
      <c r="C31" s="1299"/>
      <c r="D31" s="1300"/>
      <c r="E31" s="1300"/>
      <c r="F31" s="1301"/>
      <c r="G31" s="1300"/>
      <c r="H31" s="1300"/>
      <c r="I31" s="1300"/>
      <c r="J31" s="1300"/>
      <c r="K31" s="1299"/>
      <c r="L31" s="1300"/>
      <c r="M31" s="1300"/>
      <c r="N31" s="1300"/>
      <c r="O31" s="1299"/>
      <c r="P31" s="1300"/>
      <c r="Q31" s="1300"/>
      <c r="R31" s="1300"/>
      <c r="S31" s="1299"/>
      <c r="T31" s="1300"/>
      <c r="U31" s="1300"/>
      <c r="V31" s="1300"/>
      <c r="W31" s="1299"/>
      <c r="X31" s="1300"/>
      <c r="Y31" s="1300"/>
      <c r="Z31" s="1301"/>
      <c r="AA31" s="1299"/>
      <c r="AB31" s="1300"/>
      <c r="AC31" s="1300"/>
      <c r="AD31" s="1301"/>
      <c r="AJ31" s="42">
        <f t="shared" si="14"/>
        <v>0</v>
      </c>
      <c r="AK31" s="42">
        <f>'Marks Entry'!F38</f>
        <v>0</v>
      </c>
      <c r="AL31" s="50" t="str">
        <f>'Result Sheet'!X36</f>
        <v/>
      </c>
      <c r="AM31" s="50" t="str">
        <f>'Result Sheet'!AL36</f>
        <v/>
      </c>
      <c r="AN31" s="50" t="str">
        <f>'Result Sheet'!AZ36</f>
        <v/>
      </c>
      <c r="AO31" s="50" t="str">
        <f>'Result Sheet'!BN36</f>
        <v/>
      </c>
      <c r="AP31" s="50" t="str">
        <f>'Result Sheet'!CB36</f>
        <v/>
      </c>
      <c r="AQ31" s="43" t="str">
        <f>'Result Sheet'!CP36</f>
        <v/>
      </c>
      <c r="AR31" s="48" t="str">
        <f>'Result Sheet'!DD36</f>
        <v/>
      </c>
      <c r="AS31" s="41">
        <f t="shared" si="7"/>
        <v>0</v>
      </c>
      <c r="AT31" s="41">
        <f t="shared" si="7"/>
        <v>0</v>
      </c>
      <c r="AU31" s="41">
        <f t="shared" si="7"/>
        <v>0</v>
      </c>
      <c r="AV31" s="41">
        <f t="shared" si="7"/>
        <v>0</v>
      </c>
      <c r="AW31" s="41">
        <f t="shared" si="7"/>
        <v>0</v>
      </c>
      <c r="AX31" s="41">
        <f t="shared" si="7"/>
        <v>0</v>
      </c>
      <c r="AY31" s="41">
        <f t="shared" si="8"/>
        <v>0</v>
      </c>
      <c r="AZ31" s="41">
        <f t="shared" si="8"/>
        <v>0</v>
      </c>
      <c r="BA31" s="41">
        <f t="shared" si="8"/>
        <v>0</v>
      </c>
      <c r="BB31" s="41">
        <f t="shared" si="8"/>
        <v>0</v>
      </c>
      <c r="BC31" s="41">
        <f t="shared" si="8"/>
        <v>0</v>
      </c>
      <c r="BD31" s="41">
        <f t="shared" si="8"/>
        <v>0</v>
      </c>
      <c r="BE31" s="41">
        <f t="shared" si="9"/>
        <v>0</v>
      </c>
      <c r="BF31" s="41">
        <f t="shared" si="9"/>
        <v>0</v>
      </c>
      <c r="BG31" s="41">
        <f t="shared" si="9"/>
        <v>0</v>
      </c>
      <c r="BH31" s="41">
        <f t="shared" si="9"/>
        <v>0</v>
      </c>
      <c r="BI31" s="41">
        <f t="shared" si="9"/>
        <v>0</v>
      </c>
      <c r="BJ31" s="41">
        <f t="shared" si="9"/>
        <v>0</v>
      </c>
      <c r="BK31" s="41">
        <f t="shared" si="10"/>
        <v>0</v>
      </c>
      <c r="BL31" s="41">
        <f t="shared" si="10"/>
        <v>0</v>
      </c>
      <c r="BM31" s="41">
        <f t="shared" si="10"/>
        <v>0</v>
      </c>
      <c r="BN31" s="41">
        <f t="shared" si="10"/>
        <v>0</v>
      </c>
      <c r="BO31" s="41">
        <f t="shared" si="10"/>
        <v>0</v>
      </c>
      <c r="BP31" s="41">
        <f t="shared" si="10"/>
        <v>0</v>
      </c>
      <c r="BQ31" s="41">
        <f t="shared" si="11"/>
        <v>0</v>
      </c>
      <c r="BR31" s="41">
        <f t="shared" si="11"/>
        <v>0</v>
      </c>
      <c r="BS31" s="41">
        <f t="shared" si="11"/>
        <v>0</v>
      </c>
      <c r="BT31" s="41">
        <f t="shared" si="11"/>
        <v>0</v>
      </c>
      <c r="BU31" s="41">
        <f t="shared" si="11"/>
        <v>0</v>
      </c>
      <c r="BV31" s="41">
        <f t="shared" si="11"/>
        <v>0</v>
      </c>
      <c r="BW31" s="41">
        <f t="shared" si="12"/>
        <v>0</v>
      </c>
      <c r="BX31" s="41">
        <f t="shared" si="12"/>
        <v>0</v>
      </c>
      <c r="BY31" s="41">
        <f t="shared" si="12"/>
        <v>0</v>
      </c>
      <c r="BZ31" s="41">
        <f t="shared" si="12"/>
        <v>0</v>
      </c>
      <c r="CA31" s="41">
        <f t="shared" si="12"/>
        <v>0</v>
      </c>
      <c r="CB31" s="41">
        <f t="shared" si="12"/>
        <v>0</v>
      </c>
      <c r="CC31" s="41">
        <f t="shared" si="13"/>
        <v>0</v>
      </c>
      <c r="CD31" s="41">
        <f t="shared" si="13"/>
        <v>0</v>
      </c>
      <c r="CE31" s="41">
        <f t="shared" si="13"/>
        <v>0</v>
      </c>
      <c r="CF31" s="41">
        <f t="shared" si="13"/>
        <v>0</v>
      </c>
      <c r="CG31" s="41">
        <f t="shared" si="13"/>
        <v>0</v>
      </c>
      <c r="CH31" s="41">
        <f t="shared" si="13"/>
        <v>0</v>
      </c>
      <c r="CI31" s="51">
        <f>IF(AK31=CI$2,'Marks Entry'!G38,0)</f>
        <v>0</v>
      </c>
      <c r="CJ31" s="50">
        <f>IF(AK31=CJ$2,'Marks Entry'!G38,0)</f>
        <v>0</v>
      </c>
      <c r="CK31" s="50">
        <f>IF(AK31=CK$2,'Marks Entry'!G38,0)</f>
        <v>0</v>
      </c>
      <c r="CL31" s="50">
        <f>IF(AK31=CL$2,'Marks Entry'!G38,0)</f>
        <v>0</v>
      </c>
      <c r="CM31" s="50">
        <f>IF(AK31=CM$2,'Marks Entry'!G38,0)</f>
        <v>0</v>
      </c>
      <c r="CN31" s="50">
        <f>IF(AK31=CN$2,'Marks Entry'!G38,0)</f>
        <v>0</v>
      </c>
      <c r="CO31" s="49" t="str">
        <f>IF(AND('Marks Entry'!$GA38="Passed",$AK31=CO$2),'Marks Entry'!$FZ38,IF($AK31=CO$2,'Marks Entry'!$GA38,""))</f>
        <v/>
      </c>
      <c r="CP31" s="49" t="str">
        <f>IF(AND('Marks Entry'!$GA38="Passed",$AK31=CP$2),'Marks Entry'!$FZ38,IF($AK31=CP$2,'Marks Entry'!$GA38,""))</f>
        <v/>
      </c>
      <c r="CQ31" s="49" t="str">
        <f>IF(AND('Marks Entry'!$GA38="Passed",$AK31=CQ$2),'Marks Entry'!$FZ38,IF($AK31=CQ$2,'Marks Entry'!$GA38,""))</f>
        <v/>
      </c>
      <c r="CR31" s="49" t="str">
        <f>IF(AND('Marks Entry'!$GA38="Passed",$AK31=CR$2),'Marks Entry'!$FZ38,IF($AK31=CR$2,'Marks Entry'!$GA38,""))</f>
        <v/>
      </c>
      <c r="CS31" s="49" t="str">
        <f>IF(AND('Marks Entry'!$GA38="Passed",$AK31=CS$2),'Marks Entry'!$FZ38,IF($AK31=CS$2,'Marks Entry'!$GA38,""))</f>
        <v/>
      </c>
      <c r="CT31" s="49" t="str">
        <f>IF(AND('Marks Entry'!$GA38="Passed",$AK31=CT$2),'Marks Entry'!$FZ38,IF($AK31=CT$2,'Marks Entry'!$GA38,""))</f>
        <v/>
      </c>
    </row>
    <row r="32" spans="1:98" ht="20.25" customHeight="1">
      <c r="A32" s="287">
        <v>1</v>
      </c>
      <c r="B32" s="305" t="s">
        <v>181</v>
      </c>
      <c r="C32" s="1324">
        <f>CO104</f>
        <v>0</v>
      </c>
      <c r="D32" s="1325"/>
      <c r="E32" s="1325"/>
      <c r="F32" s="1326"/>
      <c r="G32" s="1324">
        <f>CP104</f>
        <v>0</v>
      </c>
      <c r="H32" s="1325"/>
      <c r="I32" s="1325"/>
      <c r="J32" s="1326"/>
      <c r="K32" s="1324">
        <f>CQ104</f>
        <v>0</v>
      </c>
      <c r="L32" s="1325"/>
      <c r="M32" s="1325"/>
      <c r="N32" s="1326"/>
      <c r="O32" s="1324">
        <f>CR104</f>
        <v>0</v>
      </c>
      <c r="P32" s="1325"/>
      <c r="Q32" s="1325"/>
      <c r="R32" s="1326"/>
      <c r="S32" s="1324">
        <f>CS104</f>
        <v>0</v>
      </c>
      <c r="T32" s="1325"/>
      <c r="U32" s="1325"/>
      <c r="V32" s="1325"/>
      <c r="W32" s="1324">
        <f>CT104</f>
        <v>0</v>
      </c>
      <c r="X32" s="1325"/>
      <c r="Y32" s="1325"/>
      <c r="Z32" s="1326"/>
      <c r="AA32" s="1324">
        <f>SUM(C32:Z32)</f>
        <v>0</v>
      </c>
      <c r="AB32" s="1325"/>
      <c r="AC32" s="1325"/>
      <c r="AD32" s="1326"/>
      <c r="AJ32" s="42">
        <f t="shared" si="14"/>
        <v>0</v>
      </c>
      <c r="AK32" s="42">
        <f>'Marks Entry'!F39</f>
        <v>0</v>
      </c>
      <c r="AL32" s="50" t="str">
        <f>'Result Sheet'!X37</f>
        <v/>
      </c>
      <c r="AM32" s="50" t="str">
        <f>'Result Sheet'!AL37</f>
        <v/>
      </c>
      <c r="AN32" s="50" t="str">
        <f>'Result Sheet'!AZ37</f>
        <v/>
      </c>
      <c r="AO32" s="50" t="str">
        <f>'Result Sheet'!BN37</f>
        <v/>
      </c>
      <c r="AP32" s="50" t="str">
        <f>'Result Sheet'!CB37</f>
        <v/>
      </c>
      <c r="AQ32" s="43" t="str">
        <f>'Result Sheet'!CP37</f>
        <v/>
      </c>
      <c r="AR32" s="48" t="str">
        <f>'Result Sheet'!DD37</f>
        <v/>
      </c>
      <c r="AS32" s="41">
        <f t="shared" si="7"/>
        <v>0</v>
      </c>
      <c r="AT32" s="41">
        <f t="shared" si="7"/>
        <v>0</v>
      </c>
      <c r="AU32" s="41">
        <f t="shared" si="7"/>
        <v>0</v>
      </c>
      <c r="AV32" s="41">
        <f t="shared" si="7"/>
        <v>0</v>
      </c>
      <c r="AW32" s="41">
        <f t="shared" si="7"/>
        <v>0</v>
      </c>
      <c r="AX32" s="41">
        <f t="shared" si="7"/>
        <v>0</v>
      </c>
      <c r="AY32" s="41">
        <f t="shared" si="8"/>
        <v>0</v>
      </c>
      <c r="AZ32" s="41">
        <f t="shared" si="8"/>
        <v>0</v>
      </c>
      <c r="BA32" s="41">
        <f t="shared" si="8"/>
        <v>0</v>
      </c>
      <c r="BB32" s="41">
        <f t="shared" si="8"/>
        <v>0</v>
      </c>
      <c r="BC32" s="41">
        <f t="shared" si="8"/>
        <v>0</v>
      </c>
      <c r="BD32" s="41">
        <f t="shared" si="8"/>
        <v>0</v>
      </c>
      <c r="BE32" s="41">
        <f t="shared" si="9"/>
        <v>0</v>
      </c>
      <c r="BF32" s="41">
        <f t="shared" si="9"/>
        <v>0</v>
      </c>
      <c r="BG32" s="41">
        <f t="shared" si="9"/>
        <v>0</v>
      </c>
      <c r="BH32" s="41">
        <f t="shared" si="9"/>
        <v>0</v>
      </c>
      <c r="BI32" s="41">
        <f t="shared" si="9"/>
        <v>0</v>
      </c>
      <c r="BJ32" s="41">
        <f t="shared" si="9"/>
        <v>0</v>
      </c>
      <c r="BK32" s="41">
        <f t="shared" si="10"/>
        <v>0</v>
      </c>
      <c r="BL32" s="41">
        <f t="shared" si="10"/>
        <v>0</v>
      </c>
      <c r="BM32" s="41">
        <f t="shared" si="10"/>
        <v>0</v>
      </c>
      <c r="BN32" s="41">
        <f t="shared" si="10"/>
        <v>0</v>
      </c>
      <c r="BO32" s="41">
        <f t="shared" si="10"/>
        <v>0</v>
      </c>
      <c r="BP32" s="41">
        <f t="shared" si="10"/>
        <v>0</v>
      </c>
      <c r="BQ32" s="41">
        <f t="shared" si="11"/>
        <v>0</v>
      </c>
      <c r="BR32" s="41">
        <f t="shared" si="11"/>
        <v>0</v>
      </c>
      <c r="BS32" s="41">
        <f t="shared" si="11"/>
        <v>0</v>
      </c>
      <c r="BT32" s="41">
        <f t="shared" si="11"/>
        <v>0</v>
      </c>
      <c r="BU32" s="41">
        <f t="shared" si="11"/>
        <v>0</v>
      </c>
      <c r="BV32" s="41">
        <f t="shared" si="11"/>
        <v>0</v>
      </c>
      <c r="BW32" s="41">
        <f t="shared" si="12"/>
        <v>0</v>
      </c>
      <c r="BX32" s="41">
        <f t="shared" si="12"/>
        <v>0</v>
      </c>
      <c r="BY32" s="41">
        <f t="shared" si="12"/>
        <v>0</v>
      </c>
      <c r="BZ32" s="41">
        <f t="shared" si="12"/>
        <v>0</v>
      </c>
      <c r="CA32" s="41">
        <f t="shared" si="12"/>
        <v>0</v>
      </c>
      <c r="CB32" s="41">
        <f t="shared" si="12"/>
        <v>0</v>
      </c>
      <c r="CC32" s="41">
        <f t="shared" si="13"/>
        <v>0</v>
      </c>
      <c r="CD32" s="41">
        <f t="shared" si="13"/>
        <v>0</v>
      </c>
      <c r="CE32" s="41">
        <f t="shared" si="13"/>
        <v>0</v>
      </c>
      <c r="CF32" s="41">
        <f t="shared" si="13"/>
        <v>0</v>
      </c>
      <c r="CG32" s="41">
        <f t="shared" si="13"/>
        <v>0</v>
      </c>
      <c r="CH32" s="41">
        <f t="shared" si="13"/>
        <v>0</v>
      </c>
      <c r="CI32" s="51">
        <f>IF(AK32=CI$2,'Marks Entry'!G39,0)</f>
        <v>0</v>
      </c>
      <c r="CJ32" s="50">
        <f>IF(AK32=CJ$2,'Marks Entry'!G39,0)</f>
        <v>0</v>
      </c>
      <c r="CK32" s="50">
        <f>IF(AK32=CK$2,'Marks Entry'!G39,0)</f>
        <v>0</v>
      </c>
      <c r="CL32" s="50">
        <f>IF(AK32=CL$2,'Marks Entry'!G39,0)</f>
        <v>0</v>
      </c>
      <c r="CM32" s="50">
        <f>IF(AK32=CM$2,'Marks Entry'!G39,0)</f>
        <v>0</v>
      </c>
      <c r="CN32" s="50">
        <f>IF(AK32=CN$2,'Marks Entry'!G39,0)</f>
        <v>0</v>
      </c>
      <c r="CO32" s="49" t="str">
        <f>IF(AND('Marks Entry'!$GA39="Passed",$AK32=CO$2),'Marks Entry'!$FZ39,IF($AK32=CO$2,'Marks Entry'!$GA39,""))</f>
        <v/>
      </c>
      <c r="CP32" s="49" t="str">
        <f>IF(AND('Marks Entry'!$GA39="Passed",$AK32=CP$2),'Marks Entry'!$FZ39,IF($AK32=CP$2,'Marks Entry'!$GA39,""))</f>
        <v/>
      </c>
      <c r="CQ32" s="49" t="str">
        <f>IF(AND('Marks Entry'!$GA39="Passed",$AK32=CQ$2),'Marks Entry'!$FZ39,IF($AK32=CQ$2,'Marks Entry'!$GA39,""))</f>
        <v/>
      </c>
      <c r="CR32" s="49" t="str">
        <f>IF(AND('Marks Entry'!$GA39="Passed",$AK32=CR$2),'Marks Entry'!$FZ39,IF($AK32=CR$2,'Marks Entry'!$GA39,""))</f>
        <v/>
      </c>
      <c r="CS32" s="49" t="str">
        <f>IF(AND('Marks Entry'!$GA39="Passed",$AK32=CS$2),'Marks Entry'!$FZ39,IF($AK32=CS$2,'Marks Entry'!$GA39,""))</f>
        <v/>
      </c>
      <c r="CT32" s="49" t="str">
        <f>IF(AND('Marks Entry'!$GA39="Passed",$AK32=CT$2),'Marks Entry'!$FZ39,IF($AK32=CT$2,'Marks Entry'!$GA39,""))</f>
        <v/>
      </c>
    </row>
    <row r="33" spans="1:98" ht="20.25" customHeight="1">
      <c r="A33" s="292">
        <v>2</v>
      </c>
      <c r="B33" s="306" t="s">
        <v>182</v>
      </c>
      <c r="C33" s="1342">
        <f>CO105</f>
        <v>0</v>
      </c>
      <c r="D33" s="1343"/>
      <c r="E33" s="1343"/>
      <c r="F33" s="1344"/>
      <c r="G33" s="1342">
        <f>CP105</f>
        <v>0</v>
      </c>
      <c r="H33" s="1343"/>
      <c r="I33" s="1343"/>
      <c r="J33" s="1344"/>
      <c r="K33" s="1342">
        <f>CQ105</f>
        <v>0</v>
      </c>
      <c r="L33" s="1343"/>
      <c r="M33" s="1343"/>
      <c r="N33" s="1344"/>
      <c r="O33" s="1342">
        <f>CR105</f>
        <v>1</v>
      </c>
      <c r="P33" s="1343"/>
      <c r="Q33" s="1343"/>
      <c r="R33" s="1344"/>
      <c r="S33" s="1342">
        <f>CS105</f>
        <v>0</v>
      </c>
      <c r="T33" s="1343"/>
      <c r="U33" s="1343"/>
      <c r="V33" s="1343"/>
      <c r="W33" s="1342">
        <f>CT105</f>
        <v>0</v>
      </c>
      <c r="X33" s="1343"/>
      <c r="Y33" s="1343"/>
      <c r="Z33" s="1344"/>
      <c r="AA33" s="1342">
        <f t="shared" ref="AA33:AA37" si="95">SUM(C33:Z33)</f>
        <v>1</v>
      </c>
      <c r="AB33" s="1343"/>
      <c r="AC33" s="1343"/>
      <c r="AD33" s="1344"/>
      <c r="AJ33" s="42">
        <f t="shared" si="14"/>
        <v>0</v>
      </c>
      <c r="AK33" s="42">
        <f>'Marks Entry'!F40</f>
        <v>0</v>
      </c>
      <c r="AL33" s="50" t="str">
        <f>'Result Sheet'!X38</f>
        <v/>
      </c>
      <c r="AM33" s="50" t="str">
        <f>'Result Sheet'!AL38</f>
        <v/>
      </c>
      <c r="AN33" s="50" t="str">
        <f>'Result Sheet'!AZ38</f>
        <v/>
      </c>
      <c r="AO33" s="50" t="str">
        <f>'Result Sheet'!BN38</f>
        <v/>
      </c>
      <c r="AP33" s="50" t="str">
        <f>'Result Sheet'!CB38</f>
        <v/>
      </c>
      <c r="AQ33" s="43" t="str">
        <f>'Result Sheet'!CP38</f>
        <v/>
      </c>
      <c r="AR33" s="48" t="str">
        <f>'Result Sheet'!DD38</f>
        <v/>
      </c>
      <c r="AS33" s="41">
        <f t="shared" si="7"/>
        <v>0</v>
      </c>
      <c r="AT33" s="41">
        <f t="shared" si="7"/>
        <v>0</v>
      </c>
      <c r="AU33" s="41">
        <f t="shared" si="7"/>
        <v>0</v>
      </c>
      <c r="AV33" s="41">
        <f t="shared" si="7"/>
        <v>0</v>
      </c>
      <c r="AW33" s="41">
        <f t="shared" si="7"/>
        <v>0</v>
      </c>
      <c r="AX33" s="41">
        <f t="shared" si="7"/>
        <v>0</v>
      </c>
      <c r="AY33" s="41">
        <f t="shared" si="8"/>
        <v>0</v>
      </c>
      <c r="AZ33" s="41">
        <f t="shared" si="8"/>
        <v>0</v>
      </c>
      <c r="BA33" s="41">
        <f t="shared" si="8"/>
        <v>0</v>
      </c>
      <c r="BB33" s="41">
        <f t="shared" si="8"/>
        <v>0</v>
      </c>
      <c r="BC33" s="41">
        <f t="shared" si="8"/>
        <v>0</v>
      </c>
      <c r="BD33" s="41">
        <f t="shared" si="8"/>
        <v>0</v>
      </c>
      <c r="BE33" s="41">
        <f t="shared" si="9"/>
        <v>0</v>
      </c>
      <c r="BF33" s="41">
        <f t="shared" si="9"/>
        <v>0</v>
      </c>
      <c r="BG33" s="41">
        <f t="shared" si="9"/>
        <v>0</v>
      </c>
      <c r="BH33" s="41">
        <f t="shared" si="9"/>
        <v>0</v>
      </c>
      <c r="BI33" s="41">
        <f t="shared" si="9"/>
        <v>0</v>
      </c>
      <c r="BJ33" s="41">
        <f t="shared" si="9"/>
        <v>0</v>
      </c>
      <c r="BK33" s="41">
        <f t="shared" si="10"/>
        <v>0</v>
      </c>
      <c r="BL33" s="41">
        <f t="shared" si="10"/>
        <v>0</v>
      </c>
      <c r="BM33" s="41">
        <f t="shared" si="10"/>
        <v>0</v>
      </c>
      <c r="BN33" s="41">
        <f t="shared" si="10"/>
        <v>0</v>
      </c>
      <c r="BO33" s="41">
        <f t="shared" si="10"/>
        <v>0</v>
      </c>
      <c r="BP33" s="41">
        <f t="shared" si="10"/>
        <v>0</v>
      </c>
      <c r="BQ33" s="41">
        <f t="shared" si="11"/>
        <v>0</v>
      </c>
      <c r="BR33" s="41">
        <f t="shared" si="11"/>
        <v>0</v>
      </c>
      <c r="BS33" s="41">
        <f t="shared" si="11"/>
        <v>0</v>
      </c>
      <c r="BT33" s="41">
        <f t="shared" si="11"/>
        <v>0</v>
      </c>
      <c r="BU33" s="41">
        <f t="shared" si="11"/>
        <v>0</v>
      </c>
      <c r="BV33" s="41">
        <f t="shared" si="11"/>
        <v>0</v>
      </c>
      <c r="BW33" s="41">
        <f t="shared" si="12"/>
        <v>0</v>
      </c>
      <c r="BX33" s="41">
        <f t="shared" si="12"/>
        <v>0</v>
      </c>
      <c r="BY33" s="41">
        <f t="shared" si="12"/>
        <v>0</v>
      </c>
      <c r="BZ33" s="41">
        <f t="shared" si="12"/>
        <v>0</v>
      </c>
      <c r="CA33" s="41">
        <f t="shared" si="12"/>
        <v>0</v>
      </c>
      <c r="CB33" s="41">
        <f t="shared" si="12"/>
        <v>0</v>
      </c>
      <c r="CC33" s="41">
        <f t="shared" si="13"/>
        <v>0</v>
      </c>
      <c r="CD33" s="41">
        <f t="shared" si="13"/>
        <v>0</v>
      </c>
      <c r="CE33" s="41">
        <f t="shared" si="13"/>
        <v>0</v>
      </c>
      <c r="CF33" s="41">
        <f t="shared" si="13"/>
        <v>0</v>
      </c>
      <c r="CG33" s="41">
        <f t="shared" si="13"/>
        <v>0</v>
      </c>
      <c r="CH33" s="41">
        <f t="shared" si="13"/>
        <v>0</v>
      </c>
      <c r="CI33" s="51">
        <f>IF(AK33=CI$2,'Marks Entry'!G40,0)</f>
        <v>0</v>
      </c>
      <c r="CJ33" s="50">
        <f>IF(AK33=CJ$2,'Marks Entry'!G40,0)</f>
        <v>0</v>
      </c>
      <c r="CK33" s="50">
        <f>IF(AK33=CK$2,'Marks Entry'!G40,0)</f>
        <v>0</v>
      </c>
      <c r="CL33" s="50">
        <f>IF(AK33=CL$2,'Marks Entry'!G40,0)</f>
        <v>0</v>
      </c>
      <c r="CM33" s="50">
        <f>IF(AK33=CM$2,'Marks Entry'!G40,0)</f>
        <v>0</v>
      </c>
      <c r="CN33" s="50">
        <f>IF(AK33=CN$2,'Marks Entry'!G40,0)</f>
        <v>0</v>
      </c>
      <c r="CO33" s="49" t="str">
        <f>IF(AND('Marks Entry'!$GA40="Passed",$AK33=CO$2),'Marks Entry'!$FZ40,IF($AK33=CO$2,'Marks Entry'!$GA40,""))</f>
        <v/>
      </c>
      <c r="CP33" s="49" t="str">
        <f>IF(AND('Marks Entry'!$GA40="Passed",$AK33=CP$2),'Marks Entry'!$FZ40,IF($AK33=CP$2,'Marks Entry'!$GA40,""))</f>
        <v/>
      </c>
      <c r="CQ33" s="49" t="str">
        <f>IF(AND('Marks Entry'!$GA40="Passed",$AK33=CQ$2),'Marks Entry'!$FZ40,IF($AK33=CQ$2,'Marks Entry'!$GA40,""))</f>
        <v/>
      </c>
      <c r="CR33" s="49" t="str">
        <f>IF(AND('Marks Entry'!$GA40="Passed",$AK33=CR$2),'Marks Entry'!$FZ40,IF($AK33=CR$2,'Marks Entry'!$GA40,""))</f>
        <v/>
      </c>
      <c r="CS33" s="49" t="str">
        <f>IF(AND('Marks Entry'!$GA40="Passed",$AK33=CS$2),'Marks Entry'!$FZ40,IF($AK33=CS$2,'Marks Entry'!$GA40,""))</f>
        <v/>
      </c>
      <c r="CT33" s="49" t="str">
        <f>IF(AND('Marks Entry'!$GA40="Passed",$AK33=CT$2),'Marks Entry'!$FZ40,IF($AK33=CT$2,'Marks Entry'!$GA40,""))</f>
        <v/>
      </c>
    </row>
    <row r="34" spans="1:98" ht="20.25" customHeight="1">
      <c r="A34" s="292">
        <v>3</v>
      </c>
      <c r="B34" s="306" t="s">
        <v>183</v>
      </c>
      <c r="C34" s="1342">
        <f>CO106</f>
        <v>0</v>
      </c>
      <c r="D34" s="1343"/>
      <c r="E34" s="1343"/>
      <c r="F34" s="1344"/>
      <c r="G34" s="1342">
        <f t="shared" ref="G34:G36" si="96">CP106</f>
        <v>0</v>
      </c>
      <c r="H34" s="1343"/>
      <c r="I34" s="1343"/>
      <c r="J34" s="1344"/>
      <c r="K34" s="1342">
        <f t="shared" ref="K34:K36" si="97">CQ106</f>
        <v>0</v>
      </c>
      <c r="L34" s="1343"/>
      <c r="M34" s="1343"/>
      <c r="N34" s="1344"/>
      <c r="O34" s="1342">
        <f t="shared" ref="O34:O36" si="98">CR106</f>
        <v>0</v>
      </c>
      <c r="P34" s="1343"/>
      <c r="Q34" s="1343"/>
      <c r="R34" s="1344"/>
      <c r="S34" s="1342">
        <f t="shared" ref="S34:S36" si="99">CS106</f>
        <v>0</v>
      </c>
      <c r="T34" s="1343"/>
      <c r="U34" s="1343"/>
      <c r="V34" s="1343"/>
      <c r="W34" s="1342">
        <f t="shared" ref="W34:W36" si="100">CT106</f>
        <v>0</v>
      </c>
      <c r="X34" s="1343"/>
      <c r="Y34" s="1343"/>
      <c r="Z34" s="1344"/>
      <c r="AA34" s="1342">
        <f t="shared" si="95"/>
        <v>0</v>
      </c>
      <c r="AB34" s="1343"/>
      <c r="AC34" s="1343"/>
      <c r="AD34" s="1344"/>
      <c r="AJ34" s="42">
        <f t="shared" si="14"/>
        <v>0</v>
      </c>
      <c r="AK34" s="42">
        <f>'Marks Entry'!F41</f>
        <v>0</v>
      </c>
      <c r="AL34" s="50" t="str">
        <f>'Result Sheet'!X39</f>
        <v/>
      </c>
      <c r="AM34" s="50" t="str">
        <f>'Result Sheet'!AL39</f>
        <v/>
      </c>
      <c r="AN34" s="50" t="str">
        <f>'Result Sheet'!AZ39</f>
        <v/>
      </c>
      <c r="AO34" s="50" t="str">
        <f>'Result Sheet'!BN39</f>
        <v/>
      </c>
      <c r="AP34" s="50" t="str">
        <f>'Result Sheet'!CB39</f>
        <v/>
      </c>
      <c r="AQ34" s="43" t="str">
        <f>'Result Sheet'!CP39</f>
        <v/>
      </c>
      <c r="AR34" s="48" t="str">
        <f>'Result Sheet'!DD39</f>
        <v/>
      </c>
      <c r="AS34" s="41">
        <f t="shared" si="7"/>
        <v>0</v>
      </c>
      <c r="AT34" s="41">
        <f t="shared" si="7"/>
        <v>0</v>
      </c>
      <c r="AU34" s="41">
        <f t="shared" si="7"/>
        <v>0</v>
      </c>
      <c r="AV34" s="41">
        <f t="shared" si="7"/>
        <v>0</v>
      </c>
      <c r="AW34" s="41">
        <f t="shared" si="7"/>
        <v>0</v>
      </c>
      <c r="AX34" s="41">
        <f t="shared" si="7"/>
        <v>0</v>
      </c>
      <c r="AY34" s="41">
        <f t="shared" si="8"/>
        <v>0</v>
      </c>
      <c r="AZ34" s="41">
        <f t="shared" si="8"/>
        <v>0</v>
      </c>
      <c r="BA34" s="41">
        <f t="shared" si="8"/>
        <v>0</v>
      </c>
      <c r="BB34" s="41">
        <f t="shared" si="8"/>
        <v>0</v>
      </c>
      <c r="BC34" s="41">
        <f t="shared" si="8"/>
        <v>0</v>
      </c>
      <c r="BD34" s="41">
        <f t="shared" si="8"/>
        <v>0</v>
      </c>
      <c r="BE34" s="41">
        <f t="shared" si="9"/>
        <v>0</v>
      </c>
      <c r="BF34" s="41">
        <f t="shared" si="9"/>
        <v>0</v>
      </c>
      <c r="BG34" s="41">
        <f t="shared" si="9"/>
        <v>0</v>
      </c>
      <c r="BH34" s="41">
        <f t="shared" si="9"/>
        <v>0</v>
      </c>
      <c r="BI34" s="41">
        <f t="shared" si="9"/>
        <v>0</v>
      </c>
      <c r="BJ34" s="41">
        <f t="shared" si="9"/>
        <v>0</v>
      </c>
      <c r="BK34" s="41">
        <f t="shared" si="10"/>
        <v>0</v>
      </c>
      <c r="BL34" s="41">
        <f t="shared" si="10"/>
        <v>0</v>
      </c>
      <c r="BM34" s="41">
        <f t="shared" si="10"/>
        <v>0</v>
      </c>
      <c r="BN34" s="41">
        <f t="shared" si="10"/>
        <v>0</v>
      </c>
      <c r="BO34" s="41">
        <f t="shared" si="10"/>
        <v>0</v>
      </c>
      <c r="BP34" s="41">
        <f t="shared" si="10"/>
        <v>0</v>
      </c>
      <c r="BQ34" s="41">
        <f t="shared" si="11"/>
        <v>0</v>
      </c>
      <c r="BR34" s="41">
        <f t="shared" si="11"/>
        <v>0</v>
      </c>
      <c r="BS34" s="41">
        <f t="shared" si="11"/>
        <v>0</v>
      </c>
      <c r="BT34" s="41">
        <f t="shared" si="11"/>
        <v>0</v>
      </c>
      <c r="BU34" s="41">
        <f t="shared" si="11"/>
        <v>0</v>
      </c>
      <c r="BV34" s="41">
        <f t="shared" si="11"/>
        <v>0</v>
      </c>
      <c r="BW34" s="41">
        <f t="shared" si="12"/>
        <v>0</v>
      </c>
      <c r="BX34" s="41">
        <f t="shared" si="12"/>
        <v>0</v>
      </c>
      <c r="BY34" s="41">
        <f t="shared" si="12"/>
        <v>0</v>
      </c>
      <c r="BZ34" s="41">
        <f t="shared" si="12"/>
        <v>0</v>
      </c>
      <c r="CA34" s="41">
        <f t="shared" si="12"/>
        <v>0</v>
      </c>
      <c r="CB34" s="41">
        <f t="shared" si="12"/>
        <v>0</v>
      </c>
      <c r="CC34" s="41">
        <f t="shared" si="13"/>
        <v>0</v>
      </c>
      <c r="CD34" s="41">
        <f t="shared" si="13"/>
        <v>0</v>
      </c>
      <c r="CE34" s="41">
        <f t="shared" si="13"/>
        <v>0</v>
      </c>
      <c r="CF34" s="41">
        <f t="shared" si="13"/>
        <v>0</v>
      </c>
      <c r="CG34" s="41">
        <f t="shared" si="13"/>
        <v>0</v>
      </c>
      <c r="CH34" s="41">
        <f t="shared" si="13"/>
        <v>0</v>
      </c>
      <c r="CI34" s="51">
        <f>IF(AK34=CI$2,'Marks Entry'!G41,0)</f>
        <v>0</v>
      </c>
      <c r="CJ34" s="50">
        <f>IF(AK34=CJ$2,'Marks Entry'!G41,0)</f>
        <v>0</v>
      </c>
      <c r="CK34" s="50">
        <f>IF(AK34=CK$2,'Marks Entry'!G41,0)</f>
        <v>0</v>
      </c>
      <c r="CL34" s="50">
        <f>IF(AK34=CL$2,'Marks Entry'!G41,0)</f>
        <v>0</v>
      </c>
      <c r="CM34" s="50">
        <f>IF(AK34=CM$2,'Marks Entry'!G41,0)</f>
        <v>0</v>
      </c>
      <c r="CN34" s="50">
        <f>IF(AK34=CN$2,'Marks Entry'!G41,0)</f>
        <v>0</v>
      </c>
      <c r="CO34" s="49" t="str">
        <f>IF(AND('Marks Entry'!$GA41="Passed",$AK34=CO$2),'Marks Entry'!$FZ41,IF($AK34=CO$2,'Marks Entry'!$GA41,""))</f>
        <v/>
      </c>
      <c r="CP34" s="49" t="str">
        <f>IF(AND('Marks Entry'!$GA41="Passed",$AK34=CP$2),'Marks Entry'!$FZ41,IF($AK34=CP$2,'Marks Entry'!$GA41,""))</f>
        <v/>
      </c>
      <c r="CQ34" s="49" t="str">
        <f>IF(AND('Marks Entry'!$GA41="Passed",$AK34=CQ$2),'Marks Entry'!$FZ41,IF($AK34=CQ$2,'Marks Entry'!$GA41,""))</f>
        <v/>
      </c>
      <c r="CR34" s="49" t="str">
        <f>IF(AND('Marks Entry'!$GA41="Passed",$AK34=CR$2),'Marks Entry'!$FZ41,IF($AK34=CR$2,'Marks Entry'!$GA41,""))</f>
        <v/>
      </c>
      <c r="CS34" s="49" t="str">
        <f>IF(AND('Marks Entry'!$GA41="Passed",$AK34=CS$2),'Marks Entry'!$FZ41,IF($AK34=CS$2,'Marks Entry'!$GA41,""))</f>
        <v/>
      </c>
      <c r="CT34" s="49" t="str">
        <f>IF(AND('Marks Entry'!$GA41="Passed",$AK34=CT$2),'Marks Entry'!$FZ41,IF($AK34=CT$2,'Marks Entry'!$GA41,""))</f>
        <v/>
      </c>
    </row>
    <row r="35" spans="1:98" ht="20.25" customHeight="1">
      <c r="A35" s="292">
        <v>4</v>
      </c>
      <c r="B35" s="306" t="s">
        <v>120</v>
      </c>
      <c r="C35" s="1342">
        <f>CO107</f>
        <v>0</v>
      </c>
      <c r="D35" s="1343"/>
      <c r="E35" s="1343"/>
      <c r="F35" s="1344"/>
      <c r="G35" s="1342">
        <f t="shared" si="96"/>
        <v>0</v>
      </c>
      <c r="H35" s="1343"/>
      <c r="I35" s="1343"/>
      <c r="J35" s="1344"/>
      <c r="K35" s="1342">
        <f t="shared" si="97"/>
        <v>0</v>
      </c>
      <c r="L35" s="1343"/>
      <c r="M35" s="1343"/>
      <c r="N35" s="1344"/>
      <c r="O35" s="1342">
        <f t="shared" si="98"/>
        <v>0</v>
      </c>
      <c r="P35" s="1343"/>
      <c r="Q35" s="1343"/>
      <c r="R35" s="1344"/>
      <c r="S35" s="1342">
        <f t="shared" si="99"/>
        <v>0</v>
      </c>
      <c r="T35" s="1343"/>
      <c r="U35" s="1343"/>
      <c r="V35" s="1343"/>
      <c r="W35" s="1342">
        <f t="shared" si="100"/>
        <v>0</v>
      </c>
      <c r="X35" s="1343"/>
      <c r="Y35" s="1343"/>
      <c r="Z35" s="1344"/>
      <c r="AA35" s="1342">
        <f t="shared" si="95"/>
        <v>0</v>
      </c>
      <c r="AB35" s="1343"/>
      <c r="AC35" s="1343"/>
      <c r="AD35" s="1344"/>
      <c r="AJ35" s="42">
        <f t="shared" si="14"/>
        <v>0</v>
      </c>
      <c r="AK35" s="42">
        <f>'Marks Entry'!F42</f>
        <v>0</v>
      </c>
      <c r="AL35" s="50" t="str">
        <f>'Result Sheet'!X40</f>
        <v/>
      </c>
      <c r="AM35" s="50" t="str">
        <f>'Result Sheet'!AL40</f>
        <v/>
      </c>
      <c r="AN35" s="50" t="str">
        <f>'Result Sheet'!AZ40</f>
        <v/>
      </c>
      <c r="AO35" s="50" t="str">
        <f>'Result Sheet'!BN40</f>
        <v/>
      </c>
      <c r="AP35" s="50" t="str">
        <f>'Result Sheet'!CB40</f>
        <v/>
      </c>
      <c r="AQ35" s="43" t="str">
        <f>'Result Sheet'!CP40</f>
        <v/>
      </c>
      <c r="AR35" s="48" t="str">
        <f>'Result Sheet'!DD40</f>
        <v/>
      </c>
      <c r="AS35" s="41">
        <f t="shared" si="7"/>
        <v>0</v>
      </c>
      <c r="AT35" s="41">
        <f t="shared" si="7"/>
        <v>0</v>
      </c>
      <c r="AU35" s="41">
        <f t="shared" si="7"/>
        <v>0</v>
      </c>
      <c r="AV35" s="41">
        <f t="shared" si="7"/>
        <v>0</v>
      </c>
      <c r="AW35" s="41">
        <f t="shared" si="7"/>
        <v>0</v>
      </c>
      <c r="AX35" s="41">
        <f t="shared" si="7"/>
        <v>0</v>
      </c>
      <c r="AY35" s="41">
        <f t="shared" si="8"/>
        <v>0</v>
      </c>
      <c r="AZ35" s="41">
        <f t="shared" si="8"/>
        <v>0</v>
      </c>
      <c r="BA35" s="41">
        <f t="shared" si="8"/>
        <v>0</v>
      </c>
      <c r="BB35" s="41">
        <f t="shared" si="8"/>
        <v>0</v>
      </c>
      <c r="BC35" s="41">
        <f t="shared" si="8"/>
        <v>0</v>
      </c>
      <c r="BD35" s="41">
        <f t="shared" si="8"/>
        <v>0</v>
      </c>
      <c r="BE35" s="41">
        <f t="shared" si="9"/>
        <v>0</v>
      </c>
      <c r="BF35" s="41">
        <f t="shared" si="9"/>
        <v>0</v>
      </c>
      <c r="BG35" s="41">
        <f t="shared" si="9"/>
        <v>0</v>
      </c>
      <c r="BH35" s="41">
        <f t="shared" si="9"/>
        <v>0</v>
      </c>
      <c r="BI35" s="41">
        <f t="shared" si="9"/>
        <v>0</v>
      </c>
      <c r="BJ35" s="41">
        <f t="shared" si="9"/>
        <v>0</v>
      </c>
      <c r="BK35" s="41">
        <f t="shared" si="10"/>
        <v>0</v>
      </c>
      <c r="BL35" s="41">
        <f t="shared" si="10"/>
        <v>0</v>
      </c>
      <c r="BM35" s="41">
        <f t="shared" si="10"/>
        <v>0</v>
      </c>
      <c r="BN35" s="41">
        <f t="shared" si="10"/>
        <v>0</v>
      </c>
      <c r="BO35" s="41">
        <f t="shared" si="10"/>
        <v>0</v>
      </c>
      <c r="BP35" s="41">
        <f t="shared" si="10"/>
        <v>0</v>
      </c>
      <c r="BQ35" s="41">
        <f t="shared" si="11"/>
        <v>0</v>
      </c>
      <c r="BR35" s="41">
        <f t="shared" si="11"/>
        <v>0</v>
      </c>
      <c r="BS35" s="41">
        <f t="shared" si="11"/>
        <v>0</v>
      </c>
      <c r="BT35" s="41">
        <f t="shared" si="11"/>
        <v>0</v>
      </c>
      <c r="BU35" s="41">
        <f t="shared" si="11"/>
        <v>0</v>
      </c>
      <c r="BV35" s="41">
        <f t="shared" si="11"/>
        <v>0</v>
      </c>
      <c r="BW35" s="41">
        <f t="shared" si="12"/>
        <v>0</v>
      </c>
      <c r="BX35" s="41">
        <f t="shared" si="12"/>
        <v>0</v>
      </c>
      <c r="BY35" s="41">
        <f t="shared" si="12"/>
        <v>0</v>
      </c>
      <c r="BZ35" s="41">
        <f t="shared" si="12"/>
        <v>0</v>
      </c>
      <c r="CA35" s="41">
        <f t="shared" si="12"/>
        <v>0</v>
      </c>
      <c r="CB35" s="41">
        <f t="shared" si="12"/>
        <v>0</v>
      </c>
      <c r="CC35" s="41">
        <f t="shared" si="13"/>
        <v>0</v>
      </c>
      <c r="CD35" s="41">
        <f t="shared" si="13"/>
        <v>0</v>
      </c>
      <c r="CE35" s="41">
        <f t="shared" si="13"/>
        <v>0</v>
      </c>
      <c r="CF35" s="41">
        <f t="shared" si="13"/>
        <v>0</v>
      </c>
      <c r="CG35" s="41">
        <f t="shared" si="13"/>
        <v>0</v>
      </c>
      <c r="CH35" s="41">
        <f t="shared" si="13"/>
        <v>0</v>
      </c>
      <c r="CI35" s="51">
        <f>IF(AK35=CI$2,'Marks Entry'!G42,0)</f>
        <v>0</v>
      </c>
      <c r="CJ35" s="50">
        <f>IF(AK35=CJ$2,'Marks Entry'!G42,0)</f>
        <v>0</v>
      </c>
      <c r="CK35" s="50">
        <f>IF(AK35=CK$2,'Marks Entry'!G42,0)</f>
        <v>0</v>
      </c>
      <c r="CL35" s="50">
        <f>IF(AK35=CL$2,'Marks Entry'!G42,0)</f>
        <v>0</v>
      </c>
      <c r="CM35" s="50">
        <f>IF(AK35=CM$2,'Marks Entry'!G42,0)</f>
        <v>0</v>
      </c>
      <c r="CN35" s="50">
        <f>IF(AK35=CN$2,'Marks Entry'!G42,0)</f>
        <v>0</v>
      </c>
      <c r="CO35" s="49" t="str">
        <f>IF(AND('Marks Entry'!$GA42="Passed",$AK35=CO$2),'Marks Entry'!$FZ42,IF($AK35=CO$2,'Marks Entry'!$GA42,""))</f>
        <v/>
      </c>
      <c r="CP35" s="49" t="str">
        <f>IF(AND('Marks Entry'!$GA42="Passed",$AK35=CP$2),'Marks Entry'!$FZ42,IF($AK35=CP$2,'Marks Entry'!$GA42,""))</f>
        <v/>
      </c>
      <c r="CQ35" s="49" t="str">
        <f>IF(AND('Marks Entry'!$GA42="Passed",$AK35=CQ$2),'Marks Entry'!$FZ42,IF($AK35=CQ$2,'Marks Entry'!$GA42,""))</f>
        <v/>
      </c>
      <c r="CR35" s="49" t="str">
        <f>IF(AND('Marks Entry'!$GA42="Passed",$AK35=CR$2),'Marks Entry'!$FZ42,IF($AK35=CR$2,'Marks Entry'!$GA42,""))</f>
        <v/>
      </c>
      <c r="CS35" s="49" t="str">
        <f>IF(AND('Marks Entry'!$GA42="Passed",$AK35=CS$2),'Marks Entry'!$FZ42,IF($AK35=CS$2,'Marks Entry'!$GA42,""))</f>
        <v/>
      </c>
      <c r="CT35" s="49" t="str">
        <f>IF(AND('Marks Entry'!$GA42="Passed",$AK35=CT$2),'Marks Entry'!$FZ42,IF($AK35=CT$2,'Marks Entry'!$GA42,""))</f>
        <v/>
      </c>
    </row>
    <row r="36" spans="1:98" ht="20.25" customHeight="1">
      <c r="A36" s="292">
        <v>5</v>
      </c>
      <c r="B36" s="306" t="s">
        <v>184</v>
      </c>
      <c r="C36" s="1342">
        <f>CO108</f>
        <v>0</v>
      </c>
      <c r="D36" s="1343"/>
      <c r="E36" s="1343"/>
      <c r="F36" s="1344"/>
      <c r="G36" s="1342">
        <f t="shared" si="96"/>
        <v>0</v>
      </c>
      <c r="H36" s="1343"/>
      <c r="I36" s="1343"/>
      <c r="J36" s="1344"/>
      <c r="K36" s="1342">
        <f t="shared" si="97"/>
        <v>0</v>
      </c>
      <c r="L36" s="1343"/>
      <c r="M36" s="1343"/>
      <c r="N36" s="1344"/>
      <c r="O36" s="1342">
        <f t="shared" si="98"/>
        <v>1</v>
      </c>
      <c r="P36" s="1343"/>
      <c r="Q36" s="1343"/>
      <c r="R36" s="1344"/>
      <c r="S36" s="1342">
        <f t="shared" si="99"/>
        <v>0</v>
      </c>
      <c r="T36" s="1343"/>
      <c r="U36" s="1343"/>
      <c r="V36" s="1343"/>
      <c r="W36" s="1342">
        <f t="shared" si="100"/>
        <v>0</v>
      </c>
      <c r="X36" s="1343"/>
      <c r="Y36" s="1343"/>
      <c r="Z36" s="1344"/>
      <c r="AA36" s="1342">
        <f t="shared" si="95"/>
        <v>1</v>
      </c>
      <c r="AB36" s="1343"/>
      <c r="AC36" s="1343"/>
      <c r="AD36" s="1344"/>
      <c r="AJ36" s="42">
        <f t="shared" si="14"/>
        <v>0</v>
      </c>
      <c r="AK36" s="42">
        <f>'Marks Entry'!F43</f>
        <v>0</v>
      </c>
      <c r="AL36" s="50" t="str">
        <f>'Result Sheet'!X41</f>
        <v/>
      </c>
      <c r="AM36" s="50" t="str">
        <f>'Result Sheet'!AL41</f>
        <v/>
      </c>
      <c r="AN36" s="50" t="str">
        <f>'Result Sheet'!AZ41</f>
        <v/>
      </c>
      <c r="AO36" s="50" t="str">
        <f>'Result Sheet'!BN41</f>
        <v/>
      </c>
      <c r="AP36" s="50" t="str">
        <f>'Result Sheet'!CB41</f>
        <v/>
      </c>
      <c r="AQ36" s="43" t="str">
        <f>'Result Sheet'!CP41</f>
        <v/>
      </c>
      <c r="AR36" s="48" t="str">
        <f>'Result Sheet'!DD41</f>
        <v/>
      </c>
      <c r="AS36" s="41">
        <f t="shared" ref="AS36:AX67" si="101">IF($AK36=AS$2,$AL36,0)</f>
        <v>0</v>
      </c>
      <c r="AT36" s="41">
        <f t="shared" si="101"/>
        <v>0</v>
      </c>
      <c r="AU36" s="41">
        <f t="shared" si="101"/>
        <v>0</v>
      </c>
      <c r="AV36" s="41">
        <f t="shared" si="101"/>
        <v>0</v>
      </c>
      <c r="AW36" s="41">
        <f t="shared" si="101"/>
        <v>0</v>
      </c>
      <c r="AX36" s="41">
        <f t="shared" si="101"/>
        <v>0</v>
      </c>
      <c r="AY36" s="41">
        <f t="shared" ref="AY36:BD67" si="102">IF($AK36=AY$2,$AM36,0)</f>
        <v>0</v>
      </c>
      <c r="AZ36" s="41">
        <f t="shared" si="102"/>
        <v>0</v>
      </c>
      <c r="BA36" s="41">
        <f t="shared" si="102"/>
        <v>0</v>
      </c>
      <c r="BB36" s="41">
        <f t="shared" si="102"/>
        <v>0</v>
      </c>
      <c r="BC36" s="41">
        <f t="shared" si="102"/>
        <v>0</v>
      </c>
      <c r="BD36" s="41">
        <f t="shared" si="102"/>
        <v>0</v>
      </c>
      <c r="BE36" s="41">
        <f t="shared" ref="BE36:BJ67" si="103">IF($AK36=BE$2,$AN36,0)</f>
        <v>0</v>
      </c>
      <c r="BF36" s="41">
        <f t="shared" si="103"/>
        <v>0</v>
      </c>
      <c r="BG36" s="41">
        <f t="shared" si="103"/>
        <v>0</v>
      </c>
      <c r="BH36" s="41">
        <f t="shared" si="103"/>
        <v>0</v>
      </c>
      <c r="BI36" s="41">
        <f t="shared" si="103"/>
        <v>0</v>
      </c>
      <c r="BJ36" s="41">
        <f t="shared" si="103"/>
        <v>0</v>
      </c>
      <c r="BK36" s="41">
        <f t="shared" ref="BK36:BP67" si="104">IF($AK36=BK$2,$AO36,0)</f>
        <v>0</v>
      </c>
      <c r="BL36" s="41">
        <f t="shared" si="104"/>
        <v>0</v>
      </c>
      <c r="BM36" s="41">
        <f t="shared" si="104"/>
        <v>0</v>
      </c>
      <c r="BN36" s="41">
        <f t="shared" si="104"/>
        <v>0</v>
      </c>
      <c r="BO36" s="41">
        <f t="shared" si="104"/>
        <v>0</v>
      </c>
      <c r="BP36" s="41">
        <f t="shared" si="104"/>
        <v>0</v>
      </c>
      <c r="BQ36" s="41">
        <f t="shared" ref="BQ36:BV67" si="105">IF($AK36=BQ$2,$AP36,0)</f>
        <v>0</v>
      </c>
      <c r="BR36" s="41">
        <f t="shared" si="105"/>
        <v>0</v>
      </c>
      <c r="BS36" s="41">
        <f t="shared" si="105"/>
        <v>0</v>
      </c>
      <c r="BT36" s="41">
        <f t="shared" si="105"/>
        <v>0</v>
      </c>
      <c r="BU36" s="41">
        <f t="shared" si="105"/>
        <v>0</v>
      </c>
      <c r="BV36" s="41">
        <f t="shared" si="105"/>
        <v>0</v>
      </c>
      <c r="BW36" s="41">
        <f t="shared" ref="BW36:CB67" si="106">IF($AK36=BW$2,$AQ36,0)</f>
        <v>0</v>
      </c>
      <c r="BX36" s="41">
        <f t="shared" si="106"/>
        <v>0</v>
      </c>
      <c r="BY36" s="41">
        <f t="shared" si="106"/>
        <v>0</v>
      </c>
      <c r="BZ36" s="41">
        <f t="shared" si="106"/>
        <v>0</v>
      </c>
      <c r="CA36" s="41">
        <f t="shared" si="106"/>
        <v>0</v>
      </c>
      <c r="CB36" s="41">
        <f t="shared" si="106"/>
        <v>0</v>
      </c>
      <c r="CC36" s="41">
        <f t="shared" ref="CC36:CH67" si="107">IF($AK36=CC$2,$AR36,0)</f>
        <v>0</v>
      </c>
      <c r="CD36" s="41">
        <f t="shared" si="107"/>
        <v>0</v>
      </c>
      <c r="CE36" s="41">
        <f t="shared" si="107"/>
        <v>0</v>
      </c>
      <c r="CF36" s="41">
        <f t="shared" si="107"/>
        <v>0</v>
      </c>
      <c r="CG36" s="41">
        <f t="shared" si="107"/>
        <v>0</v>
      </c>
      <c r="CH36" s="41">
        <f t="shared" si="107"/>
        <v>0</v>
      </c>
      <c r="CI36" s="51">
        <f>IF(AK36=CI$2,'Marks Entry'!G43,0)</f>
        <v>0</v>
      </c>
      <c r="CJ36" s="50">
        <f>IF(AK36=CJ$2,'Marks Entry'!G43,0)</f>
        <v>0</v>
      </c>
      <c r="CK36" s="50">
        <f>IF(AK36=CK$2,'Marks Entry'!G43,0)</f>
        <v>0</v>
      </c>
      <c r="CL36" s="50">
        <f>IF(AK36=CL$2,'Marks Entry'!G43,0)</f>
        <v>0</v>
      </c>
      <c r="CM36" s="50">
        <f>IF(AK36=CM$2,'Marks Entry'!G43,0)</f>
        <v>0</v>
      </c>
      <c r="CN36" s="50">
        <f>IF(AK36=CN$2,'Marks Entry'!G43,0)</f>
        <v>0</v>
      </c>
      <c r="CO36" s="49" t="str">
        <f>IF(AND('Marks Entry'!$GA43="Passed",$AK36=CO$2),'Marks Entry'!$FZ43,IF($AK36=CO$2,'Marks Entry'!$GA43,""))</f>
        <v/>
      </c>
      <c r="CP36" s="49" t="str">
        <f>IF(AND('Marks Entry'!$GA43="Passed",$AK36=CP$2),'Marks Entry'!$FZ43,IF($AK36=CP$2,'Marks Entry'!$GA43,""))</f>
        <v/>
      </c>
      <c r="CQ36" s="49" t="str">
        <f>IF(AND('Marks Entry'!$GA43="Passed",$AK36=CQ$2),'Marks Entry'!$FZ43,IF($AK36=CQ$2,'Marks Entry'!$GA43,""))</f>
        <v/>
      </c>
      <c r="CR36" s="49" t="str">
        <f>IF(AND('Marks Entry'!$GA43="Passed",$AK36=CR$2),'Marks Entry'!$FZ43,IF($AK36=CR$2,'Marks Entry'!$GA43,""))</f>
        <v/>
      </c>
      <c r="CS36" s="49" t="str">
        <f>IF(AND('Marks Entry'!$GA43="Passed",$AK36=CS$2),'Marks Entry'!$FZ43,IF($AK36=CS$2,'Marks Entry'!$GA43,""))</f>
        <v/>
      </c>
      <c r="CT36" s="49" t="str">
        <f>IF(AND('Marks Entry'!$GA43="Passed",$AK36=CT$2),'Marks Entry'!$FZ43,IF($AK36=CT$2,'Marks Entry'!$GA43,""))</f>
        <v/>
      </c>
    </row>
    <row r="37" spans="1:98" ht="20.25" customHeight="1">
      <c r="A37" s="297">
        <v>6</v>
      </c>
      <c r="B37" s="307" t="s">
        <v>121</v>
      </c>
      <c r="C37" s="1345">
        <f>CO110</f>
        <v>0</v>
      </c>
      <c r="D37" s="1346"/>
      <c r="E37" s="1346"/>
      <c r="F37" s="1347"/>
      <c r="G37" s="1345">
        <f>CP110</f>
        <v>0</v>
      </c>
      <c r="H37" s="1346"/>
      <c r="I37" s="1346"/>
      <c r="J37" s="1347"/>
      <c r="K37" s="1345">
        <f t="shared" ref="K37" si="108">CT110</f>
        <v>0</v>
      </c>
      <c r="L37" s="1346"/>
      <c r="M37" s="1346"/>
      <c r="N37" s="1347"/>
      <c r="O37" s="1345">
        <f t="shared" ref="O37" si="109">CX110</f>
        <v>0</v>
      </c>
      <c r="P37" s="1346"/>
      <c r="Q37" s="1346"/>
      <c r="R37" s="1347"/>
      <c r="S37" s="1345">
        <f t="shared" ref="S37" si="110">DB110</f>
        <v>0</v>
      </c>
      <c r="T37" s="1346"/>
      <c r="U37" s="1346"/>
      <c r="V37" s="1347"/>
      <c r="W37" s="1345">
        <f t="shared" ref="W37" si="111">DF110</f>
        <v>0</v>
      </c>
      <c r="X37" s="1346"/>
      <c r="Y37" s="1346"/>
      <c r="Z37" s="1347"/>
      <c r="AA37" s="1345">
        <f t="shared" si="95"/>
        <v>0</v>
      </c>
      <c r="AB37" s="1346"/>
      <c r="AC37" s="1346"/>
      <c r="AD37" s="1347"/>
      <c r="AJ37" s="42">
        <f t="shared" si="14"/>
        <v>0</v>
      </c>
      <c r="AK37" s="42">
        <f>'Marks Entry'!F44</f>
        <v>0</v>
      </c>
      <c r="AL37" s="50" t="str">
        <f>'Result Sheet'!X42</f>
        <v/>
      </c>
      <c r="AM37" s="50" t="str">
        <f>'Result Sheet'!AL42</f>
        <v/>
      </c>
      <c r="AN37" s="50" t="str">
        <f>'Result Sheet'!AZ42</f>
        <v/>
      </c>
      <c r="AO37" s="50" t="str">
        <f>'Result Sheet'!BN42</f>
        <v/>
      </c>
      <c r="AP37" s="50" t="str">
        <f>'Result Sheet'!CB42</f>
        <v/>
      </c>
      <c r="AQ37" s="43" t="str">
        <f>'Result Sheet'!CP42</f>
        <v/>
      </c>
      <c r="AR37" s="48" t="str">
        <f>'Result Sheet'!DD42</f>
        <v/>
      </c>
      <c r="AS37" s="41">
        <f t="shared" si="101"/>
        <v>0</v>
      </c>
      <c r="AT37" s="41">
        <f t="shared" si="101"/>
        <v>0</v>
      </c>
      <c r="AU37" s="41">
        <f t="shared" si="101"/>
        <v>0</v>
      </c>
      <c r="AV37" s="41">
        <f t="shared" si="101"/>
        <v>0</v>
      </c>
      <c r="AW37" s="41">
        <f t="shared" si="101"/>
        <v>0</v>
      </c>
      <c r="AX37" s="41">
        <f t="shared" si="101"/>
        <v>0</v>
      </c>
      <c r="AY37" s="41">
        <f t="shared" si="102"/>
        <v>0</v>
      </c>
      <c r="AZ37" s="41">
        <f t="shared" si="102"/>
        <v>0</v>
      </c>
      <c r="BA37" s="41">
        <f t="shared" si="102"/>
        <v>0</v>
      </c>
      <c r="BB37" s="41">
        <f t="shared" si="102"/>
        <v>0</v>
      </c>
      <c r="BC37" s="41">
        <f t="shared" si="102"/>
        <v>0</v>
      </c>
      <c r="BD37" s="41">
        <f t="shared" si="102"/>
        <v>0</v>
      </c>
      <c r="BE37" s="41">
        <f t="shared" si="103"/>
        <v>0</v>
      </c>
      <c r="BF37" s="41">
        <f t="shared" si="103"/>
        <v>0</v>
      </c>
      <c r="BG37" s="41">
        <f t="shared" si="103"/>
        <v>0</v>
      </c>
      <c r="BH37" s="41">
        <f t="shared" si="103"/>
        <v>0</v>
      </c>
      <c r="BI37" s="41">
        <f t="shared" si="103"/>
        <v>0</v>
      </c>
      <c r="BJ37" s="41">
        <f t="shared" si="103"/>
        <v>0</v>
      </c>
      <c r="BK37" s="41">
        <f t="shared" si="104"/>
        <v>0</v>
      </c>
      <c r="BL37" s="41">
        <f t="shared" si="104"/>
        <v>0</v>
      </c>
      <c r="BM37" s="41">
        <f t="shared" si="104"/>
        <v>0</v>
      </c>
      <c r="BN37" s="41">
        <f t="shared" si="104"/>
        <v>0</v>
      </c>
      <c r="BO37" s="41">
        <f t="shared" si="104"/>
        <v>0</v>
      </c>
      <c r="BP37" s="41">
        <f t="shared" si="104"/>
        <v>0</v>
      </c>
      <c r="BQ37" s="41">
        <f t="shared" si="105"/>
        <v>0</v>
      </c>
      <c r="BR37" s="41">
        <f t="shared" si="105"/>
        <v>0</v>
      </c>
      <c r="BS37" s="41">
        <f t="shared" si="105"/>
        <v>0</v>
      </c>
      <c r="BT37" s="41">
        <f t="shared" si="105"/>
        <v>0</v>
      </c>
      <c r="BU37" s="41">
        <f t="shared" si="105"/>
        <v>0</v>
      </c>
      <c r="BV37" s="41">
        <f t="shared" si="105"/>
        <v>0</v>
      </c>
      <c r="BW37" s="41">
        <f t="shared" si="106"/>
        <v>0</v>
      </c>
      <c r="BX37" s="41">
        <f t="shared" si="106"/>
        <v>0</v>
      </c>
      <c r="BY37" s="41">
        <f t="shared" si="106"/>
        <v>0</v>
      </c>
      <c r="BZ37" s="41">
        <f t="shared" si="106"/>
        <v>0</v>
      </c>
      <c r="CA37" s="41">
        <f t="shared" si="106"/>
        <v>0</v>
      </c>
      <c r="CB37" s="41">
        <f t="shared" si="106"/>
        <v>0</v>
      </c>
      <c r="CC37" s="41">
        <f t="shared" si="107"/>
        <v>0</v>
      </c>
      <c r="CD37" s="41">
        <f t="shared" si="107"/>
        <v>0</v>
      </c>
      <c r="CE37" s="41">
        <f t="shared" si="107"/>
        <v>0</v>
      </c>
      <c r="CF37" s="41">
        <f t="shared" si="107"/>
        <v>0</v>
      </c>
      <c r="CG37" s="41">
        <f t="shared" si="107"/>
        <v>0</v>
      </c>
      <c r="CH37" s="41">
        <f t="shared" si="107"/>
        <v>0</v>
      </c>
      <c r="CI37" s="51">
        <f>IF(AK37=CI$2,'Marks Entry'!G44,0)</f>
        <v>0</v>
      </c>
      <c r="CJ37" s="50">
        <f>IF(AK37=CJ$2,'Marks Entry'!G44,0)</f>
        <v>0</v>
      </c>
      <c r="CK37" s="50">
        <f>IF(AK37=CK$2,'Marks Entry'!G44,0)</f>
        <v>0</v>
      </c>
      <c r="CL37" s="50">
        <f>IF(AK37=CL$2,'Marks Entry'!G44,0)</f>
        <v>0</v>
      </c>
      <c r="CM37" s="50">
        <f>IF(AK37=CM$2,'Marks Entry'!G44,0)</f>
        <v>0</v>
      </c>
      <c r="CN37" s="50">
        <f>IF(AK37=CN$2,'Marks Entry'!G44,0)</f>
        <v>0</v>
      </c>
      <c r="CO37" s="49" t="str">
        <f>IF(AND('Marks Entry'!$GA44="Passed",$AK37=CO$2),'Marks Entry'!$FZ44,IF($AK37=CO$2,'Marks Entry'!$GA44,""))</f>
        <v/>
      </c>
      <c r="CP37" s="49" t="str">
        <f>IF(AND('Marks Entry'!$GA44="Passed",$AK37=CP$2),'Marks Entry'!$FZ44,IF($AK37=CP$2,'Marks Entry'!$GA44,""))</f>
        <v/>
      </c>
      <c r="CQ37" s="49" t="str">
        <f>IF(AND('Marks Entry'!$GA44="Passed",$AK37=CQ$2),'Marks Entry'!$FZ44,IF($AK37=CQ$2,'Marks Entry'!$GA44,""))</f>
        <v/>
      </c>
      <c r="CR37" s="49" t="str">
        <f>IF(AND('Marks Entry'!$GA44="Passed",$AK37=CR$2),'Marks Entry'!$FZ44,IF($AK37=CR$2,'Marks Entry'!$GA44,""))</f>
        <v/>
      </c>
      <c r="CS37" s="49" t="str">
        <f>IF(AND('Marks Entry'!$GA44="Passed",$AK37=CS$2),'Marks Entry'!$FZ44,IF($AK37=CS$2,'Marks Entry'!$GA44,""))</f>
        <v/>
      </c>
      <c r="CT37" s="49" t="str">
        <f>IF(AND('Marks Entry'!$GA44="Passed",$AK37=CT$2),'Marks Entry'!$FZ44,IF($AK37=CT$2,'Marks Entry'!$GA44,""))</f>
        <v/>
      </c>
    </row>
    <row r="38" spans="1:98" ht="27">
      <c r="A38" s="1367" t="s">
        <v>29</v>
      </c>
      <c r="B38" s="1368"/>
      <c r="C38" s="1339">
        <f>SUM(C32:C37)</f>
        <v>0</v>
      </c>
      <c r="D38" s="1340"/>
      <c r="E38" s="1340"/>
      <c r="F38" s="1341"/>
      <c r="G38" s="1339">
        <f t="shared" ref="G38" si="112">SUM(G32:G37)</f>
        <v>0</v>
      </c>
      <c r="H38" s="1340"/>
      <c r="I38" s="1340"/>
      <c r="J38" s="1341"/>
      <c r="K38" s="1339">
        <f t="shared" ref="K38" si="113">SUM(K32:K37)</f>
        <v>0</v>
      </c>
      <c r="L38" s="1340"/>
      <c r="M38" s="1340"/>
      <c r="N38" s="1341"/>
      <c r="O38" s="1339">
        <f t="shared" ref="O38" si="114">SUM(O32:O37)</f>
        <v>2</v>
      </c>
      <c r="P38" s="1340"/>
      <c r="Q38" s="1340"/>
      <c r="R38" s="1341"/>
      <c r="S38" s="1339">
        <f t="shared" ref="S38" si="115">SUM(S32:S37)</f>
        <v>0</v>
      </c>
      <c r="T38" s="1340"/>
      <c r="U38" s="1340"/>
      <c r="V38" s="1340"/>
      <c r="W38" s="1339">
        <f t="shared" ref="W38" si="116">SUM(W32:W37)</f>
        <v>0</v>
      </c>
      <c r="X38" s="1340"/>
      <c r="Y38" s="1340"/>
      <c r="Z38" s="1341"/>
      <c r="AA38" s="1339">
        <f>SUM(C38:Z38)</f>
        <v>2</v>
      </c>
      <c r="AB38" s="1340"/>
      <c r="AC38" s="1340"/>
      <c r="AD38" s="1341"/>
      <c r="AJ38" s="42">
        <f t="shared" si="14"/>
        <v>0</v>
      </c>
      <c r="AK38" s="42">
        <f>'Marks Entry'!F45</f>
        <v>0</v>
      </c>
      <c r="AL38" s="50" t="str">
        <f>'Result Sheet'!X43</f>
        <v/>
      </c>
      <c r="AM38" s="50" t="str">
        <f>'Result Sheet'!AL43</f>
        <v/>
      </c>
      <c r="AN38" s="50" t="str">
        <f>'Result Sheet'!AZ43</f>
        <v/>
      </c>
      <c r="AO38" s="50" t="str">
        <f>'Result Sheet'!BN43</f>
        <v/>
      </c>
      <c r="AP38" s="50" t="str">
        <f>'Result Sheet'!CB43</f>
        <v/>
      </c>
      <c r="AQ38" s="43" t="str">
        <f>'Result Sheet'!CP43</f>
        <v/>
      </c>
      <c r="AR38" s="48" t="str">
        <f>'Result Sheet'!DD43</f>
        <v/>
      </c>
      <c r="AS38" s="41">
        <f t="shared" si="101"/>
        <v>0</v>
      </c>
      <c r="AT38" s="41">
        <f t="shared" si="101"/>
        <v>0</v>
      </c>
      <c r="AU38" s="41">
        <f t="shared" si="101"/>
        <v>0</v>
      </c>
      <c r="AV38" s="41">
        <f t="shared" si="101"/>
        <v>0</v>
      </c>
      <c r="AW38" s="41">
        <f t="shared" si="101"/>
        <v>0</v>
      </c>
      <c r="AX38" s="41">
        <f t="shared" si="101"/>
        <v>0</v>
      </c>
      <c r="AY38" s="41">
        <f t="shared" si="102"/>
        <v>0</v>
      </c>
      <c r="AZ38" s="41">
        <f t="shared" si="102"/>
        <v>0</v>
      </c>
      <c r="BA38" s="41">
        <f t="shared" si="102"/>
        <v>0</v>
      </c>
      <c r="BB38" s="41">
        <f t="shared" si="102"/>
        <v>0</v>
      </c>
      <c r="BC38" s="41">
        <f t="shared" si="102"/>
        <v>0</v>
      </c>
      <c r="BD38" s="41">
        <f t="shared" si="102"/>
        <v>0</v>
      </c>
      <c r="BE38" s="41">
        <f t="shared" si="103"/>
        <v>0</v>
      </c>
      <c r="BF38" s="41">
        <f t="shared" si="103"/>
        <v>0</v>
      </c>
      <c r="BG38" s="41">
        <f t="shared" si="103"/>
        <v>0</v>
      </c>
      <c r="BH38" s="41">
        <f t="shared" si="103"/>
        <v>0</v>
      </c>
      <c r="BI38" s="41">
        <f t="shared" si="103"/>
        <v>0</v>
      </c>
      <c r="BJ38" s="41">
        <f t="shared" si="103"/>
        <v>0</v>
      </c>
      <c r="BK38" s="41">
        <f t="shared" si="104"/>
        <v>0</v>
      </c>
      <c r="BL38" s="41">
        <f t="shared" si="104"/>
        <v>0</v>
      </c>
      <c r="BM38" s="41">
        <f t="shared" si="104"/>
        <v>0</v>
      </c>
      <c r="BN38" s="41">
        <f t="shared" si="104"/>
        <v>0</v>
      </c>
      <c r="BO38" s="41">
        <f t="shared" si="104"/>
        <v>0</v>
      </c>
      <c r="BP38" s="41">
        <f t="shared" si="104"/>
        <v>0</v>
      </c>
      <c r="BQ38" s="41">
        <f t="shared" si="105"/>
        <v>0</v>
      </c>
      <c r="BR38" s="41">
        <f t="shared" si="105"/>
        <v>0</v>
      </c>
      <c r="BS38" s="41">
        <f t="shared" si="105"/>
        <v>0</v>
      </c>
      <c r="BT38" s="41">
        <f t="shared" si="105"/>
        <v>0</v>
      </c>
      <c r="BU38" s="41">
        <f t="shared" si="105"/>
        <v>0</v>
      </c>
      <c r="BV38" s="41">
        <f t="shared" si="105"/>
        <v>0</v>
      </c>
      <c r="BW38" s="41">
        <f t="shared" si="106"/>
        <v>0</v>
      </c>
      <c r="BX38" s="41">
        <f t="shared" si="106"/>
        <v>0</v>
      </c>
      <c r="BY38" s="41">
        <f t="shared" si="106"/>
        <v>0</v>
      </c>
      <c r="BZ38" s="41">
        <f t="shared" si="106"/>
        <v>0</v>
      </c>
      <c r="CA38" s="41">
        <f t="shared" si="106"/>
        <v>0</v>
      </c>
      <c r="CB38" s="41">
        <f t="shared" si="106"/>
        <v>0</v>
      </c>
      <c r="CC38" s="41">
        <f t="shared" si="107"/>
        <v>0</v>
      </c>
      <c r="CD38" s="41">
        <f t="shared" si="107"/>
        <v>0</v>
      </c>
      <c r="CE38" s="41">
        <f t="shared" si="107"/>
        <v>0</v>
      </c>
      <c r="CF38" s="41">
        <f t="shared" si="107"/>
        <v>0</v>
      </c>
      <c r="CG38" s="41">
        <f t="shared" si="107"/>
        <v>0</v>
      </c>
      <c r="CH38" s="41">
        <f t="shared" si="107"/>
        <v>0</v>
      </c>
      <c r="CI38" s="51">
        <f>IF(AK38=CI$2,'Marks Entry'!G45,0)</f>
        <v>0</v>
      </c>
      <c r="CJ38" s="50">
        <f>IF(AK38=CJ$2,'Marks Entry'!G45,0)</f>
        <v>0</v>
      </c>
      <c r="CK38" s="50">
        <f>IF(AK38=CK$2,'Marks Entry'!G45,0)</f>
        <v>0</v>
      </c>
      <c r="CL38" s="50">
        <f>IF(AK38=CL$2,'Marks Entry'!G45,0)</f>
        <v>0</v>
      </c>
      <c r="CM38" s="50">
        <f>IF(AK38=CM$2,'Marks Entry'!G45,0)</f>
        <v>0</v>
      </c>
      <c r="CN38" s="50">
        <f>IF(AK38=CN$2,'Marks Entry'!G45,0)</f>
        <v>0</v>
      </c>
      <c r="CO38" s="49" t="str">
        <f>IF(AND('Marks Entry'!$GA45="Passed",$AK38=CO$2),'Marks Entry'!$FZ45,IF($AK38=CO$2,'Marks Entry'!$GA45,""))</f>
        <v/>
      </c>
      <c r="CP38" s="49" t="str">
        <f>IF(AND('Marks Entry'!$GA45="Passed",$AK38=CP$2),'Marks Entry'!$FZ45,IF($AK38=CP$2,'Marks Entry'!$GA45,""))</f>
        <v/>
      </c>
      <c r="CQ38" s="49" t="str">
        <f>IF(AND('Marks Entry'!$GA45="Passed",$AK38=CQ$2),'Marks Entry'!$FZ45,IF($AK38=CQ$2,'Marks Entry'!$GA45,""))</f>
        <v/>
      </c>
      <c r="CR38" s="49" t="str">
        <f>IF(AND('Marks Entry'!$GA45="Passed",$AK38=CR$2),'Marks Entry'!$FZ45,IF($AK38=CR$2,'Marks Entry'!$GA45,""))</f>
        <v/>
      </c>
      <c r="CS38" s="49" t="str">
        <f>IF(AND('Marks Entry'!$GA45="Passed",$AK38=CS$2),'Marks Entry'!$FZ45,IF($AK38=CS$2,'Marks Entry'!$GA45,""))</f>
        <v/>
      </c>
      <c r="CT38" s="49" t="str">
        <f>IF(AND('Marks Entry'!$GA45="Passed",$AK38=CT$2),'Marks Entry'!$FZ45,IF($AK38=CT$2,'Marks Entry'!$GA45,""))</f>
        <v/>
      </c>
    </row>
    <row r="39" spans="1:98" hidden="1">
      <c r="AJ39" s="42">
        <f t="shared" si="14"/>
        <v>0</v>
      </c>
      <c r="AK39" s="42">
        <f>'Marks Entry'!F46</f>
        <v>0</v>
      </c>
      <c r="AL39" s="50" t="str">
        <f>'Result Sheet'!X44</f>
        <v/>
      </c>
      <c r="AM39" s="50" t="str">
        <f>'Result Sheet'!AL44</f>
        <v/>
      </c>
      <c r="AN39" s="50" t="str">
        <f>'Result Sheet'!AZ44</f>
        <v/>
      </c>
      <c r="AO39" s="50" t="str">
        <f>'Result Sheet'!BN44</f>
        <v/>
      </c>
      <c r="AP39" s="50" t="str">
        <f>'Result Sheet'!CB44</f>
        <v/>
      </c>
      <c r="AQ39" s="43" t="str">
        <f>'Result Sheet'!CP44</f>
        <v/>
      </c>
      <c r="AR39" s="48" t="str">
        <f>'Result Sheet'!DD44</f>
        <v/>
      </c>
      <c r="AS39" s="41">
        <f t="shared" si="101"/>
        <v>0</v>
      </c>
      <c r="AT39" s="41">
        <f t="shared" si="101"/>
        <v>0</v>
      </c>
      <c r="AU39" s="41">
        <f t="shared" si="101"/>
        <v>0</v>
      </c>
      <c r="AV39" s="41">
        <f t="shared" si="101"/>
        <v>0</v>
      </c>
      <c r="AW39" s="41">
        <f t="shared" si="101"/>
        <v>0</v>
      </c>
      <c r="AX39" s="41">
        <f t="shared" si="101"/>
        <v>0</v>
      </c>
      <c r="AY39" s="41">
        <f t="shared" si="102"/>
        <v>0</v>
      </c>
      <c r="AZ39" s="41">
        <f t="shared" si="102"/>
        <v>0</v>
      </c>
      <c r="BA39" s="41">
        <f t="shared" si="102"/>
        <v>0</v>
      </c>
      <c r="BB39" s="41">
        <f t="shared" si="102"/>
        <v>0</v>
      </c>
      <c r="BC39" s="41">
        <f t="shared" si="102"/>
        <v>0</v>
      </c>
      <c r="BD39" s="41">
        <f t="shared" si="102"/>
        <v>0</v>
      </c>
      <c r="BE39" s="41">
        <f t="shared" si="103"/>
        <v>0</v>
      </c>
      <c r="BF39" s="41">
        <f t="shared" si="103"/>
        <v>0</v>
      </c>
      <c r="BG39" s="41">
        <f t="shared" si="103"/>
        <v>0</v>
      </c>
      <c r="BH39" s="41">
        <f t="shared" si="103"/>
        <v>0</v>
      </c>
      <c r="BI39" s="41">
        <f t="shared" si="103"/>
        <v>0</v>
      </c>
      <c r="BJ39" s="41">
        <f t="shared" si="103"/>
        <v>0</v>
      </c>
      <c r="BK39" s="41">
        <f t="shared" si="104"/>
        <v>0</v>
      </c>
      <c r="BL39" s="41">
        <f t="shared" si="104"/>
        <v>0</v>
      </c>
      <c r="BM39" s="41">
        <f t="shared" si="104"/>
        <v>0</v>
      </c>
      <c r="BN39" s="41">
        <f t="shared" si="104"/>
        <v>0</v>
      </c>
      <c r="BO39" s="41">
        <f t="shared" si="104"/>
        <v>0</v>
      </c>
      <c r="BP39" s="41">
        <f t="shared" si="104"/>
        <v>0</v>
      </c>
      <c r="BQ39" s="41">
        <f t="shared" si="105"/>
        <v>0</v>
      </c>
      <c r="BR39" s="41">
        <f t="shared" si="105"/>
        <v>0</v>
      </c>
      <c r="BS39" s="41">
        <f t="shared" si="105"/>
        <v>0</v>
      </c>
      <c r="BT39" s="41">
        <f t="shared" si="105"/>
        <v>0</v>
      </c>
      <c r="BU39" s="41">
        <f t="shared" si="105"/>
        <v>0</v>
      </c>
      <c r="BV39" s="41">
        <f t="shared" si="105"/>
        <v>0</v>
      </c>
      <c r="BW39" s="41">
        <f t="shared" si="106"/>
        <v>0</v>
      </c>
      <c r="BX39" s="41">
        <f t="shared" si="106"/>
        <v>0</v>
      </c>
      <c r="BY39" s="41">
        <f t="shared" si="106"/>
        <v>0</v>
      </c>
      <c r="BZ39" s="41">
        <f t="shared" si="106"/>
        <v>0</v>
      </c>
      <c r="CA39" s="41">
        <f t="shared" si="106"/>
        <v>0</v>
      </c>
      <c r="CB39" s="41">
        <f t="shared" si="106"/>
        <v>0</v>
      </c>
      <c r="CC39" s="41">
        <f t="shared" si="107"/>
        <v>0</v>
      </c>
      <c r="CD39" s="41">
        <f t="shared" si="107"/>
        <v>0</v>
      </c>
      <c r="CE39" s="41">
        <f t="shared" si="107"/>
        <v>0</v>
      </c>
      <c r="CF39" s="41">
        <f t="shared" si="107"/>
        <v>0</v>
      </c>
      <c r="CG39" s="41">
        <f t="shared" si="107"/>
        <v>0</v>
      </c>
      <c r="CH39" s="41">
        <f t="shared" si="107"/>
        <v>0</v>
      </c>
      <c r="CI39" s="51">
        <f>IF(AK39=CI$2,'Marks Entry'!G46,0)</f>
        <v>0</v>
      </c>
      <c r="CJ39" s="50">
        <f>IF(AK39=CJ$2,'Marks Entry'!G46,0)</f>
        <v>0</v>
      </c>
      <c r="CK39" s="50">
        <f>IF(AK39=CK$2,'Marks Entry'!G46,0)</f>
        <v>0</v>
      </c>
      <c r="CL39" s="50">
        <f>IF(AK39=CL$2,'Marks Entry'!G46,0)</f>
        <v>0</v>
      </c>
      <c r="CM39" s="50">
        <f>IF(AK39=CM$2,'Marks Entry'!G46,0)</f>
        <v>0</v>
      </c>
      <c r="CN39" s="50">
        <f>IF(AK39=CN$2,'Marks Entry'!G46,0)</f>
        <v>0</v>
      </c>
      <c r="CO39" s="49" t="str">
        <f>IF(AND('Marks Entry'!$GA46="Passed",$AK39=CO$2),'Marks Entry'!$FZ46,IF($AK39=CO$2,'Marks Entry'!$GA46,""))</f>
        <v/>
      </c>
      <c r="CP39" s="49" t="str">
        <f>IF(AND('Marks Entry'!$GA46="Passed",$AK39=CP$2),'Marks Entry'!$FZ46,IF($AK39=CP$2,'Marks Entry'!$GA46,""))</f>
        <v/>
      </c>
      <c r="CQ39" s="49" t="str">
        <f>IF(AND('Marks Entry'!$GA46="Passed",$AK39=CQ$2),'Marks Entry'!$FZ46,IF($AK39=CQ$2,'Marks Entry'!$GA46,""))</f>
        <v/>
      </c>
      <c r="CR39" s="49" t="str">
        <f>IF(AND('Marks Entry'!$GA46="Passed",$AK39=CR$2),'Marks Entry'!$FZ46,IF($AK39=CR$2,'Marks Entry'!$GA46,""))</f>
        <v/>
      </c>
      <c r="CS39" s="49" t="str">
        <f>IF(AND('Marks Entry'!$GA46="Passed",$AK39=CS$2),'Marks Entry'!$FZ46,IF($AK39=CS$2,'Marks Entry'!$GA46,""))</f>
        <v/>
      </c>
      <c r="CT39" s="49" t="str">
        <f>IF(AND('Marks Entry'!$GA46="Passed",$AK39=CT$2),'Marks Entry'!$FZ46,IF($AK39=CT$2,'Marks Entry'!$GA46,""))</f>
        <v/>
      </c>
    </row>
    <row r="40" spans="1:98" ht="25.5" hidden="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J40" s="42">
        <f t="shared" si="14"/>
        <v>0</v>
      </c>
      <c r="AK40" s="42">
        <f>'Marks Entry'!F47</f>
        <v>0</v>
      </c>
      <c r="AL40" s="50" t="str">
        <f>'Result Sheet'!X45</f>
        <v/>
      </c>
      <c r="AM40" s="50" t="str">
        <f>'Result Sheet'!AL45</f>
        <v/>
      </c>
      <c r="AN40" s="50" t="str">
        <f>'Result Sheet'!AZ45</f>
        <v/>
      </c>
      <c r="AO40" s="50" t="str">
        <f>'Result Sheet'!BN45</f>
        <v/>
      </c>
      <c r="AP40" s="50" t="str">
        <f>'Result Sheet'!CB45</f>
        <v/>
      </c>
      <c r="AQ40" s="43" t="str">
        <f>'Result Sheet'!CP45</f>
        <v/>
      </c>
      <c r="AR40" s="48" t="str">
        <f>'Result Sheet'!DD45</f>
        <v/>
      </c>
      <c r="AS40" s="41">
        <f t="shared" si="101"/>
        <v>0</v>
      </c>
      <c r="AT40" s="41">
        <f t="shared" si="101"/>
        <v>0</v>
      </c>
      <c r="AU40" s="41">
        <f t="shared" si="101"/>
        <v>0</v>
      </c>
      <c r="AV40" s="41">
        <f t="shared" si="101"/>
        <v>0</v>
      </c>
      <c r="AW40" s="41">
        <f t="shared" si="101"/>
        <v>0</v>
      </c>
      <c r="AX40" s="41">
        <f t="shared" si="101"/>
        <v>0</v>
      </c>
      <c r="AY40" s="41">
        <f t="shared" si="102"/>
        <v>0</v>
      </c>
      <c r="AZ40" s="41">
        <f t="shared" si="102"/>
        <v>0</v>
      </c>
      <c r="BA40" s="41">
        <f t="shared" si="102"/>
        <v>0</v>
      </c>
      <c r="BB40" s="41">
        <f t="shared" si="102"/>
        <v>0</v>
      </c>
      <c r="BC40" s="41">
        <f t="shared" si="102"/>
        <v>0</v>
      </c>
      <c r="BD40" s="41">
        <f t="shared" si="102"/>
        <v>0</v>
      </c>
      <c r="BE40" s="41">
        <f t="shared" si="103"/>
        <v>0</v>
      </c>
      <c r="BF40" s="41">
        <f t="shared" si="103"/>
        <v>0</v>
      </c>
      <c r="BG40" s="41">
        <f t="shared" si="103"/>
        <v>0</v>
      </c>
      <c r="BH40" s="41">
        <f t="shared" si="103"/>
        <v>0</v>
      </c>
      <c r="BI40" s="41">
        <f t="shared" si="103"/>
        <v>0</v>
      </c>
      <c r="BJ40" s="41">
        <f t="shared" si="103"/>
        <v>0</v>
      </c>
      <c r="BK40" s="41">
        <f t="shared" si="104"/>
        <v>0</v>
      </c>
      <c r="BL40" s="41">
        <f t="shared" si="104"/>
        <v>0</v>
      </c>
      <c r="BM40" s="41">
        <f t="shared" si="104"/>
        <v>0</v>
      </c>
      <c r="BN40" s="41">
        <f t="shared" si="104"/>
        <v>0</v>
      </c>
      <c r="BO40" s="41">
        <f t="shared" si="104"/>
        <v>0</v>
      </c>
      <c r="BP40" s="41">
        <f t="shared" si="104"/>
        <v>0</v>
      </c>
      <c r="BQ40" s="41">
        <f t="shared" si="105"/>
        <v>0</v>
      </c>
      <c r="BR40" s="41">
        <f t="shared" si="105"/>
        <v>0</v>
      </c>
      <c r="BS40" s="41">
        <f t="shared" si="105"/>
        <v>0</v>
      </c>
      <c r="BT40" s="41">
        <f t="shared" si="105"/>
        <v>0</v>
      </c>
      <c r="BU40" s="41">
        <f t="shared" si="105"/>
        <v>0</v>
      </c>
      <c r="BV40" s="41">
        <f t="shared" si="105"/>
        <v>0</v>
      </c>
      <c r="BW40" s="41">
        <f t="shared" si="106"/>
        <v>0</v>
      </c>
      <c r="BX40" s="41">
        <f t="shared" si="106"/>
        <v>0</v>
      </c>
      <c r="BY40" s="41">
        <f t="shared" si="106"/>
        <v>0</v>
      </c>
      <c r="BZ40" s="41">
        <f t="shared" si="106"/>
        <v>0</v>
      </c>
      <c r="CA40" s="41">
        <f t="shared" si="106"/>
        <v>0</v>
      </c>
      <c r="CB40" s="41">
        <f t="shared" si="106"/>
        <v>0</v>
      </c>
      <c r="CC40" s="41">
        <f t="shared" si="107"/>
        <v>0</v>
      </c>
      <c r="CD40" s="41">
        <f t="shared" si="107"/>
        <v>0</v>
      </c>
      <c r="CE40" s="41">
        <f t="shared" si="107"/>
        <v>0</v>
      </c>
      <c r="CF40" s="41">
        <f t="shared" si="107"/>
        <v>0</v>
      </c>
      <c r="CG40" s="41">
        <f t="shared" si="107"/>
        <v>0</v>
      </c>
      <c r="CH40" s="41">
        <f t="shared" si="107"/>
        <v>0</v>
      </c>
      <c r="CI40" s="51">
        <f>IF(AK40=CI$2,'Marks Entry'!G47,0)</f>
        <v>0</v>
      </c>
      <c r="CJ40" s="50">
        <f>IF(AK40=CJ$2,'Marks Entry'!G47,0)</f>
        <v>0</v>
      </c>
      <c r="CK40" s="50">
        <f>IF(AK40=CK$2,'Marks Entry'!G47,0)</f>
        <v>0</v>
      </c>
      <c r="CL40" s="50">
        <f>IF(AK40=CL$2,'Marks Entry'!G47,0)</f>
        <v>0</v>
      </c>
      <c r="CM40" s="50">
        <f>IF(AK40=CM$2,'Marks Entry'!G47,0)</f>
        <v>0</v>
      </c>
      <c r="CN40" s="50">
        <f>IF(AK40=CN$2,'Marks Entry'!G47,0)</f>
        <v>0</v>
      </c>
      <c r="CO40" s="49" t="str">
        <f>IF(AND('Marks Entry'!$GA47="Passed",$AK40=CO$2),'Marks Entry'!$FZ47,IF($AK40=CO$2,'Marks Entry'!$GA47,""))</f>
        <v/>
      </c>
      <c r="CP40" s="49" t="str">
        <f>IF(AND('Marks Entry'!$GA47="Passed",$AK40=CP$2),'Marks Entry'!$FZ47,IF($AK40=CP$2,'Marks Entry'!$GA47,""))</f>
        <v/>
      </c>
      <c r="CQ40" s="49" t="str">
        <f>IF(AND('Marks Entry'!$GA47="Passed",$AK40=CQ$2),'Marks Entry'!$FZ47,IF($AK40=CQ$2,'Marks Entry'!$GA47,""))</f>
        <v/>
      </c>
      <c r="CR40" s="49" t="str">
        <f>IF(AND('Marks Entry'!$GA47="Passed",$AK40=CR$2),'Marks Entry'!$FZ47,IF($AK40=CR$2,'Marks Entry'!$GA47,""))</f>
        <v/>
      </c>
      <c r="CS40" s="49" t="str">
        <f>IF(AND('Marks Entry'!$GA47="Passed",$AK40=CS$2),'Marks Entry'!$FZ47,IF($AK40=CS$2,'Marks Entry'!$GA47,""))</f>
        <v/>
      </c>
      <c r="CT40" s="49" t="str">
        <f>IF(AND('Marks Entry'!$GA47="Passed",$AK40=CT$2),'Marks Entry'!$FZ47,IF($AK40=CT$2,'Marks Entry'!$GA47,""))</f>
        <v/>
      </c>
    </row>
    <row r="41" spans="1:98" hidden="1">
      <c r="A41" s="5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J41" s="42">
        <f t="shared" si="14"/>
        <v>0</v>
      </c>
      <c r="AK41" s="42">
        <f>'Marks Entry'!F48</f>
        <v>0</v>
      </c>
      <c r="AL41" s="50" t="str">
        <f>'Result Sheet'!X46</f>
        <v/>
      </c>
      <c r="AM41" s="50" t="str">
        <f>'Result Sheet'!AL46</f>
        <v/>
      </c>
      <c r="AN41" s="50" t="str">
        <f>'Result Sheet'!AZ46</f>
        <v/>
      </c>
      <c r="AO41" s="50" t="str">
        <f>'Result Sheet'!BN46</f>
        <v/>
      </c>
      <c r="AP41" s="50" t="str">
        <f>'Result Sheet'!CB46</f>
        <v/>
      </c>
      <c r="AQ41" s="43" t="str">
        <f>'Result Sheet'!CP46</f>
        <v/>
      </c>
      <c r="AR41" s="48" t="str">
        <f>'Result Sheet'!DD46</f>
        <v/>
      </c>
      <c r="AS41" s="41">
        <f t="shared" si="101"/>
        <v>0</v>
      </c>
      <c r="AT41" s="41">
        <f t="shared" si="101"/>
        <v>0</v>
      </c>
      <c r="AU41" s="41">
        <f t="shared" si="101"/>
        <v>0</v>
      </c>
      <c r="AV41" s="41">
        <f t="shared" si="101"/>
        <v>0</v>
      </c>
      <c r="AW41" s="41">
        <f t="shared" si="101"/>
        <v>0</v>
      </c>
      <c r="AX41" s="41">
        <f t="shared" si="101"/>
        <v>0</v>
      </c>
      <c r="AY41" s="41">
        <f t="shared" si="102"/>
        <v>0</v>
      </c>
      <c r="AZ41" s="41">
        <f t="shared" si="102"/>
        <v>0</v>
      </c>
      <c r="BA41" s="41">
        <f t="shared" si="102"/>
        <v>0</v>
      </c>
      <c r="BB41" s="41">
        <f t="shared" si="102"/>
        <v>0</v>
      </c>
      <c r="BC41" s="41">
        <f t="shared" si="102"/>
        <v>0</v>
      </c>
      <c r="BD41" s="41">
        <f t="shared" si="102"/>
        <v>0</v>
      </c>
      <c r="BE41" s="41">
        <f t="shared" si="103"/>
        <v>0</v>
      </c>
      <c r="BF41" s="41">
        <f t="shared" si="103"/>
        <v>0</v>
      </c>
      <c r="BG41" s="41">
        <f t="shared" si="103"/>
        <v>0</v>
      </c>
      <c r="BH41" s="41">
        <f t="shared" si="103"/>
        <v>0</v>
      </c>
      <c r="BI41" s="41">
        <f t="shared" si="103"/>
        <v>0</v>
      </c>
      <c r="BJ41" s="41">
        <f t="shared" si="103"/>
        <v>0</v>
      </c>
      <c r="BK41" s="41">
        <f t="shared" si="104"/>
        <v>0</v>
      </c>
      <c r="BL41" s="41">
        <f t="shared" si="104"/>
        <v>0</v>
      </c>
      <c r="BM41" s="41">
        <f t="shared" si="104"/>
        <v>0</v>
      </c>
      <c r="BN41" s="41">
        <f t="shared" si="104"/>
        <v>0</v>
      </c>
      <c r="BO41" s="41">
        <f t="shared" si="104"/>
        <v>0</v>
      </c>
      <c r="BP41" s="41">
        <f t="shared" si="104"/>
        <v>0</v>
      </c>
      <c r="BQ41" s="41">
        <f t="shared" si="105"/>
        <v>0</v>
      </c>
      <c r="BR41" s="41">
        <f t="shared" si="105"/>
        <v>0</v>
      </c>
      <c r="BS41" s="41">
        <f t="shared" si="105"/>
        <v>0</v>
      </c>
      <c r="BT41" s="41">
        <f t="shared" si="105"/>
        <v>0</v>
      </c>
      <c r="BU41" s="41">
        <f t="shared" si="105"/>
        <v>0</v>
      </c>
      <c r="BV41" s="41">
        <f t="shared" si="105"/>
        <v>0</v>
      </c>
      <c r="BW41" s="41">
        <f t="shared" si="106"/>
        <v>0</v>
      </c>
      <c r="BX41" s="41">
        <f t="shared" si="106"/>
        <v>0</v>
      </c>
      <c r="BY41" s="41">
        <f t="shared" si="106"/>
        <v>0</v>
      </c>
      <c r="BZ41" s="41">
        <f t="shared" si="106"/>
        <v>0</v>
      </c>
      <c r="CA41" s="41">
        <f t="shared" si="106"/>
        <v>0</v>
      </c>
      <c r="CB41" s="41">
        <f t="shared" si="106"/>
        <v>0</v>
      </c>
      <c r="CC41" s="41">
        <f t="shared" si="107"/>
        <v>0</v>
      </c>
      <c r="CD41" s="41">
        <f t="shared" si="107"/>
        <v>0</v>
      </c>
      <c r="CE41" s="41">
        <f t="shared" si="107"/>
        <v>0</v>
      </c>
      <c r="CF41" s="41">
        <f t="shared" si="107"/>
        <v>0</v>
      </c>
      <c r="CG41" s="41">
        <f t="shared" si="107"/>
        <v>0</v>
      </c>
      <c r="CH41" s="41">
        <f t="shared" si="107"/>
        <v>0</v>
      </c>
      <c r="CI41" s="51">
        <f>IF(AK41=CI$2,'Marks Entry'!G48,0)</f>
        <v>0</v>
      </c>
      <c r="CJ41" s="50">
        <f>IF(AK41=CJ$2,'Marks Entry'!G48,0)</f>
        <v>0</v>
      </c>
      <c r="CK41" s="50">
        <f>IF(AK41=CK$2,'Marks Entry'!G48,0)</f>
        <v>0</v>
      </c>
      <c r="CL41" s="50">
        <f>IF(AK41=CL$2,'Marks Entry'!G48,0)</f>
        <v>0</v>
      </c>
      <c r="CM41" s="50">
        <f>IF(AK41=CM$2,'Marks Entry'!G48,0)</f>
        <v>0</v>
      </c>
      <c r="CN41" s="50">
        <f>IF(AK41=CN$2,'Marks Entry'!G48,0)</f>
        <v>0</v>
      </c>
      <c r="CO41" s="49" t="str">
        <f>IF(AND('Marks Entry'!$GA48="Passed",$AK41=CO$2),'Marks Entry'!$FZ48,IF($AK41=CO$2,'Marks Entry'!$GA48,""))</f>
        <v/>
      </c>
      <c r="CP41" s="49" t="str">
        <f>IF(AND('Marks Entry'!$GA48="Passed",$AK41=CP$2),'Marks Entry'!$FZ48,IF($AK41=CP$2,'Marks Entry'!$GA48,""))</f>
        <v/>
      </c>
      <c r="CQ41" s="49" t="str">
        <f>IF(AND('Marks Entry'!$GA48="Passed",$AK41=CQ$2),'Marks Entry'!$FZ48,IF($AK41=CQ$2,'Marks Entry'!$GA48,""))</f>
        <v/>
      </c>
      <c r="CR41" s="49" t="str">
        <f>IF(AND('Marks Entry'!$GA48="Passed",$AK41=CR$2),'Marks Entry'!$FZ48,IF($AK41=CR$2,'Marks Entry'!$GA48,""))</f>
        <v/>
      </c>
      <c r="CS41" s="49" t="str">
        <f>IF(AND('Marks Entry'!$GA48="Passed",$AK41=CS$2),'Marks Entry'!$FZ48,IF($AK41=CS$2,'Marks Entry'!$GA48,""))</f>
        <v/>
      </c>
      <c r="CT41" s="49" t="str">
        <f>IF(AND('Marks Entry'!$GA48="Passed",$AK41=CT$2),'Marks Entry'!$FZ48,IF($AK41=CT$2,'Marks Entry'!$GA48,""))</f>
        <v/>
      </c>
    </row>
    <row r="42" spans="1:98" hidden="1">
      <c r="A42" s="55"/>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J42" s="42">
        <f t="shared" si="14"/>
        <v>0</v>
      </c>
      <c r="AK42" s="42">
        <f>'Marks Entry'!F49</f>
        <v>0</v>
      </c>
      <c r="AL42" s="50" t="str">
        <f>'Result Sheet'!X47</f>
        <v/>
      </c>
      <c r="AM42" s="50" t="str">
        <f>'Result Sheet'!AL47</f>
        <v/>
      </c>
      <c r="AN42" s="50" t="str">
        <f>'Result Sheet'!AZ47</f>
        <v/>
      </c>
      <c r="AO42" s="50" t="str">
        <f>'Result Sheet'!BN47</f>
        <v/>
      </c>
      <c r="AP42" s="50" t="str">
        <f>'Result Sheet'!CB47</f>
        <v/>
      </c>
      <c r="AQ42" s="43" t="str">
        <f>'Result Sheet'!CP47</f>
        <v/>
      </c>
      <c r="AR42" s="48" t="str">
        <f>'Result Sheet'!DD47</f>
        <v/>
      </c>
      <c r="AS42" s="41">
        <f t="shared" si="101"/>
        <v>0</v>
      </c>
      <c r="AT42" s="41">
        <f t="shared" si="101"/>
        <v>0</v>
      </c>
      <c r="AU42" s="41">
        <f t="shared" si="101"/>
        <v>0</v>
      </c>
      <c r="AV42" s="41">
        <f t="shared" si="101"/>
        <v>0</v>
      </c>
      <c r="AW42" s="41">
        <f t="shared" si="101"/>
        <v>0</v>
      </c>
      <c r="AX42" s="41">
        <f t="shared" si="101"/>
        <v>0</v>
      </c>
      <c r="AY42" s="41">
        <f t="shared" si="102"/>
        <v>0</v>
      </c>
      <c r="AZ42" s="41">
        <f t="shared" si="102"/>
        <v>0</v>
      </c>
      <c r="BA42" s="41">
        <f t="shared" si="102"/>
        <v>0</v>
      </c>
      <c r="BB42" s="41">
        <f t="shared" si="102"/>
        <v>0</v>
      </c>
      <c r="BC42" s="41">
        <f t="shared" si="102"/>
        <v>0</v>
      </c>
      <c r="BD42" s="41">
        <f t="shared" si="102"/>
        <v>0</v>
      </c>
      <c r="BE42" s="41">
        <f t="shared" si="103"/>
        <v>0</v>
      </c>
      <c r="BF42" s="41">
        <f t="shared" si="103"/>
        <v>0</v>
      </c>
      <c r="BG42" s="41">
        <f t="shared" si="103"/>
        <v>0</v>
      </c>
      <c r="BH42" s="41">
        <f t="shared" si="103"/>
        <v>0</v>
      </c>
      <c r="BI42" s="41">
        <f t="shared" si="103"/>
        <v>0</v>
      </c>
      <c r="BJ42" s="41">
        <f t="shared" si="103"/>
        <v>0</v>
      </c>
      <c r="BK42" s="41">
        <f t="shared" si="104"/>
        <v>0</v>
      </c>
      <c r="BL42" s="41">
        <f t="shared" si="104"/>
        <v>0</v>
      </c>
      <c r="BM42" s="41">
        <f t="shared" si="104"/>
        <v>0</v>
      </c>
      <c r="BN42" s="41">
        <f t="shared" si="104"/>
        <v>0</v>
      </c>
      <c r="BO42" s="41">
        <f t="shared" si="104"/>
        <v>0</v>
      </c>
      <c r="BP42" s="41">
        <f t="shared" si="104"/>
        <v>0</v>
      </c>
      <c r="BQ42" s="41">
        <f t="shared" si="105"/>
        <v>0</v>
      </c>
      <c r="BR42" s="41">
        <f t="shared" si="105"/>
        <v>0</v>
      </c>
      <c r="BS42" s="41">
        <f t="shared" si="105"/>
        <v>0</v>
      </c>
      <c r="BT42" s="41">
        <f t="shared" si="105"/>
        <v>0</v>
      </c>
      <c r="BU42" s="41">
        <f t="shared" si="105"/>
        <v>0</v>
      </c>
      <c r="BV42" s="41">
        <f t="shared" si="105"/>
        <v>0</v>
      </c>
      <c r="BW42" s="41">
        <f t="shared" si="106"/>
        <v>0</v>
      </c>
      <c r="BX42" s="41">
        <f t="shared" si="106"/>
        <v>0</v>
      </c>
      <c r="BY42" s="41">
        <f t="shared" si="106"/>
        <v>0</v>
      </c>
      <c r="BZ42" s="41">
        <f t="shared" si="106"/>
        <v>0</v>
      </c>
      <c r="CA42" s="41">
        <f t="shared" si="106"/>
        <v>0</v>
      </c>
      <c r="CB42" s="41">
        <f t="shared" si="106"/>
        <v>0</v>
      </c>
      <c r="CC42" s="41">
        <f t="shared" si="107"/>
        <v>0</v>
      </c>
      <c r="CD42" s="41">
        <f t="shared" si="107"/>
        <v>0</v>
      </c>
      <c r="CE42" s="41">
        <f t="shared" si="107"/>
        <v>0</v>
      </c>
      <c r="CF42" s="41">
        <f t="shared" si="107"/>
        <v>0</v>
      </c>
      <c r="CG42" s="41">
        <f t="shared" si="107"/>
        <v>0</v>
      </c>
      <c r="CH42" s="41">
        <f t="shared" si="107"/>
        <v>0</v>
      </c>
      <c r="CI42" s="51">
        <f>IF(AK42=CI$2,'Marks Entry'!G49,0)</f>
        <v>0</v>
      </c>
      <c r="CJ42" s="50">
        <f>IF(AK42=CJ$2,'Marks Entry'!G49,0)</f>
        <v>0</v>
      </c>
      <c r="CK42" s="50">
        <f>IF(AK42=CK$2,'Marks Entry'!G49,0)</f>
        <v>0</v>
      </c>
      <c r="CL42" s="50">
        <f>IF(AK42=CL$2,'Marks Entry'!G49,0)</f>
        <v>0</v>
      </c>
      <c r="CM42" s="50">
        <f>IF(AK42=CM$2,'Marks Entry'!G49,0)</f>
        <v>0</v>
      </c>
      <c r="CN42" s="50">
        <f>IF(AK42=CN$2,'Marks Entry'!G49,0)</f>
        <v>0</v>
      </c>
      <c r="CO42" s="49" t="str">
        <f>IF(AND('Marks Entry'!$GA49="Passed",$AK42=CO$2),'Marks Entry'!$FZ49,IF($AK42=CO$2,'Marks Entry'!$GA49,""))</f>
        <v/>
      </c>
      <c r="CP42" s="49" t="str">
        <f>IF(AND('Marks Entry'!$GA49="Passed",$AK42=CP$2),'Marks Entry'!$FZ49,IF($AK42=CP$2,'Marks Entry'!$GA49,""))</f>
        <v/>
      </c>
      <c r="CQ42" s="49" t="str">
        <f>IF(AND('Marks Entry'!$GA49="Passed",$AK42=CQ$2),'Marks Entry'!$FZ49,IF($AK42=CQ$2,'Marks Entry'!$GA49,""))</f>
        <v/>
      </c>
      <c r="CR42" s="49" t="str">
        <f>IF(AND('Marks Entry'!$GA49="Passed",$AK42=CR$2),'Marks Entry'!$FZ49,IF($AK42=CR$2,'Marks Entry'!$GA49,""))</f>
        <v/>
      </c>
      <c r="CS42" s="49" t="str">
        <f>IF(AND('Marks Entry'!$GA49="Passed",$AK42=CS$2),'Marks Entry'!$FZ49,IF($AK42=CS$2,'Marks Entry'!$GA49,""))</f>
        <v/>
      </c>
      <c r="CT42" s="49" t="str">
        <f>IF(AND('Marks Entry'!$GA49="Passed",$AK42=CT$2),'Marks Entry'!$FZ49,IF($AK42=CT$2,'Marks Entry'!$GA49,""))</f>
        <v/>
      </c>
    </row>
    <row r="43" spans="1:98" hidden="1">
      <c r="A43" s="55"/>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J43" s="42">
        <f t="shared" si="14"/>
        <v>0</v>
      </c>
      <c r="AK43" s="42">
        <f>'Marks Entry'!F50</f>
        <v>0</v>
      </c>
      <c r="AL43" s="50" t="str">
        <f>'Result Sheet'!X48</f>
        <v/>
      </c>
      <c r="AM43" s="50" t="str">
        <f>'Result Sheet'!AL48</f>
        <v/>
      </c>
      <c r="AN43" s="50" t="str">
        <f>'Result Sheet'!AZ48</f>
        <v/>
      </c>
      <c r="AO43" s="50" t="str">
        <f>'Result Sheet'!BN48</f>
        <v/>
      </c>
      <c r="AP43" s="50" t="str">
        <f>'Result Sheet'!CB48</f>
        <v/>
      </c>
      <c r="AQ43" s="43" t="str">
        <f>'Result Sheet'!CP48</f>
        <v/>
      </c>
      <c r="AR43" s="48" t="str">
        <f>'Result Sheet'!DD48</f>
        <v/>
      </c>
      <c r="AS43" s="41">
        <f t="shared" si="101"/>
        <v>0</v>
      </c>
      <c r="AT43" s="41">
        <f t="shared" si="101"/>
        <v>0</v>
      </c>
      <c r="AU43" s="41">
        <f t="shared" si="101"/>
        <v>0</v>
      </c>
      <c r="AV43" s="41">
        <f t="shared" si="101"/>
        <v>0</v>
      </c>
      <c r="AW43" s="41">
        <f t="shared" si="101"/>
        <v>0</v>
      </c>
      <c r="AX43" s="41">
        <f t="shared" si="101"/>
        <v>0</v>
      </c>
      <c r="AY43" s="41">
        <f t="shared" si="102"/>
        <v>0</v>
      </c>
      <c r="AZ43" s="41">
        <f t="shared" si="102"/>
        <v>0</v>
      </c>
      <c r="BA43" s="41">
        <f t="shared" si="102"/>
        <v>0</v>
      </c>
      <c r="BB43" s="41">
        <f t="shared" si="102"/>
        <v>0</v>
      </c>
      <c r="BC43" s="41">
        <f t="shared" si="102"/>
        <v>0</v>
      </c>
      <c r="BD43" s="41">
        <f t="shared" si="102"/>
        <v>0</v>
      </c>
      <c r="BE43" s="41">
        <f t="shared" si="103"/>
        <v>0</v>
      </c>
      <c r="BF43" s="41">
        <f t="shared" si="103"/>
        <v>0</v>
      </c>
      <c r="BG43" s="41">
        <f t="shared" si="103"/>
        <v>0</v>
      </c>
      <c r="BH43" s="41">
        <f t="shared" si="103"/>
        <v>0</v>
      </c>
      <c r="BI43" s="41">
        <f t="shared" si="103"/>
        <v>0</v>
      </c>
      <c r="BJ43" s="41">
        <f t="shared" si="103"/>
        <v>0</v>
      </c>
      <c r="BK43" s="41">
        <f t="shared" si="104"/>
        <v>0</v>
      </c>
      <c r="BL43" s="41">
        <f t="shared" si="104"/>
        <v>0</v>
      </c>
      <c r="BM43" s="41">
        <f t="shared" si="104"/>
        <v>0</v>
      </c>
      <c r="BN43" s="41">
        <f t="shared" si="104"/>
        <v>0</v>
      </c>
      <c r="BO43" s="41">
        <f t="shared" si="104"/>
        <v>0</v>
      </c>
      <c r="BP43" s="41">
        <f t="shared" si="104"/>
        <v>0</v>
      </c>
      <c r="BQ43" s="41">
        <f t="shared" si="105"/>
        <v>0</v>
      </c>
      <c r="BR43" s="41">
        <f t="shared" si="105"/>
        <v>0</v>
      </c>
      <c r="BS43" s="41">
        <f t="shared" si="105"/>
        <v>0</v>
      </c>
      <c r="BT43" s="41">
        <f t="shared" si="105"/>
        <v>0</v>
      </c>
      <c r="BU43" s="41">
        <f t="shared" si="105"/>
        <v>0</v>
      </c>
      <c r="BV43" s="41">
        <f t="shared" si="105"/>
        <v>0</v>
      </c>
      <c r="BW43" s="41">
        <f t="shared" si="106"/>
        <v>0</v>
      </c>
      <c r="BX43" s="41">
        <f t="shared" si="106"/>
        <v>0</v>
      </c>
      <c r="BY43" s="41">
        <f t="shared" si="106"/>
        <v>0</v>
      </c>
      <c r="BZ43" s="41">
        <f t="shared" si="106"/>
        <v>0</v>
      </c>
      <c r="CA43" s="41">
        <f t="shared" si="106"/>
        <v>0</v>
      </c>
      <c r="CB43" s="41">
        <f t="shared" si="106"/>
        <v>0</v>
      </c>
      <c r="CC43" s="41">
        <f t="shared" si="107"/>
        <v>0</v>
      </c>
      <c r="CD43" s="41">
        <f t="shared" si="107"/>
        <v>0</v>
      </c>
      <c r="CE43" s="41">
        <f t="shared" si="107"/>
        <v>0</v>
      </c>
      <c r="CF43" s="41">
        <f t="shared" si="107"/>
        <v>0</v>
      </c>
      <c r="CG43" s="41">
        <f t="shared" si="107"/>
        <v>0</v>
      </c>
      <c r="CH43" s="41">
        <f t="shared" si="107"/>
        <v>0</v>
      </c>
      <c r="CI43" s="51">
        <f>IF(AK43=CI$2,'Marks Entry'!G50,0)</f>
        <v>0</v>
      </c>
      <c r="CJ43" s="50">
        <f>IF(AK43=CJ$2,'Marks Entry'!G50,0)</f>
        <v>0</v>
      </c>
      <c r="CK43" s="50">
        <f>IF(AK43=CK$2,'Marks Entry'!G50,0)</f>
        <v>0</v>
      </c>
      <c r="CL43" s="50">
        <f>IF(AK43=CL$2,'Marks Entry'!G50,0)</f>
        <v>0</v>
      </c>
      <c r="CM43" s="50">
        <f>IF(AK43=CM$2,'Marks Entry'!G50,0)</f>
        <v>0</v>
      </c>
      <c r="CN43" s="50">
        <f>IF(AK43=CN$2,'Marks Entry'!G50,0)</f>
        <v>0</v>
      </c>
      <c r="CO43" s="49" t="str">
        <f>IF(AND('Marks Entry'!$GA50="Passed",$AK43=CO$2),'Marks Entry'!$FZ50,IF($AK43=CO$2,'Marks Entry'!$GA50,""))</f>
        <v/>
      </c>
      <c r="CP43" s="49" t="str">
        <f>IF(AND('Marks Entry'!$GA50="Passed",$AK43=CP$2),'Marks Entry'!$FZ50,IF($AK43=CP$2,'Marks Entry'!$GA50,""))</f>
        <v/>
      </c>
      <c r="CQ43" s="49" t="str">
        <f>IF(AND('Marks Entry'!$GA50="Passed",$AK43=CQ$2),'Marks Entry'!$FZ50,IF($AK43=CQ$2,'Marks Entry'!$GA50,""))</f>
        <v/>
      </c>
      <c r="CR43" s="49" t="str">
        <f>IF(AND('Marks Entry'!$GA50="Passed",$AK43=CR$2),'Marks Entry'!$FZ50,IF($AK43=CR$2,'Marks Entry'!$GA50,""))</f>
        <v/>
      </c>
      <c r="CS43" s="49" t="str">
        <f>IF(AND('Marks Entry'!$GA50="Passed",$AK43=CS$2),'Marks Entry'!$FZ50,IF($AK43=CS$2,'Marks Entry'!$GA50,""))</f>
        <v/>
      </c>
      <c r="CT43" s="49" t="str">
        <f>IF(AND('Marks Entry'!$GA50="Passed",$AK43=CT$2),'Marks Entry'!$FZ50,IF($AK43=CT$2,'Marks Entry'!$GA50,""))</f>
        <v/>
      </c>
    </row>
    <row r="44" spans="1:98" hidden="1">
      <c r="A44" s="57"/>
      <c r="B44" s="57"/>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J44" s="42">
        <f t="shared" si="14"/>
        <v>0</v>
      </c>
      <c r="AK44" s="42">
        <f>'Marks Entry'!F51</f>
        <v>0</v>
      </c>
      <c r="AL44" s="50" t="str">
        <f>'Result Sheet'!X49</f>
        <v/>
      </c>
      <c r="AM44" s="50" t="str">
        <f>'Result Sheet'!AL49</f>
        <v/>
      </c>
      <c r="AN44" s="50" t="str">
        <f>'Result Sheet'!AZ49</f>
        <v/>
      </c>
      <c r="AO44" s="50" t="str">
        <f>'Result Sheet'!BN49</f>
        <v/>
      </c>
      <c r="AP44" s="50" t="str">
        <f>'Result Sheet'!CB49</f>
        <v/>
      </c>
      <c r="AQ44" s="43" t="str">
        <f>'Result Sheet'!CP49</f>
        <v/>
      </c>
      <c r="AR44" s="48" t="str">
        <f>'Result Sheet'!DD49</f>
        <v/>
      </c>
      <c r="AS44" s="41">
        <f t="shared" si="101"/>
        <v>0</v>
      </c>
      <c r="AT44" s="41">
        <f t="shared" si="101"/>
        <v>0</v>
      </c>
      <c r="AU44" s="41">
        <f t="shared" si="101"/>
        <v>0</v>
      </c>
      <c r="AV44" s="41">
        <f t="shared" si="101"/>
        <v>0</v>
      </c>
      <c r="AW44" s="41">
        <f t="shared" si="101"/>
        <v>0</v>
      </c>
      <c r="AX44" s="41">
        <f t="shared" si="101"/>
        <v>0</v>
      </c>
      <c r="AY44" s="41">
        <f t="shared" si="102"/>
        <v>0</v>
      </c>
      <c r="AZ44" s="41">
        <f t="shared" si="102"/>
        <v>0</v>
      </c>
      <c r="BA44" s="41">
        <f t="shared" si="102"/>
        <v>0</v>
      </c>
      <c r="BB44" s="41">
        <f t="shared" si="102"/>
        <v>0</v>
      </c>
      <c r="BC44" s="41">
        <f t="shared" si="102"/>
        <v>0</v>
      </c>
      <c r="BD44" s="41">
        <f t="shared" si="102"/>
        <v>0</v>
      </c>
      <c r="BE44" s="41">
        <f t="shared" si="103"/>
        <v>0</v>
      </c>
      <c r="BF44" s="41">
        <f t="shared" si="103"/>
        <v>0</v>
      </c>
      <c r="BG44" s="41">
        <f t="shared" si="103"/>
        <v>0</v>
      </c>
      <c r="BH44" s="41">
        <f t="shared" si="103"/>
        <v>0</v>
      </c>
      <c r="BI44" s="41">
        <f t="shared" si="103"/>
        <v>0</v>
      </c>
      <c r="BJ44" s="41">
        <f t="shared" si="103"/>
        <v>0</v>
      </c>
      <c r="BK44" s="41">
        <f t="shared" si="104"/>
        <v>0</v>
      </c>
      <c r="BL44" s="41">
        <f t="shared" si="104"/>
        <v>0</v>
      </c>
      <c r="BM44" s="41">
        <f t="shared" si="104"/>
        <v>0</v>
      </c>
      <c r="BN44" s="41">
        <f t="shared" si="104"/>
        <v>0</v>
      </c>
      <c r="BO44" s="41">
        <f t="shared" si="104"/>
        <v>0</v>
      </c>
      <c r="BP44" s="41">
        <f t="shared" si="104"/>
        <v>0</v>
      </c>
      <c r="BQ44" s="41">
        <f t="shared" si="105"/>
        <v>0</v>
      </c>
      <c r="BR44" s="41">
        <f t="shared" si="105"/>
        <v>0</v>
      </c>
      <c r="BS44" s="41">
        <f t="shared" si="105"/>
        <v>0</v>
      </c>
      <c r="BT44" s="41">
        <f t="shared" si="105"/>
        <v>0</v>
      </c>
      <c r="BU44" s="41">
        <f t="shared" si="105"/>
        <v>0</v>
      </c>
      <c r="BV44" s="41">
        <f t="shared" si="105"/>
        <v>0</v>
      </c>
      <c r="BW44" s="41">
        <f t="shared" si="106"/>
        <v>0</v>
      </c>
      <c r="BX44" s="41">
        <f t="shared" si="106"/>
        <v>0</v>
      </c>
      <c r="BY44" s="41">
        <f t="shared" si="106"/>
        <v>0</v>
      </c>
      <c r="BZ44" s="41">
        <f t="shared" si="106"/>
        <v>0</v>
      </c>
      <c r="CA44" s="41">
        <f t="shared" si="106"/>
        <v>0</v>
      </c>
      <c r="CB44" s="41">
        <f t="shared" si="106"/>
        <v>0</v>
      </c>
      <c r="CC44" s="41">
        <f t="shared" si="107"/>
        <v>0</v>
      </c>
      <c r="CD44" s="41">
        <f t="shared" si="107"/>
        <v>0</v>
      </c>
      <c r="CE44" s="41">
        <f t="shared" si="107"/>
        <v>0</v>
      </c>
      <c r="CF44" s="41">
        <f t="shared" si="107"/>
        <v>0</v>
      </c>
      <c r="CG44" s="41">
        <f t="shared" si="107"/>
        <v>0</v>
      </c>
      <c r="CH44" s="41">
        <f t="shared" si="107"/>
        <v>0</v>
      </c>
      <c r="CI44" s="51">
        <f>IF(AK44=CI$2,'Marks Entry'!G51,0)</f>
        <v>0</v>
      </c>
      <c r="CJ44" s="50">
        <f>IF(AK44=CJ$2,'Marks Entry'!G51,0)</f>
        <v>0</v>
      </c>
      <c r="CK44" s="50">
        <f>IF(AK44=CK$2,'Marks Entry'!G51,0)</f>
        <v>0</v>
      </c>
      <c r="CL44" s="50">
        <f>IF(AK44=CL$2,'Marks Entry'!G51,0)</f>
        <v>0</v>
      </c>
      <c r="CM44" s="50">
        <f>IF(AK44=CM$2,'Marks Entry'!G51,0)</f>
        <v>0</v>
      </c>
      <c r="CN44" s="50">
        <f>IF(AK44=CN$2,'Marks Entry'!G51,0)</f>
        <v>0</v>
      </c>
      <c r="CO44" s="49" t="str">
        <f>IF(AND('Marks Entry'!$GA51="Passed",$AK44=CO$2),'Marks Entry'!$FZ51,IF($AK44=CO$2,'Marks Entry'!$GA51,""))</f>
        <v/>
      </c>
      <c r="CP44" s="49" t="str">
        <f>IF(AND('Marks Entry'!$GA51="Passed",$AK44=CP$2),'Marks Entry'!$FZ51,IF($AK44=CP$2,'Marks Entry'!$GA51,""))</f>
        <v/>
      </c>
      <c r="CQ44" s="49" t="str">
        <f>IF(AND('Marks Entry'!$GA51="Passed",$AK44=CQ$2),'Marks Entry'!$FZ51,IF($AK44=CQ$2,'Marks Entry'!$GA51,""))</f>
        <v/>
      </c>
      <c r="CR44" s="49" t="str">
        <f>IF(AND('Marks Entry'!$GA51="Passed",$AK44=CR$2),'Marks Entry'!$FZ51,IF($AK44=CR$2,'Marks Entry'!$GA51,""))</f>
        <v/>
      </c>
      <c r="CS44" s="49" t="str">
        <f>IF(AND('Marks Entry'!$GA51="Passed",$AK44=CS$2),'Marks Entry'!$FZ51,IF($AK44=CS$2,'Marks Entry'!$GA51,""))</f>
        <v/>
      </c>
      <c r="CT44" s="49" t="str">
        <f>IF(AND('Marks Entry'!$GA51="Passed",$AK44=CT$2),'Marks Entry'!$FZ51,IF($AK44=CT$2,'Marks Entry'!$GA51,""))</f>
        <v/>
      </c>
    </row>
    <row r="45" spans="1:98" hidden="1">
      <c r="A45" s="57"/>
      <c r="B45" s="57"/>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J45" s="42">
        <f t="shared" si="14"/>
        <v>0</v>
      </c>
      <c r="AK45" s="42">
        <f>'Marks Entry'!F52</f>
        <v>0</v>
      </c>
      <c r="AL45" s="50" t="str">
        <f>'Result Sheet'!X50</f>
        <v/>
      </c>
      <c r="AM45" s="50" t="str">
        <f>'Result Sheet'!AL50</f>
        <v/>
      </c>
      <c r="AN45" s="50" t="str">
        <f>'Result Sheet'!AZ50</f>
        <v/>
      </c>
      <c r="AO45" s="50" t="str">
        <f>'Result Sheet'!BN50</f>
        <v/>
      </c>
      <c r="AP45" s="50" t="str">
        <f>'Result Sheet'!CB50</f>
        <v/>
      </c>
      <c r="AQ45" s="43" t="str">
        <f>'Result Sheet'!CP50</f>
        <v/>
      </c>
      <c r="AR45" s="48" t="str">
        <f>'Result Sheet'!DD50</f>
        <v/>
      </c>
      <c r="AS45" s="41">
        <f t="shared" si="101"/>
        <v>0</v>
      </c>
      <c r="AT45" s="41">
        <f t="shared" si="101"/>
        <v>0</v>
      </c>
      <c r="AU45" s="41">
        <f t="shared" si="101"/>
        <v>0</v>
      </c>
      <c r="AV45" s="41">
        <f t="shared" si="101"/>
        <v>0</v>
      </c>
      <c r="AW45" s="41">
        <f t="shared" si="101"/>
        <v>0</v>
      </c>
      <c r="AX45" s="41">
        <f t="shared" si="101"/>
        <v>0</v>
      </c>
      <c r="AY45" s="41">
        <f t="shared" si="102"/>
        <v>0</v>
      </c>
      <c r="AZ45" s="41">
        <f t="shared" si="102"/>
        <v>0</v>
      </c>
      <c r="BA45" s="41">
        <f t="shared" si="102"/>
        <v>0</v>
      </c>
      <c r="BB45" s="41">
        <f t="shared" si="102"/>
        <v>0</v>
      </c>
      <c r="BC45" s="41">
        <f t="shared" si="102"/>
        <v>0</v>
      </c>
      <c r="BD45" s="41">
        <f t="shared" si="102"/>
        <v>0</v>
      </c>
      <c r="BE45" s="41">
        <f t="shared" si="103"/>
        <v>0</v>
      </c>
      <c r="BF45" s="41">
        <f t="shared" si="103"/>
        <v>0</v>
      </c>
      <c r="BG45" s="41">
        <f t="shared" si="103"/>
        <v>0</v>
      </c>
      <c r="BH45" s="41">
        <f t="shared" si="103"/>
        <v>0</v>
      </c>
      <c r="BI45" s="41">
        <f t="shared" si="103"/>
        <v>0</v>
      </c>
      <c r="BJ45" s="41">
        <f t="shared" si="103"/>
        <v>0</v>
      </c>
      <c r="BK45" s="41">
        <f t="shared" si="104"/>
        <v>0</v>
      </c>
      <c r="BL45" s="41">
        <f t="shared" si="104"/>
        <v>0</v>
      </c>
      <c r="BM45" s="41">
        <f t="shared" si="104"/>
        <v>0</v>
      </c>
      <c r="BN45" s="41">
        <f t="shared" si="104"/>
        <v>0</v>
      </c>
      <c r="BO45" s="41">
        <f t="shared" si="104"/>
        <v>0</v>
      </c>
      <c r="BP45" s="41">
        <f t="shared" si="104"/>
        <v>0</v>
      </c>
      <c r="BQ45" s="41">
        <f t="shared" si="105"/>
        <v>0</v>
      </c>
      <c r="BR45" s="41">
        <f t="shared" si="105"/>
        <v>0</v>
      </c>
      <c r="BS45" s="41">
        <f t="shared" si="105"/>
        <v>0</v>
      </c>
      <c r="BT45" s="41">
        <f t="shared" si="105"/>
        <v>0</v>
      </c>
      <c r="BU45" s="41">
        <f t="shared" si="105"/>
        <v>0</v>
      </c>
      <c r="BV45" s="41">
        <f t="shared" si="105"/>
        <v>0</v>
      </c>
      <c r="BW45" s="41">
        <f t="shared" si="106"/>
        <v>0</v>
      </c>
      <c r="BX45" s="41">
        <f t="shared" si="106"/>
        <v>0</v>
      </c>
      <c r="BY45" s="41">
        <f t="shared" si="106"/>
        <v>0</v>
      </c>
      <c r="BZ45" s="41">
        <f t="shared" si="106"/>
        <v>0</v>
      </c>
      <c r="CA45" s="41">
        <f t="shared" si="106"/>
        <v>0</v>
      </c>
      <c r="CB45" s="41">
        <f t="shared" si="106"/>
        <v>0</v>
      </c>
      <c r="CC45" s="41">
        <f t="shared" si="107"/>
        <v>0</v>
      </c>
      <c r="CD45" s="41">
        <f t="shared" si="107"/>
        <v>0</v>
      </c>
      <c r="CE45" s="41">
        <f t="shared" si="107"/>
        <v>0</v>
      </c>
      <c r="CF45" s="41">
        <f t="shared" si="107"/>
        <v>0</v>
      </c>
      <c r="CG45" s="41">
        <f t="shared" si="107"/>
        <v>0</v>
      </c>
      <c r="CH45" s="41">
        <f t="shared" si="107"/>
        <v>0</v>
      </c>
      <c r="CI45" s="51">
        <f>IF(AK45=CI$2,'Marks Entry'!G52,0)</f>
        <v>0</v>
      </c>
      <c r="CJ45" s="50">
        <f>IF(AK45=CJ$2,'Marks Entry'!G52,0)</f>
        <v>0</v>
      </c>
      <c r="CK45" s="50">
        <f>IF(AK45=CK$2,'Marks Entry'!G52,0)</f>
        <v>0</v>
      </c>
      <c r="CL45" s="50">
        <f>IF(AK45=CL$2,'Marks Entry'!G52,0)</f>
        <v>0</v>
      </c>
      <c r="CM45" s="50">
        <f>IF(AK45=CM$2,'Marks Entry'!G52,0)</f>
        <v>0</v>
      </c>
      <c r="CN45" s="50">
        <f>IF(AK45=CN$2,'Marks Entry'!G52,0)</f>
        <v>0</v>
      </c>
      <c r="CO45" s="49" t="str">
        <f>IF(AND('Marks Entry'!$GA52="Passed",$AK45=CO$2),'Marks Entry'!$FZ52,IF($AK45=CO$2,'Marks Entry'!$GA52,""))</f>
        <v/>
      </c>
      <c r="CP45" s="49" t="str">
        <f>IF(AND('Marks Entry'!$GA52="Passed",$AK45=CP$2),'Marks Entry'!$FZ52,IF($AK45=CP$2,'Marks Entry'!$GA52,""))</f>
        <v/>
      </c>
      <c r="CQ45" s="49" t="str">
        <f>IF(AND('Marks Entry'!$GA52="Passed",$AK45=CQ$2),'Marks Entry'!$FZ52,IF($AK45=CQ$2,'Marks Entry'!$GA52,""))</f>
        <v/>
      </c>
      <c r="CR45" s="49" t="str">
        <f>IF(AND('Marks Entry'!$GA52="Passed",$AK45=CR$2),'Marks Entry'!$FZ52,IF($AK45=CR$2,'Marks Entry'!$GA52,""))</f>
        <v/>
      </c>
      <c r="CS45" s="49" t="str">
        <f>IF(AND('Marks Entry'!$GA52="Passed",$AK45=CS$2),'Marks Entry'!$FZ52,IF($AK45=CS$2,'Marks Entry'!$GA52,""))</f>
        <v/>
      </c>
      <c r="CT45" s="49" t="str">
        <f>IF(AND('Marks Entry'!$GA52="Passed",$AK45=CT$2),'Marks Entry'!$FZ52,IF($AK45=CT$2,'Marks Entry'!$GA52,""))</f>
        <v/>
      </c>
    </row>
    <row r="46" spans="1:98" hidden="1">
      <c r="A46" s="57"/>
      <c r="B46" s="57"/>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J46" s="42">
        <f t="shared" si="14"/>
        <v>0</v>
      </c>
      <c r="AK46" s="42">
        <f>'Marks Entry'!F53</f>
        <v>0</v>
      </c>
      <c r="AL46" s="50" t="str">
        <f>'Result Sheet'!X51</f>
        <v/>
      </c>
      <c r="AM46" s="50" t="str">
        <f>'Result Sheet'!AL51</f>
        <v/>
      </c>
      <c r="AN46" s="50" t="str">
        <f>'Result Sheet'!AZ51</f>
        <v/>
      </c>
      <c r="AO46" s="50" t="str">
        <f>'Result Sheet'!BN51</f>
        <v/>
      </c>
      <c r="AP46" s="50" t="str">
        <f>'Result Sheet'!CB51</f>
        <v/>
      </c>
      <c r="AQ46" s="43" t="str">
        <f>'Result Sheet'!CP51</f>
        <v/>
      </c>
      <c r="AR46" s="48" t="str">
        <f>'Result Sheet'!DD51</f>
        <v/>
      </c>
      <c r="AS46" s="41">
        <f t="shared" si="101"/>
        <v>0</v>
      </c>
      <c r="AT46" s="41">
        <f t="shared" si="101"/>
        <v>0</v>
      </c>
      <c r="AU46" s="41">
        <f t="shared" si="101"/>
        <v>0</v>
      </c>
      <c r="AV46" s="41">
        <f t="shared" si="101"/>
        <v>0</v>
      </c>
      <c r="AW46" s="41">
        <f t="shared" si="101"/>
        <v>0</v>
      </c>
      <c r="AX46" s="41">
        <f t="shared" si="101"/>
        <v>0</v>
      </c>
      <c r="AY46" s="41">
        <f t="shared" si="102"/>
        <v>0</v>
      </c>
      <c r="AZ46" s="41">
        <f t="shared" si="102"/>
        <v>0</v>
      </c>
      <c r="BA46" s="41">
        <f t="shared" si="102"/>
        <v>0</v>
      </c>
      <c r="BB46" s="41">
        <f t="shared" si="102"/>
        <v>0</v>
      </c>
      <c r="BC46" s="41">
        <f t="shared" si="102"/>
        <v>0</v>
      </c>
      <c r="BD46" s="41">
        <f t="shared" si="102"/>
        <v>0</v>
      </c>
      <c r="BE46" s="41">
        <f t="shared" si="103"/>
        <v>0</v>
      </c>
      <c r="BF46" s="41">
        <f t="shared" si="103"/>
        <v>0</v>
      </c>
      <c r="BG46" s="41">
        <f t="shared" si="103"/>
        <v>0</v>
      </c>
      <c r="BH46" s="41">
        <f t="shared" si="103"/>
        <v>0</v>
      </c>
      <c r="BI46" s="41">
        <f t="shared" si="103"/>
        <v>0</v>
      </c>
      <c r="BJ46" s="41">
        <f t="shared" si="103"/>
        <v>0</v>
      </c>
      <c r="BK46" s="41">
        <f t="shared" si="104"/>
        <v>0</v>
      </c>
      <c r="BL46" s="41">
        <f t="shared" si="104"/>
        <v>0</v>
      </c>
      <c r="BM46" s="41">
        <f t="shared" si="104"/>
        <v>0</v>
      </c>
      <c r="BN46" s="41">
        <f t="shared" si="104"/>
        <v>0</v>
      </c>
      <c r="BO46" s="41">
        <f t="shared" si="104"/>
        <v>0</v>
      </c>
      <c r="BP46" s="41">
        <f t="shared" si="104"/>
        <v>0</v>
      </c>
      <c r="BQ46" s="41">
        <f t="shared" si="105"/>
        <v>0</v>
      </c>
      <c r="BR46" s="41">
        <f t="shared" si="105"/>
        <v>0</v>
      </c>
      <c r="BS46" s="41">
        <f t="shared" si="105"/>
        <v>0</v>
      </c>
      <c r="BT46" s="41">
        <f t="shared" si="105"/>
        <v>0</v>
      </c>
      <c r="BU46" s="41">
        <f t="shared" si="105"/>
        <v>0</v>
      </c>
      <c r="BV46" s="41">
        <f t="shared" si="105"/>
        <v>0</v>
      </c>
      <c r="BW46" s="41">
        <f t="shared" si="106"/>
        <v>0</v>
      </c>
      <c r="BX46" s="41">
        <f t="shared" si="106"/>
        <v>0</v>
      </c>
      <c r="BY46" s="41">
        <f t="shared" si="106"/>
        <v>0</v>
      </c>
      <c r="BZ46" s="41">
        <f t="shared" si="106"/>
        <v>0</v>
      </c>
      <c r="CA46" s="41">
        <f t="shared" si="106"/>
        <v>0</v>
      </c>
      <c r="CB46" s="41">
        <f t="shared" si="106"/>
        <v>0</v>
      </c>
      <c r="CC46" s="41">
        <f t="shared" si="107"/>
        <v>0</v>
      </c>
      <c r="CD46" s="41">
        <f t="shared" si="107"/>
        <v>0</v>
      </c>
      <c r="CE46" s="41">
        <f t="shared" si="107"/>
        <v>0</v>
      </c>
      <c r="CF46" s="41">
        <f t="shared" si="107"/>
        <v>0</v>
      </c>
      <c r="CG46" s="41">
        <f t="shared" si="107"/>
        <v>0</v>
      </c>
      <c r="CH46" s="41">
        <f t="shared" si="107"/>
        <v>0</v>
      </c>
      <c r="CI46" s="51">
        <f>IF(AK46=CI$2,'Marks Entry'!G53,0)</f>
        <v>0</v>
      </c>
      <c r="CJ46" s="50">
        <f>IF(AK46=CJ$2,'Marks Entry'!G53,0)</f>
        <v>0</v>
      </c>
      <c r="CK46" s="50">
        <f>IF(AK46=CK$2,'Marks Entry'!G53,0)</f>
        <v>0</v>
      </c>
      <c r="CL46" s="50">
        <f>IF(AK46=CL$2,'Marks Entry'!G53,0)</f>
        <v>0</v>
      </c>
      <c r="CM46" s="50">
        <f>IF(AK46=CM$2,'Marks Entry'!G53,0)</f>
        <v>0</v>
      </c>
      <c r="CN46" s="50">
        <f>IF(AK46=CN$2,'Marks Entry'!G53,0)</f>
        <v>0</v>
      </c>
      <c r="CO46" s="49" t="str">
        <f>IF(AND('Marks Entry'!$GA53="Passed",$AK46=CO$2),'Marks Entry'!$FZ53,IF($AK46=CO$2,'Marks Entry'!$GA53,""))</f>
        <v/>
      </c>
      <c r="CP46" s="49" t="str">
        <f>IF(AND('Marks Entry'!$GA53="Passed",$AK46=CP$2),'Marks Entry'!$FZ53,IF($AK46=CP$2,'Marks Entry'!$GA53,""))</f>
        <v/>
      </c>
      <c r="CQ46" s="49" t="str">
        <f>IF(AND('Marks Entry'!$GA53="Passed",$AK46=CQ$2),'Marks Entry'!$FZ53,IF($AK46=CQ$2,'Marks Entry'!$GA53,""))</f>
        <v/>
      </c>
      <c r="CR46" s="49" t="str">
        <f>IF(AND('Marks Entry'!$GA53="Passed",$AK46=CR$2),'Marks Entry'!$FZ53,IF($AK46=CR$2,'Marks Entry'!$GA53,""))</f>
        <v/>
      </c>
      <c r="CS46" s="49" t="str">
        <f>IF(AND('Marks Entry'!$GA53="Passed",$AK46=CS$2),'Marks Entry'!$FZ53,IF($AK46=CS$2,'Marks Entry'!$GA53,""))</f>
        <v/>
      </c>
      <c r="CT46" s="49" t="str">
        <f>IF(AND('Marks Entry'!$GA53="Passed",$AK46=CT$2),'Marks Entry'!$FZ53,IF($AK46=CT$2,'Marks Entry'!$GA53,""))</f>
        <v/>
      </c>
    </row>
    <row r="47" spans="1:98" hidden="1">
      <c r="A47" s="57"/>
      <c r="B47" s="57"/>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J47" s="42">
        <f t="shared" si="14"/>
        <v>0</v>
      </c>
      <c r="AK47" s="42">
        <f>'Marks Entry'!F54</f>
        <v>0</v>
      </c>
      <c r="AL47" s="50" t="str">
        <f>'Result Sheet'!X52</f>
        <v/>
      </c>
      <c r="AM47" s="50" t="str">
        <f>'Result Sheet'!AL52</f>
        <v/>
      </c>
      <c r="AN47" s="50" t="str">
        <f>'Result Sheet'!AZ52</f>
        <v/>
      </c>
      <c r="AO47" s="50" t="str">
        <f>'Result Sheet'!BN52</f>
        <v/>
      </c>
      <c r="AP47" s="50" t="str">
        <f>'Result Sheet'!CB52</f>
        <v/>
      </c>
      <c r="AQ47" s="43" t="str">
        <f>'Result Sheet'!CP52</f>
        <v/>
      </c>
      <c r="AR47" s="48" t="str">
        <f>'Result Sheet'!DD52</f>
        <v/>
      </c>
      <c r="AS47" s="41">
        <f t="shared" si="101"/>
        <v>0</v>
      </c>
      <c r="AT47" s="41">
        <f t="shared" si="101"/>
        <v>0</v>
      </c>
      <c r="AU47" s="41">
        <f t="shared" si="101"/>
        <v>0</v>
      </c>
      <c r="AV47" s="41">
        <f t="shared" si="101"/>
        <v>0</v>
      </c>
      <c r="AW47" s="41">
        <f t="shared" si="101"/>
        <v>0</v>
      </c>
      <c r="AX47" s="41">
        <f t="shared" si="101"/>
        <v>0</v>
      </c>
      <c r="AY47" s="41">
        <f t="shared" si="102"/>
        <v>0</v>
      </c>
      <c r="AZ47" s="41">
        <f t="shared" si="102"/>
        <v>0</v>
      </c>
      <c r="BA47" s="41">
        <f t="shared" si="102"/>
        <v>0</v>
      </c>
      <c r="BB47" s="41">
        <f t="shared" si="102"/>
        <v>0</v>
      </c>
      <c r="BC47" s="41">
        <f t="shared" si="102"/>
        <v>0</v>
      </c>
      <c r="BD47" s="41">
        <f t="shared" si="102"/>
        <v>0</v>
      </c>
      <c r="BE47" s="41">
        <f t="shared" si="103"/>
        <v>0</v>
      </c>
      <c r="BF47" s="41">
        <f t="shared" si="103"/>
        <v>0</v>
      </c>
      <c r="BG47" s="41">
        <f t="shared" si="103"/>
        <v>0</v>
      </c>
      <c r="BH47" s="41">
        <f t="shared" si="103"/>
        <v>0</v>
      </c>
      <c r="BI47" s="41">
        <f t="shared" si="103"/>
        <v>0</v>
      </c>
      <c r="BJ47" s="41">
        <f t="shared" si="103"/>
        <v>0</v>
      </c>
      <c r="BK47" s="41">
        <f t="shared" si="104"/>
        <v>0</v>
      </c>
      <c r="BL47" s="41">
        <f t="shared" si="104"/>
        <v>0</v>
      </c>
      <c r="BM47" s="41">
        <f t="shared" si="104"/>
        <v>0</v>
      </c>
      <c r="BN47" s="41">
        <f t="shared" si="104"/>
        <v>0</v>
      </c>
      <c r="BO47" s="41">
        <f t="shared" si="104"/>
        <v>0</v>
      </c>
      <c r="BP47" s="41">
        <f t="shared" si="104"/>
        <v>0</v>
      </c>
      <c r="BQ47" s="41">
        <f t="shared" si="105"/>
        <v>0</v>
      </c>
      <c r="BR47" s="41">
        <f t="shared" si="105"/>
        <v>0</v>
      </c>
      <c r="BS47" s="41">
        <f t="shared" si="105"/>
        <v>0</v>
      </c>
      <c r="BT47" s="41">
        <f t="shared" si="105"/>
        <v>0</v>
      </c>
      <c r="BU47" s="41">
        <f t="shared" si="105"/>
        <v>0</v>
      </c>
      <c r="BV47" s="41">
        <f t="shared" si="105"/>
        <v>0</v>
      </c>
      <c r="BW47" s="41">
        <f t="shared" si="106"/>
        <v>0</v>
      </c>
      <c r="BX47" s="41">
        <f t="shared" si="106"/>
        <v>0</v>
      </c>
      <c r="BY47" s="41">
        <f t="shared" si="106"/>
        <v>0</v>
      </c>
      <c r="BZ47" s="41">
        <f t="shared" si="106"/>
        <v>0</v>
      </c>
      <c r="CA47" s="41">
        <f t="shared" si="106"/>
        <v>0</v>
      </c>
      <c r="CB47" s="41">
        <f t="shared" si="106"/>
        <v>0</v>
      </c>
      <c r="CC47" s="41">
        <f t="shared" si="107"/>
        <v>0</v>
      </c>
      <c r="CD47" s="41">
        <f t="shared" si="107"/>
        <v>0</v>
      </c>
      <c r="CE47" s="41">
        <f t="shared" si="107"/>
        <v>0</v>
      </c>
      <c r="CF47" s="41">
        <f t="shared" si="107"/>
        <v>0</v>
      </c>
      <c r="CG47" s="41">
        <f t="shared" si="107"/>
        <v>0</v>
      </c>
      <c r="CH47" s="41">
        <f t="shared" si="107"/>
        <v>0</v>
      </c>
      <c r="CI47" s="51">
        <f>IF(AK47=CI$2,'Marks Entry'!G54,0)</f>
        <v>0</v>
      </c>
      <c r="CJ47" s="50">
        <f>IF(AK47=CJ$2,'Marks Entry'!G54,0)</f>
        <v>0</v>
      </c>
      <c r="CK47" s="50">
        <f>IF(AK47=CK$2,'Marks Entry'!G54,0)</f>
        <v>0</v>
      </c>
      <c r="CL47" s="50">
        <f>IF(AK47=CL$2,'Marks Entry'!G54,0)</f>
        <v>0</v>
      </c>
      <c r="CM47" s="50">
        <f>IF(AK47=CM$2,'Marks Entry'!G54,0)</f>
        <v>0</v>
      </c>
      <c r="CN47" s="50">
        <f>IF(AK47=CN$2,'Marks Entry'!G54,0)</f>
        <v>0</v>
      </c>
      <c r="CO47" s="49" t="str">
        <f>IF(AND('Marks Entry'!$GA54="Passed",$AK47=CO$2),'Marks Entry'!$FZ54,IF($AK47=CO$2,'Marks Entry'!$GA54,""))</f>
        <v/>
      </c>
      <c r="CP47" s="49" t="str">
        <f>IF(AND('Marks Entry'!$GA54="Passed",$AK47=CP$2),'Marks Entry'!$FZ54,IF($AK47=CP$2,'Marks Entry'!$GA54,""))</f>
        <v/>
      </c>
      <c r="CQ47" s="49" t="str">
        <f>IF(AND('Marks Entry'!$GA54="Passed",$AK47=CQ$2),'Marks Entry'!$FZ54,IF($AK47=CQ$2,'Marks Entry'!$GA54,""))</f>
        <v/>
      </c>
      <c r="CR47" s="49" t="str">
        <f>IF(AND('Marks Entry'!$GA54="Passed",$AK47=CR$2),'Marks Entry'!$FZ54,IF($AK47=CR$2,'Marks Entry'!$GA54,""))</f>
        <v/>
      </c>
      <c r="CS47" s="49" t="str">
        <f>IF(AND('Marks Entry'!$GA54="Passed",$AK47=CS$2),'Marks Entry'!$FZ54,IF($AK47=CS$2,'Marks Entry'!$GA54,""))</f>
        <v/>
      </c>
      <c r="CT47" s="49" t="str">
        <f>IF(AND('Marks Entry'!$GA54="Passed",$AK47=CT$2),'Marks Entry'!$FZ54,IF($AK47=CT$2,'Marks Entry'!$GA54,""))</f>
        <v/>
      </c>
    </row>
    <row r="48" spans="1:98" hidden="1">
      <c r="A48" s="57"/>
      <c r="B48" s="57"/>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J48" s="42">
        <f t="shared" si="14"/>
        <v>0</v>
      </c>
      <c r="AK48" s="42">
        <f>'Marks Entry'!F55</f>
        <v>0</v>
      </c>
      <c r="AL48" s="50" t="str">
        <f>'Result Sheet'!X53</f>
        <v/>
      </c>
      <c r="AM48" s="50" t="str">
        <f>'Result Sheet'!AL53</f>
        <v/>
      </c>
      <c r="AN48" s="50" t="str">
        <f>'Result Sheet'!AZ53</f>
        <v/>
      </c>
      <c r="AO48" s="50" t="str">
        <f>'Result Sheet'!BN53</f>
        <v/>
      </c>
      <c r="AP48" s="50" t="str">
        <f>'Result Sheet'!CB53</f>
        <v/>
      </c>
      <c r="AQ48" s="43" t="str">
        <f>'Result Sheet'!CP53</f>
        <v/>
      </c>
      <c r="AR48" s="48" t="str">
        <f>'Result Sheet'!DD53</f>
        <v/>
      </c>
      <c r="AS48" s="41">
        <f t="shared" si="101"/>
        <v>0</v>
      </c>
      <c r="AT48" s="41">
        <f t="shared" si="101"/>
        <v>0</v>
      </c>
      <c r="AU48" s="41">
        <f t="shared" si="101"/>
        <v>0</v>
      </c>
      <c r="AV48" s="41">
        <f t="shared" si="101"/>
        <v>0</v>
      </c>
      <c r="AW48" s="41">
        <f t="shared" si="101"/>
        <v>0</v>
      </c>
      <c r="AX48" s="41">
        <f t="shared" si="101"/>
        <v>0</v>
      </c>
      <c r="AY48" s="41">
        <f t="shared" si="102"/>
        <v>0</v>
      </c>
      <c r="AZ48" s="41">
        <f t="shared" si="102"/>
        <v>0</v>
      </c>
      <c r="BA48" s="41">
        <f t="shared" si="102"/>
        <v>0</v>
      </c>
      <c r="BB48" s="41">
        <f t="shared" si="102"/>
        <v>0</v>
      </c>
      <c r="BC48" s="41">
        <f t="shared" si="102"/>
        <v>0</v>
      </c>
      <c r="BD48" s="41">
        <f t="shared" si="102"/>
        <v>0</v>
      </c>
      <c r="BE48" s="41">
        <f t="shared" si="103"/>
        <v>0</v>
      </c>
      <c r="BF48" s="41">
        <f t="shared" si="103"/>
        <v>0</v>
      </c>
      <c r="BG48" s="41">
        <f t="shared" si="103"/>
        <v>0</v>
      </c>
      <c r="BH48" s="41">
        <f t="shared" si="103"/>
        <v>0</v>
      </c>
      <c r="BI48" s="41">
        <f t="shared" si="103"/>
        <v>0</v>
      </c>
      <c r="BJ48" s="41">
        <f t="shared" si="103"/>
        <v>0</v>
      </c>
      <c r="BK48" s="41">
        <f t="shared" si="104"/>
        <v>0</v>
      </c>
      <c r="BL48" s="41">
        <f t="shared" si="104"/>
        <v>0</v>
      </c>
      <c r="BM48" s="41">
        <f t="shared" si="104"/>
        <v>0</v>
      </c>
      <c r="BN48" s="41">
        <f t="shared" si="104"/>
        <v>0</v>
      </c>
      <c r="BO48" s="41">
        <f t="shared" si="104"/>
        <v>0</v>
      </c>
      <c r="BP48" s="41">
        <f t="shared" si="104"/>
        <v>0</v>
      </c>
      <c r="BQ48" s="41">
        <f t="shared" si="105"/>
        <v>0</v>
      </c>
      <c r="BR48" s="41">
        <f t="shared" si="105"/>
        <v>0</v>
      </c>
      <c r="BS48" s="41">
        <f t="shared" si="105"/>
        <v>0</v>
      </c>
      <c r="BT48" s="41">
        <f t="shared" si="105"/>
        <v>0</v>
      </c>
      <c r="BU48" s="41">
        <f t="shared" si="105"/>
        <v>0</v>
      </c>
      <c r="BV48" s="41">
        <f t="shared" si="105"/>
        <v>0</v>
      </c>
      <c r="BW48" s="41">
        <f t="shared" si="106"/>
        <v>0</v>
      </c>
      <c r="BX48" s="41">
        <f t="shared" si="106"/>
        <v>0</v>
      </c>
      <c r="BY48" s="41">
        <f t="shared" si="106"/>
        <v>0</v>
      </c>
      <c r="BZ48" s="41">
        <f t="shared" si="106"/>
        <v>0</v>
      </c>
      <c r="CA48" s="41">
        <f t="shared" si="106"/>
        <v>0</v>
      </c>
      <c r="CB48" s="41">
        <f t="shared" si="106"/>
        <v>0</v>
      </c>
      <c r="CC48" s="41">
        <f t="shared" si="107"/>
        <v>0</v>
      </c>
      <c r="CD48" s="41">
        <f t="shared" si="107"/>
        <v>0</v>
      </c>
      <c r="CE48" s="41">
        <f t="shared" si="107"/>
        <v>0</v>
      </c>
      <c r="CF48" s="41">
        <f t="shared" si="107"/>
        <v>0</v>
      </c>
      <c r="CG48" s="41">
        <f t="shared" si="107"/>
        <v>0</v>
      </c>
      <c r="CH48" s="41">
        <f t="shared" si="107"/>
        <v>0</v>
      </c>
      <c r="CI48" s="51">
        <f>IF(AK48=CI$2,'Marks Entry'!G55,0)</f>
        <v>0</v>
      </c>
      <c r="CJ48" s="50">
        <f>IF(AK48=CJ$2,'Marks Entry'!G55,0)</f>
        <v>0</v>
      </c>
      <c r="CK48" s="50">
        <f>IF(AK48=CK$2,'Marks Entry'!G55,0)</f>
        <v>0</v>
      </c>
      <c r="CL48" s="50">
        <f>IF(AK48=CL$2,'Marks Entry'!G55,0)</f>
        <v>0</v>
      </c>
      <c r="CM48" s="50">
        <f>IF(AK48=CM$2,'Marks Entry'!G55,0)</f>
        <v>0</v>
      </c>
      <c r="CN48" s="50">
        <f>IF(AK48=CN$2,'Marks Entry'!G55,0)</f>
        <v>0</v>
      </c>
      <c r="CO48" s="49" t="str">
        <f>IF(AND('Marks Entry'!$GA55="Passed",$AK48=CO$2),'Marks Entry'!$FZ55,IF($AK48=CO$2,'Marks Entry'!$GA55,""))</f>
        <v/>
      </c>
      <c r="CP48" s="49" t="str">
        <f>IF(AND('Marks Entry'!$GA55="Passed",$AK48=CP$2),'Marks Entry'!$FZ55,IF($AK48=CP$2,'Marks Entry'!$GA55,""))</f>
        <v/>
      </c>
      <c r="CQ48" s="49" t="str">
        <f>IF(AND('Marks Entry'!$GA55="Passed",$AK48=CQ$2),'Marks Entry'!$FZ55,IF($AK48=CQ$2,'Marks Entry'!$GA55,""))</f>
        <v/>
      </c>
      <c r="CR48" s="49" t="str">
        <f>IF(AND('Marks Entry'!$GA55="Passed",$AK48=CR$2),'Marks Entry'!$FZ55,IF($AK48=CR$2,'Marks Entry'!$GA55,""))</f>
        <v/>
      </c>
      <c r="CS48" s="49" t="str">
        <f>IF(AND('Marks Entry'!$GA55="Passed",$AK48=CS$2),'Marks Entry'!$FZ55,IF($AK48=CS$2,'Marks Entry'!$GA55,""))</f>
        <v/>
      </c>
      <c r="CT48" s="49" t="str">
        <f>IF(AND('Marks Entry'!$GA55="Passed",$AK48=CT$2),'Marks Entry'!$FZ55,IF($AK48=CT$2,'Marks Entry'!$GA55,""))</f>
        <v/>
      </c>
    </row>
    <row r="49" spans="1:98" hidden="1">
      <c r="A49" s="57"/>
      <c r="B49" s="57"/>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J49" s="42">
        <f t="shared" si="14"/>
        <v>0</v>
      </c>
      <c r="AK49" s="42">
        <f>'Marks Entry'!F56</f>
        <v>0</v>
      </c>
      <c r="AL49" s="50" t="str">
        <f>'Result Sheet'!X54</f>
        <v/>
      </c>
      <c r="AM49" s="50" t="str">
        <f>'Result Sheet'!AL54</f>
        <v/>
      </c>
      <c r="AN49" s="50" t="str">
        <f>'Result Sheet'!AZ54</f>
        <v/>
      </c>
      <c r="AO49" s="50" t="str">
        <f>'Result Sheet'!BN54</f>
        <v/>
      </c>
      <c r="AP49" s="50" t="str">
        <f>'Result Sheet'!CB54</f>
        <v/>
      </c>
      <c r="AQ49" s="43" t="str">
        <f>'Result Sheet'!CP54</f>
        <v/>
      </c>
      <c r="AR49" s="48" t="str">
        <f>'Result Sheet'!DD54</f>
        <v/>
      </c>
      <c r="AS49" s="41">
        <f t="shared" si="101"/>
        <v>0</v>
      </c>
      <c r="AT49" s="41">
        <f t="shared" si="101"/>
        <v>0</v>
      </c>
      <c r="AU49" s="41">
        <f t="shared" si="101"/>
        <v>0</v>
      </c>
      <c r="AV49" s="41">
        <f t="shared" si="101"/>
        <v>0</v>
      </c>
      <c r="AW49" s="41">
        <f t="shared" si="101"/>
        <v>0</v>
      </c>
      <c r="AX49" s="41">
        <f t="shared" si="101"/>
        <v>0</v>
      </c>
      <c r="AY49" s="41">
        <f t="shared" si="102"/>
        <v>0</v>
      </c>
      <c r="AZ49" s="41">
        <f t="shared" si="102"/>
        <v>0</v>
      </c>
      <c r="BA49" s="41">
        <f t="shared" si="102"/>
        <v>0</v>
      </c>
      <c r="BB49" s="41">
        <f t="shared" si="102"/>
        <v>0</v>
      </c>
      <c r="BC49" s="41">
        <f t="shared" si="102"/>
        <v>0</v>
      </c>
      <c r="BD49" s="41">
        <f t="shared" si="102"/>
        <v>0</v>
      </c>
      <c r="BE49" s="41">
        <f t="shared" si="103"/>
        <v>0</v>
      </c>
      <c r="BF49" s="41">
        <f t="shared" si="103"/>
        <v>0</v>
      </c>
      <c r="BG49" s="41">
        <f t="shared" si="103"/>
        <v>0</v>
      </c>
      <c r="BH49" s="41">
        <f t="shared" si="103"/>
        <v>0</v>
      </c>
      <c r="BI49" s="41">
        <f t="shared" si="103"/>
        <v>0</v>
      </c>
      <c r="BJ49" s="41">
        <f t="shared" si="103"/>
        <v>0</v>
      </c>
      <c r="BK49" s="41">
        <f t="shared" si="104"/>
        <v>0</v>
      </c>
      <c r="BL49" s="41">
        <f t="shared" si="104"/>
        <v>0</v>
      </c>
      <c r="BM49" s="41">
        <f t="shared" si="104"/>
        <v>0</v>
      </c>
      <c r="BN49" s="41">
        <f t="shared" si="104"/>
        <v>0</v>
      </c>
      <c r="BO49" s="41">
        <f t="shared" si="104"/>
        <v>0</v>
      </c>
      <c r="BP49" s="41">
        <f t="shared" si="104"/>
        <v>0</v>
      </c>
      <c r="BQ49" s="41">
        <f t="shared" si="105"/>
        <v>0</v>
      </c>
      <c r="BR49" s="41">
        <f t="shared" si="105"/>
        <v>0</v>
      </c>
      <c r="BS49" s="41">
        <f t="shared" si="105"/>
        <v>0</v>
      </c>
      <c r="BT49" s="41">
        <f t="shared" si="105"/>
        <v>0</v>
      </c>
      <c r="BU49" s="41">
        <f t="shared" si="105"/>
        <v>0</v>
      </c>
      <c r="BV49" s="41">
        <f t="shared" si="105"/>
        <v>0</v>
      </c>
      <c r="BW49" s="41">
        <f t="shared" si="106"/>
        <v>0</v>
      </c>
      <c r="BX49" s="41">
        <f t="shared" si="106"/>
        <v>0</v>
      </c>
      <c r="BY49" s="41">
        <f t="shared" si="106"/>
        <v>0</v>
      </c>
      <c r="BZ49" s="41">
        <f t="shared" si="106"/>
        <v>0</v>
      </c>
      <c r="CA49" s="41">
        <f t="shared" si="106"/>
        <v>0</v>
      </c>
      <c r="CB49" s="41">
        <f t="shared" si="106"/>
        <v>0</v>
      </c>
      <c r="CC49" s="41">
        <f t="shared" si="107"/>
        <v>0</v>
      </c>
      <c r="CD49" s="41">
        <f t="shared" si="107"/>
        <v>0</v>
      </c>
      <c r="CE49" s="41">
        <f t="shared" si="107"/>
        <v>0</v>
      </c>
      <c r="CF49" s="41">
        <f t="shared" si="107"/>
        <v>0</v>
      </c>
      <c r="CG49" s="41">
        <f t="shared" si="107"/>
        <v>0</v>
      </c>
      <c r="CH49" s="41">
        <f t="shared" si="107"/>
        <v>0</v>
      </c>
      <c r="CI49" s="51">
        <f>IF(AK49=CI$2,'Marks Entry'!G56,0)</f>
        <v>0</v>
      </c>
      <c r="CJ49" s="50">
        <f>IF(AK49=CJ$2,'Marks Entry'!G56,0)</f>
        <v>0</v>
      </c>
      <c r="CK49" s="50">
        <f>IF(AK49=CK$2,'Marks Entry'!G56,0)</f>
        <v>0</v>
      </c>
      <c r="CL49" s="50">
        <f>IF(AK49=CL$2,'Marks Entry'!G56,0)</f>
        <v>0</v>
      </c>
      <c r="CM49" s="50">
        <f>IF(AK49=CM$2,'Marks Entry'!G56,0)</f>
        <v>0</v>
      </c>
      <c r="CN49" s="50">
        <f>IF(AK49=CN$2,'Marks Entry'!G56,0)</f>
        <v>0</v>
      </c>
      <c r="CO49" s="49" t="str">
        <f>IF(AND('Marks Entry'!$GA56="Passed",$AK49=CO$2),'Marks Entry'!$FZ56,IF($AK49=CO$2,'Marks Entry'!$GA56,""))</f>
        <v/>
      </c>
      <c r="CP49" s="49" t="str">
        <f>IF(AND('Marks Entry'!$GA56="Passed",$AK49=CP$2),'Marks Entry'!$FZ56,IF($AK49=CP$2,'Marks Entry'!$GA56,""))</f>
        <v/>
      </c>
      <c r="CQ49" s="49" t="str">
        <f>IF(AND('Marks Entry'!$GA56="Passed",$AK49=CQ$2),'Marks Entry'!$FZ56,IF($AK49=CQ$2,'Marks Entry'!$GA56,""))</f>
        <v/>
      </c>
      <c r="CR49" s="49" t="str">
        <f>IF(AND('Marks Entry'!$GA56="Passed",$AK49=CR$2),'Marks Entry'!$FZ56,IF($AK49=CR$2,'Marks Entry'!$GA56,""))</f>
        <v/>
      </c>
      <c r="CS49" s="49" t="str">
        <f>IF(AND('Marks Entry'!$GA56="Passed",$AK49=CS$2),'Marks Entry'!$FZ56,IF($AK49=CS$2,'Marks Entry'!$GA56,""))</f>
        <v/>
      </c>
      <c r="CT49" s="49" t="str">
        <f>IF(AND('Marks Entry'!$GA56="Passed",$AK49=CT$2),'Marks Entry'!$FZ56,IF($AK49=CT$2,'Marks Entry'!$GA56,""))</f>
        <v/>
      </c>
    </row>
    <row r="50" spans="1:98" ht="27" hidden="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J50" s="42">
        <f t="shared" si="14"/>
        <v>0</v>
      </c>
      <c r="AK50" s="42">
        <f>'Marks Entry'!F57</f>
        <v>0</v>
      </c>
      <c r="AL50" s="50" t="str">
        <f>'Result Sheet'!X55</f>
        <v/>
      </c>
      <c r="AM50" s="50" t="str">
        <f>'Result Sheet'!AL55</f>
        <v/>
      </c>
      <c r="AN50" s="50" t="str">
        <f>'Result Sheet'!AZ55</f>
        <v/>
      </c>
      <c r="AO50" s="50" t="str">
        <f>'Result Sheet'!BN55</f>
        <v/>
      </c>
      <c r="AP50" s="50" t="str">
        <f>'Result Sheet'!CB55</f>
        <v/>
      </c>
      <c r="AQ50" s="43" t="str">
        <f>'Result Sheet'!CP55</f>
        <v/>
      </c>
      <c r="AR50" s="48" t="str">
        <f>'Result Sheet'!DD55</f>
        <v/>
      </c>
      <c r="AS50" s="41">
        <f t="shared" si="101"/>
        <v>0</v>
      </c>
      <c r="AT50" s="41">
        <f t="shared" si="101"/>
        <v>0</v>
      </c>
      <c r="AU50" s="41">
        <f t="shared" si="101"/>
        <v>0</v>
      </c>
      <c r="AV50" s="41">
        <f t="shared" si="101"/>
        <v>0</v>
      </c>
      <c r="AW50" s="41">
        <f t="shared" si="101"/>
        <v>0</v>
      </c>
      <c r="AX50" s="41">
        <f t="shared" si="101"/>
        <v>0</v>
      </c>
      <c r="AY50" s="41">
        <f t="shared" si="102"/>
        <v>0</v>
      </c>
      <c r="AZ50" s="41">
        <f t="shared" si="102"/>
        <v>0</v>
      </c>
      <c r="BA50" s="41">
        <f t="shared" si="102"/>
        <v>0</v>
      </c>
      <c r="BB50" s="41">
        <f t="shared" si="102"/>
        <v>0</v>
      </c>
      <c r="BC50" s="41">
        <f t="shared" si="102"/>
        <v>0</v>
      </c>
      <c r="BD50" s="41">
        <f t="shared" si="102"/>
        <v>0</v>
      </c>
      <c r="BE50" s="41">
        <f t="shared" si="103"/>
        <v>0</v>
      </c>
      <c r="BF50" s="41">
        <f t="shared" si="103"/>
        <v>0</v>
      </c>
      <c r="BG50" s="41">
        <f t="shared" si="103"/>
        <v>0</v>
      </c>
      <c r="BH50" s="41">
        <f t="shared" si="103"/>
        <v>0</v>
      </c>
      <c r="BI50" s="41">
        <f t="shared" si="103"/>
        <v>0</v>
      </c>
      <c r="BJ50" s="41">
        <f t="shared" si="103"/>
        <v>0</v>
      </c>
      <c r="BK50" s="41">
        <f t="shared" si="104"/>
        <v>0</v>
      </c>
      <c r="BL50" s="41">
        <f t="shared" si="104"/>
        <v>0</v>
      </c>
      <c r="BM50" s="41">
        <f t="shared" si="104"/>
        <v>0</v>
      </c>
      <c r="BN50" s="41">
        <f t="shared" si="104"/>
        <v>0</v>
      </c>
      <c r="BO50" s="41">
        <f t="shared" si="104"/>
        <v>0</v>
      </c>
      <c r="BP50" s="41">
        <f t="shared" si="104"/>
        <v>0</v>
      </c>
      <c r="BQ50" s="41">
        <f t="shared" si="105"/>
        <v>0</v>
      </c>
      <c r="BR50" s="41">
        <f t="shared" si="105"/>
        <v>0</v>
      </c>
      <c r="BS50" s="41">
        <f t="shared" si="105"/>
        <v>0</v>
      </c>
      <c r="BT50" s="41">
        <f t="shared" si="105"/>
        <v>0</v>
      </c>
      <c r="BU50" s="41">
        <f t="shared" si="105"/>
        <v>0</v>
      </c>
      <c r="BV50" s="41">
        <f t="shared" si="105"/>
        <v>0</v>
      </c>
      <c r="BW50" s="41">
        <f t="shared" si="106"/>
        <v>0</v>
      </c>
      <c r="BX50" s="41">
        <f t="shared" si="106"/>
        <v>0</v>
      </c>
      <c r="BY50" s="41">
        <f t="shared" si="106"/>
        <v>0</v>
      </c>
      <c r="BZ50" s="41">
        <f t="shared" si="106"/>
        <v>0</v>
      </c>
      <c r="CA50" s="41">
        <f t="shared" si="106"/>
        <v>0</v>
      </c>
      <c r="CB50" s="41">
        <f t="shared" si="106"/>
        <v>0</v>
      </c>
      <c r="CC50" s="41">
        <f t="shared" si="107"/>
        <v>0</v>
      </c>
      <c r="CD50" s="41">
        <f t="shared" si="107"/>
        <v>0</v>
      </c>
      <c r="CE50" s="41">
        <f t="shared" si="107"/>
        <v>0</v>
      </c>
      <c r="CF50" s="41">
        <f t="shared" si="107"/>
        <v>0</v>
      </c>
      <c r="CG50" s="41">
        <f t="shared" si="107"/>
        <v>0</v>
      </c>
      <c r="CH50" s="41">
        <f t="shared" si="107"/>
        <v>0</v>
      </c>
      <c r="CI50" s="51">
        <f>IF(AK50=CI$2,'Marks Entry'!G57,0)</f>
        <v>0</v>
      </c>
      <c r="CJ50" s="50">
        <f>IF(AK50=CJ$2,'Marks Entry'!G57,0)</f>
        <v>0</v>
      </c>
      <c r="CK50" s="50">
        <f>IF(AK50=CK$2,'Marks Entry'!G57,0)</f>
        <v>0</v>
      </c>
      <c r="CL50" s="50">
        <f>IF(AK50=CL$2,'Marks Entry'!G57,0)</f>
        <v>0</v>
      </c>
      <c r="CM50" s="50">
        <f>IF(AK50=CM$2,'Marks Entry'!G57,0)</f>
        <v>0</v>
      </c>
      <c r="CN50" s="50">
        <f>IF(AK50=CN$2,'Marks Entry'!G57,0)</f>
        <v>0</v>
      </c>
      <c r="CO50" s="49" t="str">
        <f>IF(AND('Marks Entry'!$GA57="Passed",$AK50=CO$2),'Marks Entry'!$FZ57,IF($AK50=CO$2,'Marks Entry'!$GA57,""))</f>
        <v/>
      </c>
      <c r="CP50" s="49" t="str">
        <f>IF(AND('Marks Entry'!$GA57="Passed",$AK50=CP$2),'Marks Entry'!$FZ57,IF($AK50=CP$2,'Marks Entry'!$GA57,""))</f>
        <v/>
      </c>
      <c r="CQ50" s="49" t="str">
        <f>IF(AND('Marks Entry'!$GA57="Passed",$AK50=CQ$2),'Marks Entry'!$FZ57,IF($AK50=CQ$2,'Marks Entry'!$GA57,""))</f>
        <v/>
      </c>
      <c r="CR50" s="49" t="str">
        <f>IF(AND('Marks Entry'!$GA57="Passed",$AK50=CR$2),'Marks Entry'!$FZ57,IF($AK50=CR$2,'Marks Entry'!$GA57,""))</f>
        <v/>
      </c>
      <c r="CS50" s="49" t="str">
        <f>IF(AND('Marks Entry'!$GA57="Passed",$AK50=CS$2),'Marks Entry'!$FZ57,IF($AK50=CS$2,'Marks Entry'!$GA57,""))</f>
        <v/>
      </c>
      <c r="CT50" s="49" t="str">
        <f>IF(AND('Marks Entry'!$GA57="Passed",$AK50=CT$2),'Marks Entry'!$FZ57,IF($AK50=CT$2,'Marks Entry'!$GA57,""))</f>
        <v/>
      </c>
    </row>
    <row r="51" spans="1:98" hidden="1">
      <c r="AJ51" s="42">
        <f t="shared" si="14"/>
        <v>0</v>
      </c>
      <c r="AK51" s="42">
        <f>'Marks Entry'!F58</f>
        <v>0</v>
      </c>
      <c r="AL51" s="50" t="str">
        <f>'Result Sheet'!X56</f>
        <v/>
      </c>
      <c r="AM51" s="50" t="str">
        <f>'Result Sheet'!AL56</f>
        <v/>
      </c>
      <c r="AN51" s="50" t="str">
        <f>'Result Sheet'!AZ56</f>
        <v/>
      </c>
      <c r="AO51" s="50" t="str">
        <f>'Result Sheet'!BN56</f>
        <v/>
      </c>
      <c r="AP51" s="50" t="str">
        <f>'Result Sheet'!CB56</f>
        <v/>
      </c>
      <c r="AQ51" s="43" t="str">
        <f>'Result Sheet'!CP56</f>
        <v/>
      </c>
      <c r="AR51" s="48" t="str">
        <f>'Result Sheet'!DD56</f>
        <v/>
      </c>
      <c r="AS51" s="41">
        <f t="shared" si="101"/>
        <v>0</v>
      </c>
      <c r="AT51" s="41">
        <f t="shared" si="101"/>
        <v>0</v>
      </c>
      <c r="AU51" s="41">
        <f t="shared" si="101"/>
        <v>0</v>
      </c>
      <c r="AV51" s="41">
        <f t="shared" si="101"/>
        <v>0</v>
      </c>
      <c r="AW51" s="41">
        <f t="shared" si="101"/>
        <v>0</v>
      </c>
      <c r="AX51" s="41">
        <f t="shared" si="101"/>
        <v>0</v>
      </c>
      <c r="AY51" s="41">
        <f t="shared" si="102"/>
        <v>0</v>
      </c>
      <c r="AZ51" s="41">
        <f t="shared" si="102"/>
        <v>0</v>
      </c>
      <c r="BA51" s="41">
        <f t="shared" si="102"/>
        <v>0</v>
      </c>
      <c r="BB51" s="41">
        <f t="shared" si="102"/>
        <v>0</v>
      </c>
      <c r="BC51" s="41">
        <f t="shared" si="102"/>
        <v>0</v>
      </c>
      <c r="BD51" s="41">
        <f t="shared" si="102"/>
        <v>0</v>
      </c>
      <c r="BE51" s="41">
        <f t="shared" si="103"/>
        <v>0</v>
      </c>
      <c r="BF51" s="41">
        <f t="shared" si="103"/>
        <v>0</v>
      </c>
      <c r="BG51" s="41">
        <f t="shared" si="103"/>
        <v>0</v>
      </c>
      <c r="BH51" s="41">
        <f t="shared" si="103"/>
        <v>0</v>
      </c>
      <c r="BI51" s="41">
        <f t="shared" si="103"/>
        <v>0</v>
      </c>
      <c r="BJ51" s="41">
        <f t="shared" si="103"/>
        <v>0</v>
      </c>
      <c r="BK51" s="41">
        <f t="shared" si="104"/>
        <v>0</v>
      </c>
      <c r="BL51" s="41">
        <f t="shared" si="104"/>
        <v>0</v>
      </c>
      <c r="BM51" s="41">
        <f t="shared" si="104"/>
        <v>0</v>
      </c>
      <c r="BN51" s="41">
        <f t="shared" si="104"/>
        <v>0</v>
      </c>
      <c r="BO51" s="41">
        <f t="shared" si="104"/>
        <v>0</v>
      </c>
      <c r="BP51" s="41">
        <f t="shared" si="104"/>
        <v>0</v>
      </c>
      <c r="BQ51" s="41">
        <f t="shared" si="105"/>
        <v>0</v>
      </c>
      <c r="BR51" s="41">
        <f t="shared" si="105"/>
        <v>0</v>
      </c>
      <c r="BS51" s="41">
        <f t="shared" si="105"/>
        <v>0</v>
      </c>
      <c r="BT51" s="41">
        <f t="shared" si="105"/>
        <v>0</v>
      </c>
      <c r="BU51" s="41">
        <f t="shared" si="105"/>
        <v>0</v>
      </c>
      <c r="BV51" s="41">
        <f t="shared" si="105"/>
        <v>0</v>
      </c>
      <c r="BW51" s="41">
        <f t="shared" si="106"/>
        <v>0</v>
      </c>
      <c r="BX51" s="41">
        <f t="shared" si="106"/>
        <v>0</v>
      </c>
      <c r="BY51" s="41">
        <f t="shared" si="106"/>
        <v>0</v>
      </c>
      <c r="BZ51" s="41">
        <f t="shared" si="106"/>
        <v>0</v>
      </c>
      <c r="CA51" s="41">
        <f t="shared" si="106"/>
        <v>0</v>
      </c>
      <c r="CB51" s="41">
        <f t="shared" si="106"/>
        <v>0</v>
      </c>
      <c r="CC51" s="41">
        <f t="shared" si="107"/>
        <v>0</v>
      </c>
      <c r="CD51" s="41">
        <f t="shared" si="107"/>
        <v>0</v>
      </c>
      <c r="CE51" s="41">
        <f t="shared" si="107"/>
        <v>0</v>
      </c>
      <c r="CF51" s="41">
        <f t="shared" si="107"/>
        <v>0</v>
      </c>
      <c r="CG51" s="41">
        <f t="shared" si="107"/>
        <v>0</v>
      </c>
      <c r="CH51" s="41">
        <f t="shared" si="107"/>
        <v>0</v>
      </c>
      <c r="CI51" s="51">
        <f>IF(AK51=CI$2,'Marks Entry'!G58,0)</f>
        <v>0</v>
      </c>
      <c r="CJ51" s="50">
        <f>IF(AK51=CJ$2,'Marks Entry'!G58,0)</f>
        <v>0</v>
      </c>
      <c r="CK51" s="50">
        <f>IF(AK51=CK$2,'Marks Entry'!G58,0)</f>
        <v>0</v>
      </c>
      <c r="CL51" s="50">
        <f>IF(AK51=CL$2,'Marks Entry'!G58,0)</f>
        <v>0</v>
      </c>
      <c r="CM51" s="50">
        <f>IF(AK51=CM$2,'Marks Entry'!G58,0)</f>
        <v>0</v>
      </c>
      <c r="CN51" s="50">
        <f>IF(AK51=CN$2,'Marks Entry'!G58,0)</f>
        <v>0</v>
      </c>
      <c r="CO51" s="49" t="str">
        <f>IF(AND('Marks Entry'!$GA58="Passed",$AK51=CO$2),'Marks Entry'!$FZ58,IF($AK51=CO$2,'Marks Entry'!$GA58,""))</f>
        <v/>
      </c>
      <c r="CP51" s="49" t="str">
        <f>IF(AND('Marks Entry'!$GA58="Passed",$AK51=CP$2),'Marks Entry'!$FZ58,IF($AK51=CP$2,'Marks Entry'!$GA58,""))</f>
        <v/>
      </c>
      <c r="CQ51" s="49" t="str">
        <f>IF(AND('Marks Entry'!$GA58="Passed",$AK51=CQ$2),'Marks Entry'!$FZ58,IF($AK51=CQ$2,'Marks Entry'!$GA58,""))</f>
        <v/>
      </c>
      <c r="CR51" s="49" t="str">
        <f>IF(AND('Marks Entry'!$GA58="Passed",$AK51=CR$2),'Marks Entry'!$FZ58,IF($AK51=CR$2,'Marks Entry'!$GA58,""))</f>
        <v/>
      </c>
      <c r="CS51" s="49" t="str">
        <f>IF(AND('Marks Entry'!$GA58="Passed",$AK51=CS$2),'Marks Entry'!$FZ58,IF($AK51=CS$2,'Marks Entry'!$GA58,""))</f>
        <v/>
      </c>
      <c r="CT51" s="49" t="str">
        <f>IF(AND('Marks Entry'!$GA58="Passed",$AK51=CT$2),'Marks Entry'!$FZ58,IF($AK51=CT$2,'Marks Entry'!$GA58,""))</f>
        <v/>
      </c>
    </row>
    <row r="52" spans="1:98" hidden="1">
      <c r="AJ52" s="42">
        <f t="shared" si="14"/>
        <v>0</v>
      </c>
      <c r="AK52" s="42">
        <f>'Marks Entry'!F59</f>
        <v>0</v>
      </c>
      <c r="AL52" s="50" t="str">
        <f>'Result Sheet'!X57</f>
        <v/>
      </c>
      <c r="AM52" s="50" t="str">
        <f>'Result Sheet'!AL57</f>
        <v/>
      </c>
      <c r="AN52" s="50" t="str">
        <f>'Result Sheet'!AZ57</f>
        <v/>
      </c>
      <c r="AO52" s="50" t="str">
        <f>'Result Sheet'!BN57</f>
        <v/>
      </c>
      <c r="AP52" s="50" t="str">
        <f>'Result Sheet'!CB57</f>
        <v/>
      </c>
      <c r="AQ52" s="43" t="str">
        <f>'Result Sheet'!CP57</f>
        <v/>
      </c>
      <c r="AR52" s="48" t="str">
        <f>'Result Sheet'!DD57</f>
        <v/>
      </c>
      <c r="AS52" s="41">
        <f t="shared" si="101"/>
        <v>0</v>
      </c>
      <c r="AT52" s="41">
        <f t="shared" si="101"/>
        <v>0</v>
      </c>
      <c r="AU52" s="41">
        <f t="shared" si="101"/>
        <v>0</v>
      </c>
      <c r="AV52" s="41">
        <f t="shared" si="101"/>
        <v>0</v>
      </c>
      <c r="AW52" s="41">
        <f t="shared" si="101"/>
        <v>0</v>
      </c>
      <c r="AX52" s="41">
        <f t="shared" si="101"/>
        <v>0</v>
      </c>
      <c r="AY52" s="41">
        <f t="shared" si="102"/>
        <v>0</v>
      </c>
      <c r="AZ52" s="41">
        <f t="shared" si="102"/>
        <v>0</v>
      </c>
      <c r="BA52" s="41">
        <f t="shared" si="102"/>
        <v>0</v>
      </c>
      <c r="BB52" s="41">
        <f t="shared" si="102"/>
        <v>0</v>
      </c>
      <c r="BC52" s="41">
        <f t="shared" si="102"/>
        <v>0</v>
      </c>
      <c r="BD52" s="41">
        <f t="shared" si="102"/>
        <v>0</v>
      </c>
      <c r="BE52" s="41">
        <f t="shared" si="103"/>
        <v>0</v>
      </c>
      <c r="BF52" s="41">
        <f t="shared" si="103"/>
        <v>0</v>
      </c>
      <c r="BG52" s="41">
        <f t="shared" si="103"/>
        <v>0</v>
      </c>
      <c r="BH52" s="41">
        <f t="shared" si="103"/>
        <v>0</v>
      </c>
      <c r="BI52" s="41">
        <f t="shared" si="103"/>
        <v>0</v>
      </c>
      <c r="BJ52" s="41">
        <f t="shared" si="103"/>
        <v>0</v>
      </c>
      <c r="BK52" s="41">
        <f t="shared" si="104"/>
        <v>0</v>
      </c>
      <c r="BL52" s="41">
        <f t="shared" si="104"/>
        <v>0</v>
      </c>
      <c r="BM52" s="41">
        <f t="shared" si="104"/>
        <v>0</v>
      </c>
      <c r="BN52" s="41">
        <f t="shared" si="104"/>
        <v>0</v>
      </c>
      <c r="BO52" s="41">
        <f t="shared" si="104"/>
        <v>0</v>
      </c>
      <c r="BP52" s="41">
        <f t="shared" si="104"/>
        <v>0</v>
      </c>
      <c r="BQ52" s="41">
        <f t="shared" si="105"/>
        <v>0</v>
      </c>
      <c r="BR52" s="41">
        <f t="shared" si="105"/>
        <v>0</v>
      </c>
      <c r="BS52" s="41">
        <f t="shared" si="105"/>
        <v>0</v>
      </c>
      <c r="BT52" s="41">
        <f t="shared" si="105"/>
        <v>0</v>
      </c>
      <c r="BU52" s="41">
        <f t="shared" si="105"/>
        <v>0</v>
      </c>
      <c r="BV52" s="41">
        <f t="shared" si="105"/>
        <v>0</v>
      </c>
      <c r="BW52" s="41">
        <f t="shared" si="106"/>
        <v>0</v>
      </c>
      <c r="BX52" s="41">
        <f t="shared" si="106"/>
        <v>0</v>
      </c>
      <c r="BY52" s="41">
        <f t="shared" si="106"/>
        <v>0</v>
      </c>
      <c r="BZ52" s="41">
        <f t="shared" si="106"/>
        <v>0</v>
      </c>
      <c r="CA52" s="41">
        <f t="shared" si="106"/>
        <v>0</v>
      </c>
      <c r="CB52" s="41">
        <f t="shared" si="106"/>
        <v>0</v>
      </c>
      <c r="CC52" s="41">
        <f t="shared" si="107"/>
        <v>0</v>
      </c>
      <c r="CD52" s="41">
        <f t="shared" si="107"/>
        <v>0</v>
      </c>
      <c r="CE52" s="41">
        <f t="shared" si="107"/>
        <v>0</v>
      </c>
      <c r="CF52" s="41">
        <f t="shared" si="107"/>
        <v>0</v>
      </c>
      <c r="CG52" s="41">
        <f t="shared" si="107"/>
        <v>0</v>
      </c>
      <c r="CH52" s="41">
        <f t="shared" si="107"/>
        <v>0</v>
      </c>
      <c r="CI52" s="51">
        <f>IF(AK52=CI$2,'Marks Entry'!G59,0)</f>
        <v>0</v>
      </c>
      <c r="CJ52" s="50">
        <f>IF(AK52=CJ$2,'Marks Entry'!G59,0)</f>
        <v>0</v>
      </c>
      <c r="CK52" s="50">
        <f>IF(AK52=CK$2,'Marks Entry'!G59,0)</f>
        <v>0</v>
      </c>
      <c r="CL52" s="50">
        <f>IF(AK52=CL$2,'Marks Entry'!G59,0)</f>
        <v>0</v>
      </c>
      <c r="CM52" s="50">
        <f>IF(AK52=CM$2,'Marks Entry'!G59,0)</f>
        <v>0</v>
      </c>
      <c r="CN52" s="50">
        <f>IF(AK52=CN$2,'Marks Entry'!G59,0)</f>
        <v>0</v>
      </c>
      <c r="CO52" s="49" t="str">
        <f>IF(AND('Marks Entry'!$GA59="Passed",$AK52=CO$2),'Marks Entry'!$FZ59,IF($AK52=CO$2,'Marks Entry'!$GA59,""))</f>
        <v/>
      </c>
      <c r="CP52" s="49" t="str">
        <f>IF(AND('Marks Entry'!$GA59="Passed",$AK52=CP$2),'Marks Entry'!$FZ59,IF($AK52=CP$2,'Marks Entry'!$GA59,""))</f>
        <v/>
      </c>
      <c r="CQ52" s="49" t="str">
        <f>IF(AND('Marks Entry'!$GA59="Passed",$AK52=CQ$2),'Marks Entry'!$FZ59,IF($AK52=CQ$2,'Marks Entry'!$GA59,""))</f>
        <v/>
      </c>
      <c r="CR52" s="49" t="str">
        <f>IF(AND('Marks Entry'!$GA59="Passed",$AK52=CR$2),'Marks Entry'!$FZ59,IF($AK52=CR$2,'Marks Entry'!$GA59,""))</f>
        <v/>
      </c>
      <c r="CS52" s="49" t="str">
        <f>IF(AND('Marks Entry'!$GA59="Passed",$AK52=CS$2),'Marks Entry'!$FZ59,IF($AK52=CS$2,'Marks Entry'!$GA59,""))</f>
        <v/>
      </c>
      <c r="CT52" s="49" t="str">
        <f>IF(AND('Marks Entry'!$GA59="Passed",$AK52=CT$2),'Marks Entry'!$FZ59,IF($AK52=CT$2,'Marks Entry'!$GA59,""))</f>
        <v/>
      </c>
    </row>
    <row r="53" spans="1:98" hidden="1">
      <c r="AJ53" s="42">
        <f t="shared" si="14"/>
        <v>0</v>
      </c>
      <c r="AK53" s="42">
        <f>'Marks Entry'!F60</f>
        <v>0</v>
      </c>
      <c r="AL53" s="50" t="str">
        <f>'Result Sheet'!X58</f>
        <v/>
      </c>
      <c r="AM53" s="50" t="str">
        <f>'Result Sheet'!AL58</f>
        <v/>
      </c>
      <c r="AN53" s="50" t="str">
        <f>'Result Sheet'!AZ58</f>
        <v/>
      </c>
      <c r="AO53" s="50" t="str">
        <f>'Result Sheet'!BN58</f>
        <v/>
      </c>
      <c r="AP53" s="50" t="str">
        <f>'Result Sheet'!CB58</f>
        <v/>
      </c>
      <c r="AQ53" s="43" t="str">
        <f>'Result Sheet'!CP58</f>
        <v/>
      </c>
      <c r="AR53" s="48" t="str">
        <f>'Result Sheet'!DD58</f>
        <v/>
      </c>
      <c r="AS53" s="41">
        <f t="shared" si="101"/>
        <v>0</v>
      </c>
      <c r="AT53" s="41">
        <f t="shared" si="101"/>
        <v>0</v>
      </c>
      <c r="AU53" s="41">
        <f t="shared" si="101"/>
        <v>0</v>
      </c>
      <c r="AV53" s="41">
        <f t="shared" si="101"/>
        <v>0</v>
      </c>
      <c r="AW53" s="41">
        <f t="shared" si="101"/>
        <v>0</v>
      </c>
      <c r="AX53" s="41">
        <f t="shared" si="101"/>
        <v>0</v>
      </c>
      <c r="AY53" s="41">
        <f t="shared" si="102"/>
        <v>0</v>
      </c>
      <c r="AZ53" s="41">
        <f t="shared" si="102"/>
        <v>0</v>
      </c>
      <c r="BA53" s="41">
        <f t="shared" si="102"/>
        <v>0</v>
      </c>
      <c r="BB53" s="41">
        <f t="shared" si="102"/>
        <v>0</v>
      </c>
      <c r="BC53" s="41">
        <f t="shared" si="102"/>
        <v>0</v>
      </c>
      <c r="BD53" s="41">
        <f t="shared" si="102"/>
        <v>0</v>
      </c>
      <c r="BE53" s="41">
        <f t="shared" si="103"/>
        <v>0</v>
      </c>
      <c r="BF53" s="41">
        <f t="shared" si="103"/>
        <v>0</v>
      </c>
      <c r="BG53" s="41">
        <f t="shared" si="103"/>
        <v>0</v>
      </c>
      <c r="BH53" s="41">
        <f t="shared" si="103"/>
        <v>0</v>
      </c>
      <c r="BI53" s="41">
        <f t="shared" si="103"/>
        <v>0</v>
      </c>
      <c r="BJ53" s="41">
        <f t="shared" si="103"/>
        <v>0</v>
      </c>
      <c r="BK53" s="41">
        <f t="shared" si="104"/>
        <v>0</v>
      </c>
      <c r="BL53" s="41">
        <f t="shared" si="104"/>
        <v>0</v>
      </c>
      <c r="BM53" s="41">
        <f t="shared" si="104"/>
        <v>0</v>
      </c>
      <c r="BN53" s="41">
        <f t="shared" si="104"/>
        <v>0</v>
      </c>
      <c r="BO53" s="41">
        <f t="shared" si="104"/>
        <v>0</v>
      </c>
      <c r="BP53" s="41">
        <f t="shared" si="104"/>
        <v>0</v>
      </c>
      <c r="BQ53" s="41">
        <f t="shared" si="105"/>
        <v>0</v>
      </c>
      <c r="BR53" s="41">
        <f t="shared" si="105"/>
        <v>0</v>
      </c>
      <c r="BS53" s="41">
        <f t="shared" si="105"/>
        <v>0</v>
      </c>
      <c r="BT53" s="41">
        <f t="shared" si="105"/>
        <v>0</v>
      </c>
      <c r="BU53" s="41">
        <f t="shared" si="105"/>
        <v>0</v>
      </c>
      <c r="BV53" s="41">
        <f t="shared" si="105"/>
        <v>0</v>
      </c>
      <c r="BW53" s="41">
        <f t="shared" si="106"/>
        <v>0</v>
      </c>
      <c r="BX53" s="41">
        <f t="shared" si="106"/>
        <v>0</v>
      </c>
      <c r="BY53" s="41">
        <f t="shared" si="106"/>
        <v>0</v>
      </c>
      <c r="BZ53" s="41">
        <f t="shared" si="106"/>
        <v>0</v>
      </c>
      <c r="CA53" s="41">
        <f t="shared" si="106"/>
        <v>0</v>
      </c>
      <c r="CB53" s="41">
        <f t="shared" si="106"/>
        <v>0</v>
      </c>
      <c r="CC53" s="41">
        <f t="shared" si="107"/>
        <v>0</v>
      </c>
      <c r="CD53" s="41">
        <f t="shared" si="107"/>
        <v>0</v>
      </c>
      <c r="CE53" s="41">
        <f t="shared" si="107"/>
        <v>0</v>
      </c>
      <c r="CF53" s="41">
        <f t="shared" si="107"/>
        <v>0</v>
      </c>
      <c r="CG53" s="41">
        <f t="shared" si="107"/>
        <v>0</v>
      </c>
      <c r="CH53" s="41">
        <f t="shared" si="107"/>
        <v>0</v>
      </c>
      <c r="CI53" s="51">
        <f>IF(AK53=CI$2,'Marks Entry'!G60,0)</f>
        <v>0</v>
      </c>
      <c r="CJ53" s="50">
        <f>IF(AK53=CJ$2,'Marks Entry'!G60,0)</f>
        <v>0</v>
      </c>
      <c r="CK53" s="50">
        <f>IF(AK53=CK$2,'Marks Entry'!G60,0)</f>
        <v>0</v>
      </c>
      <c r="CL53" s="50">
        <f>IF(AK53=CL$2,'Marks Entry'!G60,0)</f>
        <v>0</v>
      </c>
      <c r="CM53" s="50">
        <f>IF(AK53=CM$2,'Marks Entry'!G60,0)</f>
        <v>0</v>
      </c>
      <c r="CN53" s="50">
        <f>IF(AK53=CN$2,'Marks Entry'!G60,0)</f>
        <v>0</v>
      </c>
      <c r="CO53" s="49" t="str">
        <f>IF(AND('Marks Entry'!$GA60="Passed",$AK53=CO$2),'Marks Entry'!$FZ60,IF($AK53=CO$2,'Marks Entry'!$GA60,""))</f>
        <v/>
      </c>
      <c r="CP53" s="49" t="str">
        <f>IF(AND('Marks Entry'!$GA60="Passed",$AK53=CP$2),'Marks Entry'!$FZ60,IF($AK53=CP$2,'Marks Entry'!$GA60,""))</f>
        <v/>
      </c>
      <c r="CQ53" s="49" t="str">
        <f>IF(AND('Marks Entry'!$GA60="Passed",$AK53=CQ$2),'Marks Entry'!$FZ60,IF($AK53=CQ$2,'Marks Entry'!$GA60,""))</f>
        <v/>
      </c>
      <c r="CR53" s="49" t="str">
        <f>IF(AND('Marks Entry'!$GA60="Passed",$AK53=CR$2),'Marks Entry'!$FZ60,IF($AK53=CR$2,'Marks Entry'!$GA60,""))</f>
        <v/>
      </c>
      <c r="CS53" s="49" t="str">
        <f>IF(AND('Marks Entry'!$GA60="Passed",$AK53=CS$2),'Marks Entry'!$FZ60,IF($AK53=CS$2,'Marks Entry'!$GA60,""))</f>
        <v/>
      </c>
      <c r="CT53" s="49" t="str">
        <f>IF(AND('Marks Entry'!$GA60="Passed",$AK53=CT$2),'Marks Entry'!$FZ60,IF($AK53=CT$2,'Marks Entry'!$GA60,""))</f>
        <v/>
      </c>
    </row>
    <row r="54" spans="1:98" hidden="1">
      <c r="AJ54" s="42">
        <f t="shared" si="14"/>
        <v>0</v>
      </c>
      <c r="AK54" s="42">
        <f>'Marks Entry'!F61</f>
        <v>0</v>
      </c>
      <c r="AL54" s="50" t="str">
        <f>'Result Sheet'!X59</f>
        <v/>
      </c>
      <c r="AM54" s="50" t="str">
        <f>'Result Sheet'!AL59</f>
        <v/>
      </c>
      <c r="AN54" s="50" t="str">
        <f>'Result Sheet'!AZ59</f>
        <v/>
      </c>
      <c r="AO54" s="50" t="str">
        <f>'Result Sheet'!BN59</f>
        <v/>
      </c>
      <c r="AP54" s="50" t="str">
        <f>'Result Sheet'!CB59</f>
        <v/>
      </c>
      <c r="AQ54" s="43" t="str">
        <f>'Result Sheet'!CP59</f>
        <v/>
      </c>
      <c r="AR54" s="48" t="str">
        <f>'Result Sheet'!DD59</f>
        <v/>
      </c>
      <c r="AS54" s="41">
        <f t="shared" si="101"/>
        <v>0</v>
      </c>
      <c r="AT54" s="41">
        <f t="shared" si="101"/>
        <v>0</v>
      </c>
      <c r="AU54" s="41">
        <f t="shared" si="101"/>
        <v>0</v>
      </c>
      <c r="AV54" s="41">
        <f t="shared" si="101"/>
        <v>0</v>
      </c>
      <c r="AW54" s="41">
        <f t="shared" si="101"/>
        <v>0</v>
      </c>
      <c r="AX54" s="41">
        <f t="shared" si="101"/>
        <v>0</v>
      </c>
      <c r="AY54" s="41">
        <f t="shared" si="102"/>
        <v>0</v>
      </c>
      <c r="AZ54" s="41">
        <f t="shared" si="102"/>
        <v>0</v>
      </c>
      <c r="BA54" s="41">
        <f t="shared" si="102"/>
        <v>0</v>
      </c>
      <c r="BB54" s="41">
        <f t="shared" si="102"/>
        <v>0</v>
      </c>
      <c r="BC54" s="41">
        <f t="shared" si="102"/>
        <v>0</v>
      </c>
      <c r="BD54" s="41">
        <f t="shared" si="102"/>
        <v>0</v>
      </c>
      <c r="BE54" s="41">
        <f t="shared" si="103"/>
        <v>0</v>
      </c>
      <c r="BF54" s="41">
        <f t="shared" si="103"/>
        <v>0</v>
      </c>
      <c r="BG54" s="41">
        <f t="shared" si="103"/>
        <v>0</v>
      </c>
      <c r="BH54" s="41">
        <f t="shared" si="103"/>
        <v>0</v>
      </c>
      <c r="BI54" s="41">
        <f t="shared" si="103"/>
        <v>0</v>
      </c>
      <c r="BJ54" s="41">
        <f t="shared" si="103"/>
        <v>0</v>
      </c>
      <c r="BK54" s="41">
        <f t="shared" si="104"/>
        <v>0</v>
      </c>
      <c r="BL54" s="41">
        <f t="shared" si="104"/>
        <v>0</v>
      </c>
      <c r="BM54" s="41">
        <f t="shared" si="104"/>
        <v>0</v>
      </c>
      <c r="BN54" s="41">
        <f t="shared" si="104"/>
        <v>0</v>
      </c>
      <c r="BO54" s="41">
        <f t="shared" si="104"/>
        <v>0</v>
      </c>
      <c r="BP54" s="41">
        <f t="shared" si="104"/>
        <v>0</v>
      </c>
      <c r="BQ54" s="41">
        <f t="shared" si="105"/>
        <v>0</v>
      </c>
      <c r="BR54" s="41">
        <f t="shared" si="105"/>
        <v>0</v>
      </c>
      <c r="BS54" s="41">
        <f t="shared" si="105"/>
        <v>0</v>
      </c>
      <c r="BT54" s="41">
        <f t="shared" si="105"/>
        <v>0</v>
      </c>
      <c r="BU54" s="41">
        <f t="shared" si="105"/>
        <v>0</v>
      </c>
      <c r="BV54" s="41">
        <f t="shared" si="105"/>
        <v>0</v>
      </c>
      <c r="BW54" s="41">
        <f t="shared" si="106"/>
        <v>0</v>
      </c>
      <c r="BX54" s="41">
        <f t="shared" si="106"/>
        <v>0</v>
      </c>
      <c r="BY54" s="41">
        <f t="shared" si="106"/>
        <v>0</v>
      </c>
      <c r="BZ54" s="41">
        <f t="shared" si="106"/>
        <v>0</v>
      </c>
      <c r="CA54" s="41">
        <f t="shared" si="106"/>
        <v>0</v>
      </c>
      <c r="CB54" s="41">
        <f t="shared" si="106"/>
        <v>0</v>
      </c>
      <c r="CC54" s="41">
        <f t="shared" si="107"/>
        <v>0</v>
      </c>
      <c r="CD54" s="41">
        <f t="shared" si="107"/>
        <v>0</v>
      </c>
      <c r="CE54" s="41">
        <f t="shared" si="107"/>
        <v>0</v>
      </c>
      <c r="CF54" s="41">
        <f t="shared" si="107"/>
        <v>0</v>
      </c>
      <c r="CG54" s="41">
        <f t="shared" si="107"/>
        <v>0</v>
      </c>
      <c r="CH54" s="41">
        <f t="shared" si="107"/>
        <v>0</v>
      </c>
      <c r="CI54" s="51">
        <f>IF(AK54=CI$2,'Marks Entry'!G61,0)</f>
        <v>0</v>
      </c>
      <c r="CJ54" s="50">
        <f>IF(AK54=CJ$2,'Marks Entry'!G61,0)</f>
        <v>0</v>
      </c>
      <c r="CK54" s="50">
        <f>IF(AK54=CK$2,'Marks Entry'!G61,0)</f>
        <v>0</v>
      </c>
      <c r="CL54" s="50">
        <f>IF(AK54=CL$2,'Marks Entry'!G61,0)</f>
        <v>0</v>
      </c>
      <c r="CM54" s="50">
        <f>IF(AK54=CM$2,'Marks Entry'!G61,0)</f>
        <v>0</v>
      </c>
      <c r="CN54" s="50">
        <f>IF(AK54=CN$2,'Marks Entry'!G61,0)</f>
        <v>0</v>
      </c>
      <c r="CO54" s="49" t="str">
        <f>IF(AND('Marks Entry'!$GA61="Passed",$AK54=CO$2),'Marks Entry'!$FZ61,IF($AK54=CO$2,'Marks Entry'!$GA61,""))</f>
        <v/>
      </c>
      <c r="CP54" s="49" t="str">
        <f>IF(AND('Marks Entry'!$GA61="Passed",$AK54=CP$2),'Marks Entry'!$FZ61,IF($AK54=CP$2,'Marks Entry'!$GA61,""))</f>
        <v/>
      </c>
      <c r="CQ54" s="49" t="str">
        <f>IF(AND('Marks Entry'!$GA61="Passed",$AK54=CQ$2),'Marks Entry'!$FZ61,IF($AK54=CQ$2,'Marks Entry'!$GA61,""))</f>
        <v/>
      </c>
      <c r="CR54" s="49" t="str">
        <f>IF(AND('Marks Entry'!$GA61="Passed",$AK54=CR$2),'Marks Entry'!$FZ61,IF($AK54=CR$2,'Marks Entry'!$GA61,""))</f>
        <v/>
      </c>
      <c r="CS54" s="49" t="str">
        <f>IF(AND('Marks Entry'!$GA61="Passed",$AK54=CS$2),'Marks Entry'!$FZ61,IF($AK54=CS$2,'Marks Entry'!$GA61,""))</f>
        <v/>
      </c>
      <c r="CT54" s="49" t="str">
        <f>IF(AND('Marks Entry'!$GA61="Passed",$AK54=CT$2),'Marks Entry'!$FZ61,IF($AK54=CT$2,'Marks Entry'!$GA61,""))</f>
        <v/>
      </c>
    </row>
    <row r="55" spans="1:98" hidden="1">
      <c r="AJ55" s="42">
        <f t="shared" si="14"/>
        <v>0</v>
      </c>
      <c r="AK55" s="42">
        <f>'Marks Entry'!F62</f>
        <v>0</v>
      </c>
      <c r="AL55" s="50" t="str">
        <f>'Result Sheet'!X60</f>
        <v/>
      </c>
      <c r="AM55" s="50" t="str">
        <f>'Result Sheet'!AL60</f>
        <v/>
      </c>
      <c r="AN55" s="50" t="str">
        <f>'Result Sheet'!AZ60</f>
        <v/>
      </c>
      <c r="AO55" s="50" t="str">
        <f>'Result Sheet'!BN60</f>
        <v/>
      </c>
      <c r="AP55" s="50" t="str">
        <f>'Result Sheet'!CB60</f>
        <v/>
      </c>
      <c r="AQ55" s="43" t="str">
        <f>'Result Sheet'!CP60</f>
        <v/>
      </c>
      <c r="AR55" s="48" t="str">
        <f>'Result Sheet'!DD60</f>
        <v/>
      </c>
      <c r="AS55" s="41">
        <f t="shared" si="101"/>
        <v>0</v>
      </c>
      <c r="AT55" s="41">
        <f t="shared" si="101"/>
        <v>0</v>
      </c>
      <c r="AU55" s="41">
        <f t="shared" si="101"/>
        <v>0</v>
      </c>
      <c r="AV55" s="41">
        <f t="shared" si="101"/>
        <v>0</v>
      </c>
      <c r="AW55" s="41">
        <f t="shared" si="101"/>
        <v>0</v>
      </c>
      <c r="AX55" s="41">
        <f t="shared" si="101"/>
        <v>0</v>
      </c>
      <c r="AY55" s="41">
        <f t="shared" si="102"/>
        <v>0</v>
      </c>
      <c r="AZ55" s="41">
        <f t="shared" si="102"/>
        <v>0</v>
      </c>
      <c r="BA55" s="41">
        <f t="shared" si="102"/>
        <v>0</v>
      </c>
      <c r="BB55" s="41">
        <f t="shared" si="102"/>
        <v>0</v>
      </c>
      <c r="BC55" s="41">
        <f t="shared" si="102"/>
        <v>0</v>
      </c>
      <c r="BD55" s="41">
        <f t="shared" si="102"/>
        <v>0</v>
      </c>
      <c r="BE55" s="41">
        <f t="shared" si="103"/>
        <v>0</v>
      </c>
      <c r="BF55" s="41">
        <f t="shared" si="103"/>
        <v>0</v>
      </c>
      <c r="BG55" s="41">
        <f t="shared" si="103"/>
        <v>0</v>
      </c>
      <c r="BH55" s="41">
        <f t="shared" si="103"/>
        <v>0</v>
      </c>
      <c r="BI55" s="41">
        <f t="shared" si="103"/>
        <v>0</v>
      </c>
      <c r="BJ55" s="41">
        <f t="shared" si="103"/>
        <v>0</v>
      </c>
      <c r="BK55" s="41">
        <f t="shared" si="104"/>
        <v>0</v>
      </c>
      <c r="BL55" s="41">
        <f t="shared" si="104"/>
        <v>0</v>
      </c>
      <c r="BM55" s="41">
        <f t="shared" si="104"/>
        <v>0</v>
      </c>
      <c r="BN55" s="41">
        <f t="shared" si="104"/>
        <v>0</v>
      </c>
      <c r="BO55" s="41">
        <f t="shared" si="104"/>
        <v>0</v>
      </c>
      <c r="BP55" s="41">
        <f t="shared" si="104"/>
        <v>0</v>
      </c>
      <c r="BQ55" s="41">
        <f t="shared" si="105"/>
        <v>0</v>
      </c>
      <c r="BR55" s="41">
        <f t="shared" si="105"/>
        <v>0</v>
      </c>
      <c r="BS55" s="41">
        <f t="shared" si="105"/>
        <v>0</v>
      </c>
      <c r="BT55" s="41">
        <f t="shared" si="105"/>
        <v>0</v>
      </c>
      <c r="BU55" s="41">
        <f t="shared" si="105"/>
        <v>0</v>
      </c>
      <c r="BV55" s="41">
        <f t="shared" si="105"/>
        <v>0</v>
      </c>
      <c r="BW55" s="41">
        <f t="shared" si="106"/>
        <v>0</v>
      </c>
      <c r="BX55" s="41">
        <f t="shared" si="106"/>
        <v>0</v>
      </c>
      <c r="BY55" s="41">
        <f t="shared" si="106"/>
        <v>0</v>
      </c>
      <c r="BZ55" s="41">
        <f t="shared" si="106"/>
        <v>0</v>
      </c>
      <c r="CA55" s="41">
        <f t="shared" si="106"/>
        <v>0</v>
      </c>
      <c r="CB55" s="41">
        <f t="shared" si="106"/>
        <v>0</v>
      </c>
      <c r="CC55" s="41">
        <f t="shared" si="107"/>
        <v>0</v>
      </c>
      <c r="CD55" s="41">
        <f t="shared" si="107"/>
        <v>0</v>
      </c>
      <c r="CE55" s="41">
        <f t="shared" si="107"/>
        <v>0</v>
      </c>
      <c r="CF55" s="41">
        <f t="shared" si="107"/>
        <v>0</v>
      </c>
      <c r="CG55" s="41">
        <f t="shared" si="107"/>
        <v>0</v>
      </c>
      <c r="CH55" s="41">
        <f t="shared" si="107"/>
        <v>0</v>
      </c>
      <c r="CI55" s="51">
        <f>IF(AK55=CI$2,'Marks Entry'!G62,0)</f>
        <v>0</v>
      </c>
      <c r="CJ55" s="50">
        <f>IF(AK55=CJ$2,'Marks Entry'!G62,0)</f>
        <v>0</v>
      </c>
      <c r="CK55" s="50">
        <f>IF(AK55=CK$2,'Marks Entry'!G62,0)</f>
        <v>0</v>
      </c>
      <c r="CL55" s="50">
        <f>IF(AK55=CL$2,'Marks Entry'!G62,0)</f>
        <v>0</v>
      </c>
      <c r="CM55" s="50">
        <f>IF(AK55=CM$2,'Marks Entry'!G62,0)</f>
        <v>0</v>
      </c>
      <c r="CN55" s="50">
        <f>IF(AK55=CN$2,'Marks Entry'!G62,0)</f>
        <v>0</v>
      </c>
      <c r="CO55" s="49" t="str">
        <f>IF(AND('Marks Entry'!$GA62="Passed",$AK55=CO$2),'Marks Entry'!$FZ62,IF($AK55=CO$2,'Marks Entry'!$GA62,""))</f>
        <v/>
      </c>
      <c r="CP55" s="49" t="str">
        <f>IF(AND('Marks Entry'!$GA62="Passed",$AK55=CP$2),'Marks Entry'!$FZ62,IF($AK55=CP$2,'Marks Entry'!$GA62,""))</f>
        <v/>
      </c>
      <c r="CQ55" s="49" t="str">
        <f>IF(AND('Marks Entry'!$GA62="Passed",$AK55=CQ$2),'Marks Entry'!$FZ62,IF($AK55=CQ$2,'Marks Entry'!$GA62,""))</f>
        <v/>
      </c>
      <c r="CR55" s="49" t="str">
        <f>IF(AND('Marks Entry'!$GA62="Passed",$AK55=CR$2),'Marks Entry'!$FZ62,IF($AK55=CR$2,'Marks Entry'!$GA62,""))</f>
        <v/>
      </c>
      <c r="CS55" s="49" t="str">
        <f>IF(AND('Marks Entry'!$GA62="Passed",$AK55=CS$2),'Marks Entry'!$FZ62,IF($AK55=CS$2,'Marks Entry'!$GA62,""))</f>
        <v/>
      </c>
      <c r="CT55" s="49" t="str">
        <f>IF(AND('Marks Entry'!$GA62="Passed",$AK55=CT$2),'Marks Entry'!$FZ62,IF($AK55=CT$2,'Marks Entry'!$GA62,""))</f>
        <v/>
      </c>
    </row>
    <row r="56" spans="1:98" hidden="1">
      <c r="AJ56" s="42">
        <f t="shared" si="14"/>
        <v>0</v>
      </c>
      <c r="AK56" s="42">
        <f>'Marks Entry'!F63</f>
        <v>0</v>
      </c>
      <c r="AL56" s="50" t="str">
        <f>'Result Sheet'!X61</f>
        <v/>
      </c>
      <c r="AM56" s="50" t="str">
        <f>'Result Sheet'!AL61</f>
        <v/>
      </c>
      <c r="AN56" s="50" t="str">
        <f>'Result Sheet'!AZ61</f>
        <v/>
      </c>
      <c r="AO56" s="50" t="str">
        <f>'Result Sheet'!BN61</f>
        <v/>
      </c>
      <c r="AP56" s="50" t="str">
        <f>'Result Sheet'!CB61</f>
        <v/>
      </c>
      <c r="AQ56" s="43" t="str">
        <f>'Result Sheet'!CP61</f>
        <v/>
      </c>
      <c r="AR56" s="48" t="str">
        <f>'Result Sheet'!DD61</f>
        <v/>
      </c>
      <c r="AS56" s="41">
        <f t="shared" si="101"/>
        <v>0</v>
      </c>
      <c r="AT56" s="41">
        <f t="shared" si="101"/>
        <v>0</v>
      </c>
      <c r="AU56" s="41">
        <f t="shared" si="101"/>
        <v>0</v>
      </c>
      <c r="AV56" s="41">
        <f t="shared" si="101"/>
        <v>0</v>
      </c>
      <c r="AW56" s="41">
        <f t="shared" si="101"/>
        <v>0</v>
      </c>
      <c r="AX56" s="41">
        <f t="shared" si="101"/>
        <v>0</v>
      </c>
      <c r="AY56" s="41">
        <f t="shared" si="102"/>
        <v>0</v>
      </c>
      <c r="AZ56" s="41">
        <f t="shared" si="102"/>
        <v>0</v>
      </c>
      <c r="BA56" s="41">
        <f t="shared" si="102"/>
        <v>0</v>
      </c>
      <c r="BB56" s="41">
        <f t="shared" si="102"/>
        <v>0</v>
      </c>
      <c r="BC56" s="41">
        <f t="shared" si="102"/>
        <v>0</v>
      </c>
      <c r="BD56" s="41">
        <f t="shared" si="102"/>
        <v>0</v>
      </c>
      <c r="BE56" s="41">
        <f t="shared" si="103"/>
        <v>0</v>
      </c>
      <c r="BF56" s="41">
        <f t="shared" si="103"/>
        <v>0</v>
      </c>
      <c r="BG56" s="41">
        <f t="shared" si="103"/>
        <v>0</v>
      </c>
      <c r="BH56" s="41">
        <f t="shared" si="103"/>
        <v>0</v>
      </c>
      <c r="BI56" s="41">
        <f t="shared" si="103"/>
        <v>0</v>
      </c>
      <c r="BJ56" s="41">
        <f t="shared" si="103"/>
        <v>0</v>
      </c>
      <c r="BK56" s="41">
        <f t="shared" si="104"/>
        <v>0</v>
      </c>
      <c r="BL56" s="41">
        <f t="shared" si="104"/>
        <v>0</v>
      </c>
      <c r="BM56" s="41">
        <f t="shared" si="104"/>
        <v>0</v>
      </c>
      <c r="BN56" s="41">
        <f t="shared" si="104"/>
        <v>0</v>
      </c>
      <c r="BO56" s="41">
        <f t="shared" si="104"/>
        <v>0</v>
      </c>
      <c r="BP56" s="41">
        <f t="shared" si="104"/>
        <v>0</v>
      </c>
      <c r="BQ56" s="41">
        <f t="shared" si="105"/>
        <v>0</v>
      </c>
      <c r="BR56" s="41">
        <f t="shared" si="105"/>
        <v>0</v>
      </c>
      <c r="BS56" s="41">
        <f t="shared" si="105"/>
        <v>0</v>
      </c>
      <c r="BT56" s="41">
        <f t="shared" si="105"/>
        <v>0</v>
      </c>
      <c r="BU56" s="41">
        <f t="shared" si="105"/>
        <v>0</v>
      </c>
      <c r="BV56" s="41">
        <f t="shared" si="105"/>
        <v>0</v>
      </c>
      <c r="BW56" s="41">
        <f t="shared" si="106"/>
        <v>0</v>
      </c>
      <c r="BX56" s="41">
        <f t="shared" si="106"/>
        <v>0</v>
      </c>
      <c r="BY56" s="41">
        <f t="shared" si="106"/>
        <v>0</v>
      </c>
      <c r="BZ56" s="41">
        <f t="shared" si="106"/>
        <v>0</v>
      </c>
      <c r="CA56" s="41">
        <f t="shared" si="106"/>
        <v>0</v>
      </c>
      <c r="CB56" s="41">
        <f t="shared" si="106"/>
        <v>0</v>
      </c>
      <c r="CC56" s="41">
        <f t="shared" si="107"/>
        <v>0</v>
      </c>
      <c r="CD56" s="41">
        <f t="shared" si="107"/>
        <v>0</v>
      </c>
      <c r="CE56" s="41">
        <f t="shared" si="107"/>
        <v>0</v>
      </c>
      <c r="CF56" s="41">
        <f t="shared" si="107"/>
        <v>0</v>
      </c>
      <c r="CG56" s="41">
        <f t="shared" si="107"/>
        <v>0</v>
      </c>
      <c r="CH56" s="41">
        <f t="shared" si="107"/>
        <v>0</v>
      </c>
      <c r="CI56" s="51">
        <f>IF(AK56=CI$2,'Marks Entry'!G63,0)</f>
        <v>0</v>
      </c>
      <c r="CJ56" s="50">
        <f>IF(AK56=CJ$2,'Marks Entry'!G63,0)</f>
        <v>0</v>
      </c>
      <c r="CK56" s="50">
        <f>IF(AK56=CK$2,'Marks Entry'!G63,0)</f>
        <v>0</v>
      </c>
      <c r="CL56" s="50">
        <f>IF(AK56=CL$2,'Marks Entry'!G63,0)</f>
        <v>0</v>
      </c>
      <c r="CM56" s="50">
        <f>IF(AK56=CM$2,'Marks Entry'!G63,0)</f>
        <v>0</v>
      </c>
      <c r="CN56" s="50">
        <f>IF(AK56=CN$2,'Marks Entry'!G63,0)</f>
        <v>0</v>
      </c>
      <c r="CO56" s="49" t="str">
        <f>IF(AND('Marks Entry'!$GA63="Passed",$AK56=CO$2),'Marks Entry'!$FZ63,IF($AK56=CO$2,'Marks Entry'!$GA63,""))</f>
        <v/>
      </c>
      <c r="CP56" s="49" t="str">
        <f>IF(AND('Marks Entry'!$GA63="Passed",$AK56=CP$2),'Marks Entry'!$FZ63,IF($AK56=CP$2,'Marks Entry'!$GA63,""))</f>
        <v/>
      </c>
      <c r="CQ56" s="49" t="str">
        <f>IF(AND('Marks Entry'!$GA63="Passed",$AK56=CQ$2),'Marks Entry'!$FZ63,IF($AK56=CQ$2,'Marks Entry'!$GA63,""))</f>
        <v/>
      </c>
      <c r="CR56" s="49" t="str">
        <f>IF(AND('Marks Entry'!$GA63="Passed",$AK56=CR$2),'Marks Entry'!$FZ63,IF($AK56=CR$2,'Marks Entry'!$GA63,""))</f>
        <v/>
      </c>
      <c r="CS56" s="49" t="str">
        <f>IF(AND('Marks Entry'!$GA63="Passed",$AK56=CS$2),'Marks Entry'!$FZ63,IF($AK56=CS$2,'Marks Entry'!$GA63,""))</f>
        <v/>
      </c>
      <c r="CT56" s="49" t="str">
        <f>IF(AND('Marks Entry'!$GA63="Passed",$AK56=CT$2),'Marks Entry'!$FZ63,IF($AK56=CT$2,'Marks Entry'!$GA63,""))</f>
        <v/>
      </c>
    </row>
    <row r="57" spans="1:98" hidden="1">
      <c r="AJ57" s="42">
        <f t="shared" si="14"/>
        <v>0</v>
      </c>
      <c r="AK57" s="42">
        <f>'Marks Entry'!F64</f>
        <v>0</v>
      </c>
      <c r="AL57" s="50" t="str">
        <f>'Result Sheet'!X62</f>
        <v/>
      </c>
      <c r="AM57" s="50" t="str">
        <f>'Result Sheet'!AL62</f>
        <v/>
      </c>
      <c r="AN57" s="50" t="str">
        <f>'Result Sheet'!AZ62</f>
        <v/>
      </c>
      <c r="AO57" s="50" t="str">
        <f>'Result Sheet'!BN62</f>
        <v/>
      </c>
      <c r="AP57" s="50" t="str">
        <f>'Result Sheet'!CB62</f>
        <v/>
      </c>
      <c r="AQ57" s="43" t="str">
        <f>'Result Sheet'!CP62</f>
        <v/>
      </c>
      <c r="AR57" s="48" t="str">
        <f>'Result Sheet'!DD62</f>
        <v/>
      </c>
      <c r="AS57" s="41">
        <f t="shared" si="101"/>
        <v>0</v>
      </c>
      <c r="AT57" s="41">
        <f t="shared" si="101"/>
        <v>0</v>
      </c>
      <c r="AU57" s="41">
        <f t="shared" si="101"/>
        <v>0</v>
      </c>
      <c r="AV57" s="41">
        <f t="shared" si="101"/>
        <v>0</v>
      </c>
      <c r="AW57" s="41">
        <f t="shared" si="101"/>
        <v>0</v>
      </c>
      <c r="AX57" s="41">
        <f t="shared" si="101"/>
        <v>0</v>
      </c>
      <c r="AY57" s="41">
        <f t="shared" si="102"/>
        <v>0</v>
      </c>
      <c r="AZ57" s="41">
        <f t="shared" si="102"/>
        <v>0</v>
      </c>
      <c r="BA57" s="41">
        <f t="shared" si="102"/>
        <v>0</v>
      </c>
      <c r="BB57" s="41">
        <f t="shared" si="102"/>
        <v>0</v>
      </c>
      <c r="BC57" s="41">
        <f t="shared" si="102"/>
        <v>0</v>
      </c>
      <c r="BD57" s="41">
        <f t="shared" si="102"/>
        <v>0</v>
      </c>
      <c r="BE57" s="41">
        <f t="shared" si="103"/>
        <v>0</v>
      </c>
      <c r="BF57" s="41">
        <f t="shared" si="103"/>
        <v>0</v>
      </c>
      <c r="BG57" s="41">
        <f t="shared" si="103"/>
        <v>0</v>
      </c>
      <c r="BH57" s="41">
        <f t="shared" si="103"/>
        <v>0</v>
      </c>
      <c r="BI57" s="41">
        <f t="shared" si="103"/>
        <v>0</v>
      </c>
      <c r="BJ57" s="41">
        <f t="shared" si="103"/>
        <v>0</v>
      </c>
      <c r="BK57" s="41">
        <f t="shared" si="104"/>
        <v>0</v>
      </c>
      <c r="BL57" s="41">
        <f t="shared" si="104"/>
        <v>0</v>
      </c>
      <c r="BM57" s="41">
        <f t="shared" si="104"/>
        <v>0</v>
      </c>
      <c r="BN57" s="41">
        <f t="shared" si="104"/>
        <v>0</v>
      </c>
      <c r="BO57" s="41">
        <f t="shared" si="104"/>
        <v>0</v>
      </c>
      <c r="BP57" s="41">
        <f t="shared" si="104"/>
        <v>0</v>
      </c>
      <c r="BQ57" s="41">
        <f t="shared" si="105"/>
        <v>0</v>
      </c>
      <c r="BR57" s="41">
        <f t="shared" si="105"/>
        <v>0</v>
      </c>
      <c r="BS57" s="41">
        <f t="shared" si="105"/>
        <v>0</v>
      </c>
      <c r="BT57" s="41">
        <f t="shared" si="105"/>
        <v>0</v>
      </c>
      <c r="BU57" s="41">
        <f t="shared" si="105"/>
        <v>0</v>
      </c>
      <c r="BV57" s="41">
        <f t="shared" si="105"/>
        <v>0</v>
      </c>
      <c r="BW57" s="41">
        <f t="shared" si="106"/>
        <v>0</v>
      </c>
      <c r="BX57" s="41">
        <f t="shared" si="106"/>
        <v>0</v>
      </c>
      <c r="BY57" s="41">
        <f t="shared" si="106"/>
        <v>0</v>
      </c>
      <c r="BZ57" s="41">
        <f t="shared" si="106"/>
        <v>0</v>
      </c>
      <c r="CA57" s="41">
        <f t="shared" si="106"/>
        <v>0</v>
      </c>
      <c r="CB57" s="41">
        <f t="shared" si="106"/>
        <v>0</v>
      </c>
      <c r="CC57" s="41">
        <f t="shared" si="107"/>
        <v>0</v>
      </c>
      <c r="CD57" s="41">
        <f t="shared" si="107"/>
        <v>0</v>
      </c>
      <c r="CE57" s="41">
        <f t="shared" si="107"/>
        <v>0</v>
      </c>
      <c r="CF57" s="41">
        <f t="shared" si="107"/>
        <v>0</v>
      </c>
      <c r="CG57" s="41">
        <f t="shared" si="107"/>
        <v>0</v>
      </c>
      <c r="CH57" s="41">
        <f t="shared" si="107"/>
        <v>0</v>
      </c>
      <c r="CI57" s="51">
        <f>IF(AK57=CI$2,'Marks Entry'!G64,0)</f>
        <v>0</v>
      </c>
      <c r="CJ57" s="50">
        <f>IF(AK57=CJ$2,'Marks Entry'!G64,0)</f>
        <v>0</v>
      </c>
      <c r="CK57" s="50">
        <f>IF(AK57=CK$2,'Marks Entry'!G64,0)</f>
        <v>0</v>
      </c>
      <c r="CL57" s="50">
        <f>IF(AK57=CL$2,'Marks Entry'!G64,0)</f>
        <v>0</v>
      </c>
      <c r="CM57" s="50">
        <f>IF(AK57=CM$2,'Marks Entry'!G64,0)</f>
        <v>0</v>
      </c>
      <c r="CN57" s="50">
        <f>IF(AK57=CN$2,'Marks Entry'!G64,0)</f>
        <v>0</v>
      </c>
      <c r="CO57" s="49" t="str">
        <f>IF(AND('Marks Entry'!$GA64="Passed",$AK57=CO$2),'Marks Entry'!$FZ64,IF($AK57=CO$2,'Marks Entry'!$GA64,""))</f>
        <v/>
      </c>
      <c r="CP57" s="49" t="str">
        <f>IF(AND('Marks Entry'!$GA64="Passed",$AK57=CP$2),'Marks Entry'!$FZ64,IF($AK57=CP$2,'Marks Entry'!$GA64,""))</f>
        <v/>
      </c>
      <c r="CQ57" s="49" t="str">
        <f>IF(AND('Marks Entry'!$GA64="Passed",$AK57=CQ$2),'Marks Entry'!$FZ64,IF($AK57=CQ$2,'Marks Entry'!$GA64,""))</f>
        <v/>
      </c>
      <c r="CR57" s="49" t="str">
        <f>IF(AND('Marks Entry'!$GA64="Passed",$AK57=CR$2),'Marks Entry'!$FZ64,IF($AK57=CR$2,'Marks Entry'!$GA64,""))</f>
        <v/>
      </c>
      <c r="CS57" s="49" t="str">
        <f>IF(AND('Marks Entry'!$GA64="Passed",$AK57=CS$2),'Marks Entry'!$FZ64,IF($AK57=CS$2,'Marks Entry'!$GA64,""))</f>
        <v/>
      </c>
      <c r="CT57" s="49" t="str">
        <f>IF(AND('Marks Entry'!$GA64="Passed",$AK57=CT$2),'Marks Entry'!$FZ64,IF($AK57=CT$2,'Marks Entry'!$GA64,""))</f>
        <v/>
      </c>
    </row>
    <row r="58" spans="1:98" hidden="1">
      <c r="AJ58" s="42">
        <f t="shared" si="14"/>
        <v>0</v>
      </c>
      <c r="AK58" s="42">
        <f>'Marks Entry'!F65</f>
        <v>0</v>
      </c>
      <c r="AL58" s="50" t="str">
        <f>'Result Sheet'!X63</f>
        <v/>
      </c>
      <c r="AM58" s="50" t="str">
        <f>'Result Sheet'!AL63</f>
        <v/>
      </c>
      <c r="AN58" s="50" t="str">
        <f>'Result Sheet'!AZ63</f>
        <v/>
      </c>
      <c r="AO58" s="50" t="str">
        <f>'Result Sheet'!BN63</f>
        <v/>
      </c>
      <c r="AP58" s="50" t="str">
        <f>'Result Sheet'!CB63</f>
        <v/>
      </c>
      <c r="AQ58" s="43" t="str">
        <f>'Result Sheet'!CP63</f>
        <v/>
      </c>
      <c r="AR58" s="48" t="str">
        <f>'Result Sheet'!DD63</f>
        <v/>
      </c>
      <c r="AS58" s="41">
        <f t="shared" si="101"/>
        <v>0</v>
      </c>
      <c r="AT58" s="41">
        <f t="shared" si="101"/>
        <v>0</v>
      </c>
      <c r="AU58" s="41">
        <f t="shared" si="101"/>
        <v>0</v>
      </c>
      <c r="AV58" s="41">
        <f t="shared" si="101"/>
        <v>0</v>
      </c>
      <c r="AW58" s="41">
        <f t="shared" si="101"/>
        <v>0</v>
      </c>
      <c r="AX58" s="41">
        <f t="shared" si="101"/>
        <v>0</v>
      </c>
      <c r="AY58" s="41">
        <f t="shared" si="102"/>
        <v>0</v>
      </c>
      <c r="AZ58" s="41">
        <f t="shared" si="102"/>
        <v>0</v>
      </c>
      <c r="BA58" s="41">
        <f t="shared" si="102"/>
        <v>0</v>
      </c>
      <c r="BB58" s="41">
        <f t="shared" si="102"/>
        <v>0</v>
      </c>
      <c r="BC58" s="41">
        <f t="shared" si="102"/>
        <v>0</v>
      </c>
      <c r="BD58" s="41">
        <f t="shared" si="102"/>
        <v>0</v>
      </c>
      <c r="BE58" s="41">
        <f t="shared" si="103"/>
        <v>0</v>
      </c>
      <c r="BF58" s="41">
        <f t="shared" si="103"/>
        <v>0</v>
      </c>
      <c r="BG58" s="41">
        <f t="shared" si="103"/>
        <v>0</v>
      </c>
      <c r="BH58" s="41">
        <f t="shared" si="103"/>
        <v>0</v>
      </c>
      <c r="BI58" s="41">
        <f t="shared" si="103"/>
        <v>0</v>
      </c>
      <c r="BJ58" s="41">
        <f t="shared" si="103"/>
        <v>0</v>
      </c>
      <c r="BK58" s="41">
        <f t="shared" si="104"/>
        <v>0</v>
      </c>
      <c r="BL58" s="41">
        <f t="shared" si="104"/>
        <v>0</v>
      </c>
      <c r="BM58" s="41">
        <f t="shared" si="104"/>
        <v>0</v>
      </c>
      <c r="BN58" s="41">
        <f t="shared" si="104"/>
        <v>0</v>
      </c>
      <c r="BO58" s="41">
        <f t="shared" si="104"/>
        <v>0</v>
      </c>
      <c r="BP58" s="41">
        <f t="shared" si="104"/>
        <v>0</v>
      </c>
      <c r="BQ58" s="41">
        <f t="shared" si="105"/>
        <v>0</v>
      </c>
      <c r="BR58" s="41">
        <f t="shared" si="105"/>
        <v>0</v>
      </c>
      <c r="BS58" s="41">
        <f t="shared" si="105"/>
        <v>0</v>
      </c>
      <c r="BT58" s="41">
        <f t="shared" si="105"/>
        <v>0</v>
      </c>
      <c r="BU58" s="41">
        <f t="shared" si="105"/>
        <v>0</v>
      </c>
      <c r="BV58" s="41">
        <f t="shared" si="105"/>
        <v>0</v>
      </c>
      <c r="BW58" s="41">
        <f t="shared" si="106"/>
        <v>0</v>
      </c>
      <c r="BX58" s="41">
        <f t="shared" si="106"/>
        <v>0</v>
      </c>
      <c r="BY58" s="41">
        <f t="shared" si="106"/>
        <v>0</v>
      </c>
      <c r="BZ58" s="41">
        <f t="shared" si="106"/>
        <v>0</v>
      </c>
      <c r="CA58" s="41">
        <f t="shared" si="106"/>
        <v>0</v>
      </c>
      <c r="CB58" s="41">
        <f t="shared" si="106"/>
        <v>0</v>
      </c>
      <c r="CC58" s="41">
        <f t="shared" si="107"/>
        <v>0</v>
      </c>
      <c r="CD58" s="41">
        <f t="shared" si="107"/>
        <v>0</v>
      </c>
      <c r="CE58" s="41">
        <f t="shared" si="107"/>
        <v>0</v>
      </c>
      <c r="CF58" s="41">
        <f t="shared" si="107"/>
        <v>0</v>
      </c>
      <c r="CG58" s="41">
        <f t="shared" si="107"/>
        <v>0</v>
      </c>
      <c r="CH58" s="41">
        <f t="shared" si="107"/>
        <v>0</v>
      </c>
      <c r="CI58" s="51">
        <f>IF(AK58=CI$2,'Marks Entry'!G65,0)</f>
        <v>0</v>
      </c>
      <c r="CJ58" s="50">
        <f>IF(AK58=CJ$2,'Marks Entry'!G65,0)</f>
        <v>0</v>
      </c>
      <c r="CK58" s="50">
        <f>IF(AK58=CK$2,'Marks Entry'!G65,0)</f>
        <v>0</v>
      </c>
      <c r="CL58" s="50">
        <f>IF(AK58=CL$2,'Marks Entry'!G65,0)</f>
        <v>0</v>
      </c>
      <c r="CM58" s="50">
        <f>IF(AK58=CM$2,'Marks Entry'!G65,0)</f>
        <v>0</v>
      </c>
      <c r="CN58" s="50">
        <f>IF(AK58=CN$2,'Marks Entry'!G65,0)</f>
        <v>0</v>
      </c>
      <c r="CO58" s="49" t="str">
        <f>IF(AND('Marks Entry'!$GA65="Passed",$AK58=CO$2),'Marks Entry'!$FZ65,IF($AK58=CO$2,'Marks Entry'!$GA65,""))</f>
        <v/>
      </c>
      <c r="CP58" s="49" t="str">
        <f>IF(AND('Marks Entry'!$GA65="Passed",$AK58=CP$2),'Marks Entry'!$FZ65,IF($AK58=CP$2,'Marks Entry'!$GA65,""))</f>
        <v/>
      </c>
      <c r="CQ58" s="49" t="str">
        <f>IF(AND('Marks Entry'!$GA65="Passed",$AK58=CQ$2),'Marks Entry'!$FZ65,IF($AK58=CQ$2,'Marks Entry'!$GA65,""))</f>
        <v/>
      </c>
      <c r="CR58" s="49" t="str">
        <f>IF(AND('Marks Entry'!$GA65="Passed",$AK58=CR$2),'Marks Entry'!$FZ65,IF($AK58=CR$2,'Marks Entry'!$GA65,""))</f>
        <v/>
      </c>
      <c r="CS58" s="49" t="str">
        <f>IF(AND('Marks Entry'!$GA65="Passed",$AK58=CS$2),'Marks Entry'!$FZ65,IF($AK58=CS$2,'Marks Entry'!$GA65,""))</f>
        <v/>
      </c>
      <c r="CT58" s="49" t="str">
        <f>IF(AND('Marks Entry'!$GA65="Passed",$AK58=CT$2),'Marks Entry'!$FZ65,IF($AK58=CT$2,'Marks Entry'!$GA65,""))</f>
        <v/>
      </c>
    </row>
    <row r="59" spans="1:98" hidden="1">
      <c r="AJ59" s="42">
        <f t="shared" si="14"/>
        <v>0</v>
      </c>
      <c r="AK59" s="42">
        <f>'Marks Entry'!F66</f>
        <v>0</v>
      </c>
      <c r="AL59" s="50" t="str">
        <f>'Result Sheet'!X64</f>
        <v/>
      </c>
      <c r="AM59" s="50" t="str">
        <f>'Result Sheet'!AL64</f>
        <v/>
      </c>
      <c r="AN59" s="50" t="str">
        <f>'Result Sheet'!AZ64</f>
        <v/>
      </c>
      <c r="AO59" s="50" t="str">
        <f>'Result Sheet'!BN64</f>
        <v/>
      </c>
      <c r="AP59" s="50" t="str">
        <f>'Result Sheet'!CB64</f>
        <v/>
      </c>
      <c r="AQ59" s="43" t="str">
        <f>'Result Sheet'!CP64</f>
        <v/>
      </c>
      <c r="AR59" s="48" t="str">
        <f>'Result Sheet'!DD64</f>
        <v/>
      </c>
      <c r="AS59" s="41">
        <f t="shared" si="101"/>
        <v>0</v>
      </c>
      <c r="AT59" s="41">
        <f t="shared" si="101"/>
        <v>0</v>
      </c>
      <c r="AU59" s="41">
        <f t="shared" si="101"/>
        <v>0</v>
      </c>
      <c r="AV59" s="41">
        <f t="shared" si="101"/>
        <v>0</v>
      </c>
      <c r="AW59" s="41">
        <f t="shared" si="101"/>
        <v>0</v>
      </c>
      <c r="AX59" s="41">
        <f t="shared" si="101"/>
        <v>0</v>
      </c>
      <c r="AY59" s="41">
        <f t="shared" si="102"/>
        <v>0</v>
      </c>
      <c r="AZ59" s="41">
        <f t="shared" si="102"/>
        <v>0</v>
      </c>
      <c r="BA59" s="41">
        <f t="shared" si="102"/>
        <v>0</v>
      </c>
      <c r="BB59" s="41">
        <f t="shared" si="102"/>
        <v>0</v>
      </c>
      <c r="BC59" s="41">
        <f t="shared" si="102"/>
        <v>0</v>
      </c>
      <c r="BD59" s="41">
        <f t="shared" si="102"/>
        <v>0</v>
      </c>
      <c r="BE59" s="41">
        <f t="shared" si="103"/>
        <v>0</v>
      </c>
      <c r="BF59" s="41">
        <f t="shared" si="103"/>
        <v>0</v>
      </c>
      <c r="BG59" s="41">
        <f t="shared" si="103"/>
        <v>0</v>
      </c>
      <c r="BH59" s="41">
        <f t="shared" si="103"/>
        <v>0</v>
      </c>
      <c r="BI59" s="41">
        <f t="shared" si="103"/>
        <v>0</v>
      </c>
      <c r="BJ59" s="41">
        <f t="shared" si="103"/>
        <v>0</v>
      </c>
      <c r="BK59" s="41">
        <f t="shared" si="104"/>
        <v>0</v>
      </c>
      <c r="BL59" s="41">
        <f t="shared" si="104"/>
        <v>0</v>
      </c>
      <c r="BM59" s="41">
        <f t="shared" si="104"/>
        <v>0</v>
      </c>
      <c r="BN59" s="41">
        <f t="shared" si="104"/>
        <v>0</v>
      </c>
      <c r="BO59" s="41">
        <f t="shared" si="104"/>
        <v>0</v>
      </c>
      <c r="BP59" s="41">
        <f t="shared" si="104"/>
        <v>0</v>
      </c>
      <c r="BQ59" s="41">
        <f t="shared" si="105"/>
        <v>0</v>
      </c>
      <c r="BR59" s="41">
        <f t="shared" si="105"/>
        <v>0</v>
      </c>
      <c r="BS59" s="41">
        <f t="shared" si="105"/>
        <v>0</v>
      </c>
      <c r="BT59" s="41">
        <f t="shared" si="105"/>
        <v>0</v>
      </c>
      <c r="BU59" s="41">
        <f t="shared" si="105"/>
        <v>0</v>
      </c>
      <c r="BV59" s="41">
        <f t="shared" si="105"/>
        <v>0</v>
      </c>
      <c r="BW59" s="41">
        <f t="shared" si="106"/>
        <v>0</v>
      </c>
      <c r="BX59" s="41">
        <f t="shared" si="106"/>
        <v>0</v>
      </c>
      <c r="BY59" s="41">
        <f t="shared" si="106"/>
        <v>0</v>
      </c>
      <c r="BZ59" s="41">
        <f t="shared" si="106"/>
        <v>0</v>
      </c>
      <c r="CA59" s="41">
        <f t="shared" si="106"/>
        <v>0</v>
      </c>
      <c r="CB59" s="41">
        <f t="shared" si="106"/>
        <v>0</v>
      </c>
      <c r="CC59" s="41">
        <f t="shared" si="107"/>
        <v>0</v>
      </c>
      <c r="CD59" s="41">
        <f t="shared" si="107"/>
        <v>0</v>
      </c>
      <c r="CE59" s="41">
        <f t="shared" si="107"/>
        <v>0</v>
      </c>
      <c r="CF59" s="41">
        <f t="shared" si="107"/>
        <v>0</v>
      </c>
      <c r="CG59" s="41">
        <f t="shared" si="107"/>
        <v>0</v>
      </c>
      <c r="CH59" s="41">
        <f t="shared" si="107"/>
        <v>0</v>
      </c>
      <c r="CI59" s="51">
        <f>IF(AK59=CI$2,'Marks Entry'!G66,0)</f>
        <v>0</v>
      </c>
      <c r="CJ59" s="50">
        <f>IF(AK59=CJ$2,'Marks Entry'!G66,0)</f>
        <v>0</v>
      </c>
      <c r="CK59" s="50">
        <f>IF(AK59=CK$2,'Marks Entry'!G66,0)</f>
        <v>0</v>
      </c>
      <c r="CL59" s="50">
        <f>IF(AK59=CL$2,'Marks Entry'!G66,0)</f>
        <v>0</v>
      </c>
      <c r="CM59" s="50">
        <f>IF(AK59=CM$2,'Marks Entry'!G66,0)</f>
        <v>0</v>
      </c>
      <c r="CN59" s="50">
        <f>IF(AK59=CN$2,'Marks Entry'!G66,0)</f>
        <v>0</v>
      </c>
      <c r="CO59" s="49" t="str">
        <f>IF(AND('Marks Entry'!$GA66="Passed",$AK59=CO$2),'Marks Entry'!$FZ66,IF($AK59=CO$2,'Marks Entry'!$GA66,""))</f>
        <v/>
      </c>
      <c r="CP59" s="49" t="str">
        <f>IF(AND('Marks Entry'!$GA66="Passed",$AK59=CP$2),'Marks Entry'!$FZ66,IF($AK59=CP$2,'Marks Entry'!$GA66,""))</f>
        <v/>
      </c>
      <c r="CQ59" s="49" t="str">
        <f>IF(AND('Marks Entry'!$GA66="Passed",$AK59=CQ$2),'Marks Entry'!$FZ66,IF($AK59=CQ$2,'Marks Entry'!$GA66,""))</f>
        <v/>
      </c>
      <c r="CR59" s="49" t="str">
        <f>IF(AND('Marks Entry'!$GA66="Passed",$AK59=CR$2),'Marks Entry'!$FZ66,IF($AK59=CR$2,'Marks Entry'!$GA66,""))</f>
        <v/>
      </c>
      <c r="CS59" s="49" t="str">
        <f>IF(AND('Marks Entry'!$GA66="Passed",$AK59=CS$2),'Marks Entry'!$FZ66,IF($AK59=CS$2,'Marks Entry'!$GA66,""))</f>
        <v/>
      </c>
      <c r="CT59" s="49" t="str">
        <f>IF(AND('Marks Entry'!$GA66="Passed",$AK59=CT$2),'Marks Entry'!$FZ66,IF($AK59=CT$2,'Marks Entry'!$GA66,""))</f>
        <v/>
      </c>
    </row>
    <row r="60" spans="1:98" hidden="1">
      <c r="AJ60" s="42">
        <f t="shared" si="14"/>
        <v>0</v>
      </c>
      <c r="AK60" s="42">
        <f>'Marks Entry'!F67</f>
        <v>0</v>
      </c>
      <c r="AL60" s="50" t="str">
        <f>'Result Sheet'!X65</f>
        <v/>
      </c>
      <c r="AM60" s="50" t="str">
        <f>'Result Sheet'!AL65</f>
        <v/>
      </c>
      <c r="AN60" s="50" t="str">
        <f>'Result Sheet'!AZ65</f>
        <v/>
      </c>
      <c r="AO60" s="50" t="str">
        <f>'Result Sheet'!BN65</f>
        <v/>
      </c>
      <c r="AP60" s="50" t="str">
        <f>'Result Sheet'!CB65</f>
        <v/>
      </c>
      <c r="AQ60" s="43" t="str">
        <f>'Result Sheet'!CP65</f>
        <v/>
      </c>
      <c r="AR60" s="48" t="str">
        <f>'Result Sheet'!DD65</f>
        <v/>
      </c>
      <c r="AS60" s="41">
        <f t="shared" si="101"/>
        <v>0</v>
      </c>
      <c r="AT60" s="41">
        <f t="shared" si="101"/>
        <v>0</v>
      </c>
      <c r="AU60" s="41">
        <f t="shared" si="101"/>
        <v>0</v>
      </c>
      <c r="AV60" s="41">
        <f t="shared" si="101"/>
        <v>0</v>
      </c>
      <c r="AW60" s="41">
        <f t="shared" si="101"/>
        <v>0</v>
      </c>
      <c r="AX60" s="41">
        <f t="shared" si="101"/>
        <v>0</v>
      </c>
      <c r="AY60" s="41">
        <f t="shared" si="102"/>
        <v>0</v>
      </c>
      <c r="AZ60" s="41">
        <f t="shared" si="102"/>
        <v>0</v>
      </c>
      <c r="BA60" s="41">
        <f t="shared" si="102"/>
        <v>0</v>
      </c>
      <c r="BB60" s="41">
        <f t="shared" si="102"/>
        <v>0</v>
      </c>
      <c r="BC60" s="41">
        <f t="shared" si="102"/>
        <v>0</v>
      </c>
      <c r="BD60" s="41">
        <f t="shared" si="102"/>
        <v>0</v>
      </c>
      <c r="BE60" s="41">
        <f t="shared" si="103"/>
        <v>0</v>
      </c>
      <c r="BF60" s="41">
        <f t="shared" si="103"/>
        <v>0</v>
      </c>
      <c r="BG60" s="41">
        <f t="shared" si="103"/>
        <v>0</v>
      </c>
      <c r="BH60" s="41">
        <f t="shared" si="103"/>
        <v>0</v>
      </c>
      <c r="BI60" s="41">
        <f t="shared" si="103"/>
        <v>0</v>
      </c>
      <c r="BJ60" s="41">
        <f t="shared" si="103"/>
        <v>0</v>
      </c>
      <c r="BK60" s="41">
        <f t="shared" si="104"/>
        <v>0</v>
      </c>
      <c r="BL60" s="41">
        <f t="shared" si="104"/>
        <v>0</v>
      </c>
      <c r="BM60" s="41">
        <f t="shared" si="104"/>
        <v>0</v>
      </c>
      <c r="BN60" s="41">
        <f t="shared" si="104"/>
        <v>0</v>
      </c>
      <c r="BO60" s="41">
        <f t="shared" si="104"/>
        <v>0</v>
      </c>
      <c r="BP60" s="41">
        <f t="shared" si="104"/>
        <v>0</v>
      </c>
      <c r="BQ60" s="41">
        <f t="shared" si="105"/>
        <v>0</v>
      </c>
      <c r="BR60" s="41">
        <f t="shared" si="105"/>
        <v>0</v>
      </c>
      <c r="BS60" s="41">
        <f t="shared" si="105"/>
        <v>0</v>
      </c>
      <c r="BT60" s="41">
        <f t="shared" si="105"/>
        <v>0</v>
      </c>
      <c r="BU60" s="41">
        <f t="shared" si="105"/>
        <v>0</v>
      </c>
      <c r="BV60" s="41">
        <f t="shared" si="105"/>
        <v>0</v>
      </c>
      <c r="BW60" s="41">
        <f t="shared" si="106"/>
        <v>0</v>
      </c>
      <c r="BX60" s="41">
        <f t="shared" si="106"/>
        <v>0</v>
      </c>
      <c r="BY60" s="41">
        <f t="shared" si="106"/>
        <v>0</v>
      </c>
      <c r="BZ60" s="41">
        <f t="shared" si="106"/>
        <v>0</v>
      </c>
      <c r="CA60" s="41">
        <f t="shared" si="106"/>
        <v>0</v>
      </c>
      <c r="CB60" s="41">
        <f t="shared" si="106"/>
        <v>0</v>
      </c>
      <c r="CC60" s="41">
        <f t="shared" si="107"/>
        <v>0</v>
      </c>
      <c r="CD60" s="41">
        <f t="shared" si="107"/>
        <v>0</v>
      </c>
      <c r="CE60" s="41">
        <f t="shared" si="107"/>
        <v>0</v>
      </c>
      <c r="CF60" s="41">
        <f t="shared" si="107"/>
        <v>0</v>
      </c>
      <c r="CG60" s="41">
        <f t="shared" si="107"/>
        <v>0</v>
      </c>
      <c r="CH60" s="41">
        <f t="shared" si="107"/>
        <v>0</v>
      </c>
      <c r="CI60" s="51">
        <f>IF(AK60=CI$2,'Marks Entry'!G67,0)</f>
        <v>0</v>
      </c>
      <c r="CJ60" s="50">
        <f>IF(AK60=CJ$2,'Marks Entry'!G67,0)</f>
        <v>0</v>
      </c>
      <c r="CK60" s="50">
        <f>IF(AK60=CK$2,'Marks Entry'!G67,0)</f>
        <v>0</v>
      </c>
      <c r="CL60" s="50">
        <f>IF(AK60=CL$2,'Marks Entry'!G67,0)</f>
        <v>0</v>
      </c>
      <c r="CM60" s="50">
        <f>IF(AK60=CM$2,'Marks Entry'!G67,0)</f>
        <v>0</v>
      </c>
      <c r="CN60" s="50">
        <f>IF(AK60=CN$2,'Marks Entry'!G67,0)</f>
        <v>0</v>
      </c>
      <c r="CO60" s="49" t="str">
        <f>IF(AND('Marks Entry'!$GA67="Passed",$AK60=CO$2),'Marks Entry'!$FZ67,IF($AK60=CO$2,'Marks Entry'!$GA67,""))</f>
        <v/>
      </c>
      <c r="CP60" s="49" t="str">
        <f>IF(AND('Marks Entry'!$GA67="Passed",$AK60=CP$2),'Marks Entry'!$FZ67,IF($AK60=CP$2,'Marks Entry'!$GA67,""))</f>
        <v/>
      </c>
      <c r="CQ60" s="49" t="str">
        <f>IF(AND('Marks Entry'!$GA67="Passed",$AK60=CQ$2),'Marks Entry'!$FZ67,IF($AK60=CQ$2,'Marks Entry'!$GA67,""))</f>
        <v/>
      </c>
      <c r="CR60" s="49" t="str">
        <f>IF(AND('Marks Entry'!$GA67="Passed",$AK60=CR$2),'Marks Entry'!$FZ67,IF($AK60=CR$2,'Marks Entry'!$GA67,""))</f>
        <v/>
      </c>
      <c r="CS60" s="49" t="str">
        <f>IF(AND('Marks Entry'!$GA67="Passed",$AK60=CS$2),'Marks Entry'!$FZ67,IF($AK60=CS$2,'Marks Entry'!$GA67,""))</f>
        <v/>
      </c>
      <c r="CT60" s="49" t="str">
        <f>IF(AND('Marks Entry'!$GA67="Passed",$AK60=CT$2),'Marks Entry'!$FZ67,IF($AK60=CT$2,'Marks Entry'!$GA67,""))</f>
        <v/>
      </c>
    </row>
    <row r="61" spans="1:98" hidden="1">
      <c r="AJ61" s="42">
        <f t="shared" si="14"/>
        <v>0</v>
      </c>
      <c r="AK61" s="42">
        <f>'Marks Entry'!F68</f>
        <v>0</v>
      </c>
      <c r="AL61" s="50" t="str">
        <f>'Result Sheet'!X66</f>
        <v/>
      </c>
      <c r="AM61" s="50" t="str">
        <f>'Result Sheet'!AL66</f>
        <v/>
      </c>
      <c r="AN61" s="50" t="str">
        <f>'Result Sheet'!AZ66</f>
        <v/>
      </c>
      <c r="AO61" s="50" t="str">
        <f>'Result Sheet'!BN66</f>
        <v/>
      </c>
      <c r="AP61" s="50" t="str">
        <f>'Result Sheet'!CB66</f>
        <v/>
      </c>
      <c r="AQ61" s="43" t="str">
        <f>'Result Sheet'!CP66</f>
        <v/>
      </c>
      <c r="AR61" s="48" t="str">
        <f>'Result Sheet'!DD66</f>
        <v/>
      </c>
      <c r="AS61" s="41">
        <f t="shared" si="101"/>
        <v>0</v>
      </c>
      <c r="AT61" s="41">
        <f t="shared" si="101"/>
        <v>0</v>
      </c>
      <c r="AU61" s="41">
        <f t="shared" si="101"/>
        <v>0</v>
      </c>
      <c r="AV61" s="41">
        <f t="shared" si="101"/>
        <v>0</v>
      </c>
      <c r="AW61" s="41">
        <f t="shared" si="101"/>
        <v>0</v>
      </c>
      <c r="AX61" s="41">
        <f t="shared" si="101"/>
        <v>0</v>
      </c>
      <c r="AY61" s="41">
        <f t="shared" si="102"/>
        <v>0</v>
      </c>
      <c r="AZ61" s="41">
        <f t="shared" si="102"/>
        <v>0</v>
      </c>
      <c r="BA61" s="41">
        <f t="shared" si="102"/>
        <v>0</v>
      </c>
      <c r="BB61" s="41">
        <f t="shared" si="102"/>
        <v>0</v>
      </c>
      <c r="BC61" s="41">
        <f t="shared" si="102"/>
        <v>0</v>
      </c>
      <c r="BD61" s="41">
        <f t="shared" si="102"/>
        <v>0</v>
      </c>
      <c r="BE61" s="41">
        <f t="shared" si="103"/>
        <v>0</v>
      </c>
      <c r="BF61" s="41">
        <f t="shared" si="103"/>
        <v>0</v>
      </c>
      <c r="BG61" s="41">
        <f t="shared" si="103"/>
        <v>0</v>
      </c>
      <c r="BH61" s="41">
        <f t="shared" si="103"/>
        <v>0</v>
      </c>
      <c r="BI61" s="41">
        <f t="shared" si="103"/>
        <v>0</v>
      </c>
      <c r="BJ61" s="41">
        <f t="shared" si="103"/>
        <v>0</v>
      </c>
      <c r="BK61" s="41">
        <f t="shared" si="104"/>
        <v>0</v>
      </c>
      <c r="BL61" s="41">
        <f t="shared" si="104"/>
        <v>0</v>
      </c>
      <c r="BM61" s="41">
        <f t="shared" si="104"/>
        <v>0</v>
      </c>
      <c r="BN61" s="41">
        <f t="shared" si="104"/>
        <v>0</v>
      </c>
      <c r="BO61" s="41">
        <f t="shared" si="104"/>
        <v>0</v>
      </c>
      <c r="BP61" s="41">
        <f t="shared" si="104"/>
        <v>0</v>
      </c>
      <c r="BQ61" s="41">
        <f t="shared" si="105"/>
        <v>0</v>
      </c>
      <c r="BR61" s="41">
        <f t="shared" si="105"/>
        <v>0</v>
      </c>
      <c r="BS61" s="41">
        <f t="shared" si="105"/>
        <v>0</v>
      </c>
      <c r="BT61" s="41">
        <f t="shared" si="105"/>
        <v>0</v>
      </c>
      <c r="BU61" s="41">
        <f t="shared" si="105"/>
        <v>0</v>
      </c>
      <c r="BV61" s="41">
        <f t="shared" si="105"/>
        <v>0</v>
      </c>
      <c r="BW61" s="41">
        <f t="shared" si="106"/>
        <v>0</v>
      </c>
      <c r="BX61" s="41">
        <f t="shared" si="106"/>
        <v>0</v>
      </c>
      <c r="BY61" s="41">
        <f t="shared" si="106"/>
        <v>0</v>
      </c>
      <c r="BZ61" s="41">
        <f t="shared" si="106"/>
        <v>0</v>
      </c>
      <c r="CA61" s="41">
        <f t="shared" si="106"/>
        <v>0</v>
      </c>
      <c r="CB61" s="41">
        <f t="shared" si="106"/>
        <v>0</v>
      </c>
      <c r="CC61" s="41">
        <f t="shared" si="107"/>
        <v>0</v>
      </c>
      <c r="CD61" s="41">
        <f t="shared" si="107"/>
        <v>0</v>
      </c>
      <c r="CE61" s="41">
        <f t="shared" si="107"/>
        <v>0</v>
      </c>
      <c r="CF61" s="41">
        <f t="shared" si="107"/>
        <v>0</v>
      </c>
      <c r="CG61" s="41">
        <f t="shared" si="107"/>
        <v>0</v>
      </c>
      <c r="CH61" s="41">
        <f t="shared" si="107"/>
        <v>0</v>
      </c>
      <c r="CI61" s="51">
        <f>IF(AK61=CI$2,'Marks Entry'!G68,0)</f>
        <v>0</v>
      </c>
      <c r="CJ61" s="50">
        <f>IF(AK61=CJ$2,'Marks Entry'!G68,0)</f>
        <v>0</v>
      </c>
      <c r="CK61" s="50">
        <f>IF(AK61=CK$2,'Marks Entry'!G68,0)</f>
        <v>0</v>
      </c>
      <c r="CL61" s="50">
        <f>IF(AK61=CL$2,'Marks Entry'!G68,0)</f>
        <v>0</v>
      </c>
      <c r="CM61" s="50">
        <f>IF(AK61=CM$2,'Marks Entry'!G68,0)</f>
        <v>0</v>
      </c>
      <c r="CN61" s="50">
        <f>IF(AK61=CN$2,'Marks Entry'!G68,0)</f>
        <v>0</v>
      </c>
      <c r="CO61" s="49" t="str">
        <f>IF(AND('Marks Entry'!$GA68="Passed",$AK61=CO$2),'Marks Entry'!$FZ68,IF($AK61=CO$2,'Marks Entry'!$GA68,""))</f>
        <v/>
      </c>
      <c r="CP61" s="49" t="str">
        <f>IF(AND('Marks Entry'!$GA68="Passed",$AK61=CP$2),'Marks Entry'!$FZ68,IF($AK61=CP$2,'Marks Entry'!$GA68,""))</f>
        <v/>
      </c>
      <c r="CQ61" s="49" t="str">
        <f>IF(AND('Marks Entry'!$GA68="Passed",$AK61=CQ$2),'Marks Entry'!$FZ68,IF($AK61=CQ$2,'Marks Entry'!$GA68,""))</f>
        <v/>
      </c>
      <c r="CR61" s="49" t="str">
        <f>IF(AND('Marks Entry'!$GA68="Passed",$AK61=CR$2),'Marks Entry'!$FZ68,IF($AK61=CR$2,'Marks Entry'!$GA68,""))</f>
        <v/>
      </c>
      <c r="CS61" s="49" t="str">
        <f>IF(AND('Marks Entry'!$GA68="Passed",$AK61=CS$2),'Marks Entry'!$FZ68,IF($AK61=CS$2,'Marks Entry'!$GA68,""))</f>
        <v/>
      </c>
      <c r="CT61" s="49" t="str">
        <f>IF(AND('Marks Entry'!$GA68="Passed",$AK61=CT$2),'Marks Entry'!$FZ68,IF($AK61=CT$2,'Marks Entry'!$GA68,""))</f>
        <v/>
      </c>
    </row>
    <row r="62" spans="1:98" hidden="1">
      <c r="AJ62" s="42">
        <f t="shared" si="14"/>
        <v>0</v>
      </c>
      <c r="AK62" s="42">
        <f>'Marks Entry'!F69</f>
        <v>0</v>
      </c>
      <c r="AL62" s="50" t="str">
        <f>'Result Sheet'!X67</f>
        <v/>
      </c>
      <c r="AM62" s="50" t="str">
        <f>'Result Sheet'!AL67</f>
        <v/>
      </c>
      <c r="AN62" s="50" t="str">
        <f>'Result Sheet'!AZ67</f>
        <v/>
      </c>
      <c r="AO62" s="50" t="str">
        <f>'Result Sheet'!BN67</f>
        <v/>
      </c>
      <c r="AP62" s="50" t="str">
        <f>'Result Sheet'!CB67</f>
        <v/>
      </c>
      <c r="AQ62" s="43" t="str">
        <f>'Result Sheet'!CP67</f>
        <v/>
      </c>
      <c r="AR62" s="48" t="str">
        <f>'Result Sheet'!DD67</f>
        <v/>
      </c>
      <c r="AS62" s="41">
        <f t="shared" si="101"/>
        <v>0</v>
      </c>
      <c r="AT62" s="41">
        <f t="shared" si="101"/>
        <v>0</v>
      </c>
      <c r="AU62" s="41">
        <f t="shared" si="101"/>
        <v>0</v>
      </c>
      <c r="AV62" s="41">
        <f t="shared" si="101"/>
        <v>0</v>
      </c>
      <c r="AW62" s="41">
        <f t="shared" si="101"/>
        <v>0</v>
      </c>
      <c r="AX62" s="41">
        <f t="shared" si="101"/>
        <v>0</v>
      </c>
      <c r="AY62" s="41">
        <f t="shared" si="102"/>
        <v>0</v>
      </c>
      <c r="AZ62" s="41">
        <f t="shared" si="102"/>
        <v>0</v>
      </c>
      <c r="BA62" s="41">
        <f t="shared" si="102"/>
        <v>0</v>
      </c>
      <c r="BB62" s="41">
        <f t="shared" si="102"/>
        <v>0</v>
      </c>
      <c r="BC62" s="41">
        <f t="shared" si="102"/>
        <v>0</v>
      </c>
      <c r="BD62" s="41">
        <f t="shared" si="102"/>
        <v>0</v>
      </c>
      <c r="BE62" s="41">
        <f t="shared" si="103"/>
        <v>0</v>
      </c>
      <c r="BF62" s="41">
        <f t="shared" si="103"/>
        <v>0</v>
      </c>
      <c r="BG62" s="41">
        <f t="shared" si="103"/>
        <v>0</v>
      </c>
      <c r="BH62" s="41">
        <f t="shared" si="103"/>
        <v>0</v>
      </c>
      <c r="BI62" s="41">
        <f t="shared" si="103"/>
        <v>0</v>
      </c>
      <c r="BJ62" s="41">
        <f t="shared" si="103"/>
        <v>0</v>
      </c>
      <c r="BK62" s="41">
        <f t="shared" si="104"/>
        <v>0</v>
      </c>
      <c r="BL62" s="41">
        <f t="shared" si="104"/>
        <v>0</v>
      </c>
      <c r="BM62" s="41">
        <f t="shared" si="104"/>
        <v>0</v>
      </c>
      <c r="BN62" s="41">
        <f t="shared" si="104"/>
        <v>0</v>
      </c>
      <c r="BO62" s="41">
        <f t="shared" si="104"/>
        <v>0</v>
      </c>
      <c r="BP62" s="41">
        <f t="shared" si="104"/>
        <v>0</v>
      </c>
      <c r="BQ62" s="41">
        <f t="shared" si="105"/>
        <v>0</v>
      </c>
      <c r="BR62" s="41">
        <f t="shared" si="105"/>
        <v>0</v>
      </c>
      <c r="BS62" s="41">
        <f t="shared" si="105"/>
        <v>0</v>
      </c>
      <c r="BT62" s="41">
        <f t="shared" si="105"/>
        <v>0</v>
      </c>
      <c r="BU62" s="41">
        <f t="shared" si="105"/>
        <v>0</v>
      </c>
      <c r="BV62" s="41">
        <f t="shared" si="105"/>
        <v>0</v>
      </c>
      <c r="BW62" s="41">
        <f t="shared" si="106"/>
        <v>0</v>
      </c>
      <c r="BX62" s="41">
        <f t="shared" si="106"/>
        <v>0</v>
      </c>
      <c r="BY62" s="41">
        <f t="shared" si="106"/>
        <v>0</v>
      </c>
      <c r="BZ62" s="41">
        <f t="shared" si="106"/>
        <v>0</v>
      </c>
      <c r="CA62" s="41">
        <f t="shared" si="106"/>
        <v>0</v>
      </c>
      <c r="CB62" s="41">
        <f t="shared" si="106"/>
        <v>0</v>
      </c>
      <c r="CC62" s="41">
        <f t="shared" si="107"/>
        <v>0</v>
      </c>
      <c r="CD62" s="41">
        <f t="shared" si="107"/>
        <v>0</v>
      </c>
      <c r="CE62" s="41">
        <f t="shared" si="107"/>
        <v>0</v>
      </c>
      <c r="CF62" s="41">
        <f t="shared" si="107"/>
        <v>0</v>
      </c>
      <c r="CG62" s="41">
        <f t="shared" si="107"/>
        <v>0</v>
      </c>
      <c r="CH62" s="41">
        <f t="shared" si="107"/>
        <v>0</v>
      </c>
      <c r="CI62" s="51">
        <f>IF(AK62=CI$2,'Marks Entry'!G69,0)</f>
        <v>0</v>
      </c>
      <c r="CJ62" s="50">
        <f>IF(AK62=CJ$2,'Marks Entry'!G69,0)</f>
        <v>0</v>
      </c>
      <c r="CK62" s="50">
        <f>IF(AK62=CK$2,'Marks Entry'!G69,0)</f>
        <v>0</v>
      </c>
      <c r="CL62" s="50">
        <f>IF(AK62=CL$2,'Marks Entry'!G69,0)</f>
        <v>0</v>
      </c>
      <c r="CM62" s="50">
        <f>IF(AK62=CM$2,'Marks Entry'!G69,0)</f>
        <v>0</v>
      </c>
      <c r="CN62" s="50">
        <f>IF(AK62=CN$2,'Marks Entry'!G69,0)</f>
        <v>0</v>
      </c>
      <c r="CO62" s="49" t="str">
        <f>IF(AND('Marks Entry'!$GA69="Passed",$AK62=CO$2),'Marks Entry'!$FZ69,IF($AK62=CO$2,'Marks Entry'!$GA69,""))</f>
        <v/>
      </c>
      <c r="CP62" s="49" t="str">
        <f>IF(AND('Marks Entry'!$GA69="Passed",$AK62=CP$2),'Marks Entry'!$FZ69,IF($AK62=CP$2,'Marks Entry'!$GA69,""))</f>
        <v/>
      </c>
      <c r="CQ62" s="49" t="str">
        <f>IF(AND('Marks Entry'!$GA69="Passed",$AK62=CQ$2),'Marks Entry'!$FZ69,IF($AK62=CQ$2,'Marks Entry'!$GA69,""))</f>
        <v/>
      </c>
      <c r="CR62" s="49" t="str">
        <f>IF(AND('Marks Entry'!$GA69="Passed",$AK62=CR$2),'Marks Entry'!$FZ69,IF($AK62=CR$2,'Marks Entry'!$GA69,""))</f>
        <v/>
      </c>
      <c r="CS62" s="49" t="str">
        <f>IF(AND('Marks Entry'!$GA69="Passed",$AK62=CS$2),'Marks Entry'!$FZ69,IF($AK62=CS$2,'Marks Entry'!$GA69,""))</f>
        <v/>
      </c>
      <c r="CT62" s="49" t="str">
        <f>IF(AND('Marks Entry'!$GA69="Passed",$AK62=CT$2),'Marks Entry'!$FZ69,IF($AK62=CT$2,'Marks Entry'!$GA69,""))</f>
        <v/>
      </c>
    </row>
    <row r="63" spans="1:98" hidden="1">
      <c r="AJ63" s="42">
        <f t="shared" si="14"/>
        <v>0</v>
      </c>
      <c r="AK63" s="42">
        <f>'Marks Entry'!F70</f>
        <v>0</v>
      </c>
      <c r="AL63" s="50" t="str">
        <f>'Result Sheet'!X68</f>
        <v/>
      </c>
      <c r="AM63" s="50" t="str">
        <f>'Result Sheet'!AL68</f>
        <v/>
      </c>
      <c r="AN63" s="50" t="str">
        <f>'Result Sheet'!AZ68</f>
        <v/>
      </c>
      <c r="AO63" s="50" t="str">
        <f>'Result Sheet'!BN68</f>
        <v/>
      </c>
      <c r="AP63" s="50" t="str">
        <f>'Result Sheet'!CB68</f>
        <v/>
      </c>
      <c r="AQ63" s="43" t="str">
        <f>'Result Sheet'!CP68</f>
        <v/>
      </c>
      <c r="AR63" s="48" t="str">
        <f>'Result Sheet'!DD68</f>
        <v/>
      </c>
      <c r="AS63" s="41">
        <f t="shared" si="101"/>
        <v>0</v>
      </c>
      <c r="AT63" s="41">
        <f t="shared" si="101"/>
        <v>0</v>
      </c>
      <c r="AU63" s="41">
        <f t="shared" si="101"/>
        <v>0</v>
      </c>
      <c r="AV63" s="41">
        <f t="shared" si="101"/>
        <v>0</v>
      </c>
      <c r="AW63" s="41">
        <f t="shared" si="101"/>
        <v>0</v>
      </c>
      <c r="AX63" s="41">
        <f t="shared" si="101"/>
        <v>0</v>
      </c>
      <c r="AY63" s="41">
        <f t="shared" si="102"/>
        <v>0</v>
      </c>
      <c r="AZ63" s="41">
        <f t="shared" si="102"/>
        <v>0</v>
      </c>
      <c r="BA63" s="41">
        <f t="shared" si="102"/>
        <v>0</v>
      </c>
      <c r="BB63" s="41">
        <f t="shared" si="102"/>
        <v>0</v>
      </c>
      <c r="BC63" s="41">
        <f t="shared" si="102"/>
        <v>0</v>
      </c>
      <c r="BD63" s="41">
        <f t="shared" si="102"/>
        <v>0</v>
      </c>
      <c r="BE63" s="41">
        <f t="shared" si="103"/>
        <v>0</v>
      </c>
      <c r="BF63" s="41">
        <f t="shared" si="103"/>
        <v>0</v>
      </c>
      <c r="BG63" s="41">
        <f t="shared" si="103"/>
        <v>0</v>
      </c>
      <c r="BH63" s="41">
        <f t="shared" si="103"/>
        <v>0</v>
      </c>
      <c r="BI63" s="41">
        <f t="shared" si="103"/>
        <v>0</v>
      </c>
      <c r="BJ63" s="41">
        <f t="shared" si="103"/>
        <v>0</v>
      </c>
      <c r="BK63" s="41">
        <f t="shared" si="104"/>
        <v>0</v>
      </c>
      <c r="BL63" s="41">
        <f t="shared" si="104"/>
        <v>0</v>
      </c>
      <c r="BM63" s="41">
        <f t="shared" si="104"/>
        <v>0</v>
      </c>
      <c r="BN63" s="41">
        <f t="shared" si="104"/>
        <v>0</v>
      </c>
      <c r="BO63" s="41">
        <f t="shared" si="104"/>
        <v>0</v>
      </c>
      <c r="BP63" s="41">
        <f t="shared" si="104"/>
        <v>0</v>
      </c>
      <c r="BQ63" s="41">
        <f t="shared" si="105"/>
        <v>0</v>
      </c>
      <c r="BR63" s="41">
        <f t="shared" si="105"/>
        <v>0</v>
      </c>
      <c r="BS63" s="41">
        <f t="shared" si="105"/>
        <v>0</v>
      </c>
      <c r="BT63" s="41">
        <f t="shared" si="105"/>
        <v>0</v>
      </c>
      <c r="BU63" s="41">
        <f t="shared" si="105"/>
        <v>0</v>
      </c>
      <c r="BV63" s="41">
        <f t="shared" si="105"/>
        <v>0</v>
      </c>
      <c r="BW63" s="41">
        <f t="shared" si="106"/>
        <v>0</v>
      </c>
      <c r="BX63" s="41">
        <f t="shared" si="106"/>
        <v>0</v>
      </c>
      <c r="BY63" s="41">
        <f t="shared" si="106"/>
        <v>0</v>
      </c>
      <c r="BZ63" s="41">
        <f t="shared" si="106"/>
        <v>0</v>
      </c>
      <c r="CA63" s="41">
        <f t="shared" si="106"/>
        <v>0</v>
      </c>
      <c r="CB63" s="41">
        <f t="shared" si="106"/>
        <v>0</v>
      </c>
      <c r="CC63" s="41">
        <f t="shared" si="107"/>
        <v>0</v>
      </c>
      <c r="CD63" s="41">
        <f t="shared" si="107"/>
        <v>0</v>
      </c>
      <c r="CE63" s="41">
        <f t="shared" si="107"/>
        <v>0</v>
      </c>
      <c r="CF63" s="41">
        <f t="shared" si="107"/>
        <v>0</v>
      </c>
      <c r="CG63" s="41">
        <f t="shared" si="107"/>
        <v>0</v>
      </c>
      <c r="CH63" s="41">
        <f t="shared" si="107"/>
        <v>0</v>
      </c>
      <c r="CI63" s="51">
        <f>IF(AK63=CI$2,'Marks Entry'!G70,0)</f>
        <v>0</v>
      </c>
      <c r="CJ63" s="50">
        <f>IF(AK63=CJ$2,'Marks Entry'!G70,0)</f>
        <v>0</v>
      </c>
      <c r="CK63" s="50">
        <f>IF(AK63=CK$2,'Marks Entry'!G70,0)</f>
        <v>0</v>
      </c>
      <c r="CL63" s="50">
        <f>IF(AK63=CL$2,'Marks Entry'!G70,0)</f>
        <v>0</v>
      </c>
      <c r="CM63" s="50">
        <f>IF(AK63=CM$2,'Marks Entry'!G70,0)</f>
        <v>0</v>
      </c>
      <c r="CN63" s="50">
        <f>IF(AK63=CN$2,'Marks Entry'!G70,0)</f>
        <v>0</v>
      </c>
      <c r="CO63" s="49" t="str">
        <f>IF(AND('Marks Entry'!$GA70="Passed",$AK63=CO$2),'Marks Entry'!$FZ70,IF($AK63=CO$2,'Marks Entry'!$GA70,""))</f>
        <v/>
      </c>
      <c r="CP63" s="49" t="str">
        <f>IF(AND('Marks Entry'!$GA70="Passed",$AK63=CP$2),'Marks Entry'!$FZ70,IF($AK63=CP$2,'Marks Entry'!$GA70,""))</f>
        <v/>
      </c>
      <c r="CQ63" s="49" t="str">
        <f>IF(AND('Marks Entry'!$GA70="Passed",$AK63=CQ$2),'Marks Entry'!$FZ70,IF($AK63=CQ$2,'Marks Entry'!$GA70,""))</f>
        <v/>
      </c>
      <c r="CR63" s="49" t="str">
        <f>IF(AND('Marks Entry'!$GA70="Passed",$AK63=CR$2),'Marks Entry'!$FZ70,IF($AK63=CR$2,'Marks Entry'!$GA70,""))</f>
        <v/>
      </c>
      <c r="CS63" s="49" t="str">
        <f>IF(AND('Marks Entry'!$GA70="Passed",$AK63=CS$2),'Marks Entry'!$FZ70,IF($AK63=CS$2,'Marks Entry'!$GA70,""))</f>
        <v/>
      </c>
      <c r="CT63" s="49" t="str">
        <f>IF(AND('Marks Entry'!$GA70="Passed",$AK63=CT$2),'Marks Entry'!$FZ70,IF($AK63=CT$2,'Marks Entry'!$GA70,""))</f>
        <v/>
      </c>
    </row>
    <row r="64" spans="1:98" hidden="1">
      <c r="AJ64" s="42">
        <f t="shared" si="14"/>
        <v>0</v>
      </c>
      <c r="AK64" s="42">
        <f>'Marks Entry'!F71</f>
        <v>0</v>
      </c>
      <c r="AL64" s="50" t="str">
        <f>'Result Sheet'!X69</f>
        <v/>
      </c>
      <c r="AM64" s="50" t="str">
        <f>'Result Sheet'!AL69</f>
        <v/>
      </c>
      <c r="AN64" s="50" t="str">
        <f>'Result Sheet'!AZ69</f>
        <v/>
      </c>
      <c r="AO64" s="50" t="str">
        <f>'Result Sheet'!BN69</f>
        <v/>
      </c>
      <c r="AP64" s="50" t="str">
        <f>'Result Sheet'!CB69</f>
        <v/>
      </c>
      <c r="AQ64" s="43" t="str">
        <f>'Result Sheet'!CP69</f>
        <v/>
      </c>
      <c r="AR64" s="48" t="str">
        <f>'Result Sheet'!DD69</f>
        <v/>
      </c>
      <c r="AS64" s="41">
        <f t="shared" si="101"/>
        <v>0</v>
      </c>
      <c r="AT64" s="41">
        <f t="shared" si="101"/>
        <v>0</v>
      </c>
      <c r="AU64" s="41">
        <f t="shared" si="101"/>
        <v>0</v>
      </c>
      <c r="AV64" s="41">
        <f t="shared" si="101"/>
        <v>0</v>
      </c>
      <c r="AW64" s="41">
        <f t="shared" si="101"/>
        <v>0</v>
      </c>
      <c r="AX64" s="41">
        <f t="shared" si="101"/>
        <v>0</v>
      </c>
      <c r="AY64" s="41">
        <f t="shared" si="102"/>
        <v>0</v>
      </c>
      <c r="AZ64" s="41">
        <f t="shared" si="102"/>
        <v>0</v>
      </c>
      <c r="BA64" s="41">
        <f t="shared" si="102"/>
        <v>0</v>
      </c>
      <c r="BB64" s="41">
        <f t="shared" si="102"/>
        <v>0</v>
      </c>
      <c r="BC64" s="41">
        <f t="shared" si="102"/>
        <v>0</v>
      </c>
      <c r="BD64" s="41">
        <f t="shared" si="102"/>
        <v>0</v>
      </c>
      <c r="BE64" s="41">
        <f t="shared" si="103"/>
        <v>0</v>
      </c>
      <c r="BF64" s="41">
        <f t="shared" si="103"/>
        <v>0</v>
      </c>
      <c r="BG64" s="41">
        <f t="shared" si="103"/>
        <v>0</v>
      </c>
      <c r="BH64" s="41">
        <f t="shared" si="103"/>
        <v>0</v>
      </c>
      <c r="BI64" s="41">
        <f t="shared" si="103"/>
        <v>0</v>
      </c>
      <c r="BJ64" s="41">
        <f t="shared" si="103"/>
        <v>0</v>
      </c>
      <c r="BK64" s="41">
        <f t="shared" si="104"/>
        <v>0</v>
      </c>
      <c r="BL64" s="41">
        <f t="shared" si="104"/>
        <v>0</v>
      </c>
      <c r="BM64" s="41">
        <f t="shared" si="104"/>
        <v>0</v>
      </c>
      <c r="BN64" s="41">
        <f t="shared" si="104"/>
        <v>0</v>
      </c>
      <c r="BO64" s="41">
        <f t="shared" si="104"/>
        <v>0</v>
      </c>
      <c r="BP64" s="41">
        <f t="shared" si="104"/>
        <v>0</v>
      </c>
      <c r="BQ64" s="41">
        <f t="shared" si="105"/>
        <v>0</v>
      </c>
      <c r="BR64" s="41">
        <f t="shared" si="105"/>
        <v>0</v>
      </c>
      <c r="BS64" s="41">
        <f t="shared" si="105"/>
        <v>0</v>
      </c>
      <c r="BT64" s="41">
        <f t="shared" si="105"/>
        <v>0</v>
      </c>
      <c r="BU64" s="41">
        <f t="shared" si="105"/>
        <v>0</v>
      </c>
      <c r="BV64" s="41">
        <f t="shared" si="105"/>
        <v>0</v>
      </c>
      <c r="BW64" s="41">
        <f t="shared" si="106"/>
        <v>0</v>
      </c>
      <c r="BX64" s="41">
        <f t="shared" si="106"/>
        <v>0</v>
      </c>
      <c r="BY64" s="41">
        <f t="shared" si="106"/>
        <v>0</v>
      </c>
      <c r="BZ64" s="41">
        <f t="shared" si="106"/>
        <v>0</v>
      </c>
      <c r="CA64" s="41">
        <f t="shared" si="106"/>
        <v>0</v>
      </c>
      <c r="CB64" s="41">
        <f t="shared" si="106"/>
        <v>0</v>
      </c>
      <c r="CC64" s="41">
        <f t="shared" si="107"/>
        <v>0</v>
      </c>
      <c r="CD64" s="41">
        <f t="shared" si="107"/>
        <v>0</v>
      </c>
      <c r="CE64" s="41">
        <f t="shared" si="107"/>
        <v>0</v>
      </c>
      <c r="CF64" s="41">
        <f t="shared" si="107"/>
        <v>0</v>
      </c>
      <c r="CG64" s="41">
        <f t="shared" si="107"/>
        <v>0</v>
      </c>
      <c r="CH64" s="41">
        <f t="shared" si="107"/>
        <v>0</v>
      </c>
      <c r="CI64" s="51">
        <f>IF(AK64=CI$2,'Marks Entry'!G71,0)</f>
        <v>0</v>
      </c>
      <c r="CJ64" s="50">
        <f>IF(AK64=CJ$2,'Marks Entry'!G71,0)</f>
        <v>0</v>
      </c>
      <c r="CK64" s="50">
        <f>IF(AK64=CK$2,'Marks Entry'!G71,0)</f>
        <v>0</v>
      </c>
      <c r="CL64" s="50">
        <f>IF(AK64=CL$2,'Marks Entry'!G71,0)</f>
        <v>0</v>
      </c>
      <c r="CM64" s="50">
        <f>IF(AK64=CM$2,'Marks Entry'!G71,0)</f>
        <v>0</v>
      </c>
      <c r="CN64" s="50">
        <f>IF(AK64=CN$2,'Marks Entry'!G71,0)</f>
        <v>0</v>
      </c>
      <c r="CO64" s="49" t="str">
        <f>IF(AND('Marks Entry'!$GA71="Passed",$AK64=CO$2),'Marks Entry'!$FZ71,IF($AK64=CO$2,'Marks Entry'!$GA71,""))</f>
        <v/>
      </c>
      <c r="CP64" s="49" t="str">
        <f>IF(AND('Marks Entry'!$GA71="Passed",$AK64=CP$2),'Marks Entry'!$FZ71,IF($AK64=CP$2,'Marks Entry'!$GA71,""))</f>
        <v/>
      </c>
      <c r="CQ64" s="49" t="str">
        <f>IF(AND('Marks Entry'!$GA71="Passed",$AK64=CQ$2),'Marks Entry'!$FZ71,IF($AK64=CQ$2,'Marks Entry'!$GA71,""))</f>
        <v/>
      </c>
      <c r="CR64" s="49" t="str">
        <f>IF(AND('Marks Entry'!$GA71="Passed",$AK64=CR$2),'Marks Entry'!$FZ71,IF($AK64=CR$2,'Marks Entry'!$GA71,""))</f>
        <v/>
      </c>
      <c r="CS64" s="49" t="str">
        <f>IF(AND('Marks Entry'!$GA71="Passed",$AK64=CS$2),'Marks Entry'!$FZ71,IF($AK64=CS$2,'Marks Entry'!$GA71,""))</f>
        <v/>
      </c>
      <c r="CT64" s="49" t="str">
        <f>IF(AND('Marks Entry'!$GA71="Passed",$AK64=CT$2),'Marks Entry'!$FZ71,IF($AK64=CT$2,'Marks Entry'!$GA71,""))</f>
        <v/>
      </c>
    </row>
    <row r="65" spans="36:98" hidden="1">
      <c r="AJ65" s="42">
        <f t="shared" si="14"/>
        <v>0</v>
      </c>
      <c r="AK65" s="42">
        <f>'Marks Entry'!F72</f>
        <v>0</v>
      </c>
      <c r="AL65" s="50" t="str">
        <f>'Result Sheet'!X70</f>
        <v/>
      </c>
      <c r="AM65" s="50" t="str">
        <f>'Result Sheet'!AL70</f>
        <v/>
      </c>
      <c r="AN65" s="50" t="str">
        <f>'Result Sheet'!AZ70</f>
        <v/>
      </c>
      <c r="AO65" s="50" t="str">
        <f>'Result Sheet'!BN70</f>
        <v/>
      </c>
      <c r="AP65" s="50" t="str">
        <f>'Result Sheet'!CB70</f>
        <v/>
      </c>
      <c r="AQ65" s="43" t="str">
        <f>'Result Sheet'!CP70</f>
        <v/>
      </c>
      <c r="AR65" s="48" t="str">
        <f>'Result Sheet'!DD70</f>
        <v/>
      </c>
      <c r="AS65" s="41">
        <f t="shared" si="101"/>
        <v>0</v>
      </c>
      <c r="AT65" s="41">
        <f t="shared" si="101"/>
        <v>0</v>
      </c>
      <c r="AU65" s="41">
        <f t="shared" si="101"/>
        <v>0</v>
      </c>
      <c r="AV65" s="41">
        <f t="shared" si="101"/>
        <v>0</v>
      </c>
      <c r="AW65" s="41">
        <f t="shared" si="101"/>
        <v>0</v>
      </c>
      <c r="AX65" s="41">
        <f t="shared" si="101"/>
        <v>0</v>
      </c>
      <c r="AY65" s="41">
        <f t="shared" si="102"/>
        <v>0</v>
      </c>
      <c r="AZ65" s="41">
        <f t="shared" si="102"/>
        <v>0</v>
      </c>
      <c r="BA65" s="41">
        <f t="shared" si="102"/>
        <v>0</v>
      </c>
      <c r="BB65" s="41">
        <f t="shared" si="102"/>
        <v>0</v>
      </c>
      <c r="BC65" s="41">
        <f t="shared" si="102"/>
        <v>0</v>
      </c>
      <c r="BD65" s="41">
        <f t="shared" si="102"/>
        <v>0</v>
      </c>
      <c r="BE65" s="41">
        <f t="shared" si="103"/>
        <v>0</v>
      </c>
      <c r="BF65" s="41">
        <f t="shared" si="103"/>
        <v>0</v>
      </c>
      <c r="BG65" s="41">
        <f t="shared" si="103"/>
        <v>0</v>
      </c>
      <c r="BH65" s="41">
        <f t="shared" si="103"/>
        <v>0</v>
      </c>
      <c r="BI65" s="41">
        <f t="shared" si="103"/>
        <v>0</v>
      </c>
      <c r="BJ65" s="41">
        <f t="shared" si="103"/>
        <v>0</v>
      </c>
      <c r="BK65" s="41">
        <f t="shared" si="104"/>
        <v>0</v>
      </c>
      <c r="BL65" s="41">
        <f t="shared" si="104"/>
        <v>0</v>
      </c>
      <c r="BM65" s="41">
        <f t="shared" si="104"/>
        <v>0</v>
      </c>
      <c r="BN65" s="41">
        <f t="shared" si="104"/>
        <v>0</v>
      </c>
      <c r="BO65" s="41">
        <f t="shared" si="104"/>
        <v>0</v>
      </c>
      <c r="BP65" s="41">
        <f t="shared" si="104"/>
        <v>0</v>
      </c>
      <c r="BQ65" s="41">
        <f t="shared" si="105"/>
        <v>0</v>
      </c>
      <c r="BR65" s="41">
        <f t="shared" si="105"/>
        <v>0</v>
      </c>
      <c r="BS65" s="41">
        <f t="shared" si="105"/>
        <v>0</v>
      </c>
      <c r="BT65" s="41">
        <f t="shared" si="105"/>
        <v>0</v>
      </c>
      <c r="BU65" s="41">
        <f t="shared" si="105"/>
        <v>0</v>
      </c>
      <c r="BV65" s="41">
        <f t="shared" si="105"/>
        <v>0</v>
      </c>
      <c r="BW65" s="41">
        <f t="shared" si="106"/>
        <v>0</v>
      </c>
      <c r="BX65" s="41">
        <f t="shared" si="106"/>
        <v>0</v>
      </c>
      <c r="BY65" s="41">
        <f t="shared" si="106"/>
        <v>0</v>
      </c>
      <c r="BZ65" s="41">
        <f t="shared" si="106"/>
        <v>0</v>
      </c>
      <c r="CA65" s="41">
        <f t="shared" si="106"/>
        <v>0</v>
      </c>
      <c r="CB65" s="41">
        <f t="shared" si="106"/>
        <v>0</v>
      </c>
      <c r="CC65" s="41">
        <f t="shared" si="107"/>
        <v>0</v>
      </c>
      <c r="CD65" s="41">
        <f t="shared" si="107"/>
        <v>0</v>
      </c>
      <c r="CE65" s="41">
        <f t="shared" si="107"/>
        <v>0</v>
      </c>
      <c r="CF65" s="41">
        <f t="shared" si="107"/>
        <v>0</v>
      </c>
      <c r="CG65" s="41">
        <f t="shared" si="107"/>
        <v>0</v>
      </c>
      <c r="CH65" s="41">
        <f t="shared" si="107"/>
        <v>0</v>
      </c>
      <c r="CI65" s="51">
        <f>IF(AK65=CI$2,'Marks Entry'!G72,0)</f>
        <v>0</v>
      </c>
      <c r="CJ65" s="50">
        <f>IF(AK65=CJ$2,'Marks Entry'!G72,0)</f>
        <v>0</v>
      </c>
      <c r="CK65" s="50">
        <f>IF(AK65=CK$2,'Marks Entry'!G72,0)</f>
        <v>0</v>
      </c>
      <c r="CL65" s="50">
        <f>IF(AK65=CL$2,'Marks Entry'!G72,0)</f>
        <v>0</v>
      </c>
      <c r="CM65" s="50">
        <f>IF(AK65=CM$2,'Marks Entry'!G72,0)</f>
        <v>0</v>
      </c>
      <c r="CN65" s="50">
        <f>IF(AK65=CN$2,'Marks Entry'!G72,0)</f>
        <v>0</v>
      </c>
      <c r="CO65" s="49" t="str">
        <f>IF(AND('Marks Entry'!$GA72="Passed",$AK65=CO$2),'Marks Entry'!$FZ72,IF($AK65=CO$2,'Marks Entry'!$GA72,""))</f>
        <v/>
      </c>
      <c r="CP65" s="49" t="str">
        <f>IF(AND('Marks Entry'!$GA72="Passed",$AK65=CP$2),'Marks Entry'!$FZ72,IF($AK65=CP$2,'Marks Entry'!$GA72,""))</f>
        <v/>
      </c>
      <c r="CQ65" s="49" t="str">
        <f>IF(AND('Marks Entry'!$GA72="Passed",$AK65=CQ$2),'Marks Entry'!$FZ72,IF($AK65=CQ$2,'Marks Entry'!$GA72,""))</f>
        <v/>
      </c>
      <c r="CR65" s="49" t="str">
        <f>IF(AND('Marks Entry'!$GA72="Passed",$AK65=CR$2),'Marks Entry'!$FZ72,IF($AK65=CR$2,'Marks Entry'!$GA72,""))</f>
        <v/>
      </c>
      <c r="CS65" s="49" t="str">
        <f>IF(AND('Marks Entry'!$GA72="Passed",$AK65=CS$2),'Marks Entry'!$FZ72,IF($AK65=CS$2,'Marks Entry'!$GA72,""))</f>
        <v/>
      </c>
      <c r="CT65" s="49" t="str">
        <f>IF(AND('Marks Entry'!$GA72="Passed",$AK65=CT$2),'Marks Entry'!$FZ72,IF($AK65=CT$2,'Marks Entry'!$GA72,""))</f>
        <v/>
      </c>
    </row>
    <row r="66" spans="36:98" hidden="1">
      <c r="AJ66" s="42">
        <f t="shared" si="14"/>
        <v>0</v>
      </c>
      <c r="AK66" s="42">
        <f>'Marks Entry'!F73</f>
        <v>0</v>
      </c>
      <c r="AL66" s="50" t="str">
        <f>'Result Sheet'!X71</f>
        <v/>
      </c>
      <c r="AM66" s="50" t="str">
        <f>'Result Sheet'!AL71</f>
        <v/>
      </c>
      <c r="AN66" s="50" t="str">
        <f>'Result Sheet'!AZ71</f>
        <v/>
      </c>
      <c r="AO66" s="50" t="str">
        <f>'Result Sheet'!BN71</f>
        <v/>
      </c>
      <c r="AP66" s="50" t="str">
        <f>'Result Sheet'!CB71</f>
        <v/>
      </c>
      <c r="AQ66" s="43" t="str">
        <f>'Result Sheet'!CP71</f>
        <v/>
      </c>
      <c r="AR66" s="48" t="str">
        <f>'Result Sheet'!DD71</f>
        <v/>
      </c>
      <c r="AS66" s="41">
        <f t="shared" si="101"/>
        <v>0</v>
      </c>
      <c r="AT66" s="41">
        <f t="shared" si="101"/>
        <v>0</v>
      </c>
      <c r="AU66" s="41">
        <f t="shared" si="101"/>
        <v>0</v>
      </c>
      <c r="AV66" s="41">
        <f t="shared" si="101"/>
        <v>0</v>
      </c>
      <c r="AW66" s="41">
        <f t="shared" si="101"/>
        <v>0</v>
      </c>
      <c r="AX66" s="41">
        <f t="shared" si="101"/>
        <v>0</v>
      </c>
      <c r="AY66" s="41">
        <f t="shared" si="102"/>
        <v>0</v>
      </c>
      <c r="AZ66" s="41">
        <f t="shared" si="102"/>
        <v>0</v>
      </c>
      <c r="BA66" s="41">
        <f t="shared" si="102"/>
        <v>0</v>
      </c>
      <c r="BB66" s="41">
        <f t="shared" si="102"/>
        <v>0</v>
      </c>
      <c r="BC66" s="41">
        <f t="shared" si="102"/>
        <v>0</v>
      </c>
      <c r="BD66" s="41">
        <f t="shared" si="102"/>
        <v>0</v>
      </c>
      <c r="BE66" s="41">
        <f t="shared" si="103"/>
        <v>0</v>
      </c>
      <c r="BF66" s="41">
        <f t="shared" si="103"/>
        <v>0</v>
      </c>
      <c r="BG66" s="41">
        <f t="shared" si="103"/>
        <v>0</v>
      </c>
      <c r="BH66" s="41">
        <f t="shared" si="103"/>
        <v>0</v>
      </c>
      <c r="BI66" s="41">
        <f t="shared" si="103"/>
        <v>0</v>
      </c>
      <c r="BJ66" s="41">
        <f t="shared" si="103"/>
        <v>0</v>
      </c>
      <c r="BK66" s="41">
        <f t="shared" si="104"/>
        <v>0</v>
      </c>
      <c r="BL66" s="41">
        <f t="shared" si="104"/>
        <v>0</v>
      </c>
      <c r="BM66" s="41">
        <f t="shared" si="104"/>
        <v>0</v>
      </c>
      <c r="BN66" s="41">
        <f t="shared" si="104"/>
        <v>0</v>
      </c>
      <c r="BO66" s="41">
        <f t="shared" si="104"/>
        <v>0</v>
      </c>
      <c r="BP66" s="41">
        <f t="shared" si="104"/>
        <v>0</v>
      </c>
      <c r="BQ66" s="41">
        <f t="shared" si="105"/>
        <v>0</v>
      </c>
      <c r="BR66" s="41">
        <f t="shared" si="105"/>
        <v>0</v>
      </c>
      <c r="BS66" s="41">
        <f t="shared" si="105"/>
        <v>0</v>
      </c>
      <c r="BT66" s="41">
        <f t="shared" si="105"/>
        <v>0</v>
      </c>
      <c r="BU66" s="41">
        <f t="shared" si="105"/>
        <v>0</v>
      </c>
      <c r="BV66" s="41">
        <f t="shared" si="105"/>
        <v>0</v>
      </c>
      <c r="BW66" s="41">
        <f t="shared" si="106"/>
        <v>0</v>
      </c>
      <c r="BX66" s="41">
        <f t="shared" si="106"/>
        <v>0</v>
      </c>
      <c r="BY66" s="41">
        <f t="shared" si="106"/>
        <v>0</v>
      </c>
      <c r="BZ66" s="41">
        <f t="shared" si="106"/>
        <v>0</v>
      </c>
      <c r="CA66" s="41">
        <f t="shared" si="106"/>
        <v>0</v>
      </c>
      <c r="CB66" s="41">
        <f t="shared" si="106"/>
        <v>0</v>
      </c>
      <c r="CC66" s="41">
        <f t="shared" si="107"/>
        <v>0</v>
      </c>
      <c r="CD66" s="41">
        <f t="shared" si="107"/>
        <v>0</v>
      </c>
      <c r="CE66" s="41">
        <f t="shared" si="107"/>
        <v>0</v>
      </c>
      <c r="CF66" s="41">
        <f t="shared" si="107"/>
        <v>0</v>
      </c>
      <c r="CG66" s="41">
        <f t="shared" si="107"/>
        <v>0</v>
      </c>
      <c r="CH66" s="41">
        <f t="shared" si="107"/>
        <v>0</v>
      </c>
      <c r="CI66" s="51">
        <f>IF(AK66=CI$2,'Marks Entry'!G73,0)</f>
        <v>0</v>
      </c>
      <c r="CJ66" s="50">
        <f>IF(AK66=CJ$2,'Marks Entry'!G73,0)</f>
        <v>0</v>
      </c>
      <c r="CK66" s="50">
        <f>IF(AK66=CK$2,'Marks Entry'!G73,0)</f>
        <v>0</v>
      </c>
      <c r="CL66" s="50">
        <f>IF(AK66=CL$2,'Marks Entry'!G73,0)</f>
        <v>0</v>
      </c>
      <c r="CM66" s="50">
        <f>IF(AK66=CM$2,'Marks Entry'!G73,0)</f>
        <v>0</v>
      </c>
      <c r="CN66" s="50">
        <f>IF(AK66=CN$2,'Marks Entry'!G73,0)</f>
        <v>0</v>
      </c>
      <c r="CO66" s="49" t="str">
        <f>IF(AND('Marks Entry'!$GA73="Passed",$AK66=CO$2),'Marks Entry'!$FZ73,IF($AK66=CO$2,'Marks Entry'!$GA73,""))</f>
        <v/>
      </c>
      <c r="CP66" s="49" t="str">
        <f>IF(AND('Marks Entry'!$GA73="Passed",$AK66=CP$2),'Marks Entry'!$FZ73,IF($AK66=CP$2,'Marks Entry'!$GA73,""))</f>
        <v/>
      </c>
      <c r="CQ66" s="49" t="str">
        <f>IF(AND('Marks Entry'!$GA73="Passed",$AK66=CQ$2),'Marks Entry'!$FZ73,IF($AK66=CQ$2,'Marks Entry'!$GA73,""))</f>
        <v/>
      </c>
      <c r="CR66" s="49" t="str">
        <f>IF(AND('Marks Entry'!$GA73="Passed",$AK66=CR$2),'Marks Entry'!$FZ73,IF($AK66=CR$2,'Marks Entry'!$GA73,""))</f>
        <v/>
      </c>
      <c r="CS66" s="49" t="str">
        <f>IF(AND('Marks Entry'!$GA73="Passed",$AK66=CS$2),'Marks Entry'!$FZ73,IF($AK66=CS$2,'Marks Entry'!$GA73,""))</f>
        <v/>
      </c>
      <c r="CT66" s="49" t="str">
        <f>IF(AND('Marks Entry'!$GA73="Passed",$AK66=CT$2),'Marks Entry'!$FZ73,IF($AK66=CT$2,'Marks Entry'!$GA73,""))</f>
        <v/>
      </c>
    </row>
    <row r="67" spans="36:98" hidden="1">
      <c r="AJ67" s="42">
        <f t="shared" si="14"/>
        <v>0</v>
      </c>
      <c r="AK67" s="42">
        <f>'Marks Entry'!F74</f>
        <v>0</v>
      </c>
      <c r="AL67" s="50" t="str">
        <f>'Result Sheet'!X72</f>
        <v/>
      </c>
      <c r="AM67" s="50" t="str">
        <f>'Result Sheet'!AL72</f>
        <v/>
      </c>
      <c r="AN67" s="50" t="str">
        <f>'Result Sheet'!AZ72</f>
        <v/>
      </c>
      <c r="AO67" s="50" t="str">
        <f>'Result Sheet'!BN72</f>
        <v/>
      </c>
      <c r="AP67" s="50" t="str">
        <f>'Result Sheet'!CB72</f>
        <v/>
      </c>
      <c r="AQ67" s="43" t="str">
        <f>'Result Sheet'!CP72</f>
        <v/>
      </c>
      <c r="AR67" s="48" t="str">
        <f>'Result Sheet'!DD72</f>
        <v/>
      </c>
      <c r="AS67" s="41">
        <f t="shared" si="101"/>
        <v>0</v>
      </c>
      <c r="AT67" s="41">
        <f t="shared" si="101"/>
        <v>0</v>
      </c>
      <c r="AU67" s="41">
        <f t="shared" si="101"/>
        <v>0</v>
      </c>
      <c r="AV67" s="41">
        <f t="shared" si="101"/>
        <v>0</v>
      </c>
      <c r="AW67" s="41">
        <f t="shared" si="101"/>
        <v>0</v>
      </c>
      <c r="AX67" s="41">
        <f t="shared" si="101"/>
        <v>0</v>
      </c>
      <c r="AY67" s="41">
        <f t="shared" si="102"/>
        <v>0</v>
      </c>
      <c r="AZ67" s="41">
        <f t="shared" si="102"/>
        <v>0</v>
      </c>
      <c r="BA67" s="41">
        <f t="shared" si="102"/>
        <v>0</v>
      </c>
      <c r="BB67" s="41">
        <f t="shared" si="102"/>
        <v>0</v>
      </c>
      <c r="BC67" s="41">
        <f t="shared" si="102"/>
        <v>0</v>
      </c>
      <c r="BD67" s="41">
        <f t="shared" si="102"/>
        <v>0</v>
      </c>
      <c r="BE67" s="41">
        <f t="shared" si="103"/>
        <v>0</v>
      </c>
      <c r="BF67" s="41">
        <f t="shared" si="103"/>
        <v>0</v>
      </c>
      <c r="BG67" s="41">
        <f t="shared" si="103"/>
        <v>0</v>
      </c>
      <c r="BH67" s="41">
        <f t="shared" si="103"/>
        <v>0</v>
      </c>
      <c r="BI67" s="41">
        <f t="shared" si="103"/>
        <v>0</v>
      </c>
      <c r="BJ67" s="41">
        <f t="shared" si="103"/>
        <v>0</v>
      </c>
      <c r="BK67" s="41">
        <f t="shared" si="104"/>
        <v>0</v>
      </c>
      <c r="BL67" s="41">
        <f t="shared" si="104"/>
        <v>0</v>
      </c>
      <c r="BM67" s="41">
        <f t="shared" si="104"/>
        <v>0</v>
      </c>
      <c r="BN67" s="41">
        <f t="shared" si="104"/>
        <v>0</v>
      </c>
      <c r="BO67" s="41">
        <f t="shared" si="104"/>
        <v>0</v>
      </c>
      <c r="BP67" s="41">
        <f t="shared" si="104"/>
        <v>0</v>
      </c>
      <c r="BQ67" s="41">
        <f t="shared" si="105"/>
        <v>0</v>
      </c>
      <c r="BR67" s="41">
        <f t="shared" si="105"/>
        <v>0</v>
      </c>
      <c r="BS67" s="41">
        <f t="shared" si="105"/>
        <v>0</v>
      </c>
      <c r="BT67" s="41">
        <f t="shared" si="105"/>
        <v>0</v>
      </c>
      <c r="BU67" s="41">
        <f t="shared" si="105"/>
        <v>0</v>
      </c>
      <c r="BV67" s="41">
        <f t="shared" si="105"/>
        <v>0</v>
      </c>
      <c r="BW67" s="41">
        <f t="shared" si="106"/>
        <v>0</v>
      </c>
      <c r="BX67" s="41">
        <f t="shared" si="106"/>
        <v>0</v>
      </c>
      <c r="BY67" s="41">
        <f t="shared" si="106"/>
        <v>0</v>
      </c>
      <c r="BZ67" s="41">
        <f t="shared" si="106"/>
        <v>0</v>
      </c>
      <c r="CA67" s="41">
        <f t="shared" si="106"/>
        <v>0</v>
      </c>
      <c r="CB67" s="41">
        <f t="shared" si="106"/>
        <v>0</v>
      </c>
      <c r="CC67" s="41">
        <f t="shared" si="107"/>
        <v>0</v>
      </c>
      <c r="CD67" s="41">
        <f t="shared" si="107"/>
        <v>0</v>
      </c>
      <c r="CE67" s="41">
        <f t="shared" si="107"/>
        <v>0</v>
      </c>
      <c r="CF67" s="41">
        <f t="shared" si="107"/>
        <v>0</v>
      </c>
      <c r="CG67" s="41">
        <f t="shared" si="107"/>
        <v>0</v>
      </c>
      <c r="CH67" s="41">
        <f t="shared" si="107"/>
        <v>0</v>
      </c>
      <c r="CI67" s="51">
        <f>IF(AK67=CI$2,'Marks Entry'!G74,0)</f>
        <v>0</v>
      </c>
      <c r="CJ67" s="50">
        <f>IF(AK67=CJ$2,'Marks Entry'!G74,0)</f>
        <v>0</v>
      </c>
      <c r="CK67" s="50">
        <f>IF(AK67=CK$2,'Marks Entry'!G74,0)</f>
        <v>0</v>
      </c>
      <c r="CL67" s="50">
        <f>IF(AK67=CL$2,'Marks Entry'!G74,0)</f>
        <v>0</v>
      </c>
      <c r="CM67" s="50">
        <f>IF(AK67=CM$2,'Marks Entry'!G74,0)</f>
        <v>0</v>
      </c>
      <c r="CN67" s="50">
        <f>IF(AK67=CN$2,'Marks Entry'!G74,0)</f>
        <v>0</v>
      </c>
      <c r="CO67" s="49" t="str">
        <f>IF(AND('Marks Entry'!$GA74="Passed",$AK67=CO$2),'Marks Entry'!$FZ74,IF($AK67=CO$2,'Marks Entry'!$GA74,""))</f>
        <v/>
      </c>
      <c r="CP67" s="49" t="str">
        <f>IF(AND('Marks Entry'!$GA74="Passed",$AK67=CP$2),'Marks Entry'!$FZ74,IF($AK67=CP$2,'Marks Entry'!$GA74,""))</f>
        <v/>
      </c>
      <c r="CQ67" s="49" t="str">
        <f>IF(AND('Marks Entry'!$GA74="Passed",$AK67=CQ$2),'Marks Entry'!$FZ74,IF($AK67=CQ$2,'Marks Entry'!$GA74,""))</f>
        <v/>
      </c>
      <c r="CR67" s="49" t="str">
        <f>IF(AND('Marks Entry'!$GA74="Passed",$AK67=CR$2),'Marks Entry'!$FZ74,IF($AK67=CR$2,'Marks Entry'!$GA74,""))</f>
        <v/>
      </c>
      <c r="CS67" s="49" t="str">
        <f>IF(AND('Marks Entry'!$GA74="Passed",$AK67=CS$2),'Marks Entry'!$FZ74,IF($AK67=CS$2,'Marks Entry'!$GA74,""))</f>
        <v/>
      </c>
      <c r="CT67" s="49" t="str">
        <f>IF(AND('Marks Entry'!$GA74="Passed",$AK67=CT$2),'Marks Entry'!$FZ74,IF($AK67=CT$2,'Marks Entry'!$GA74,""))</f>
        <v/>
      </c>
    </row>
    <row r="68" spans="36:98" hidden="1">
      <c r="AJ68" s="42">
        <f t="shared" si="14"/>
        <v>0</v>
      </c>
      <c r="AK68" s="42">
        <f>'Marks Entry'!F75</f>
        <v>0</v>
      </c>
      <c r="AL68" s="50" t="str">
        <f>'Result Sheet'!X73</f>
        <v/>
      </c>
      <c r="AM68" s="50" t="str">
        <f>'Result Sheet'!AL73</f>
        <v/>
      </c>
      <c r="AN68" s="50" t="str">
        <f>'Result Sheet'!AZ73</f>
        <v/>
      </c>
      <c r="AO68" s="50" t="str">
        <f>'Result Sheet'!BN73</f>
        <v/>
      </c>
      <c r="AP68" s="50" t="str">
        <f>'Result Sheet'!CB73</f>
        <v/>
      </c>
      <c r="AQ68" s="43" t="str">
        <f>'Result Sheet'!CP73</f>
        <v/>
      </c>
      <c r="AR68" s="48" t="str">
        <f>'Result Sheet'!DD73</f>
        <v/>
      </c>
      <c r="AS68" s="41">
        <f t="shared" ref="AS68:AX102" si="117">IF($AK68=AS$2,$AL68,0)</f>
        <v>0</v>
      </c>
      <c r="AT68" s="41">
        <f t="shared" si="117"/>
        <v>0</v>
      </c>
      <c r="AU68" s="41">
        <f t="shared" si="117"/>
        <v>0</v>
      </c>
      <c r="AV68" s="41">
        <f t="shared" si="117"/>
        <v>0</v>
      </c>
      <c r="AW68" s="41">
        <f t="shared" si="117"/>
        <v>0</v>
      </c>
      <c r="AX68" s="41">
        <f t="shared" si="117"/>
        <v>0</v>
      </c>
      <c r="AY68" s="41">
        <f t="shared" ref="AY68:BD102" si="118">IF($AK68=AY$2,$AM68,0)</f>
        <v>0</v>
      </c>
      <c r="AZ68" s="41">
        <f t="shared" si="118"/>
        <v>0</v>
      </c>
      <c r="BA68" s="41">
        <f t="shared" si="118"/>
        <v>0</v>
      </c>
      <c r="BB68" s="41">
        <f t="shared" si="118"/>
        <v>0</v>
      </c>
      <c r="BC68" s="41">
        <f t="shared" si="118"/>
        <v>0</v>
      </c>
      <c r="BD68" s="41">
        <f t="shared" si="118"/>
        <v>0</v>
      </c>
      <c r="BE68" s="41">
        <f t="shared" ref="BE68:BJ102" si="119">IF($AK68=BE$2,$AN68,0)</f>
        <v>0</v>
      </c>
      <c r="BF68" s="41">
        <f t="shared" si="119"/>
        <v>0</v>
      </c>
      <c r="BG68" s="41">
        <f t="shared" si="119"/>
        <v>0</v>
      </c>
      <c r="BH68" s="41">
        <f t="shared" si="119"/>
        <v>0</v>
      </c>
      <c r="BI68" s="41">
        <f t="shared" si="119"/>
        <v>0</v>
      </c>
      <c r="BJ68" s="41">
        <f t="shared" si="119"/>
        <v>0</v>
      </c>
      <c r="BK68" s="41">
        <f t="shared" ref="BK68:BP102" si="120">IF($AK68=BK$2,$AO68,0)</f>
        <v>0</v>
      </c>
      <c r="BL68" s="41">
        <f t="shared" si="120"/>
        <v>0</v>
      </c>
      <c r="BM68" s="41">
        <f t="shared" si="120"/>
        <v>0</v>
      </c>
      <c r="BN68" s="41">
        <f t="shared" si="120"/>
        <v>0</v>
      </c>
      <c r="BO68" s="41">
        <f t="shared" si="120"/>
        <v>0</v>
      </c>
      <c r="BP68" s="41">
        <f t="shared" si="120"/>
        <v>0</v>
      </c>
      <c r="BQ68" s="41">
        <f t="shared" ref="BQ68:BV102" si="121">IF($AK68=BQ$2,$AP68,0)</f>
        <v>0</v>
      </c>
      <c r="BR68" s="41">
        <f t="shared" si="121"/>
        <v>0</v>
      </c>
      <c r="BS68" s="41">
        <f t="shared" si="121"/>
        <v>0</v>
      </c>
      <c r="BT68" s="41">
        <f t="shared" si="121"/>
        <v>0</v>
      </c>
      <c r="BU68" s="41">
        <f t="shared" si="121"/>
        <v>0</v>
      </c>
      <c r="BV68" s="41">
        <f t="shared" si="121"/>
        <v>0</v>
      </c>
      <c r="BW68" s="41">
        <f t="shared" ref="BW68:CB102" si="122">IF($AK68=BW$2,$AQ68,0)</f>
        <v>0</v>
      </c>
      <c r="BX68" s="41">
        <f t="shared" si="122"/>
        <v>0</v>
      </c>
      <c r="BY68" s="41">
        <f t="shared" si="122"/>
        <v>0</v>
      </c>
      <c r="BZ68" s="41">
        <f t="shared" si="122"/>
        <v>0</v>
      </c>
      <c r="CA68" s="41">
        <f t="shared" si="122"/>
        <v>0</v>
      </c>
      <c r="CB68" s="41">
        <f t="shared" si="122"/>
        <v>0</v>
      </c>
      <c r="CC68" s="41">
        <f t="shared" ref="CC68:CH102" si="123">IF($AK68=CC$2,$AR68,0)</f>
        <v>0</v>
      </c>
      <c r="CD68" s="41">
        <f t="shared" si="123"/>
        <v>0</v>
      </c>
      <c r="CE68" s="41">
        <f t="shared" si="123"/>
        <v>0</v>
      </c>
      <c r="CF68" s="41">
        <f t="shared" si="123"/>
        <v>0</v>
      </c>
      <c r="CG68" s="41">
        <f t="shared" si="123"/>
        <v>0</v>
      </c>
      <c r="CH68" s="41">
        <f t="shared" si="123"/>
        <v>0</v>
      </c>
      <c r="CI68" s="51">
        <f>IF(AK68=CI$2,'Marks Entry'!G75,0)</f>
        <v>0</v>
      </c>
      <c r="CJ68" s="50">
        <f>IF(AK68=CJ$2,'Marks Entry'!G75,0)</f>
        <v>0</v>
      </c>
      <c r="CK68" s="50">
        <f>IF(AK68=CK$2,'Marks Entry'!G75,0)</f>
        <v>0</v>
      </c>
      <c r="CL68" s="50">
        <f>IF(AK68=CL$2,'Marks Entry'!G75,0)</f>
        <v>0</v>
      </c>
      <c r="CM68" s="50">
        <f>IF(AK68=CM$2,'Marks Entry'!G75,0)</f>
        <v>0</v>
      </c>
      <c r="CN68" s="50">
        <f>IF(AK68=CN$2,'Marks Entry'!G75,0)</f>
        <v>0</v>
      </c>
      <c r="CO68" s="49" t="str">
        <f>IF(AND('Marks Entry'!$GA75="Passed",$AK68=CO$2),'Marks Entry'!$FZ75,IF($AK68=CO$2,'Marks Entry'!$GA75,""))</f>
        <v/>
      </c>
      <c r="CP68" s="49" t="str">
        <f>IF(AND('Marks Entry'!$GA75="Passed",$AK68=CP$2),'Marks Entry'!$FZ75,IF($AK68=CP$2,'Marks Entry'!$GA75,""))</f>
        <v/>
      </c>
      <c r="CQ68" s="49" t="str">
        <f>IF(AND('Marks Entry'!$GA75="Passed",$AK68=CQ$2),'Marks Entry'!$FZ75,IF($AK68=CQ$2,'Marks Entry'!$GA75,""))</f>
        <v/>
      </c>
      <c r="CR68" s="49" t="str">
        <f>IF(AND('Marks Entry'!$GA75="Passed",$AK68=CR$2),'Marks Entry'!$FZ75,IF($AK68=CR$2,'Marks Entry'!$GA75,""))</f>
        <v/>
      </c>
      <c r="CS68" s="49" t="str">
        <f>IF(AND('Marks Entry'!$GA75="Passed",$AK68=CS$2),'Marks Entry'!$FZ75,IF($AK68=CS$2,'Marks Entry'!$GA75,""))</f>
        <v/>
      </c>
      <c r="CT68" s="49" t="str">
        <f>IF(AND('Marks Entry'!$GA75="Passed",$AK68=CT$2),'Marks Entry'!$FZ75,IF($AK68=CT$2,'Marks Entry'!$GA75,""))</f>
        <v/>
      </c>
    </row>
    <row r="69" spans="36:98" hidden="1">
      <c r="AJ69" s="42">
        <f t="shared" ref="AJ69:AJ102" si="124">IF(AK69&gt;0,AJ68+1,0)</f>
        <v>0</v>
      </c>
      <c r="AK69" s="42">
        <f>'Marks Entry'!F76</f>
        <v>0</v>
      </c>
      <c r="AL69" s="50" t="str">
        <f>'Result Sheet'!X74</f>
        <v/>
      </c>
      <c r="AM69" s="50" t="str">
        <f>'Result Sheet'!AL74</f>
        <v/>
      </c>
      <c r="AN69" s="50" t="str">
        <f>'Result Sheet'!AZ74</f>
        <v/>
      </c>
      <c r="AO69" s="50" t="str">
        <f>'Result Sheet'!BN74</f>
        <v/>
      </c>
      <c r="AP69" s="50" t="str">
        <f>'Result Sheet'!CB74</f>
        <v/>
      </c>
      <c r="AQ69" s="43" t="str">
        <f>'Result Sheet'!CP74</f>
        <v/>
      </c>
      <c r="AR69" s="48" t="str">
        <f>'Result Sheet'!DD74</f>
        <v/>
      </c>
      <c r="AS69" s="41">
        <f t="shared" si="117"/>
        <v>0</v>
      </c>
      <c r="AT69" s="41">
        <f t="shared" si="117"/>
        <v>0</v>
      </c>
      <c r="AU69" s="41">
        <f t="shared" si="117"/>
        <v>0</v>
      </c>
      <c r="AV69" s="41">
        <f t="shared" si="117"/>
        <v>0</v>
      </c>
      <c r="AW69" s="41">
        <f t="shared" si="117"/>
        <v>0</v>
      </c>
      <c r="AX69" s="41">
        <f t="shared" si="117"/>
        <v>0</v>
      </c>
      <c r="AY69" s="41">
        <f t="shared" si="118"/>
        <v>0</v>
      </c>
      <c r="AZ69" s="41">
        <f t="shared" si="118"/>
        <v>0</v>
      </c>
      <c r="BA69" s="41">
        <f t="shared" si="118"/>
        <v>0</v>
      </c>
      <c r="BB69" s="41">
        <f t="shared" si="118"/>
        <v>0</v>
      </c>
      <c r="BC69" s="41">
        <f t="shared" si="118"/>
        <v>0</v>
      </c>
      <c r="BD69" s="41">
        <f t="shared" si="118"/>
        <v>0</v>
      </c>
      <c r="BE69" s="41">
        <f t="shared" si="119"/>
        <v>0</v>
      </c>
      <c r="BF69" s="41">
        <f t="shared" si="119"/>
        <v>0</v>
      </c>
      <c r="BG69" s="41">
        <f t="shared" si="119"/>
        <v>0</v>
      </c>
      <c r="BH69" s="41">
        <f t="shared" si="119"/>
        <v>0</v>
      </c>
      <c r="BI69" s="41">
        <f t="shared" si="119"/>
        <v>0</v>
      </c>
      <c r="BJ69" s="41">
        <f t="shared" si="119"/>
        <v>0</v>
      </c>
      <c r="BK69" s="41">
        <f t="shared" si="120"/>
        <v>0</v>
      </c>
      <c r="BL69" s="41">
        <f t="shared" si="120"/>
        <v>0</v>
      </c>
      <c r="BM69" s="41">
        <f t="shared" si="120"/>
        <v>0</v>
      </c>
      <c r="BN69" s="41">
        <f t="shared" si="120"/>
        <v>0</v>
      </c>
      <c r="BO69" s="41">
        <f t="shared" si="120"/>
        <v>0</v>
      </c>
      <c r="BP69" s="41">
        <f t="shared" si="120"/>
        <v>0</v>
      </c>
      <c r="BQ69" s="41">
        <f t="shared" si="121"/>
        <v>0</v>
      </c>
      <c r="BR69" s="41">
        <f t="shared" si="121"/>
        <v>0</v>
      </c>
      <c r="BS69" s="41">
        <f t="shared" si="121"/>
        <v>0</v>
      </c>
      <c r="BT69" s="41">
        <f t="shared" si="121"/>
        <v>0</v>
      </c>
      <c r="BU69" s="41">
        <f t="shared" si="121"/>
        <v>0</v>
      </c>
      <c r="BV69" s="41">
        <f t="shared" si="121"/>
        <v>0</v>
      </c>
      <c r="BW69" s="41">
        <f t="shared" si="122"/>
        <v>0</v>
      </c>
      <c r="BX69" s="41">
        <f t="shared" si="122"/>
        <v>0</v>
      </c>
      <c r="BY69" s="41">
        <f t="shared" si="122"/>
        <v>0</v>
      </c>
      <c r="BZ69" s="41">
        <f t="shared" si="122"/>
        <v>0</v>
      </c>
      <c r="CA69" s="41">
        <f t="shared" si="122"/>
        <v>0</v>
      </c>
      <c r="CB69" s="41">
        <f t="shared" si="122"/>
        <v>0</v>
      </c>
      <c r="CC69" s="41">
        <f t="shared" si="123"/>
        <v>0</v>
      </c>
      <c r="CD69" s="41">
        <f t="shared" si="123"/>
        <v>0</v>
      </c>
      <c r="CE69" s="41">
        <f t="shared" si="123"/>
        <v>0</v>
      </c>
      <c r="CF69" s="41">
        <f t="shared" si="123"/>
        <v>0</v>
      </c>
      <c r="CG69" s="41">
        <f t="shared" si="123"/>
        <v>0</v>
      </c>
      <c r="CH69" s="41">
        <f t="shared" si="123"/>
        <v>0</v>
      </c>
      <c r="CI69" s="51">
        <f>IF(AK69=CI$2,'Marks Entry'!G76,0)</f>
        <v>0</v>
      </c>
      <c r="CJ69" s="50">
        <f>IF(AK69=CJ$2,'Marks Entry'!G76,0)</f>
        <v>0</v>
      </c>
      <c r="CK69" s="50">
        <f>IF(AK69=CK$2,'Marks Entry'!G76,0)</f>
        <v>0</v>
      </c>
      <c r="CL69" s="50">
        <f>IF(AK69=CL$2,'Marks Entry'!G76,0)</f>
        <v>0</v>
      </c>
      <c r="CM69" s="50">
        <f>IF(AK69=CM$2,'Marks Entry'!G76,0)</f>
        <v>0</v>
      </c>
      <c r="CN69" s="50">
        <f>IF(AK69=CN$2,'Marks Entry'!G76,0)</f>
        <v>0</v>
      </c>
      <c r="CO69" s="49" t="str">
        <f>IF(AND('Marks Entry'!$GA76="Passed",$AK69=CO$2),'Marks Entry'!$FZ76,IF($AK69=CO$2,'Marks Entry'!$GA76,""))</f>
        <v/>
      </c>
      <c r="CP69" s="49" t="str">
        <f>IF(AND('Marks Entry'!$GA76="Passed",$AK69=CP$2),'Marks Entry'!$FZ76,IF($AK69=CP$2,'Marks Entry'!$GA76,""))</f>
        <v/>
      </c>
      <c r="CQ69" s="49" t="str">
        <f>IF(AND('Marks Entry'!$GA76="Passed",$AK69=CQ$2),'Marks Entry'!$FZ76,IF($AK69=CQ$2,'Marks Entry'!$GA76,""))</f>
        <v/>
      </c>
      <c r="CR69" s="49" t="str">
        <f>IF(AND('Marks Entry'!$GA76="Passed",$AK69=CR$2),'Marks Entry'!$FZ76,IF($AK69=CR$2,'Marks Entry'!$GA76,""))</f>
        <v/>
      </c>
      <c r="CS69" s="49" t="str">
        <f>IF(AND('Marks Entry'!$GA76="Passed",$AK69=CS$2),'Marks Entry'!$FZ76,IF($AK69=CS$2,'Marks Entry'!$GA76,""))</f>
        <v/>
      </c>
      <c r="CT69" s="49" t="str">
        <f>IF(AND('Marks Entry'!$GA76="Passed",$AK69=CT$2),'Marks Entry'!$FZ76,IF($AK69=CT$2,'Marks Entry'!$GA76,""))</f>
        <v/>
      </c>
    </row>
    <row r="70" spans="36:98" hidden="1">
      <c r="AJ70" s="42">
        <f t="shared" si="124"/>
        <v>0</v>
      </c>
      <c r="AK70" s="42">
        <f>'Marks Entry'!F77</f>
        <v>0</v>
      </c>
      <c r="AL70" s="50" t="str">
        <f>'Result Sheet'!X75</f>
        <v/>
      </c>
      <c r="AM70" s="50" t="str">
        <f>'Result Sheet'!AL75</f>
        <v/>
      </c>
      <c r="AN70" s="50" t="str">
        <f>'Result Sheet'!AZ75</f>
        <v/>
      </c>
      <c r="AO70" s="50" t="str">
        <f>'Result Sheet'!BN75</f>
        <v/>
      </c>
      <c r="AP70" s="50" t="str">
        <f>'Result Sheet'!CB75</f>
        <v/>
      </c>
      <c r="AQ70" s="43" t="str">
        <f>'Result Sheet'!CP75</f>
        <v/>
      </c>
      <c r="AR70" s="48" t="str">
        <f>'Result Sheet'!DD75</f>
        <v/>
      </c>
      <c r="AS70" s="41">
        <f t="shared" si="117"/>
        <v>0</v>
      </c>
      <c r="AT70" s="41">
        <f t="shared" si="117"/>
        <v>0</v>
      </c>
      <c r="AU70" s="41">
        <f t="shared" si="117"/>
        <v>0</v>
      </c>
      <c r="AV70" s="41">
        <f t="shared" si="117"/>
        <v>0</v>
      </c>
      <c r="AW70" s="41">
        <f t="shared" si="117"/>
        <v>0</v>
      </c>
      <c r="AX70" s="41">
        <f t="shared" si="117"/>
        <v>0</v>
      </c>
      <c r="AY70" s="41">
        <f t="shared" si="118"/>
        <v>0</v>
      </c>
      <c r="AZ70" s="41">
        <f t="shared" si="118"/>
        <v>0</v>
      </c>
      <c r="BA70" s="41">
        <f t="shared" si="118"/>
        <v>0</v>
      </c>
      <c r="BB70" s="41">
        <f t="shared" si="118"/>
        <v>0</v>
      </c>
      <c r="BC70" s="41">
        <f t="shared" si="118"/>
        <v>0</v>
      </c>
      <c r="BD70" s="41">
        <f t="shared" si="118"/>
        <v>0</v>
      </c>
      <c r="BE70" s="41">
        <f t="shared" si="119"/>
        <v>0</v>
      </c>
      <c r="BF70" s="41">
        <f t="shared" si="119"/>
        <v>0</v>
      </c>
      <c r="BG70" s="41">
        <f t="shared" si="119"/>
        <v>0</v>
      </c>
      <c r="BH70" s="41">
        <f t="shared" si="119"/>
        <v>0</v>
      </c>
      <c r="BI70" s="41">
        <f t="shared" si="119"/>
        <v>0</v>
      </c>
      <c r="BJ70" s="41">
        <f t="shared" si="119"/>
        <v>0</v>
      </c>
      <c r="BK70" s="41">
        <f t="shared" si="120"/>
        <v>0</v>
      </c>
      <c r="BL70" s="41">
        <f t="shared" si="120"/>
        <v>0</v>
      </c>
      <c r="BM70" s="41">
        <f t="shared" si="120"/>
        <v>0</v>
      </c>
      <c r="BN70" s="41">
        <f t="shared" si="120"/>
        <v>0</v>
      </c>
      <c r="BO70" s="41">
        <f t="shared" si="120"/>
        <v>0</v>
      </c>
      <c r="BP70" s="41">
        <f t="shared" si="120"/>
        <v>0</v>
      </c>
      <c r="BQ70" s="41">
        <f t="shared" si="121"/>
        <v>0</v>
      </c>
      <c r="BR70" s="41">
        <f t="shared" si="121"/>
        <v>0</v>
      </c>
      <c r="BS70" s="41">
        <f t="shared" si="121"/>
        <v>0</v>
      </c>
      <c r="BT70" s="41">
        <f t="shared" si="121"/>
        <v>0</v>
      </c>
      <c r="BU70" s="41">
        <f t="shared" si="121"/>
        <v>0</v>
      </c>
      <c r="BV70" s="41">
        <f t="shared" si="121"/>
        <v>0</v>
      </c>
      <c r="BW70" s="41">
        <f t="shared" si="122"/>
        <v>0</v>
      </c>
      <c r="BX70" s="41">
        <f t="shared" si="122"/>
        <v>0</v>
      </c>
      <c r="BY70" s="41">
        <f t="shared" si="122"/>
        <v>0</v>
      </c>
      <c r="BZ70" s="41">
        <f t="shared" si="122"/>
        <v>0</v>
      </c>
      <c r="CA70" s="41">
        <f t="shared" si="122"/>
        <v>0</v>
      </c>
      <c r="CB70" s="41">
        <f t="shared" si="122"/>
        <v>0</v>
      </c>
      <c r="CC70" s="41">
        <f t="shared" si="123"/>
        <v>0</v>
      </c>
      <c r="CD70" s="41">
        <f t="shared" si="123"/>
        <v>0</v>
      </c>
      <c r="CE70" s="41">
        <f t="shared" si="123"/>
        <v>0</v>
      </c>
      <c r="CF70" s="41">
        <f t="shared" si="123"/>
        <v>0</v>
      </c>
      <c r="CG70" s="41">
        <f t="shared" si="123"/>
        <v>0</v>
      </c>
      <c r="CH70" s="41">
        <f t="shared" si="123"/>
        <v>0</v>
      </c>
      <c r="CI70" s="51">
        <f>IF(AK70=CI$2,'Marks Entry'!G77,0)</f>
        <v>0</v>
      </c>
      <c r="CJ70" s="50">
        <f>IF(AK70=CJ$2,'Marks Entry'!G77,0)</f>
        <v>0</v>
      </c>
      <c r="CK70" s="50">
        <f>IF(AK70=CK$2,'Marks Entry'!G77,0)</f>
        <v>0</v>
      </c>
      <c r="CL70" s="50">
        <f>IF(AK70=CL$2,'Marks Entry'!G77,0)</f>
        <v>0</v>
      </c>
      <c r="CM70" s="50">
        <f>IF(AK70=CM$2,'Marks Entry'!G77,0)</f>
        <v>0</v>
      </c>
      <c r="CN70" s="50">
        <f>IF(AK70=CN$2,'Marks Entry'!G77,0)</f>
        <v>0</v>
      </c>
      <c r="CO70" s="49" t="str">
        <f>IF(AND('Marks Entry'!$GA77="Passed",$AK70=CO$2),'Marks Entry'!$FZ77,IF($AK70=CO$2,'Marks Entry'!$GA77,""))</f>
        <v/>
      </c>
      <c r="CP70" s="49" t="str">
        <f>IF(AND('Marks Entry'!$GA77="Passed",$AK70=CP$2),'Marks Entry'!$FZ77,IF($AK70=CP$2,'Marks Entry'!$GA77,""))</f>
        <v/>
      </c>
      <c r="CQ70" s="49" t="str">
        <f>IF(AND('Marks Entry'!$GA77="Passed",$AK70=CQ$2),'Marks Entry'!$FZ77,IF($AK70=CQ$2,'Marks Entry'!$GA77,""))</f>
        <v/>
      </c>
      <c r="CR70" s="49" t="str">
        <f>IF(AND('Marks Entry'!$GA77="Passed",$AK70=CR$2),'Marks Entry'!$FZ77,IF($AK70=CR$2,'Marks Entry'!$GA77,""))</f>
        <v/>
      </c>
      <c r="CS70" s="49" t="str">
        <f>IF(AND('Marks Entry'!$GA77="Passed",$AK70=CS$2),'Marks Entry'!$FZ77,IF($AK70=CS$2,'Marks Entry'!$GA77,""))</f>
        <v/>
      </c>
      <c r="CT70" s="49" t="str">
        <f>IF(AND('Marks Entry'!$GA77="Passed",$AK70=CT$2),'Marks Entry'!$FZ77,IF($AK70=CT$2,'Marks Entry'!$GA77,""))</f>
        <v/>
      </c>
    </row>
    <row r="71" spans="36:98" hidden="1">
      <c r="AJ71" s="42">
        <f t="shared" si="124"/>
        <v>0</v>
      </c>
      <c r="AK71" s="42">
        <f>'Marks Entry'!F78</f>
        <v>0</v>
      </c>
      <c r="AL71" s="50" t="str">
        <f>'Result Sheet'!X76</f>
        <v/>
      </c>
      <c r="AM71" s="50" t="str">
        <f>'Result Sheet'!AL76</f>
        <v/>
      </c>
      <c r="AN71" s="50" t="str">
        <f>'Result Sheet'!AZ76</f>
        <v/>
      </c>
      <c r="AO71" s="50" t="str">
        <f>'Result Sheet'!BN76</f>
        <v/>
      </c>
      <c r="AP71" s="50" t="str">
        <f>'Result Sheet'!CB76</f>
        <v/>
      </c>
      <c r="AQ71" s="43" t="str">
        <f>'Result Sheet'!CP76</f>
        <v/>
      </c>
      <c r="AR71" s="48" t="str">
        <f>'Result Sheet'!DD76</f>
        <v/>
      </c>
      <c r="AS71" s="41">
        <f t="shared" si="117"/>
        <v>0</v>
      </c>
      <c r="AT71" s="41">
        <f t="shared" si="117"/>
        <v>0</v>
      </c>
      <c r="AU71" s="41">
        <f t="shared" si="117"/>
        <v>0</v>
      </c>
      <c r="AV71" s="41">
        <f t="shared" si="117"/>
        <v>0</v>
      </c>
      <c r="AW71" s="41">
        <f t="shared" si="117"/>
        <v>0</v>
      </c>
      <c r="AX71" s="41">
        <f t="shared" si="117"/>
        <v>0</v>
      </c>
      <c r="AY71" s="41">
        <f t="shared" si="118"/>
        <v>0</v>
      </c>
      <c r="AZ71" s="41">
        <f t="shared" si="118"/>
        <v>0</v>
      </c>
      <c r="BA71" s="41">
        <f t="shared" si="118"/>
        <v>0</v>
      </c>
      <c r="BB71" s="41">
        <f t="shared" si="118"/>
        <v>0</v>
      </c>
      <c r="BC71" s="41">
        <f t="shared" si="118"/>
        <v>0</v>
      </c>
      <c r="BD71" s="41">
        <f t="shared" si="118"/>
        <v>0</v>
      </c>
      <c r="BE71" s="41">
        <f t="shared" si="119"/>
        <v>0</v>
      </c>
      <c r="BF71" s="41">
        <f t="shared" si="119"/>
        <v>0</v>
      </c>
      <c r="BG71" s="41">
        <f t="shared" si="119"/>
        <v>0</v>
      </c>
      <c r="BH71" s="41">
        <f t="shared" si="119"/>
        <v>0</v>
      </c>
      <c r="BI71" s="41">
        <f t="shared" si="119"/>
        <v>0</v>
      </c>
      <c r="BJ71" s="41">
        <f t="shared" si="119"/>
        <v>0</v>
      </c>
      <c r="BK71" s="41">
        <f t="shared" si="120"/>
        <v>0</v>
      </c>
      <c r="BL71" s="41">
        <f t="shared" si="120"/>
        <v>0</v>
      </c>
      <c r="BM71" s="41">
        <f t="shared" si="120"/>
        <v>0</v>
      </c>
      <c r="BN71" s="41">
        <f t="shared" si="120"/>
        <v>0</v>
      </c>
      <c r="BO71" s="41">
        <f t="shared" si="120"/>
        <v>0</v>
      </c>
      <c r="BP71" s="41">
        <f t="shared" si="120"/>
        <v>0</v>
      </c>
      <c r="BQ71" s="41">
        <f t="shared" si="121"/>
        <v>0</v>
      </c>
      <c r="BR71" s="41">
        <f t="shared" si="121"/>
        <v>0</v>
      </c>
      <c r="BS71" s="41">
        <f t="shared" si="121"/>
        <v>0</v>
      </c>
      <c r="BT71" s="41">
        <f t="shared" si="121"/>
        <v>0</v>
      </c>
      <c r="BU71" s="41">
        <f t="shared" si="121"/>
        <v>0</v>
      </c>
      <c r="BV71" s="41">
        <f t="shared" si="121"/>
        <v>0</v>
      </c>
      <c r="BW71" s="41">
        <f t="shared" si="122"/>
        <v>0</v>
      </c>
      <c r="BX71" s="41">
        <f t="shared" si="122"/>
        <v>0</v>
      </c>
      <c r="BY71" s="41">
        <f t="shared" si="122"/>
        <v>0</v>
      </c>
      <c r="BZ71" s="41">
        <f t="shared" si="122"/>
        <v>0</v>
      </c>
      <c r="CA71" s="41">
        <f t="shared" si="122"/>
        <v>0</v>
      </c>
      <c r="CB71" s="41">
        <f t="shared" si="122"/>
        <v>0</v>
      </c>
      <c r="CC71" s="41">
        <f t="shared" si="123"/>
        <v>0</v>
      </c>
      <c r="CD71" s="41">
        <f t="shared" si="123"/>
        <v>0</v>
      </c>
      <c r="CE71" s="41">
        <f t="shared" si="123"/>
        <v>0</v>
      </c>
      <c r="CF71" s="41">
        <f t="shared" si="123"/>
        <v>0</v>
      </c>
      <c r="CG71" s="41">
        <f t="shared" si="123"/>
        <v>0</v>
      </c>
      <c r="CH71" s="41">
        <f t="shared" si="123"/>
        <v>0</v>
      </c>
      <c r="CI71" s="51">
        <f>IF(AK71=CI$2,'Marks Entry'!G78,0)</f>
        <v>0</v>
      </c>
      <c r="CJ71" s="50">
        <f>IF(AK71=CJ$2,'Marks Entry'!G78,0)</f>
        <v>0</v>
      </c>
      <c r="CK71" s="50">
        <f>IF(AK71=CK$2,'Marks Entry'!G78,0)</f>
        <v>0</v>
      </c>
      <c r="CL71" s="50">
        <f>IF(AK71=CL$2,'Marks Entry'!G78,0)</f>
        <v>0</v>
      </c>
      <c r="CM71" s="50">
        <f>IF(AK71=CM$2,'Marks Entry'!G78,0)</f>
        <v>0</v>
      </c>
      <c r="CN71" s="50">
        <f>IF(AK71=CN$2,'Marks Entry'!G78,0)</f>
        <v>0</v>
      </c>
      <c r="CO71" s="49" t="str">
        <f>IF(AND('Marks Entry'!$GA78="Passed",$AK71=CO$2),'Marks Entry'!$FZ78,IF($AK71=CO$2,'Marks Entry'!$GA78,""))</f>
        <v/>
      </c>
      <c r="CP71" s="49" t="str">
        <f>IF(AND('Marks Entry'!$GA78="Passed",$AK71=CP$2),'Marks Entry'!$FZ78,IF($AK71=CP$2,'Marks Entry'!$GA78,""))</f>
        <v/>
      </c>
      <c r="CQ71" s="49" t="str">
        <f>IF(AND('Marks Entry'!$GA78="Passed",$AK71=CQ$2),'Marks Entry'!$FZ78,IF($AK71=CQ$2,'Marks Entry'!$GA78,""))</f>
        <v/>
      </c>
      <c r="CR71" s="49" t="str">
        <f>IF(AND('Marks Entry'!$GA78="Passed",$AK71=CR$2),'Marks Entry'!$FZ78,IF($AK71=CR$2,'Marks Entry'!$GA78,""))</f>
        <v/>
      </c>
      <c r="CS71" s="49" t="str">
        <f>IF(AND('Marks Entry'!$GA78="Passed",$AK71=CS$2),'Marks Entry'!$FZ78,IF($AK71=CS$2,'Marks Entry'!$GA78,""))</f>
        <v/>
      </c>
      <c r="CT71" s="49" t="str">
        <f>IF(AND('Marks Entry'!$GA78="Passed",$AK71=CT$2),'Marks Entry'!$FZ78,IF($AK71=CT$2,'Marks Entry'!$GA78,""))</f>
        <v/>
      </c>
    </row>
    <row r="72" spans="36:98" hidden="1">
      <c r="AJ72" s="42">
        <f t="shared" si="124"/>
        <v>0</v>
      </c>
      <c r="AK72" s="42">
        <f>'Marks Entry'!F79</f>
        <v>0</v>
      </c>
      <c r="AL72" s="50" t="str">
        <f>'Result Sheet'!X77</f>
        <v/>
      </c>
      <c r="AM72" s="50" t="str">
        <f>'Result Sheet'!AL77</f>
        <v/>
      </c>
      <c r="AN72" s="50" t="str">
        <f>'Result Sheet'!AZ77</f>
        <v/>
      </c>
      <c r="AO72" s="50" t="str">
        <f>'Result Sheet'!BN77</f>
        <v/>
      </c>
      <c r="AP72" s="50" t="str">
        <f>'Result Sheet'!CB77</f>
        <v/>
      </c>
      <c r="AQ72" s="43" t="str">
        <f>'Result Sheet'!CP77</f>
        <v/>
      </c>
      <c r="AR72" s="48" t="str">
        <f>'Result Sheet'!DD77</f>
        <v/>
      </c>
      <c r="AS72" s="41">
        <f t="shared" si="117"/>
        <v>0</v>
      </c>
      <c r="AT72" s="41">
        <f t="shared" si="117"/>
        <v>0</v>
      </c>
      <c r="AU72" s="41">
        <f t="shared" si="117"/>
        <v>0</v>
      </c>
      <c r="AV72" s="41">
        <f t="shared" si="117"/>
        <v>0</v>
      </c>
      <c r="AW72" s="41">
        <f t="shared" si="117"/>
        <v>0</v>
      </c>
      <c r="AX72" s="41">
        <f t="shared" si="117"/>
        <v>0</v>
      </c>
      <c r="AY72" s="41">
        <f t="shared" si="118"/>
        <v>0</v>
      </c>
      <c r="AZ72" s="41">
        <f t="shared" si="118"/>
        <v>0</v>
      </c>
      <c r="BA72" s="41">
        <f t="shared" si="118"/>
        <v>0</v>
      </c>
      <c r="BB72" s="41">
        <f t="shared" si="118"/>
        <v>0</v>
      </c>
      <c r="BC72" s="41">
        <f t="shared" si="118"/>
        <v>0</v>
      </c>
      <c r="BD72" s="41">
        <f t="shared" si="118"/>
        <v>0</v>
      </c>
      <c r="BE72" s="41">
        <f t="shared" si="119"/>
        <v>0</v>
      </c>
      <c r="BF72" s="41">
        <f t="shared" si="119"/>
        <v>0</v>
      </c>
      <c r="BG72" s="41">
        <f t="shared" si="119"/>
        <v>0</v>
      </c>
      <c r="BH72" s="41">
        <f t="shared" si="119"/>
        <v>0</v>
      </c>
      <c r="BI72" s="41">
        <f t="shared" si="119"/>
        <v>0</v>
      </c>
      <c r="BJ72" s="41">
        <f t="shared" si="119"/>
        <v>0</v>
      </c>
      <c r="BK72" s="41">
        <f t="shared" si="120"/>
        <v>0</v>
      </c>
      <c r="BL72" s="41">
        <f t="shared" si="120"/>
        <v>0</v>
      </c>
      <c r="BM72" s="41">
        <f t="shared" si="120"/>
        <v>0</v>
      </c>
      <c r="BN72" s="41">
        <f t="shared" si="120"/>
        <v>0</v>
      </c>
      <c r="BO72" s="41">
        <f t="shared" si="120"/>
        <v>0</v>
      </c>
      <c r="BP72" s="41">
        <f t="shared" si="120"/>
        <v>0</v>
      </c>
      <c r="BQ72" s="41">
        <f t="shared" si="121"/>
        <v>0</v>
      </c>
      <c r="BR72" s="41">
        <f t="shared" si="121"/>
        <v>0</v>
      </c>
      <c r="BS72" s="41">
        <f t="shared" si="121"/>
        <v>0</v>
      </c>
      <c r="BT72" s="41">
        <f t="shared" si="121"/>
        <v>0</v>
      </c>
      <c r="BU72" s="41">
        <f t="shared" si="121"/>
        <v>0</v>
      </c>
      <c r="BV72" s="41">
        <f t="shared" si="121"/>
        <v>0</v>
      </c>
      <c r="BW72" s="41">
        <f t="shared" si="122"/>
        <v>0</v>
      </c>
      <c r="BX72" s="41">
        <f t="shared" si="122"/>
        <v>0</v>
      </c>
      <c r="BY72" s="41">
        <f t="shared" si="122"/>
        <v>0</v>
      </c>
      <c r="BZ72" s="41">
        <f t="shared" si="122"/>
        <v>0</v>
      </c>
      <c r="CA72" s="41">
        <f t="shared" si="122"/>
        <v>0</v>
      </c>
      <c r="CB72" s="41">
        <f t="shared" si="122"/>
        <v>0</v>
      </c>
      <c r="CC72" s="41">
        <f t="shared" si="123"/>
        <v>0</v>
      </c>
      <c r="CD72" s="41">
        <f t="shared" si="123"/>
        <v>0</v>
      </c>
      <c r="CE72" s="41">
        <f t="shared" si="123"/>
        <v>0</v>
      </c>
      <c r="CF72" s="41">
        <f t="shared" si="123"/>
        <v>0</v>
      </c>
      <c r="CG72" s="41">
        <f t="shared" si="123"/>
        <v>0</v>
      </c>
      <c r="CH72" s="41">
        <f t="shared" si="123"/>
        <v>0</v>
      </c>
      <c r="CI72" s="51">
        <f>IF(AK72=CI$2,'Marks Entry'!G79,0)</f>
        <v>0</v>
      </c>
      <c r="CJ72" s="50">
        <f>IF(AK72=CJ$2,'Marks Entry'!G79,0)</f>
        <v>0</v>
      </c>
      <c r="CK72" s="50">
        <f>IF(AK72=CK$2,'Marks Entry'!G79,0)</f>
        <v>0</v>
      </c>
      <c r="CL72" s="50">
        <f>IF(AK72=CL$2,'Marks Entry'!G79,0)</f>
        <v>0</v>
      </c>
      <c r="CM72" s="50">
        <f>IF(AK72=CM$2,'Marks Entry'!G79,0)</f>
        <v>0</v>
      </c>
      <c r="CN72" s="50">
        <f>IF(AK72=CN$2,'Marks Entry'!G79,0)</f>
        <v>0</v>
      </c>
      <c r="CO72" s="49" t="str">
        <f>IF(AND('Marks Entry'!$GA79="Passed",$AK72=CO$2),'Marks Entry'!$FZ79,IF($AK72=CO$2,'Marks Entry'!$GA79,""))</f>
        <v/>
      </c>
      <c r="CP72" s="49" t="str">
        <f>IF(AND('Marks Entry'!$GA79="Passed",$AK72=CP$2),'Marks Entry'!$FZ79,IF($AK72=CP$2,'Marks Entry'!$GA79,""))</f>
        <v/>
      </c>
      <c r="CQ72" s="49" t="str">
        <f>IF(AND('Marks Entry'!$GA79="Passed",$AK72=CQ$2),'Marks Entry'!$FZ79,IF($AK72=CQ$2,'Marks Entry'!$GA79,""))</f>
        <v/>
      </c>
      <c r="CR72" s="49" t="str">
        <f>IF(AND('Marks Entry'!$GA79="Passed",$AK72=CR$2),'Marks Entry'!$FZ79,IF($AK72=CR$2,'Marks Entry'!$GA79,""))</f>
        <v/>
      </c>
      <c r="CS72" s="49" t="str">
        <f>IF(AND('Marks Entry'!$GA79="Passed",$AK72=CS$2),'Marks Entry'!$FZ79,IF($AK72=CS$2,'Marks Entry'!$GA79,""))</f>
        <v/>
      </c>
      <c r="CT72" s="49" t="str">
        <f>IF(AND('Marks Entry'!$GA79="Passed",$AK72=CT$2),'Marks Entry'!$FZ79,IF($AK72=CT$2,'Marks Entry'!$GA79,""))</f>
        <v/>
      </c>
    </row>
    <row r="73" spans="36:98" hidden="1">
      <c r="AJ73" s="42">
        <f t="shared" si="124"/>
        <v>0</v>
      </c>
      <c r="AK73" s="42">
        <f>'Marks Entry'!F80</f>
        <v>0</v>
      </c>
      <c r="AL73" s="50" t="str">
        <f>'Result Sheet'!X78</f>
        <v/>
      </c>
      <c r="AM73" s="50" t="str">
        <f>'Result Sheet'!AL78</f>
        <v/>
      </c>
      <c r="AN73" s="50" t="str">
        <f>'Result Sheet'!AZ78</f>
        <v/>
      </c>
      <c r="AO73" s="50" t="str">
        <f>'Result Sheet'!BN78</f>
        <v/>
      </c>
      <c r="AP73" s="50" t="str">
        <f>'Result Sheet'!CB78</f>
        <v/>
      </c>
      <c r="AQ73" s="43" t="str">
        <f>'Result Sheet'!CP78</f>
        <v/>
      </c>
      <c r="AR73" s="48" t="str">
        <f>'Result Sheet'!DD78</f>
        <v/>
      </c>
      <c r="AS73" s="41">
        <f t="shared" si="117"/>
        <v>0</v>
      </c>
      <c r="AT73" s="41">
        <f t="shared" si="117"/>
        <v>0</v>
      </c>
      <c r="AU73" s="41">
        <f t="shared" si="117"/>
        <v>0</v>
      </c>
      <c r="AV73" s="41">
        <f t="shared" si="117"/>
        <v>0</v>
      </c>
      <c r="AW73" s="41">
        <f t="shared" si="117"/>
        <v>0</v>
      </c>
      <c r="AX73" s="41">
        <f t="shared" si="117"/>
        <v>0</v>
      </c>
      <c r="AY73" s="41">
        <f t="shared" si="118"/>
        <v>0</v>
      </c>
      <c r="AZ73" s="41">
        <f t="shared" si="118"/>
        <v>0</v>
      </c>
      <c r="BA73" s="41">
        <f t="shared" si="118"/>
        <v>0</v>
      </c>
      <c r="BB73" s="41">
        <f t="shared" si="118"/>
        <v>0</v>
      </c>
      <c r="BC73" s="41">
        <f t="shared" si="118"/>
        <v>0</v>
      </c>
      <c r="BD73" s="41">
        <f t="shared" si="118"/>
        <v>0</v>
      </c>
      <c r="BE73" s="41">
        <f t="shared" si="119"/>
        <v>0</v>
      </c>
      <c r="BF73" s="41">
        <f t="shared" si="119"/>
        <v>0</v>
      </c>
      <c r="BG73" s="41">
        <f t="shared" si="119"/>
        <v>0</v>
      </c>
      <c r="BH73" s="41">
        <f t="shared" si="119"/>
        <v>0</v>
      </c>
      <c r="BI73" s="41">
        <f t="shared" si="119"/>
        <v>0</v>
      </c>
      <c r="BJ73" s="41">
        <f t="shared" si="119"/>
        <v>0</v>
      </c>
      <c r="BK73" s="41">
        <f t="shared" si="120"/>
        <v>0</v>
      </c>
      <c r="BL73" s="41">
        <f t="shared" si="120"/>
        <v>0</v>
      </c>
      <c r="BM73" s="41">
        <f t="shared" si="120"/>
        <v>0</v>
      </c>
      <c r="BN73" s="41">
        <f t="shared" si="120"/>
        <v>0</v>
      </c>
      <c r="BO73" s="41">
        <f t="shared" si="120"/>
        <v>0</v>
      </c>
      <c r="BP73" s="41">
        <f t="shared" si="120"/>
        <v>0</v>
      </c>
      <c r="BQ73" s="41">
        <f t="shared" si="121"/>
        <v>0</v>
      </c>
      <c r="BR73" s="41">
        <f t="shared" si="121"/>
        <v>0</v>
      </c>
      <c r="BS73" s="41">
        <f t="shared" si="121"/>
        <v>0</v>
      </c>
      <c r="BT73" s="41">
        <f t="shared" si="121"/>
        <v>0</v>
      </c>
      <c r="BU73" s="41">
        <f t="shared" si="121"/>
        <v>0</v>
      </c>
      <c r="BV73" s="41">
        <f t="shared" si="121"/>
        <v>0</v>
      </c>
      <c r="BW73" s="41">
        <f t="shared" si="122"/>
        <v>0</v>
      </c>
      <c r="BX73" s="41">
        <f t="shared" si="122"/>
        <v>0</v>
      </c>
      <c r="BY73" s="41">
        <f t="shared" si="122"/>
        <v>0</v>
      </c>
      <c r="BZ73" s="41">
        <f t="shared" si="122"/>
        <v>0</v>
      </c>
      <c r="CA73" s="41">
        <f t="shared" si="122"/>
        <v>0</v>
      </c>
      <c r="CB73" s="41">
        <f t="shared" si="122"/>
        <v>0</v>
      </c>
      <c r="CC73" s="41">
        <f t="shared" si="123"/>
        <v>0</v>
      </c>
      <c r="CD73" s="41">
        <f t="shared" si="123"/>
        <v>0</v>
      </c>
      <c r="CE73" s="41">
        <f t="shared" si="123"/>
        <v>0</v>
      </c>
      <c r="CF73" s="41">
        <f t="shared" si="123"/>
        <v>0</v>
      </c>
      <c r="CG73" s="41">
        <f t="shared" si="123"/>
        <v>0</v>
      </c>
      <c r="CH73" s="41">
        <f t="shared" si="123"/>
        <v>0</v>
      </c>
      <c r="CI73" s="51">
        <f>IF(AK73=CI$2,'Marks Entry'!G80,0)</f>
        <v>0</v>
      </c>
      <c r="CJ73" s="50">
        <f>IF(AK73=CJ$2,'Marks Entry'!G80,0)</f>
        <v>0</v>
      </c>
      <c r="CK73" s="50">
        <f>IF(AK73=CK$2,'Marks Entry'!G80,0)</f>
        <v>0</v>
      </c>
      <c r="CL73" s="50">
        <f>IF(AK73=CL$2,'Marks Entry'!G80,0)</f>
        <v>0</v>
      </c>
      <c r="CM73" s="50">
        <f>IF(AK73=CM$2,'Marks Entry'!G80,0)</f>
        <v>0</v>
      </c>
      <c r="CN73" s="50">
        <f>IF(AK73=CN$2,'Marks Entry'!G80,0)</f>
        <v>0</v>
      </c>
      <c r="CO73" s="49" t="str">
        <f>IF(AND('Marks Entry'!$GA80="Passed",$AK73=CO$2),'Marks Entry'!$FZ80,IF($AK73=CO$2,'Marks Entry'!$GA80,""))</f>
        <v/>
      </c>
      <c r="CP73" s="49" t="str">
        <f>IF(AND('Marks Entry'!$GA80="Passed",$AK73=CP$2),'Marks Entry'!$FZ80,IF($AK73=CP$2,'Marks Entry'!$GA80,""))</f>
        <v/>
      </c>
      <c r="CQ73" s="49" t="str">
        <f>IF(AND('Marks Entry'!$GA80="Passed",$AK73=CQ$2),'Marks Entry'!$FZ80,IF($AK73=CQ$2,'Marks Entry'!$GA80,""))</f>
        <v/>
      </c>
      <c r="CR73" s="49" t="str">
        <f>IF(AND('Marks Entry'!$GA80="Passed",$AK73=CR$2),'Marks Entry'!$FZ80,IF($AK73=CR$2,'Marks Entry'!$GA80,""))</f>
        <v/>
      </c>
      <c r="CS73" s="49" t="str">
        <f>IF(AND('Marks Entry'!$GA80="Passed",$AK73=CS$2),'Marks Entry'!$FZ80,IF($AK73=CS$2,'Marks Entry'!$GA80,""))</f>
        <v/>
      </c>
      <c r="CT73" s="49" t="str">
        <f>IF(AND('Marks Entry'!$GA80="Passed",$AK73=CT$2),'Marks Entry'!$FZ80,IF($AK73=CT$2,'Marks Entry'!$GA80,""))</f>
        <v/>
      </c>
    </row>
    <row r="74" spans="36:98" hidden="1">
      <c r="AJ74" s="42">
        <f t="shared" si="124"/>
        <v>0</v>
      </c>
      <c r="AK74" s="42">
        <f>'Marks Entry'!F81</f>
        <v>0</v>
      </c>
      <c r="AL74" s="50" t="str">
        <f>'Result Sheet'!X79</f>
        <v/>
      </c>
      <c r="AM74" s="50" t="str">
        <f>'Result Sheet'!AL79</f>
        <v/>
      </c>
      <c r="AN74" s="50" t="str">
        <f>'Result Sheet'!AZ79</f>
        <v/>
      </c>
      <c r="AO74" s="50" t="str">
        <f>'Result Sheet'!BN79</f>
        <v/>
      </c>
      <c r="AP74" s="50" t="str">
        <f>'Result Sheet'!CB79</f>
        <v/>
      </c>
      <c r="AQ74" s="43" t="str">
        <f>'Result Sheet'!CP79</f>
        <v/>
      </c>
      <c r="AR74" s="48" t="str">
        <f>'Result Sheet'!DD79</f>
        <v/>
      </c>
      <c r="AS74" s="41">
        <f t="shared" si="117"/>
        <v>0</v>
      </c>
      <c r="AT74" s="41">
        <f t="shared" si="117"/>
        <v>0</v>
      </c>
      <c r="AU74" s="41">
        <f t="shared" si="117"/>
        <v>0</v>
      </c>
      <c r="AV74" s="41">
        <f t="shared" si="117"/>
        <v>0</v>
      </c>
      <c r="AW74" s="41">
        <f t="shared" si="117"/>
        <v>0</v>
      </c>
      <c r="AX74" s="41">
        <f t="shared" si="117"/>
        <v>0</v>
      </c>
      <c r="AY74" s="41">
        <f t="shared" si="118"/>
        <v>0</v>
      </c>
      <c r="AZ74" s="41">
        <f t="shared" si="118"/>
        <v>0</v>
      </c>
      <c r="BA74" s="41">
        <f t="shared" si="118"/>
        <v>0</v>
      </c>
      <c r="BB74" s="41">
        <f t="shared" si="118"/>
        <v>0</v>
      </c>
      <c r="BC74" s="41">
        <f t="shared" si="118"/>
        <v>0</v>
      </c>
      <c r="BD74" s="41">
        <f t="shared" si="118"/>
        <v>0</v>
      </c>
      <c r="BE74" s="41">
        <f t="shared" si="119"/>
        <v>0</v>
      </c>
      <c r="BF74" s="41">
        <f t="shared" si="119"/>
        <v>0</v>
      </c>
      <c r="BG74" s="41">
        <f t="shared" si="119"/>
        <v>0</v>
      </c>
      <c r="BH74" s="41">
        <f t="shared" si="119"/>
        <v>0</v>
      </c>
      <c r="BI74" s="41">
        <f t="shared" si="119"/>
        <v>0</v>
      </c>
      <c r="BJ74" s="41">
        <f t="shared" si="119"/>
        <v>0</v>
      </c>
      <c r="BK74" s="41">
        <f t="shared" si="120"/>
        <v>0</v>
      </c>
      <c r="BL74" s="41">
        <f t="shared" si="120"/>
        <v>0</v>
      </c>
      <c r="BM74" s="41">
        <f t="shared" si="120"/>
        <v>0</v>
      </c>
      <c r="BN74" s="41">
        <f t="shared" si="120"/>
        <v>0</v>
      </c>
      <c r="BO74" s="41">
        <f t="shared" si="120"/>
        <v>0</v>
      </c>
      <c r="BP74" s="41">
        <f t="shared" si="120"/>
        <v>0</v>
      </c>
      <c r="BQ74" s="41">
        <f t="shared" si="121"/>
        <v>0</v>
      </c>
      <c r="BR74" s="41">
        <f t="shared" si="121"/>
        <v>0</v>
      </c>
      <c r="BS74" s="41">
        <f t="shared" si="121"/>
        <v>0</v>
      </c>
      <c r="BT74" s="41">
        <f t="shared" si="121"/>
        <v>0</v>
      </c>
      <c r="BU74" s="41">
        <f t="shared" si="121"/>
        <v>0</v>
      </c>
      <c r="BV74" s="41">
        <f t="shared" si="121"/>
        <v>0</v>
      </c>
      <c r="BW74" s="41">
        <f t="shared" si="122"/>
        <v>0</v>
      </c>
      <c r="BX74" s="41">
        <f t="shared" si="122"/>
        <v>0</v>
      </c>
      <c r="BY74" s="41">
        <f t="shared" si="122"/>
        <v>0</v>
      </c>
      <c r="BZ74" s="41">
        <f t="shared" si="122"/>
        <v>0</v>
      </c>
      <c r="CA74" s="41">
        <f t="shared" si="122"/>
        <v>0</v>
      </c>
      <c r="CB74" s="41">
        <f t="shared" si="122"/>
        <v>0</v>
      </c>
      <c r="CC74" s="41">
        <f t="shared" si="123"/>
        <v>0</v>
      </c>
      <c r="CD74" s="41">
        <f t="shared" si="123"/>
        <v>0</v>
      </c>
      <c r="CE74" s="41">
        <f t="shared" si="123"/>
        <v>0</v>
      </c>
      <c r="CF74" s="41">
        <f t="shared" si="123"/>
        <v>0</v>
      </c>
      <c r="CG74" s="41">
        <f t="shared" si="123"/>
        <v>0</v>
      </c>
      <c r="CH74" s="41">
        <f t="shared" si="123"/>
        <v>0</v>
      </c>
      <c r="CI74" s="51">
        <f>IF(AK74=CI$2,'Marks Entry'!G81,0)</f>
        <v>0</v>
      </c>
      <c r="CJ74" s="50">
        <f>IF(AK74=CJ$2,'Marks Entry'!G81,0)</f>
        <v>0</v>
      </c>
      <c r="CK74" s="50">
        <f>IF(AK74=CK$2,'Marks Entry'!G81,0)</f>
        <v>0</v>
      </c>
      <c r="CL74" s="50">
        <f>IF(AK74=CL$2,'Marks Entry'!G81,0)</f>
        <v>0</v>
      </c>
      <c r="CM74" s="50">
        <f>IF(AK74=CM$2,'Marks Entry'!G81,0)</f>
        <v>0</v>
      </c>
      <c r="CN74" s="50">
        <f>IF(AK74=CN$2,'Marks Entry'!G81,0)</f>
        <v>0</v>
      </c>
      <c r="CO74" s="49" t="str">
        <f>IF(AND('Marks Entry'!$GA81="Passed",$AK74=CO$2),'Marks Entry'!$FZ81,IF($AK74=CO$2,'Marks Entry'!$GA81,""))</f>
        <v/>
      </c>
      <c r="CP74" s="49" t="str">
        <f>IF(AND('Marks Entry'!$GA81="Passed",$AK74=CP$2),'Marks Entry'!$FZ81,IF($AK74=CP$2,'Marks Entry'!$GA81,""))</f>
        <v/>
      </c>
      <c r="CQ74" s="49" t="str">
        <f>IF(AND('Marks Entry'!$GA81="Passed",$AK74=CQ$2),'Marks Entry'!$FZ81,IF($AK74=CQ$2,'Marks Entry'!$GA81,""))</f>
        <v/>
      </c>
      <c r="CR74" s="49" t="str">
        <f>IF(AND('Marks Entry'!$GA81="Passed",$AK74=CR$2),'Marks Entry'!$FZ81,IF($AK74=CR$2,'Marks Entry'!$GA81,""))</f>
        <v/>
      </c>
      <c r="CS74" s="49" t="str">
        <f>IF(AND('Marks Entry'!$GA81="Passed",$AK74=CS$2),'Marks Entry'!$FZ81,IF($AK74=CS$2,'Marks Entry'!$GA81,""))</f>
        <v/>
      </c>
      <c r="CT74" s="49" t="str">
        <f>IF(AND('Marks Entry'!$GA81="Passed",$AK74=CT$2),'Marks Entry'!$FZ81,IF($AK74=CT$2,'Marks Entry'!$GA81,""))</f>
        <v/>
      </c>
    </row>
    <row r="75" spans="36:98" hidden="1">
      <c r="AJ75" s="42">
        <f t="shared" si="124"/>
        <v>0</v>
      </c>
      <c r="AK75" s="42">
        <f>'Marks Entry'!F82</f>
        <v>0</v>
      </c>
      <c r="AL75" s="50" t="str">
        <f>'Result Sheet'!X80</f>
        <v/>
      </c>
      <c r="AM75" s="50" t="str">
        <f>'Result Sheet'!AL80</f>
        <v/>
      </c>
      <c r="AN75" s="50" t="str">
        <f>'Result Sheet'!AZ80</f>
        <v/>
      </c>
      <c r="AO75" s="50" t="str">
        <f>'Result Sheet'!BN80</f>
        <v/>
      </c>
      <c r="AP75" s="50" t="str">
        <f>'Result Sheet'!CB80</f>
        <v/>
      </c>
      <c r="AQ75" s="43" t="str">
        <f>'Result Sheet'!CP80</f>
        <v/>
      </c>
      <c r="AR75" s="48" t="str">
        <f>'Result Sheet'!DD80</f>
        <v/>
      </c>
      <c r="AS75" s="41">
        <f t="shared" si="117"/>
        <v>0</v>
      </c>
      <c r="AT75" s="41">
        <f t="shared" si="117"/>
        <v>0</v>
      </c>
      <c r="AU75" s="41">
        <f t="shared" si="117"/>
        <v>0</v>
      </c>
      <c r="AV75" s="41">
        <f t="shared" si="117"/>
        <v>0</v>
      </c>
      <c r="AW75" s="41">
        <f t="shared" si="117"/>
        <v>0</v>
      </c>
      <c r="AX75" s="41">
        <f t="shared" si="117"/>
        <v>0</v>
      </c>
      <c r="AY75" s="41">
        <f t="shared" si="118"/>
        <v>0</v>
      </c>
      <c r="AZ75" s="41">
        <f t="shared" si="118"/>
        <v>0</v>
      </c>
      <c r="BA75" s="41">
        <f t="shared" si="118"/>
        <v>0</v>
      </c>
      <c r="BB75" s="41">
        <f t="shared" si="118"/>
        <v>0</v>
      </c>
      <c r="BC75" s="41">
        <f t="shared" si="118"/>
        <v>0</v>
      </c>
      <c r="BD75" s="41">
        <f t="shared" si="118"/>
        <v>0</v>
      </c>
      <c r="BE75" s="41">
        <f t="shared" si="119"/>
        <v>0</v>
      </c>
      <c r="BF75" s="41">
        <f t="shared" si="119"/>
        <v>0</v>
      </c>
      <c r="BG75" s="41">
        <f t="shared" si="119"/>
        <v>0</v>
      </c>
      <c r="BH75" s="41">
        <f t="shared" si="119"/>
        <v>0</v>
      </c>
      <c r="BI75" s="41">
        <f t="shared" si="119"/>
        <v>0</v>
      </c>
      <c r="BJ75" s="41">
        <f t="shared" si="119"/>
        <v>0</v>
      </c>
      <c r="BK75" s="41">
        <f t="shared" si="120"/>
        <v>0</v>
      </c>
      <c r="BL75" s="41">
        <f t="shared" si="120"/>
        <v>0</v>
      </c>
      <c r="BM75" s="41">
        <f t="shared" si="120"/>
        <v>0</v>
      </c>
      <c r="BN75" s="41">
        <f t="shared" si="120"/>
        <v>0</v>
      </c>
      <c r="BO75" s="41">
        <f t="shared" si="120"/>
        <v>0</v>
      </c>
      <c r="BP75" s="41">
        <f t="shared" si="120"/>
        <v>0</v>
      </c>
      <c r="BQ75" s="41">
        <f t="shared" si="121"/>
        <v>0</v>
      </c>
      <c r="BR75" s="41">
        <f t="shared" si="121"/>
        <v>0</v>
      </c>
      <c r="BS75" s="41">
        <f t="shared" si="121"/>
        <v>0</v>
      </c>
      <c r="BT75" s="41">
        <f t="shared" si="121"/>
        <v>0</v>
      </c>
      <c r="BU75" s="41">
        <f t="shared" si="121"/>
        <v>0</v>
      </c>
      <c r="BV75" s="41">
        <f t="shared" si="121"/>
        <v>0</v>
      </c>
      <c r="BW75" s="41">
        <f t="shared" si="122"/>
        <v>0</v>
      </c>
      <c r="BX75" s="41">
        <f t="shared" si="122"/>
        <v>0</v>
      </c>
      <c r="BY75" s="41">
        <f t="shared" si="122"/>
        <v>0</v>
      </c>
      <c r="BZ75" s="41">
        <f t="shared" si="122"/>
        <v>0</v>
      </c>
      <c r="CA75" s="41">
        <f t="shared" si="122"/>
        <v>0</v>
      </c>
      <c r="CB75" s="41">
        <f t="shared" si="122"/>
        <v>0</v>
      </c>
      <c r="CC75" s="41">
        <f t="shared" si="123"/>
        <v>0</v>
      </c>
      <c r="CD75" s="41">
        <f t="shared" si="123"/>
        <v>0</v>
      </c>
      <c r="CE75" s="41">
        <f t="shared" si="123"/>
        <v>0</v>
      </c>
      <c r="CF75" s="41">
        <f t="shared" si="123"/>
        <v>0</v>
      </c>
      <c r="CG75" s="41">
        <f t="shared" si="123"/>
        <v>0</v>
      </c>
      <c r="CH75" s="41">
        <f t="shared" si="123"/>
        <v>0</v>
      </c>
      <c r="CI75" s="51">
        <f>IF(AK75=CI$2,'Marks Entry'!G82,0)</f>
        <v>0</v>
      </c>
      <c r="CJ75" s="50">
        <f>IF(AK75=CJ$2,'Marks Entry'!G82,0)</f>
        <v>0</v>
      </c>
      <c r="CK75" s="50">
        <f>IF(AK75=CK$2,'Marks Entry'!G82,0)</f>
        <v>0</v>
      </c>
      <c r="CL75" s="50">
        <f>IF(AK75=CL$2,'Marks Entry'!G82,0)</f>
        <v>0</v>
      </c>
      <c r="CM75" s="50">
        <f>IF(AK75=CM$2,'Marks Entry'!G82,0)</f>
        <v>0</v>
      </c>
      <c r="CN75" s="50">
        <f>IF(AK75=CN$2,'Marks Entry'!G82,0)</f>
        <v>0</v>
      </c>
      <c r="CO75" s="49" t="str">
        <f>IF(AND('Marks Entry'!$GA82="Passed",$AK75=CO$2),'Marks Entry'!$FZ82,IF($AK75=CO$2,'Marks Entry'!$GA82,""))</f>
        <v/>
      </c>
      <c r="CP75" s="49" t="str">
        <f>IF(AND('Marks Entry'!$GA82="Passed",$AK75=CP$2),'Marks Entry'!$FZ82,IF($AK75=CP$2,'Marks Entry'!$GA82,""))</f>
        <v/>
      </c>
      <c r="CQ75" s="49" t="str">
        <f>IF(AND('Marks Entry'!$GA82="Passed",$AK75=CQ$2),'Marks Entry'!$FZ82,IF($AK75=CQ$2,'Marks Entry'!$GA82,""))</f>
        <v/>
      </c>
      <c r="CR75" s="49" t="str">
        <f>IF(AND('Marks Entry'!$GA82="Passed",$AK75=CR$2),'Marks Entry'!$FZ82,IF($AK75=CR$2,'Marks Entry'!$GA82,""))</f>
        <v/>
      </c>
      <c r="CS75" s="49" t="str">
        <f>IF(AND('Marks Entry'!$GA82="Passed",$AK75=CS$2),'Marks Entry'!$FZ82,IF($AK75=CS$2,'Marks Entry'!$GA82,""))</f>
        <v/>
      </c>
      <c r="CT75" s="49" t="str">
        <f>IF(AND('Marks Entry'!$GA82="Passed",$AK75=CT$2),'Marks Entry'!$FZ82,IF($AK75=CT$2,'Marks Entry'!$GA82,""))</f>
        <v/>
      </c>
    </row>
    <row r="76" spans="36:98" hidden="1">
      <c r="AJ76" s="42">
        <f t="shared" si="124"/>
        <v>0</v>
      </c>
      <c r="AK76" s="42">
        <f>'Marks Entry'!F83</f>
        <v>0</v>
      </c>
      <c r="AL76" s="50" t="str">
        <f>'Result Sheet'!X81</f>
        <v/>
      </c>
      <c r="AM76" s="50" t="str">
        <f>'Result Sheet'!AL81</f>
        <v/>
      </c>
      <c r="AN76" s="50" t="str">
        <f>'Result Sheet'!AZ81</f>
        <v/>
      </c>
      <c r="AO76" s="50" t="str">
        <f>'Result Sheet'!BN81</f>
        <v/>
      </c>
      <c r="AP76" s="50" t="str">
        <f>'Result Sheet'!CB81</f>
        <v/>
      </c>
      <c r="AQ76" s="43" t="str">
        <f>'Result Sheet'!CP81</f>
        <v/>
      </c>
      <c r="AR76" s="48" t="str">
        <f>'Result Sheet'!DD81</f>
        <v/>
      </c>
      <c r="AS76" s="41">
        <f t="shared" si="117"/>
        <v>0</v>
      </c>
      <c r="AT76" s="41">
        <f t="shared" si="117"/>
        <v>0</v>
      </c>
      <c r="AU76" s="41">
        <f t="shared" si="117"/>
        <v>0</v>
      </c>
      <c r="AV76" s="41">
        <f t="shared" si="117"/>
        <v>0</v>
      </c>
      <c r="AW76" s="41">
        <f t="shared" si="117"/>
        <v>0</v>
      </c>
      <c r="AX76" s="41">
        <f t="shared" si="117"/>
        <v>0</v>
      </c>
      <c r="AY76" s="41">
        <f t="shared" si="118"/>
        <v>0</v>
      </c>
      <c r="AZ76" s="41">
        <f t="shared" si="118"/>
        <v>0</v>
      </c>
      <c r="BA76" s="41">
        <f t="shared" si="118"/>
        <v>0</v>
      </c>
      <c r="BB76" s="41">
        <f t="shared" si="118"/>
        <v>0</v>
      </c>
      <c r="BC76" s="41">
        <f t="shared" si="118"/>
        <v>0</v>
      </c>
      <c r="BD76" s="41">
        <f t="shared" si="118"/>
        <v>0</v>
      </c>
      <c r="BE76" s="41">
        <f t="shared" si="119"/>
        <v>0</v>
      </c>
      <c r="BF76" s="41">
        <f t="shared" si="119"/>
        <v>0</v>
      </c>
      <c r="BG76" s="41">
        <f t="shared" si="119"/>
        <v>0</v>
      </c>
      <c r="BH76" s="41">
        <f t="shared" si="119"/>
        <v>0</v>
      </c>
      <c r="BI76" s="41">
        <f t="shared" si="119"/>
        <v>0</v>
      </c>
      <c r="BJ76" s="41">
        <f t="shared" si="119"/>
        <v>0</v>
      </c>
      <c r="BK76" s="41">
        <f t="shared" si="120"/>
        <v>0</v>
      </c>
      <c r="BL76" s="41">
        <f t="shared" si="120"/>
        <v>0</v>
      </c>
      <c r="BM76" s="41">
        <f t="shared" si="120"/>
        <v>0</v>
      </c>
      <c r="BN76" s="41">
        <f t="shared" si="120"/>
        <v>0</v>
      </c>
      <c r="BO76" s="41">
        <f t="shared" si="120"/>
        <v>0</v>
      </c>
      <c r="BP76" s="41">
        <f t="shared" si="120"/>
        <v>0</v>
      </c>
      <c r="BQ76" s="41">
        <f t="shared" si="121"/>
        <v>0</v>
      </c>
      <c r="BR76" s="41">
        <f t="shared" si="121"/>
        <v>0</v>
      </c>
      <c r="BS76" s="41">
        <f t="shared" si="121"/>
        <v>0</v>
      </c>
      <c r="BT76" s="41">
        <f t="shared" si="121"/>
        <v>0</v>
      </c>
      <c r="BU76" s="41">
        <f t="shared" si="121"/>
        <v>0</v>
      </c>
      <c r="BV76" s="41">
        <f t="shared" si="121"/>
        <v>0</v>
      </c>
      <c r="BW76" s="41">
        <f t="shared" si="122"/>
        <v>0</v>
      </c>
      <c r="BX76" s="41">
        <f t="shared" si="122"/>
        <v>0</v>
      </c>
      <c r="BY76" s="41">
        <f t="shared" si="122"/>
        <v>0</v>
      </c>
      <c r="BZ76" s="41">
        <f t="shared" si="122"/>
        <v>0</v>
      </c>
      <c r="CA76" s="41">
        <f t="shared" si="122"/>
        <v>0</v>
      </c>
      <c r="CB76" s="41">
        <f t="shared" si="122"/>
        <v>0</v>
      </c>
      <c r="CC76" s="41">
        <f t="shared" si="123"/>
        <v>0</v>
      </c>
      <c r="CD76" s="41">
        <f t="shared" si="123"/>
        <v>0</v>
      </c>
      <c r="CE76" s="41">
        <f t="shared" si="123"/>
        <v>0</v>
      </c>
      <c r="CF76" s="41">
        <f t="shared" si="123"/>
        <v>0</v>
      </c>
      <c r="CG76" s="41">
        <f t="shared" si="123"/>
        <v>0</v>
      </c>
      <c r="CH76" s="41">
        <f t="shared" si="123"/>
        <v>0</v>
      </c>
      <c r="CI76" s="51">
        <f>IF(AK76=CI$2,'Marks Entry'!G83,0)</f>
        <v>0</v>
      </c>
      <c r="CJ76" s="50">
        <f>IF(AK76=CJ$2,'Marks Entry'!G83,0)</f>
        <v>0</v>
      </c>
      <c r="CK76" s="50">
        <f>IF(AK76=CK$2,'Marks Entry'!G83,0)</f>
        <v>0</v>
      </c>
      <c r="CL76" s="50">
        <f>IF(AK76=CL$2,'Marks Entry'!G83,0)</f>
        <v>0</v>
      </c>
      <c r="CM76" s="50">
        <f>IF(AK76=CM$2,'Marks Entry'!G83,0)</f>
        <v>0</v>
      </c>
      <c r="CN76" s="50">
        <f>IF(AK76=CN$2,'Marks Entry'!G83,0)</f>
        <v>0</v>
      </c>
      <c r="CO76" s="49" t="str">
        <f>IF(AND('Marks Entry'!$GA83="Passed",$AK76=CO$2),'Marks Entry'!$FZ83,IF($AK76=CO$2,'Marks Entry'!$GA83,""))</f>
        <v/>
      </c>
      <c r="CP76" s="49" t="str">
        <f>IF(AND('Marks Entry'!$GA83="Passed",$AK76=CP$2),'Marks Entry'!$FZ83,IF($AK76=CP$2,'Marks Entry'!$GA83,""))</f>
        <v/>
      </c>
      <c r="CQ76" s="49" t="str">
        <f>IF(AND('Marks Entry'!$GA83="Passed",$AK76=CQ$2),'Marks Entry'!$FZ83,IF($AK76=CQ$2,'Marks Entry'!$GA83,""))</f>
        <v/>
      </c>
      <c r="CR76" s="49" t="str">
        <f>IF(AND('Marks Entry'!$GA83="Passed",$AK76=CR$2),'Marks Entry'!$FZ83,IF($AK76=CR$2,'Marks Entry'!$GA83,""))</f>
        <v/>
      </c>
      <c r="CS76" s="49" t="str">
        <f>IF(AND('Marks Entry'!$GA83="Passed",$AK76=CS$2),'Marks Entry'!$FZ83,IF($AK76=CS$2,'Marks Entry'!$GA83,""))</f>
        <v/>
      </c>
      <c r="CT76" s="49" t="str">
        <f>IF(AND('Marks Entry'!$GA83="Passed",$AK76=CT$2),'Marks Entry'!$FZ83,IF($AK76=CT$2,'Marks Entry'!$GA83,""))</f>
        <v/>
      </c>
    </row>
    <row r="77" spans="36:98" hidden="1">
      <c r="AJ77" s="42">
        <f t="shared" si="124"/>
        <v>0</v>
      </c>
      <c r="AK77" s="42">
        <f>'Marks Entry'!F84</f>
        <v>0</v>
      </c>
      <c r="AL77" s="50" t="str">
        <f>'Result Sheet'!X82</f>
        <v/>
      </c>
      <c r="AM77" s="50" t="str">
        <f>'Result Sheet'!AL82</f>
        <v/>
      </c>
      <c r="AN77" s="50" t="str">
        <f>'Result Sheet'!AZ82</f>
        <v/>
      </c>
      <c r="AO77" s="50" t="str">
        <f>'Result Sheet'!BN82</f>
        <v/>
      </c>
      <c r="AP77" s="50" t="str">
        <f>'Result Sheet'!CB82</f>
        <v/>
      </c>
      <c r="AQ77" s="43" t="str">
        <f>'Result Sheet'!CP82</f>
        <v/>
      </c>
      <c r="AR77" s="48" t="str">
        <f>'Result Sheet'!DD82</f>
        <v/>
      </c>
      <c r="AS77" s="41">
        <f t="shared" si="117"/>
        <v>0</v>
      </c>
      <c r="AT77" s="41">
        <f t="shared" si="117"/>
        <v>0</v>
      </c>
      <c r="AU77" s="41">
        <f t="shared" si="117"/>
        <v>0</v>
      </c>
      <c r="AV77" s="41">
        <f t="shared" si="117"/>
        <v>0</v>
      </c>
      <c r="AW77" s="41">
        <f t="shared" si="117"/>
        <v>0</v>
      </c>
      <c r="AX77" s="41">
        <f t="shared" si="117"/>
        <v>0</v>
      </c>
      <c r="AY77" s="41">
        <f t="shared" si="118"/>
        <v>0</v>
      </c>
      <c r="AZ77" s="41">
        <f t="shared" si="118"/>
        <v>0</v>
      </c>
      <c r="BA77" s="41">
        <f t="shared" si="118"/>
        <v>0</v>
      </c>
      <c r="BB77" s="41">
        <f t="shared" si="118"/>
        <v>0</v>
      </c>
      <c r="BC77" s="41">
        <f t="shared" si="118"/>
        <v>0</v>
      </c>
      <c r="BD77" s="41">
        <f t="shared" si="118"/>
        <v>0</v>
      </c>
      <c r="BE77" s="41">
        <f t="shared" si="119"/>
        <v>0</v>
      </c>
      <c r="BF77" s="41">
        <f t="shared" si="119"/>
        <v>0</v>
      </c>
      <c r="BG77" s="41">
        <f t="shared" si="119"/>
        <v>0</v>
      </c>
      <c r="BH77" s="41">
        <f t="shared" si="119"/>
        <v>0</v>
      </c>
      <c r="BI77" s="41">
        <f t="shared" si="119"/>
        <v>0</v>
      </c>
      <c r="BJ77" s="41">
        <f t="shared" si="119"/>
        <v>0</v>
      </c>
      <c r="BK77" s="41">
        <f t="shared" si="120"/>
        <v>0</v>
      </c>
      <c r="BL77" s="41">
        <f t="shared" si="120"/>
        <v>0</v>
      </c>
      <c r="BM77" s="41">
        <f t="shared" si="120"/>
        <v>0</v>
      </c>
      <c r="BN77" s="41">
        <f t="shared" si="120"/>
        <v>0</v>
      </c>
      <c r="BO77" s="41">
        <f t="shared" si="120"/>
        <v>0</v>
      </c>
      <c r="BP77" s="41">
        <f t="shared" si="120"/>
        <v>0</v>
      </c>
      <c r="BQ77" s="41">
        <f t="shared" si="121"/>
        <v>0</v>
      </c>
      <c r="BR77" s="41">
        <f t="shared" si="121"/>
        <v>0</v>
      </c>
      <c r="BS77" s="41">
        <f t="shared" si="121"/>
        <v>0</v>
      </c>
      <c r="BT77" s="41">
        <f t="shared" si="121"/>
        <v>0</v>
      </c>
      <c r="BU77" s="41">
        <f t="shared" si="121"/>
        <v>0</v>
      </c>
      <c r="BV77" s="41">
        <f t="shared" si="121"/>
        <v>0</v>
      </c>
      <c r="BW77" s="41">
        <f t="shared" si="122"/>
        <v>0</v>
      </c>
      <c r="BX77" s="41">
        <f t="shared" si="122"/>
        <v>0</v>
      </c>
      <c r="BY77" s="41">
        <f t="shared" si="122"/>
        <v>0</v>
      </c>
      <c r="BZ77" s="41">
        <f t="shared" si="122"/>
        <v>0</v>
      </c>
      <c r="CA77" s="41">
        <f t="shared" si="122"/>
        <v>0</v>
      </c>
      <c r="CB77" s="41">
        <f t="shared" si="122"/>
        <v>0</v>
      </c>
      <c r="CC77" s="41">
        <f t="shared" si="123"/>
        <v>0</v>
      </c>
      <c r="CD77" s="41">
        <f t="shared" si="123"/>
        <v>0</v>
      </c>
      <c r="CE77" s="41">
        <f t="shared" si="123"/>
        <v>0</v>
      </c>
      <c r="CF77" s="41">
        <f t="shared" si="123"/>
        <v>0</v>
      </c>
      <c r="CG77" s="41">
        <f t="shared" si="123"/>
        <v>0</v>
      </c>
      <c r="CH77" s="41">
        <f t="shared" si="123"/>
        <v>0</v>
      </c>
      <c r="CI77" s="51">
        <f>IF(AK77=CI$2,'Marks Entry'!G84,0)</f>
        <v>0</v>
      </c>
      <c r="CJ77" s="50">
        <f>IF(AK77=CJ$2,'Marks Entry'!G84,0)</f>
        <v>0</v>
      </c>
      <c r="CK77" s="50">
        <f>IF(AK77=CK$2,'Marks Entry'!G84,0)</f>
        <v>0</v>
      </c>
      <c r="CL77" s="50">
        <f>IF(AK77=CL$2,'Marks Entry'!G84,0)</f>
        <v>0</v>
      </c>
      <c r="CM77" s="50">
        <f>IF(AK77=CM$2,'Marks Entry'!G84,0)</f>
        <v>0</v>
      </c>
      <c r="CN77" s="50">
        <f>IF(AK77=CN$2,'Marks Entry'!G84,0)</f>
        <v>0</v>
      </c>
      <c r="CO77" s="49" t="str">
        <f>IF(AND('Marks Entry'!$GA84="Passed",$AK77=CO$2),'Marks Entry'!$FZ84,IF($AK77=CO$2,'Marks Entry'!$GA84,""))</f>
        <v/>
      </c>
      <c r="CP77" s="49" t="str">
        <f>IF(AND('Marks Entry'!$GA84="Passed",$AK77=CP$2),'Marks Entry'!$FZ84,IF($AK77=CP$2,'Marks Entry'!$GA84,""))</f>
        <v/>
      </c>
      <c r="CQ77" s="49" t="str">
        <f>IF(AND('Marks Entry'!$GA84="Passed",$AK77=CQ$2),'Marks Entry'!$FZ84,IF($AK77=CQ$2,'Marks Entry'!$GA84,""))</f>
        <v/>
      </c>
      <c r="CR77" s="49" t="str">
        <f>IF(AND('Marks Entry'!$GA84="Passed",$AK77=CR$2),'Marks Entry'!$FZ84,IF($AK77=CR$2,'Marks Entry'!$GA84,""))</f>
        <v/>
      </c>
      <c r="CS77" s="49" t="str">
        <f>IF(AND('Marks Entry'!$GA84="Passed",$AK77=CS$2),'Marks Entry'!$FZ84,IF($AK77=CS$2,'Marks Entry'!$GA84,""))</f>
        <v/>
      </c>
      <c r="CT77" s="49" t="str">
        <f>IF(AND('Marks Entry'!$GA84="Passed",$AK77=CT$2),'Marks Entry'!$FZ84,IF($AK77=CT$2,'Marks Entry'!$GA84,""))</f>
        <v/>
      </c>
    </row>
    <row r="78" spans="36:98" hidden="1">
      <c r="AJ78" s="42">
        <f t="shared" si="124"/>
        <v>0</v>
      </c>
      <c r="AK78" s="42">
        <f>'Marks Entry'!F85</f>
        <v>0</v>
      </c>
      <c r="AL78" s="50" t="str">
        <f>'Result Sheet'!X83</f>
        <v/>
      </c>
      <c r="AM78" s="50" t="str">
        <f>'Result Sheet'!AL83</f>
        <v/>
      </c>
      <c r="AN78" s="50" t="str">
        <f>'Result Sheet'!AZ83</f>
        <v/>
      </c>
      <c r="AO78" s="50" t="str">
        <f>'Result Sheet'!BN83</f>
        <v/>
      </c>
      <c r="AP78" s="50" t="str">
        <f>'Result Sheet'!CB83</f>
        <v/>
      </c>
      <c r="AQ78" s="43" t="str">
        <f>'Result Sheet'!CP83</f>
        <v/>
      </c>
      <c r="AR78" s="48" t="str">
        <f>'Result Sheet'!DD83</f>
        <v/>
      </c>
      <c r="AS78" s="41">
        <f t="shared" si="117"/>
        <v>0</v>
      </c>
      <c r="AT78" s="41">
        <f t="shared" si="117"/>
        <v>0</v>
      </c>
      <c r="AU78" s="41">
        <f t="shared" si="117"/>
        <v>0</v>
      </c>
      <c r="AV78" s="41">
        <f t="shared" si="117"/>
        <v>0</v>
      </c>
      <c r="AW78" s="41">
        <f t="shared" si="117"/>
        <v>0</v>
      </c>
      <c r="AX78" s="41">
        <f t="shared" si="117"/>
        <v>0</v>
      </c>
      <c r="AY78" s="41">
        <f t="shared" si="118"/>
        <v>0</v>
      </c>
      <c r="AZ78" s="41">
        <f t="shared" si="118"/>
        <v>0</v>
      </c>
      <c r="BA78" s="41">
        <f t="shared" si="118"/>
        <v>0</v>
      </c>
      <c r="BB78" s="41">
        <f t="shared" si="118"/>
        <v>0</v>
      </c>
      <c r="BC78" s="41">
        <f t="shared" si="118"/>
        <v>0</v>
      </c>
      <c r="BD78" s="41">
        <f t="shared" si="118"/>
        <v>0</v>
      </c>
      <c r="BE78" s="41">
        <f t="shared" si="119"/>
        <v>0</v>
      </c>
      <c r="BF78" s="41">
        <f t="shared" si="119"/>
        <v>0</v>
      </c>
      <c r="BG78" s="41">
        <f t="shared" si="119"/>
        <v>0</v>
      </c>
      <c r="BH78" s="41">
        <f t="shared" si="119"/>
        <v>0</v>
      </c>
      <c r="BI78" s="41">
        <f t="shared" si="119"/>
        <v>0</v>
      </c>
      <c r="BJ78" s="41">
        <f t="shared" si="119"/>
        <v>0</v>
      </c>
      <c r="BK78" s="41">
        <f t="shared" si="120"/>
        <v>0</v>
      </c>
      <c r="BL78" s="41">
        <f t="shared" si="120"/>
        <v>0</v>
      </c>
      <c r="BM78" s="41">
        <f t="shared" si="120"/>
        <v>0</v>
      </c>
      <c r="BN78" s="41">
        <f t="shared" si="120"/>
        <v>0</v>
      </c>
      <c r="BO78" s="41">
        <f t="shared" si="120"/>
        <v>0</v>
      </c>
      <c r="BP78" s="41">
        <f t="shared" si="120"/>
        <v>0</v>
      </c>
      <c r="BQ78" s="41">
        <f t="shared" si="121"/>
        <v>0</v>
      </c>
      <c r="BR78" s="41">
        <f t="shared" si="121"/>
        <v>0</v>
      </c>
      <c r="BS78" s="41">
        <f t="shared" si="121"/>
        <v>0</v>
      </c>
      <c r="BT78" s="41">
        <f t="shared" si="121"/>
        <v>0</v>
      </c>
      <c r="BU78" s="41">
        <f t="shared" si="121"/>
        <v>0</v>
      </c>
      <c r="BV78" s="41">
        <f t="shared" si="121"/>
        <v>0</v>
      </c>
      <c r="BW78" s="41">
        <f t="shared" si="122"/>
        <v>0</v>
      </c>
      <c r="BX78" s="41">
        <f t="shared" si="122"/>
        <v>0</v>
      </c>
      <c r="BY78" s="41">
        <f t="shared" si="122"/>
        <v>0</v>
      </c>
      <c r="BZ78" s="41">
        <f t="shared" si="122"/>
        <v>0</v>
      </c>
      <c r="CA78" s="41">
        <f t="shared" si="122"/>
        <v>0</v>
      </c>
      <c r="CB78" s="41">
        <f t="shared" si="122"/>
        <v>0</v>
      </c>
      <c r="CC78" s="41">
        <f t="shared" si="123"/>
        <v>0</v>
      </c>
      <c r="CD78" s="41">
        <f t="shared" si="123"/>
        <v>0</v>
      </c>
      <c r="CE78" s="41">
        <f t="shared" si="123"/>
        <v>0</v>
      </c>
      <c r="CF78" s="41">
        <f t="shared" si="123"/>
        <v>0</v>
      </c>
      <c r="CG78" s="41">
        <f t="shared" si="123"/>
        <v>0</v>
      </c>
      <c r="CH78" s="41">
        <f t="shared" si="123"/>
        <v>0</v>
      </c>
      <c r="CI78" s="51">
        <f>IF(AK78=CI$2,'Marks Entry'!G85,0)</f>
        <v>0</v>
      </c>
      <c r="CJ78" s="50">
        <f>IF(AK78=CJ$2,'Marks Entry'!G85,0)</f>
        <v>0</v>
      </c>
      <c r="CK78" s="50">
        <f>IF(AK78=CK$2,'Marks Entry'!G85,0)</f>
        <v>0</v>
      </c>
      <c r="CL78" s="50">
        <f>IF(AK78=CL$2,'Marks Entry'!G85,0)</f>
        <v>0</v>
      </c>
      <c r="CM78" s="50">
        <f>IF(AK78=CM$2,'Marks Entry'!G85,0)</f>
        <v>0</v>
      </c>
      <c r="CN78" s="50">
        <f>IF(AK78=CN$2,'Marks Entry'!G85,0)</f>
        <v>0</v>
      </c>
      <c r="CO78" s="49" t="str">
        <f>IF(AND('Marks Entry'!$GA85="Passed",$AK78=CO$2),'Marks Entry'!$FZ85,IF($AK78=CO$2,'Marks Entry'!$GA85,""))</f>
        <v/>
      </c>
      <c r="CP78" s="49" t="str">
        <f>IF(AND('Marks Entry'!$GA85="Passed",$AK78=CP$2),'Marks Entry'!$FZ85,IF($AK78=CP$2,'Marks Entry'!$GA85,""))</f>
        <v/>
      </c>
      <c r="CQ78" s="49" t="str">
        <f>IF(AND('Marks Entry'!$GA85="Passed",$AK78=CQ$2),'Marks Entry'!$FZ85,IF($AK78=CQ$2,'Marks Entry'!$GA85,""))</f>
        <v/>
      </c>
      <c r="CR78" s="49" t="str">
        <f>IF(AND('Marks Entry'!$GA85="Passed",$AK78=CR$2),'Marks Entry'!$FZ85,IF($AK78=CR$2,'Marks Entry'!$GA85,""))</f>
        <v/>
      </c>
      <c r="CS78" s="49" t="str">
        <f>IF(AND('Marks Entry'!$GA85="Passed",$AK78=CS$2),'Marks Entry'!$FZ85,IF($AK78=CS$2,'Marks Entry'!$GA85,""))</f>
        <v/>
      </c>
      <c r="CT78" s="49" t="str">
        <f>IF(AND('Marks Entry'!$GA85="Passed",$AK78=CT$2),'Marks Entry'!$FZ85,IF($AK78=CT$2,'Marks Entry'!$GA85,""))</f>
        <v/>
      </c>
    </row>
    <row r="79" spans="36:98" hidden="1">
      <c r="AJ79" s="42">
        <f t="shared" si="124"/>
        <v>0</v>
      </c>
      <c r="AK79" s="42">
        <f>'Marks Entry'!F86</f>
        <v>0</v>
      </c>
      <c r="AL79" s="50" t="str">
        <f>'Result Sheet'!X84</f>
        <v/>
      </c>
      <c r="AM79" s="50" t="str">
        <f>'Result Sheet'!AL84</f>
        <v/>
      </c>
      <c r="AN79" s="50" t="str">
        <f>'Result Sheet'!AZ84</f>
        <v/>
      </c>
      <c r="AO79" s="50" t="str">
        <f>'Result Sheet'!BN84</f>
        <v/>
      </c>
      <c r="AP79" s="50" t="str">
        <f>'Result Sheet'!CB84</f>
        <v/>
      </c>
      <c r="AQ79" s="43" t="str">
        <f>'Result Sheet'!CP84</f>
        <v/>
      </c>
      <c r="AR79" s="48" t="str">
        <f>'Result Sheet'!DD84</f>
        <v/>
      </c>
      <c r="AS79" s="41">
        <f t="shared" si="117"/>
        <v>0</v>
      </c>
      <c r="AT79" s="41">
        <f t="shared" si="117"/>
        <v>0</v>
      </c>
      <c r="AU79" s="41">
        <f t="shared" si="117"/>
        <v>0</v>
      </c>
      <c r="AV79" s="41">
        <f t="shared" si="117"/>
        <v>0</v>
      </c>
      <c r="AW79" s="41">
        <f t="shared" si="117"/>
        <v>0</v>
      </c>
      <c r="AX79" s="41">
        <f t="shared" si="117"/>
        <v>0</v>
      </c>
      <c r="AY79" s="41">
        <f t="shared" si="118"/>
        <v>0</v>
      </c>
      <c r="AZ79" s="41">
        <f t="shared" si="118"/>
        <v>0</v>
      </c>
      <c r="BA79" s="41">
        <f t="shared" si="118"/>
        <v>0</v>
      </c>
      <c r="BB79" s="41">
        <f t="shared" si="118"/>
        <v>0</v>
      </c>
      <c r="BC79" s="41">
        <f t="shared" si="118"/>
        <v>0</v>
      </c>
      <c r="BD79" s="41">
        <f t="shared" si="118"/>
        <v>0</v>
      </c>
      <c r="BE79" s="41">
        <f t="shared" si="119"/>
        <v>0</v>
      </c>
      <c r="BF79" s="41">
        <f t="shared" si="119"/>
        <v>0</v>
      </c>
      <c r="BG79" s="41">
        <f t="shared" si="119"/>
        <v>0</v>
      </c>
      <c r="BH79" s="41">
        <f t="shared" si="119"/>
        <v>0</v>
      </c>
      <c r="BI79" s="41">
        <f t="shared" si="119"/>
        <v>0</v>
      </c>
      <c r="BJ79" s="41">
        <f t="shared" si="119"/>
        <v>0</v>
      </c>
      <c r="BK79" s="41">
        <f t="shared" si="120"/>
        <v>0</v>
      </c>
      <c r="BL79" s="41">
        <f t="shared" si="120"/>
        <v>0</v>
      </c>
      <c r="BM79" s="41">
        <f t="shared" si="120"/>
        <v>0</v>
      </c>
      <c r="BN79" s="41">
        <f t="shared" si="120"/>
        <v>0</v>
      </c>
      <c r="BO79" s="41">
        <f t="shared" si="120"/>
        <v>0</v>
      </c>
      <c r="BP79" s="41">
        <f t="shared" si="120"/>
        <v>0</v>
      </c>
      <c r="BQ79" s="41">
        <f t="shared" si="121"/>
        <v>0</v>
      </c>
      <c r="BR79" s="41">
        <f t="shared" si="121"/>
        <v>0</v>
      </c>
      <c r="BS79" s="41">
        <f t="shared" si="121"/>
        <v>0</v>
      </c>
      <c r="BT79" s="41">
        <f t="shared" si="121"/>
        <v>0</v>
      </c>
      <c r="BU79" s="41">
        <f t="shared" si="121"/>
        <v>0</v>
      </c>
      <c r="BV79" s="41">
        <f t="shared" si="121"/>
        <v>0</v>
      </c>
      <c r="BW79" s="41">
        <f t="shared" si="122"/>
        <v>0</v>
      </c>
      <c r="BX79" s="41">
        <f t="shared" si="122"/>
        <v>0</v>
      </c>
      <c r="BY79" s="41">
        <f t="shared" si="122"/>
        <v>0</v>
      </c>
      <c r="BZ79" s="41">
        <f t="shared" si="122"/>
        <v>0</v>
      </c>
      <c r="CA79" s="41">
        <f t="shared" si="122"/>
        <v>0</v>
      </c>
      <c r="CB79" s="41">
        <f t="shared" si="122"/>
        <v>0</v>
      </c>
      <c r="CC79" s="41">
        <f t="shared" si="123"/>
        <v>0</v>
      </c>
      <c r="CD79" s="41">
        <f t="shared" si="123"/>
        <v>0</v>
      </c>
      <c r="CE79" s="41">
        <f t="shared" si="123"/>
        <v>0</v>
      </c>
      <c r="CF79" s="41">
        <f t="shared" si="123"/>
        <v>0</v>
      </c>
      <c r="CG79" s="41">
        <f t="shared" si="123"/>
        <v>0</v>
      </c>
      <c r="CH79" s="41">
        <f t="shared" si="123"/>
        <v>0</v>
      </c>
      <c r="CI79" s="51">
        <f>IF(AK79=CI$2,'Marks Entry'!G86,0)</f>
        <v>0</v>
      </c>
      <c r="CJ79" s="50">
        <f>IF(AK79=CJ$2,'Marks Entry'!G86,0)</f>
        <v>0</v>
      </c>
      <c r="CK79" s="50">
        <f>IF(AK79=CK$2,'Marks Entry'!G86,0)</f>
        <v>0</v>
      </c>
      <c r="CL79" s="50">
        <f>IF(AK79=CL$2,'Marks Entry'!G86,0)</f>
        <v>0</v>
      </c>
      <c r="CM79" s="50">
        <f>IF(AK79=CM$2,'Marks Entry'!G86,0)</f>
        <v>0</v>
      </c>
      <c r="CN79" s="50">
        <f>IF(AK79=CN$2,'Marks Entry'!G86,0)</f>
        <v>0</v>
      </c>
      <c r="CO79" s="49" t="str">
        <f>IF(AND('Marks Entry'!$GA86="Passed",$AK79=CO$2),'Marks Entry'!$FZ86,IF($AK79=CO$2,'Marks Entry'!$GA86,""))</f>
        <v/>
      </c>
      <c r="CP79" s="49" t="str">
        <f>IF(AND('Marks Entry'!$GA86="Passed",$AK79=CP$2),'Marks Entry'!$FZ86,IF($AK79=CP$2,'Marks Entry'!$GA86,""))</f>
        <v/>
      </c>
      <c r="CQ79" s="49" t="str">
        <f>IF(AND('Marks Entry'!$GA86="Passed",$AK79=CQ$2),'Marks Entry'!$FZ86,IF($AK79=CQ$2,'Marks Entry'!$GA86,""))</f>
        <v/>
      </c>
      <c r="CR79" s="49" t="str">
        <f>IF(AND('Marks Entry'!$GA86="Passed",$AK79=CR$2),'Marks Entry'!$FZ86,IF($AK79=CR$2,'Marks Entry'!$GA86,""))</f>
        <v/>
      </c>
      <c r="CS79" s="49" t="str">
        <f>IF(AND('Marks Entry'!$GA86="Passed",$AK79=CS$2),'Marks Entry'!$FZ86,IF($AK79=CS$2,'Marks Entry'!$GA86,""))</f>
        <v/>
      </c>
      <c r="CT79" s="49" t="str">
        <f>IF(AND('Marks Entry'!$GA86="Passed",$AK79=CT$2),'Marks Entry'!$FZ86,IF($AK79=CT$2,'Marks Entry'!$GA86,""))</f>
        <v/>
      </c>
    </row>
    <row r="80" spans="36:98" hidden="1">
      <c r="AJ80" s="42">
        <f t="shared" si="124"/>
        <v>0</v>
      </c>
      <c r="AK80" s="42">
        <f>'Marks Entry'!F87</f>
        <v>0</v>
      </c>
      <c r="AL80" s="50" t="str">
        <f>'Result Sheet'!X85</f>
        <v/>
      </c>
      <c r="AM80" s="50" t="str">
        <f>'Result Sheet'!AL85</f>
        <v/>
      </c>
      <c r="AN80" s="50" t="str">
        <f>'Result Sheet'!AZ85</f>
        <v/>
      </c>
      <c r="AO80" s="50" t="str">
        <f>'Result Sheet'!BN85</f>
        <v/>
      </c>
      <c r="AP80" s="50" t="str">
        <f>'Result Sheet'!CB85</f>
        <v/>
      </c>
      <c r="AQ80" s="43" t="str">
        <f>'Result Sheet'!CP85</f>
        <v/>
      </c>
      <c r="AR80" s="48" t="str">
        <f>'Result Sheet'!DD85</f>
        <v/>
      </c>
      <c r="AS80" s="41">
        <f t="shared" si="117"/>
        <v>0</v>
      </c>
      <c r="AT80" s="41">
        <f t="shared" si="117"/>
        <v>0</v>
      </c>
      <c r="AU80" s="41">
        <f t="shared" si="117"/>
        <v>0</v>
      </c>
      <c r="AV80" s="41">
        <f t="shared" si="117"/>
        <v>0</v>
      </c>
      <c r="AW80" s="41">
        <f t="shared" si="117"/>
        <v>0</v>
      </c>
      <c r="AX80" s="41">
        <f t="shared" si="117"/>
        <v>0</v>
      </c>
      <c r="AY80" s="41">
        <f t="shared" si="118"/>
        <v>0</v>
      </c>
      <c r="AZ80" s="41">
        <f t="shared" si="118"/>
        <v>0</v>
      </c>
      <c r="BA80" s="41">
        <f t="shared" si="118"/>
        <v>0</v>
      </c>
      <c r="BB80" s="41">
        <f t="shared" si="118"/>
        <v>0</v>
      </c>
      <c r="BC80" s="41">
        <f t="shared" si="118"/>
        <v>0</v>
      </c>
      <c r="BD80" s="41">
        <f t="shared" si="118"/>
        <v>0</v>
      </c>
      <c r="BE80" s="41">
        <f t="shared" si="119"/>
        <v>0</v>
      </c>
      <c r="BF80" s="41">
        <f t="shared" si="119"/>
        <v>0</v>
      </c>
      <c r="BG80" s="41">
        <f t="shared" si="119"/>
        <v>0</v>
      </c>
      <c r="BH80" s="41">
        <f t="shared" si="119"/>
        <v>0</v>
      </c>
      <c r="BI80" s="41">
        <f t="shared" si="119"/>
        <v>0</v>
      </c>
      <c r="BJ80" s="41">
        <f t="shared" si="119"/>
        <v>0</v>
      </c>
      <c r="BK80" s="41">
        <f t="shared" si="120"/>
        <v>0</v>
      </c>
      <c r="BL80" s="41">
        <f t="shared" si="120"/>
        <v>0</v>
      </c>
      <c r="BM80" s="41">
        <f t="shared" si="120"/>
        <v>0</v>
      </c>
      <c r="BN80" s="41">
        <f t="shared" si="120"/>
        <v>0</v>
      </c>
      <c r="BO80" s="41">
        <f t="shared" si="120"/>
        <v>0</v>
      </c>
      <c r="BP80" s="41">
        <f t="shared" si="120"/>
        <v>0</v>
      </c>
      <c r="BQ80" s="41">
        <f t="shared" si="121"/>
        <v>0</v>
      </c>
      <c r="BR80" s="41">
        <f t="shared" si="121"/>
        <v>0</v>
      </c>
      <c r="BS80" s="41">
        <f t="shared" si="121"/>
        <v>0</v>
      </c>
      <c r="BT80" s="41">
        <f t="shared" si="121"/>
        <v>0</v>
      </c>
      <c r="BU80" s="41">
        <f t="shared" si="121"/>
        <v>0</v>
      </c>
      <c r="BV80" s="41">
        <f t="shared" si="121"/>
        <v>0</v>
      </c>
      <c r="BW80" s="41">
        <f t="shared" si="122"/>
        <v>0</v>
      </c>
      <c r="BX80" s="41">
        <f t="shared" si="122"/>
        <v>0</v>
      </c>
      <c r="BY80" s="41">
        <f t="shared" si="122"/>
        <v>0</v>
      </c>
      <c r="BZ80" s="41">
        <f t="shared" si="122"/>
        <v>0</v>
      </c>
      <c r="CA80" s="41">
        <f t="shared" si="122"/>
        <v>0</v>
      </c>
      <c r="CB80" s="41">
        <f t="shared" si="122"/>
        <v>0</v>
      </c>
      <c r="CC80" s="41">
        <f t="shared" si="123"/>
        <v>0</v>
      </c>
      <c r="CD80" s="41">
        <f t="shared" si="123"/>
        <v>0</v>
      </c>
      <c r="CE80" s="41">
        <f t="shared" si="123"/>
        <v>0</v>
      </c>
      <c r="CF80" s="41">
        <f t="shared" si="123"/>
        <v>0</v>
      </c>
      <c r="CG80" s="41">
        <f t="shared" si="123"/>
        <v>0</v>
      </c>
      <c r="CH80" s="41">
        <f t="shared" si="123"/>
        <v>0</v>
      </c>
      <c r="CI80" s="51">
        <f>IF(AK80=CI$2,'Marks Entry'!G87,0)</f>
        <v>0</v>
      </c>
      <c r="CJ80" s="50">
        <f>IF(AK80=CJ$2,'Marks Entry'!G87,0)</f>
        <v>0</v>
      </c>
      <c r="CK80" s="50">
        <f>IF(AK80=CK$2,'Marks Entry'!G87,0)</f>
        <v>0</v>
      </c>
      <c r="CL80" s="50">
        <f>IF(AK80=CL$2,'Marks Entry'!G87,0)</f>
        <v>0</v>
      </c>
      <c r="CM80" s="50">
        <f>IF(AK80=CM$2,'Marks Entry'!G87,0)</f>
        <v>0</v>
      </c>
      <c r="CN80" s="50">
        <f>IF(AK80=CN$2,'Marks Entry'!G87,0)</f>
        <v>0</v>
      </c>
      <c r="CO80" s="49" t="str">
        <f>IF(AND('Marks Entry'!$GA87="Passed",$AK80=CO$2),'Marks Entry'!$FZ87,IF($AK80=CO$2,'Marks Entry'!$GA87,""))</f>
        <v/>
      </c>
      <c r="CP80" s="49" t="str">
        <f>IF(AND('Marks Entry'!$GA87="Passed",$AK80=CP$2),'Marks Entry'!$FZ87,IF($AK80=CP$2,'Marks Entry'!$GA87,""))</f>
        <v/>
      </c>
      <c r="CQ80" s="49" t="str">
        <f>IF(AND('Marks Entry'!$GA87="Passed",$AK80=CQ$2),'Marks Entry'!$FZ87,IF($AK80=CQ$2,'Marks Entry'!$GA87,""))</f>
        <v/>
      </c>
      <c r="CR80" s="49" t="str">
        <f>IF(AND('Marks Entry'!$GA87="Passed",$AK80=CR$2),'Marks Entry'!$FZ87,IF($AK80=CR$2,'Marks Entry'!$GA87,""))</f>
        <v/>
      </c>
      <c r="CS80" s="49" t="str">
        <f>IF(AND('Marks Entry'!$GA87="Passed",$AK80=CS$2),'Marks Entry'!$FZ87,IF($AK80=CS$2,'Marks Entry'!$GA87,""))</f>
        <v/>
      </c>
      <c r="CT80" s="49" t="str">
        <f>IF(AND('Marks Entry'!$GA87="Passed",$AK80=CT$2),'Marks Entry'!$FZ87,IF($AK80=CT$2,'Marks Entry'!$GA87,""))</f>
        <v/>
      </c>
    </row>
    <row r="81" spans="36:98" hidden="1">
      <c r="AJ81" s="42">
        <f t="shared" si="124"/>
        <v>0</v>
      </c>
      <c r="AK81" s="42">
        <f>'Marks Entry'!F88</f>
        <v>0</v>
      </c>
      <c r="AL81" s="50" t="str">
        <f>'Result Sheet'!X86</f>
        <v/>
      </c>
      <c r="AM81" s="50" t="str">
        <f>'Result Sheet'!AL86</f>
        <v/>
      </c>
      <c r="AN81" s="50" t="str">
        <f>'Result Sheet'!AZ86</f>
        <v/>
      </c>
      <c r="AO81" s="50" t="str">
        <f>'Result Sheet'!BN86</f>
        <v/>
      </c>
      <c r="AP81" s="50" t="str">
        <f>'Result Sheet'!CB86</f>
        <v/>
      </c>
      <c r="AQ81" s="43" t="str">
        <f>'Result Sheet'!CP86</f>
        <v/>
      </c>
      <c r="AR81" s="48" t="str">
        <f>'Result Sheet'!DD86</f>
        <v/>
      </c>
      <c r="AS81" s="41">
        <f t="shared" si="117"/>
        <v>0</v>
      </c>
      <c r="AT81" s="41">
        <f t="shared" si="117"/>
        <v>0</v>
      </c>
      <c r="AU81" s="41">
        <f t="shared" si="117"/>
        <v>0</v>
      </c>
      <c r="AV81" s="41">
        <f t="shared" si="117"/>
        <v>0</v>
      </c>
      <c r="AW81" s="41">
        <f t="shared" si="117"/>
        <v>0</v>
      </c>
      <c r="AX81" s="41">
        <f t="shared" si="117"/>
        <v>0</v>
      </c>
      <c r="AY81" s="41">
        <f t="shared" si="118"/>
        <v>0</v>
      </c>
      <c r="AZ81" s="41">
        <f t="shared" si="118"/>
        <v>0</v>
      </c>
      <c r="BA81" s="41">
        <f t="shared" si="118"/>
        <v>0</v>
      </c>
      <c r="BB81" s="41">
        <f t="shared" si="118"/>
        <v>0</v>
      </c>
      <c r="BC81" s="41">
        <f t="shared" si="118"/>
        <v>0</v>
      </c>
      <c r="BD81" s="41">
        <f t="shared" si="118"/>
        <v>0</v>
      </c>
      <c r="BE81" s="41">
        <f t="shared" si="119"/>
        <v>0</v>
      </c>
      <c r="BF81" s="41">
        <f t="shared" si="119"/>
        <v>0</v>
      </c>
      <c r="BG81" s="41">
        <f t="shared" si="119"/>
        <v>0</v>
      </c>
      <c r="BH81" s="41">
        <f t="shared" si="119"/>
        <v>0</v>
      </c>
      <c r="BI81" s="41">
        <f t="shared" si="119"/>
        <v>0</v>
      </c>
      <c r="BJ81" s="41">
        <f t="shared" si="119"/>
        <v>0</v>
      </c>
      <c r="BK81" s="41">
        <f t="shared" si="120"/>
        <v>0</v>
      </c>
      <c r="BL81" s="41">
        <f t="shared" si="120"/>
        <v>0</v>
      </c>
      <c r="BM81" s="41">
        <f t="shared" si="120"/>
        <v>0</v>
      </c>
      <c r="BN81" s="41">
        <f t="shared" si="120"/>
        <v>0</v>
      </c>
      <c r="BO81" s="41">
        <f t="shared" si="120"/>
        <v>0</v>
      </c>
      <c r="BP81" s="41">
        <f t="shared" si="120"/>
        <v>0</v>
      </c>
      <c r="BQ81" s="41">
        <f t="shared" si="121"/>
        <v>0</v>
      </c>
      <c r="BR81" s="41">
        <f t="shared" si="121"/>
        <v>0</v>
      </c>
      <c r="BS81" s="41">
        <f t="shared" si="121"/>
        <v>0</v>
      </c>
      <c r="BT81" s="41">
        <f t="shared" si="121"/>
        <v>0</v>
      </c>
      <c r="BU81" s="41">
        <f t="shared" si="121"/>
        <v>0</v>
      </c>
      <c r="BV81" s="41">
        <f t="shared" si="121"/>
        <v>0</v>
      </c>
      <c r="BW81" s="41">
        <f t="shared" si="122"/>
        <v>0</v>
      </c>
      <c r="BX81" s="41">
        <f t="shared" si="122"/>
        <v>0</v>
      </c>
      <c r="BY81" s="41">
        <f t="shared" si="122"/>
        <v>0</v>
      </c>
      <c r="BZ81" s="41">
        <f t="shared" si="122"/>
        <v>0</v>
      </c>
      <c r="CA81" s="41">
        <f t="shared" si="122"/>
        <v>0</v>
      </c>
      <c r="CB81" s="41">
        <f t="shared" si="122"/>
        <v>0</v>
      </c>
      <c r="CC81" s="41">
        <f t="shared" si="123"/>
        <v>0</v>
      </c>
      <c r="CD81" s="41">
        <f t="shared" si="123"/>
        <v>0</v>
      </c>
      <c r="CE81" s="41">
        <f t="shared" si="123"/>
        <v>0</v>
      </c>
      <c r="CF81" s="41">
        <f t="shared" si="123"/>
        <v>0</v>
      </c>
      <c r="CG81" s="41">
        <f t="shared" si="123"/>
        <v>0</v>
      </c>
      <c r="CH81" s="41">
        <f t="shared" si="123"/>
        <v>0</v>
      </c>
      <c r="CI81" s="51">
        <f>IF(AK81=CI$2,'Marks Entry'!G88,0)</f>
        <v>0</v>
      </c>
      <c r="CJ81" s="50">
        <f>IF(AK81=CJ$2,'Marks Entry'!G88,0)</f>
        <v>0</v>
      </c>
      <c r="CK81" s="50">
        <f>IF(AK81=CK$2,'Marks Entry'!G88,0)</f>
        <v>0</v>
      </c>
      <c r="CL81" s="50">
        <f>IF(AK81=CL$2,'Marks Entry'!G88,0)</f>
        <v>0</v>
      </c>
      <c r="CM81" s="50">
        <f>IF(AK81=CM$2,'Marks Entry'!G88,0)</f>
        <v>0</v>
      </c>
      <c r="CN81" s="50">
        <f>IF(AK81=CN$2,'Marks Entry'!G88,0)</f>
        <v>0</v>
      </c>
      <c r="CO81" s="49" t="str">
        <f>IF(AND('Marks Entry'!$GA88="Passed",$AK81=CO$2),'Marks Entry'!$FZ88,IF($AK81=CO$2,'Marks Entry'!$GA88,""))</f>
        <v/>
      </c>
      <c r="CP81" s="49" t="str">
        <f>IF(AND('Marks Entry'!$GA88="Passed",$AK81=CP$2),'Marks Entry'!$FZ88,IF($AK81=CP$2,'Marks Entry'!$GA88,""))</f>
        <v/>
      </c>
      <c r="CQ81" s="49" t="str">
        <f>IF(AND('Marks Entry'!$GA88="Passed",$AK81=CQ$2),'Marks Entry'!$FZ88,IF($AK81=CQ$2,'Marks Entry'!$GA88,""))</f>
        <v/>
      </c>
      <c r="CR81" s="49" t="str">
        <f>IF(AND('Marks Entry'!$GA88="Passed",$AK81=CR$2),'Marks Entry'!$FZ88,IF($AK81=CR$2,'Marks Entry'!$GA88,""))</f>
        <v/>
      </c>
      <c r="CS81" s="49" t="str">
        <f>IF(AND('Marks Entry'!$GA88="Passed",$AK81=CS$2),'Marks Entry'!$FZ88,IF($AK81=CS$2,'Marks Entry'!$GA88,""))</f>
        <v/>
      </c>
      <c r="CT81" s="49" t="str">
        <f>IF(AND('Marks Entry'!$GA88="Passed",$AK81=CT$2),'Marks Entry'!$FZ88,IF($AK81=CT$2,'Marks Entry'!$GA88,""))</f>
        <v/>
      </c>
    </row>
    <row r="82" spans="36:98" hidden="1">
      <c r="AJ82" s="42">
        <f t="shared" si="124"/>
        <v>0</v>
      </c>
      <c r="AK82" s="42">
        <f>'Marks Entry'!F89</f>
        <v>0</v>
      </c>
      <c r="AL82" s="50" t="str">
        <f>'Result Sheet'!X87</f>
        <v/>
      </c>
      <c r="AM82" s="50" t="str">
        <f>'Result Sheet'!AL87</f>
        <v/>
      </c>
      <c r="AN82" s="50" t="str">
        <f>'Result Sheet'!AZ87</f>
        <v/>
      </c>
      <c r="AO82" s="50" t="str">
        <f>'Result Sheet'!BN87</f>
        <v/>
      </c>
      <c r="AP82" s="50" t="str">
        <f>'Result Sheet'!CB87</f>
        <v/>
      </c>
      <c r="AQ82" s="43" t="str">
        <f>'Result Sheet'!CP87</f>
        <v/>
      </c>
      <c r="AR82" s="48" t="str">
        <f>'Result Sheet'!DD87</f>
        <v/>
      </c>
      <c r="AS82" s="41">
        <f t="shared" si="117"/>
        <v>0</v>
      </c>
      <c r="AT82" s="41">
        <f t="shared" si="117"/>
        <v>0</v>
      </c>
      <c r="AU82" s="41">
        <f t="shared" si="117"/>
        <v>0</v>
      </c>
      <c r="AV82" s="41">
        <f t="shared" si="117"/>
        <v>0</v>
      </c>
      <c r="AW82" s="41">
        <f t="shared" si="117"/>
        <v>0</v>
      </c>
      <c r="AX82" s="41">
        <f t="shared" si="117"/>
        <v>0</v>
      </c>
      <c r="AY82" s="41">
        <f t="shared" si="118"/>
        <v>0</v>
      </c>
      <c r="AZ82" s="41">
        <f t="shared" si="118"/>
        <v>0</v>
      </c>
      <c r="BA82" s="41">
        <f t="shared" si="118"/>
        <v>0</v>
      </c>
      <c r="BB82" s="41">
        <f t="shared" si="118"/>
        <v>0</v>
      </c>
      <c r="BC82" s="41">
        <f t="shared" si="118"/>
        <v>0</v>
      </c>
      <c r="BD82" s="41">
        <f t="shared" si="118"/>
        <v>0</v>
      </c>
      <c r="BE82" s="41">
        <f t="shared" si="119"/>
        <v>0</v>
      </c>
      <c r="BF82" s="41">
        <f t="shared" si="119"/>
        <v>0</v>
      </c>
      <c r="BG82" s="41">
        <f t="shared" si="119"/>
        <v>0</v>
      </c>
      <c r="BH82" s="41">
        <f t="shared" si="119"/>
        <v>0</v>
      </c>
      <c r="BI82" s="41">
        <f t="shared" si="119"/>
        <v>0</v>
      </c>
      <c r="BJ82" s="41">
        <f t="shared" si="119"/>
        <v>0</v>
      </c>
      <c r="BK82" s="41">
        <f t="shared" si="120"/>
        <v>0</v>
      </c>
      <c r="BL82" s="41">
        <f t="shared" si="120"/>
        <v>0</v>
      </c>
      <c r="BM82" s="41">
        <f t="shared" si="120"/>
        <v>0</v>
      </c>
      <c r="BN82" s="41">
        <f t="shared" si="120"/>
        <v>0</v>
      </c>
      <c r="BO82" s="41">
        <f t="shared" si="120"/>
        <v>0</v>
      </c>
      <c r="BP82" s="41">
        <f t="shared" si="120"/>
        <v>0</v>
      </c>
      <c r="BQ82" s="41">
        <f t="shared" si="121"/>
        <v>0</v>
      </c>
      <c r="BR82" s="41">
        <f t="shared" si="121"/>
        <v>0</v>
      </c>
      <c r="BS82" s="41">
        <f t="shared" si="121"/>
        <v>0</v>
      </c>
      <c r="BT82" s="41">
        <f t="shared" si="121"/>
        <v>0</v>
      </c>
      <c r="BU82" s="41">
        <f t="shared" si="121"/>
        <v>0</v>
      </c>
      <c r="BV82" s="41">
        <f t="shared" si="121"/>
        <v>0</v>
      </c>
      <c r="BW82" s="41">
        <f t="shared" si="122"/>
        <v>0</v>
      </c>
      <c r="BX82" s="41">
        <f t="shared" si="122"/>
        <v>0</v>
      </c>
      <c r="BY82" s="41">
        <f t="shared" si="122"/>
        <v>0</v>
      </c>
      <c r="BZ82" s="41">
        <f t="shared" si="122"/>
        <v>0</v>
      </c>
      <c r="CA82" s="41">
        <f t="shared" si="122"/>
        <v>0</v>
      </c>
      <c r="CB82" s="41">
        <f t="shared" si="122"/>
        <v>0</v>
      </c>
      <c r="CC82" s="41">
        <f t="shared" si="123"/>
        <v>0</v>
      </c>
      <c r="CD82" s="41">
        <f t="shared" si="123"/>
        <v>0</v>
      </c>
      <c r="CE82" s="41">
        <f t="shared" si="123"/>
        <v>0</v>
      </c>
      <c r="CF82" s="41">
        <f t="shared" si="123"/>
        <v>0</v>
      </c>
      <c r="CG82" s="41">
        <f t="shared" si="123"/>
        <v>0</v>
      </c>
      <c r="CH82" s="41">
        <f t="shared" si="123"/>
        <v>0</v>
      </c>
      <c r="CI82" s="51">
        <f>IF(AK82=CI$2,'Marks Entry'!G89,0)</f>
        <v>0</v>
      </c>
      <c r="CJ82" s="50">
        <f>IF(AK82=CJ$2,'Marks Entry'!G89,0)</f>
        <v>0</v>
      </c>
      <c r="CK82" s="50">
        <f>IF(AK82=CK$2,'Marks Entry'!G89,0)</f>
        <v>0</v>
      </c>
      <c r="CL82" s="50">
        <f>IF(AK82=CL$2,'Marks Entry'!G89,0)</f>
        <v>0</v>
      </c>
      <c r="CM82" s="50">
        <f>IF(AK82=CM$2,'Marks Entry'!G89,0)</f>
        <v>0</v>
      </c>
      <c r="CN82" s="50">
        <f>IF(AK82=CN$2,'Marks Entry'!G89,0)</f>
        <v>0</v>
      </c>
      <c r="CO82" s="49" t="str">
        <f>IF(AND('Marks Entry'!$GA89="Passed",$AK82=CO$2),'Marks Entry'!$FZ89,IF($AK82=CO$2,'Marks Entry'!$GA89,""))</f>
        <v/>
      </c>
      <c r="CP82" s="49" t="str">
        <f>IF(AND('Marks Entry'!$GA89="Passed",$AK82=CP$2),'Marks Entry'!$FZ89,IF($AK82=CP$2,'Marks Entry'!$GA89,""))</f>
        <v/>
      </c>
      <c r="CQ82" s="49" t="str">
        <f>IF(AND('Marks Entry'!$GA89="Passed",$AK82=CQ$2),'Marks Entry'!$FZ89,IF($AK82=CQ$2,'Marks Entry'!$GA89,""))</f>
        <v/>
      </c>
      <c r="CR82" s="49" t="str">
        <f>IF(AND('Marks Entry'!$GA89="Passed",$AK82=CR$2),'Marks Entry'!$FZ89,IF($AK82=CR$2,'Marks Entry'!$GA89,""))</f>
        <v/>
      </c>
      <c r="CS82" s="49" t="str">
        <f>IF(AND('Marks Entry'!$GA89="Passed",$AK82=CS$2),'Marks Entry'!$FZ89,IF($AK82=CS$2,'Marks Entry'!$GA89,""))</f>
        <v/>
      </c>
      <c r="CT82" s="49" t="str">
        <f>IF(AND('Marks Entry'!$GA89="Passed",$AK82=CT$2),'Marks Entry'!$FZ89,IF($AK82=CT$2,'Marks Entry'!$GA89,""))</f>
        <v/>
      </c>
    </row>
    <row r="83" spans="36:98" hidden="1">
      <c r="AJ83" s="42">
        <f t="shared" si="124"/>
        <v>0</v>
      </c>
      <c r="AK83" s="42">
        <f>'Marks Entry'!F90</f>
        <v>0</v>
      </c>
      <c r="AL83" s="50" t="str">
        <f>'Result Sheet'!X88</f>
        <v/>
      </c>
      <c r="AM83" s="50" t="str">
        <f>'Result Sheet'!AL88</f>
        <v/>
      </c>
      <c r="AN83" s="50" t="str">
        <f>'Result Sheet'!AZ88</f>
        <v/>
      </c>
      <c r="AO83" s="50" t="str">
        <f>'Result Sheet'!BN88</f>
        <v/>
      </c>
      <c r="AP83" s="50" t="str">
        <f>'Result Sheet'!CB88</f>
        <v/>
      </c>
      <c r="AQ83" s="43" t="str">
        <f>'Result Sheet'!CP88</f>
        <v/>
      </c>
      <c r="AR83" s="48" t="str">
        <f>'Result Sheet'!DD88</f>
        <v/>
      </c>
      <c r="AS83" s="41">
        <f t="shared" si="117"/>
        <v>0</v>
      </c>
      <c r="AT83" s="41">
        <f t="shared" si="117"/>
        <v>0</v>
      </c>
      <c r="AU83" s="41">
        <f t="shared" si="117"/>
        <v>0</v>
      </c>
      <c r="AV83" s="41">
        <f t="shared" si="117"/>
        <v>0</v>
      </c>
      <c r="AW83" s="41">
        <f t="shared" si="117"/>
        <v>0</v>
      </c>
      <c r="AX83" s="41">
        <f t="shared" si="117"/>
        <v>0</v>
      </c>
      <c r="AY83" s="41">
        <f t="shared" si="118"/>
        <v>0</v>
      </c>
      <c r="AZ83" s="41">
        <f t="shared" si="118"/>
        <v>0</v>
      </c>
      <c r="BA83" s="41">
        <f t="shared" si="118"/>
        <v>0</v>
      </c>
      <c r="BB83" s="41">
        <f t="shared" si="118"/>
        <v>0</v>
      </c>
      <c r="BC83" s="41">
        <f t="shared" si="118"/>
        <v>0</v>
      </c>
      <c r="BD83" s="41">
        <f t="shared" si="118"/>
        <v>0</v>
      </c>
      <c r="BE83" s="41">
        <f t="shared" si="119"/>
        <v>0</v>
      </c>
      <c r="BF83" s="41">
        <f t="shared" si="119"/>
        <v>0</v>
      </c>
      <c r="BG83" s="41">
        <f t="shared" si="119"/>
        <v>0</v>
      </c>
      <c r="BH83" s="41">
        <f t="shared" si="119"/>
        <v>0</v>
      </c>
      <c r="BI83" s="41">
        <f t="shared" si="119"/>
        <v>0</v>
      </c>
      <c r="BJ83" s="41">
        <f t="shared" si="119"/>
        <v>0</v>
      </c>
      <c r="BK83" s="41">
        <f t="shared" si="120"/>
        <v>0</v>
      </c>
      <c r="BL83" s="41">
        <f t="shared" si="120"/>
        <v>0</v>
      </c>
      <c r="BM83" s="41">
        <f t="shared" si="120"/>
        <v>0</v>
      </c>
      <c r="BN83" s="41">
        <f t="shared" si="120"/>
        <v>0</v>
      </c>
      <c r="BO83" s="41">
        <f t="shared" si="120"/>
        <v>0</v>
      </c>
      <c r="BP83" s="41">
        <f t="shared" si="120"/>
        <v>0</v>
      </c>
      <c r="BQ83" s="41">
        <f t="shared" si="121"/>
        <v>0</v>
      </c>
      <c r="BR83" s="41">
        <f t="shared" si="121"/>
        <v>0</v>
      </c>
      <c r="BS83" s="41">
        <f t="shared" si="121"/>
        <v>0</v>
      </c>
      <c r="BT83" s="41">
        <f t="shared" si="121"/>
        <v>0</v>
      </c>
      <c r="BU83" s="41">
        <f t="shared" si="121"/>
        <v>0</v>
      </c>
      <c r="BV83" s="41">
        <f t="shared" si="121"/>
        <v>0</v>
      </c>
      <c r="BW83" s="41">
        <f t="shared" si="122"/>
        <v>0</v>
      </c>
      <c r="BX83" s="41">
        <f t="shared" si="122"/>
        <v>0</v>
      </c>
      <c r="BY83" s="41">
        <f t="shared" si="122"/>
        <v>0</v>
      </c>
      <c r="BZ83" s="41">
        <f t="shared" si="122"/>
        <v>0</v>
      </c>
      <c r="CA83" s="41">
        <f t="shared" si="122"/>
        <v>0</v>
      </c>
      <c r="CB83" s="41">
        <f t="shared" si="122"/>
        <v>0</v>
      </c>
      <c r="CC83" s="41">
        <f t="shared" si="123"/>
        <v>0</v>
      </c>
      <c r="CD83" s="41">
        <f t="shared" si="123"/>
        <v>0</v>
      </c>
      <c r="CE83" s="41">
        <f t="shared" si="123"/>
        <v>0</v>
      </c>
      <c r="CF83" s="41">
        <f t="shared" si="123"/>
        <v>0</v>
      </c>
      <c r="CG83" s="41">
        <f t="shared" si="123"/>
        <v>0</v>
      </c>
      <c r="CH83" s="41">
        <f t="shared" si="123"/>
        <v>0</v>
      </c>
      <c r="CI83" s="51">
        <f>IF(AK83=CI$2,'Marks Entry'!G90,0)</f>
        <v>0</v>
      </c>
      <c r="CJ83" s="50">
        <f>IF(AK83=CJ$2,'Marks Entry'!G90,0)</f>
        <v>0</v>
      </c>
      <c r="CK83" s="50">
        <f>IF(AK83=CK$2,'Marks Entry'!G90,0)</f>
        <v>0</v>
      </c>
      <c r="CL83" s="50">
        <f>IF(AK83=CL$2,'Marks Entry'!G90,0)</f>
        <v>0</v>
      </c>
      <c r="CM83" s="50">
        <f>IF(AK83=CM$2,'Marks Entry'!G90,0)</f>
        <v>0</v>
      </c>
      <c r="CN83" s="50">
        <f>IF(AK83=CN$2,'Marks Entry'!G90,0)</f>
        <v>0</v>
      </c>
      <c r="CO83" s="49" t="str">
        <f>IF(AND('Marks Entry'!$GA90="Passed",$AK83=CO$2),'Marks Entry'!$FZ90,IF($AK83=CO$2,'Marks Entry'!$GA90,""))</f>
        <v/>
      </c>
      <c r="CP83" s="49" t="str">
        <f>IF(AND('Marks Entry'!$GA90="Passed",$AK83=CP$2),'Marks Entry'!$FZ90,IF($AK83=CP$2,'Marks Entry'!$GA90,""))</f>
        <v/>
      </c>
      <c r="CQ83" s="49" t="str">
        <f>IF(AND('Marks Entry'!$GA90="Passed",$AK83=CQ$2),'Marks Entry'!$FZ90,IF($AK83=CQ$2,'Marks Entry'!$GA90,""))</f>
        <v/>
      </c>
      <c r="CR83" s="49" t="str">
        <f>IF(AND('Marks Entry'!$GA90="Passed",$AK83=CR$2),'Marks Entry'!$FZ90,IF($AK83=CR$2,'Marks Entry'!$GA90,""))</f>
        <v/>
      </c>
      <c r="CS83" s="49" t="str">
        <f>IF(AND('Marks Entry'!$GA90="Passed",$AK83=CS$2),'Marks Entry'!$FZ90,IF($AK83=CS$2,'Marks Entry'!$GA90,""))</f>
        <v/>
      </c>
      <c r="CT83" s="49" t="str">
        <f>IF(AND('Marks Entry'!$GA90="Passed",$AK83=CT$2),'Marks Entry'!$FZ90,IF($AK83=CT$2,'Marks Entry'!$GA90,""))</f>
        <v/>
      </c>
    </row>
    <row r="84" spans="36:98" hidden="1">
      <c r="AJ84" s="42">
        <f t="shared" si="124"/>
        <v>0</v>
      </c>
      <c r="AK84" s="42">
        <f>'Marks Entry'!F91</f>
        <v>0</v>
      </c>
      <c r="AL84" s="50" t="str">
        <f>'Result Sheet'!X89</f>
        <v/>
      </c>
      <c r="AM84" s="50" t="str">
        <f>'Result Sheet'!AL89</f>
        <v/>
      </c>
      <c r="AN84" s="50" t="str">
        <f>'Result Sheet'!AZ89</f>
        <v/>
      </c>
      <c r="AO84" s="50" t="str">
        <f>'Result Sheet'!BN89</f>
        <v/>
      </c>
      <c r="AP84" s="50" t="str">
        <f>'Result Sheet'!CB89</f>
        <v/>
      </c>
      <c r="AQ84" s="43" t="str">
        <f>'Result Sheet'!CP89</f>
        <v/>
      </c>
      <c r="AR84" s="48" t="str">
        <f>'Result Sheet'!DD89</f>
        <v/>
      </c>
      <c r="AS84" s="41">
        <f t="shared" si="117"/>
        <v>0</v>
      </c>
      <c r="AT84" s="41">
        <f t="shared" si="117"/>
        <v>0</v>
      </c>
      <c r="AU84" s="41">
        <f t="shared" si="117"/>
        <v>0</v>
      </c>
      <c r="AV84" s="41">
        <f t="shared" si="117"/>
        <v>0</v>
      </c>
      <c r="AW84" s="41">
        <f t="shared" si="117"/>
        <v>0</v>
      </c>
      <c r="AX84" s="41">
        <f t="shared" si="117"/>
        <v>0</v>
      </c>
      <c r="AY84" s="41">
        <f t="shared" si="118"/>
        <v>0</v>
      </c>
      <c r="AZ84" s="41">
        <f t="shared" si="118"/>
        <v>0</v>
      </c>
      <c r="BA84" s="41">
        <f t="shared" si="118"/>
        <v>0</v>
      </c>
      <c r="BB84" s="41">
        <f t="shared" si="118"/>
        <v>0</v>
      </c>
      <c r="BC84" s="41">
        <f t="shared" si="118"/>
        <v>0</v>
      </c>
      <c r="BD84" s="41">
        <f t="shared" si="118"/>
        <v>0</v>
      </c>
      <c r="BE84" s="41">
        <f t="shared" si="119"/>
        <v>0</v>
      </c>
      <c r="BF84" s="41">
        <f t="shared" si="119"/>
        <v>0</v>
      </c>
      <c r="BG84" s="41">
        <f t="shared" si="119"/>
        <v>0</v>
      </c>
      <c r="BH84" s="41">
        <f t="shared" si="119"/>
        <v>0</v>
      </c>
      <c r="BI84" s="41">
        <f t="shared" si="119"/>
        <v>0</v>
      </c>
      <c r="BJ84" s="41">
        <f t="shared" si="119"/>
        <v>0</v>
      </c>
      <c r="BK84" s="41">
        <f t="shared" si="120"/>
        <v>0</v>
      </c>
      <c r="BL84" s="41">
        <f t="shared" si="120"/>
        <v>0</v>
      </c>
      <c r="BM84" s="41">
        <f t="shared" si="120"/>
        <v>0</v>
      </c>
      <c r="BN84" s="41">
        <f t="shared" si="120"/>
        <v>0</v>
      </c>
      <c r="BO84" s="41">
        <f t="shared" si="120"/>
        <v>0</v>
      </c>
      <c r="BP84" s="41">
        <f t="shared" si="120"/>
        <v>0</v>
      </c>
      <c r="BQ84" s="41">
        <f t="shared" si="121"/>
        <v>0</v>
      </c>
      <c r="BR84" s="41">
        <f t="shared" si="121"/>
        <v>0</v>
      </c>
      <c r="BS84" s="41">
        <f t="shared" si="121"/>
        <v>0</v>
      </c>
      <c r="BT84" s="41">
        <f t="shared" si="121"/>
        <v>0</v>
      </c>
      <c r="BU84" s="41">
        <f t="shared" si="121"/>
        <v>0</v>
      </c>
      <c r="BV84" s="41">
        <f t="shared" si="121"/>
        <v>0</v>
      </c>
      <c r="BW84" s="41">
        <f t="shared" si="122"/>
        <v>0</v>
      </c>
      <c r="BX84" s="41">
        <f t="shared" si="122"/>
        <v>0</v>
      </c>
      <c r="BY84" s="41">
        <f t="shared" si="122"/>
        <v>0</v>
      </c>
      <c r="BZ84" s="41">
        <f t="shared" si="122"/>
        <v>0</v>
      </c>
      <c r="CA84" s="41">
        <f t="shared" si="122"/>
        <v>0</v>
      </c>
      <c r="CB84" s="41">
        <f t="shared" si="122"/>
        <v>0</v>
      </c>
      <c r="CC84" s="41">
        <f t="shared" si="123"/>
        <v>0</v>
      </c>
      <c r="CD84" s="41">
        <f t="shared" si="123"/>
        <v>0</v>
      </c>
      <c r="CE84" s="41">
        <f t="shared" si="123"/>
        <v>0</v>
      </c>
      <c r="CF84" s="41">
        <f t="shared" si="123"/>
        <v>0</v>
      </c>
      <c r="CG84" s="41">
        <f t="shared" si="123"/>
        <v>0</v>
      </c>
      <c r="CH84" s="41">
        <f t="shared" si="123"/>
        <v>0</v>
      </c>
      <c r="CI84" s="51">
        <f>IF(AK84=CI$2,'Marks Entry'!G91,0)</f>
        <v>0</v>
      </c>
      <c r="CJ84" s="50">
        <f>IF(AK84=CJ$2,'Marks Entry'!G91,0)</f>
        <v>0</v>
      </c>
      <c r="CK84" s="50">
        <f>IF(AK84=CK$2,'Marks Entry'!G91,0)</f>
        <v>0</v>
      </c>
      <c r="CL84" s="50">
        <f>IF(AK84=CL$2,'Marks Entry'!G91,0)</f>
        <v>0</v>
      </c>
      <c r="CM84" s="50">
        <f>IF(AK84=CM$2,'Marks Entry'!G91,0)</f>
        <v>0</v>
      </c>
      <c r="CN84" s="50">
        <f>IF(AK84=CN$2,'Marks Entry'!G91,0)</f>
        <v>0</v>
      </c>
      <c r="CO84" s="49" t="str">
        <f>IF(AND('Marks Entry'!$GA91="Passed",$AK84=CO$2),'Marks Entry'!$FZ91,IF($AK84=CO$2,'Marks Entry'!$GA91,""))</f>
        <v/>
      </c>
      <c r="CP84" s="49" t="str">
        <f>IF(AND('Marks Entry'!$GA91="Passed",$AK84=CP$2),'Marks Entry'!$FZ91,IF($AK84=CP$2,'Marks Entry'!$GA91,""))</f>
        <v/>
      </c>
      <c r="CQ84" s="49" t="str">
        <f>IF(AND('Marks Entry'!$GA91="Passed",$AK84=CQ$2),'Marks Entry'!$FZ91,IF($AK84=CQ$2,'Marks Entry'!$GA91,""))</f>
        <v/>
      </c>
      <c r="CR84" s="49" t="str">
        <f>IF(AND('Marks Entry'!$GA91="Passed",$AK84=CR$2),'Marks Entry'!$FZ91,IF($AK84=CR$2,'Marks Entry'!$GA91,""))</f>
        <v/>
      </c>
      <c r="CS84" s="49" t="str">
        <f>IF(AND('Marks Entry'!$GA91="Passed",$AK84=CS$2),'Marks Entry'!$FZ91,IF($AK84=CS$2,'Marks Entry'!$GA91,""))</f>
        <v/>
      </c>
      <c r="CT84" s="49" t="str">
        <f>IF(AND('Marks Entry'!$GA91="Passed",$AK84=CT$2),'Marks Entry'!$FZ91,IF($AK84=CT$2,'Marks Entry'!$GA91,""))</f>
        <v/>
      </c>
    </row>
    <row r="85" spans="36:98" hidden="1">
      <c r="AJ85" s="42">
        <f t="shared" si="124"/>
        <v>0</v>
      </c>
      <c r="AK85" s="42">
        <f>'Marks Entry'!F92</f>
        <v>0</v>
      </c>
      <c r="AL85" s="50" t="str">
        <f>'Result Sheet'!X90</f>
        <v/>
      </c>
      <c r="AM85" s="50" t="str">
        <f>'Result Sheet'!AL90</f>
        <v/>
      </c>
      <c r="AN85" s="50" t="str">
        <f>'Result Sheet'!AZ90</f>
        <v/>
      </c>
      <c r="AO85" s="50" t="str">
        <f>'Result Sheet'!BN90</f>
        <v/>
      </c>
      <c r="AP85" s="50" t="str">
        <f>'Result Sheet'!CB90</f>
        <v/>
      </c>
      <c r="AQ85" s="43" t="str">
        <f>'Result Sheet'!CP90</f>
        <v/>
      </c>
      <c r="AR85" s="48" t="str">
        <f>'Result Sheet'!DD90</f>
        <v/>
      </c>
      <c r="AS85" s="41">
        <f t="shared" si="117"/>
        <v>0</v>
      </c>
      <c r="AT85" s="41">
        <f t="shared" si="117"/>
        <v>0</v>
      </c>
      <c r="AU85" s="41">
        <f t="shared" si="117"/>
        <v>0</v>
      </c>
      <c r="AV85" s="41">
        <f t="shared" si="117"/>
        <v>0</v>
      </c>
      <c r="AW85" s="41">
        <f t="shared" si="117"/>
        <v>0</v>
      </c>
      <c r="AX85" s="41">
        <f t="shared" si="117"/>
        <v>0</v>
      </c>
      <c r="AY85" s="41">
        <f t="shared" si="118"/>
        <v>0</v>
      </c>
      <c r="AZ85" s="41">
        <f t="shared" si="118"/>
        <v>0</v>
      </c>
      <c r="BA85" s="41">
        <f t="shared" si="118"/>
        <v>0</v>
      </c>
      <c r="BB85" s="41">
        <f t="shared" si="118"/>
        <v>0</v>
      </c>
      <c r="BC85" s="41">
        <f t="shared" si="118"/>
        <v>0</v>
      </c>
      <c r="BD85" s="41">
        <f t="shared" si="118"/>
        <v>0</v>
      </c>
      <c r="BE85" s="41">
        <f t="shared" si="119"/>
        <v>0</v>
      </c>
      <c r="BF85" s="41">
        <f t="shared" si="119"/>
        <v>0</v>
      </c>
      <c r="BG85" s="41">
        <f t="shared" si="119"/>
        <v>0</v>
      </c>
      <c r="BH85" s="41">
        <f t="shared" si="119"/>
        <v>0</v>
      </c>
      <c r="BI85" s="41">
        <f t="shared" si="119"/>
        <v>0</v>
      </c>
      <c r="BJ85" s="41">
        <f t="shared" si="119"/>
        <v>0</v>
      </c>
      <c r="BK85" s="41">
        <f t="shared" si="120"/>
        <v>0</v>
      </c>
      <c r="BL85" s="41">
        <f t="shared" si="120"/>
        <v>0</v>
      </c>
      <c r="BM85" s="41">
        <f t="shared" si="120"/>
        <v>0</v>
      </c>
      <c r="BN85" s="41">
        <f t="shared" si="120"/>
        <v>0</v>
      </c>
      <c r="BO85" s="41">
        <f t="shared" si="120"/>
        <v>0</v>
      </c>
      <c r="BP85" s="41">
        <f t="shared" si="120"/>
        <v>0</v>
      </c>
      <c r="BQ85" s="41">
        <f t="shared" si="121"/>
        <v>0</v>
      </c>
      <c r="BR85" s="41">
        <f t="shared" si="121"/>
        <v>0</v>
      </c>
      <c r="BS85" s="41">
        <f t="shared" si="121"/>
        <v>0</v>
      </c>
      <c r="BT85" s="41">
        <f t="shared" si="121"/>
        <v>0</v>
      </c>
      <c r="BU85" s="41">
        <f t="shared" si="121"/>
        <v>0</v>
      </c>
      <c r="BV85" s="41">
        <f t="shared" si="121"/>
        <v>0</v>
      </c>
      <c r="BW85" s="41">
        <f t="shared" si="122"/>
        <v>0</v>
      </c>
      <c r="BX85" s="41">
        <f t="shared" si="122"/>
        <v>0</v>
      </c>
      <c r="BY85" s="41">
        <f t="shared" si="122"/>
        <v>0</v>
      </c>
      <c r="BZ85" s="41">
        <f t="shared" si="122"/>
        <v>0</v>
      </c>
      <c r="CA85" s="41">
        <f t="shared" si="122"/>
        <v>0</v>
      </c>
      <c r="CB85" s="41">
        <f t="shared" si="122"/>
        <v>0</v>
      </c>
      <c r="CC85" s="41">
        <f t="shared" si="123"/>
        <v>0</v>
      </c>
      <c r="CD85" s="41">
        <f t="shared" si="123"/>
        <v>0</v>
      </c>
      <c r="CE85" s="41">
        <f t="shared" si="123"/>
        <v>0</v>
      </c>
      <c r="CF85" s="41">
        <f t="shared" si="123"/>
        <v>0</v>
      </c>
      <c r="CG85" s="41">
        <f t="shared" si="123"/>
        <v>0</v>
      </c>
      <c r="CH85" s="41">
        <f t="shared" si="123"/>
        <v>0</v>
      </c>
      <c r="CI85" s="51">
        <f>IF(AK85=CI$2,'Marks Entry'!G92,0)</f>
        <v>0</v>
      </c>
      <c r="CJ85" s="50">
        <f>IF(AK85=CJ$2,'Marks Entry'!G92,0)</f>
        <v>0</v>
      </c>
      <c r="CK85" s="50">
        <f>IF(AK85=CK$2,'Marks Entry'!G92,0)</f>
        <v>0</v>
      </c>
      <c r="CL85" s="50">
        <f>IF(AK85=CL$2,'Marks Entry'!G92,0)</f>
        <v>0</v>
      </c>
      <c r="CM85" s="50">
        <f>IF(AK85=CM$2,'Marks Entry'!G92,0)</f>
        <v>0</v>
      </c>
      <c r="CN85" s="50">
        <f>IF(AK85=CN$2,'Marks Entry'!G92,0)</f>
        <v>0</v>
      </c>
      <c r="CO85" s="49" t="str">
        <f>IF(AND('Marks Entry'!$GA92="Passed",$AK85=CO$2),'Marks Entry'!$FZ92,IF($AK85=CO$2,'Marks Entry'!$GA92,""))</f>
        <v/>
      </c>
      <c r="CP85" s="49" t="str">
        <f>IF(AND('Marks Entry'!$GA92="Passed",$AK85=CP$2),'Marks Entry'!$FZ92,IF($AK85=CP$2,'Marks Entry'!$GA92,""))</f>
        <v/>
      </c>
      <c r="CQ85" s="49" t="str">
        <f>IF(AND('Marks Entry'!$GA92="Passed",$AK85=CQ$2),'Marks Entry'!$FZ92,IF($AK85=CQ$2,'Marks Entry'!$GA92,""))</f>
        <v/>
      </c>
      <c r="CR85" s="49" t="str">
        <f>IF(AND('Marks Entry'!$GA92="Passed",$AK85=CR$2),'Marks Entry'!$FZ92,IF($AK85=CR$2,'Marks Entry'!$GA92,""))</f>
        <v/>
      </c>
      <c r="CS85" s="49" t="str">
        <f>IF(AND('Marks Entry'!$GA92="Passed",$AK85=CS$2),'Marks Entry'!$FZ92,IF($AK85=CS$2,'Marks Entry'!$GA92,""))</f>
        <v/>
      </c>
      <c r="CT85" s="49" t="str">
        <f>IF(AND('Marks Entry'!$GA92="Passed",$AK85=CT$2),'Marks Entry'!$FZ92,IF($AK85=CT$2,'Marks Entry'!$GA92,""))</f>
        <v/>
      </c>
    </row>
    <row r="86" spans="36:98" hidden="1">
      <c r="AJ86" s="42">
        <f t="shared" si="124"/>
        <v>0</v>
      </c>
      <c r="AK86" s="42">
        <f>'Marks Entry'!F93</f>
        <v>0</v>
      </c>
      <c r="AL86" s="50" t="str">
        <f>'Result Sheet'!X91</f>
        <v/>
      </c>
      <c r="AM86" s="50" t="str">
        <f>'Result Sheet'!AL91</f>
        <v/>
      </c>
      <c r="AN86" s="50" t="str">
        <f>'Result Sheet'!AZ91</f>
        <v/>
      </c>
      <c r="AO86" s="50" t="str">
        <f>'Result Sheet'!BN91</f>
        <v/>
      </c>
      <c r="AP86" s="50" t="str">
        <f>'Result Sheet'!CB91</f>
        <v/>
      </c>
      <c r="AQ86" s="43" t="str">
        <f>'Result Sheet'!CP91</f>
        <v/>
      </c>
      <c r="AR86" s="48" t="str">
        <f>'Result Sheet'!DD91</f>
        <v/>
      </c>
      <c r="AS86" s="41">
        <f t="shared" si="117"/>
        <v>0</v>
      </c>
      <c r="AT86" s="41">
        <f t="shared" si="117"/>
        <v>0</v>
      </c>
      <c r="AU86" s="41">
        <f t="shared" si="117"/>
        <v>0</v>
      </c>
      <c r="AV86" s="41">
        <f t="shared" si="117"/>
        <v>0</v>
      </c>
      <c r="AW86" s="41">
        <f t="shared" si="117"/>
        <v>0</v>
      </c>
      <c r="AX86" s="41">
        <f t="shared" si="117"/>
        <v>0</v>
      </c>
      <c r="AY86" s="41">
        <f t="shared" si="118"/>
        <v>0</v>
      </c>
      <c r="AZ86" s="41">
        <f t="shared" si="118"/>
        <v>0</v>
      </c>
      <c r="BA86" s="41">
        <f t="shared" si="118"/>
        <v>0</v>
      </c>
      <c r="BB86" s="41">
        <f t="shared" si="118"/>
        <v>0</v>
      </c>
      <c r="BC86" s="41">
        <f t="shared" si="118"/>
        <v>0</v>
      </c>
      <c r="BD86" s="41">
        <f t="shared" si="118"/>
        <v>0</v>
      </c>
      <c r="BE86" s="41">
        <f t="shared" si="119"/>
        <v>0</v>
      </c>
      <c r="BF86" s="41">
        <f t="shared" si="119"/>
        <v>0</v>
      </c>
      <c r="BG86" s="41">
        <f t="shared" si="119"/>
        <v>0</v>
      </c>
      <c r="BH86" s="41">
        <f t="shared" si="119"/>
        <v>0</v>
      </c>
      <c r="BI86" s="41">
        <f t="shared" si="119"/>
        <v>0</v>
      </c>
      <c r="BJ86" s="41">
        <f t="shared" si="119"/>
        <v>0</v>
      </c>
      <c r="BK86" s="41">
        <f t="shared" si="120"/>
        <v>0</v>
      </c>
      <c r="BL86" s="41">
        <f t="shared" si="120"/>
        <v>0</v>
      </c>
      <c r="BM86" s="41">
        <f t="shared" si="120"/>
        <v>0</v>
      </c>
      <c r="BN86" s="41">
        <f t="shared" si="120"/>
        <v>0</v>
      </c>
      <c r="BO86" s="41">
        <f t="shared" si="120"/>
        <v>0</v>
      </c>
      <c r="BP86" s="41">
        <f t="shared" si="120"/>
        <v>0</v>
      </c>
      <c r="BQ86" s="41">
        <f t="shared" si="121"/>
        <v>0</v>
      </c>
      <c r="BR86" s="41">
        <f t="shared" si="121"/>
        <v>0</v>
      </c>
      <c r="BS86" s="41">
        <f t="shared" si="121"/>
        <v>0</v>
      </c>
      <c r="BT86" s="41">
        <f t="shared" si="121"/>
        <v>0</v>
      </c>
      <c r="BU86" s="41">
        <f t="shared" si="121"/>
        <v>0</v>
      </c>
      <c r="BV86" s="41">
        <f t="shared" si="121"/>
        <v>0</v>
      </c>
      <c r="BW86" s="41">
        <f t="shared" si="122"/>
        <v>0</v>
      </c>
      <c r="BX86" s="41">
        <f t="shared" si="122"/>
        <v>0</v>
      </c>
      <c r="BY86" s="41">
        <f t="shared" si="122"/>
        <v>0</v>
      </c>
      <c r="BZ86" s="41">
        <f t="shared" si="122"/>
        <v>0</v>
      </c>
      <c r="CA86" s="41">
        <f t="shared" si="122"/>
        <v>0</v>
      </c>
      <c r="CB86" s="41">
        <f t="shared" si="122"/>
        <v>0</v>
      </c>
      <c r="CC86" s="41">
        <f t="shared" si="123"/>
        <v>0</v>
      </c>
      <c r="CD86" s="41">
        <f t="shared" si="123"/>
        <v>0</v>
      </c>
      <c r="CE86" s="41">
        <f t="shared" si="123"/>
        <v>0</v>
      </c>
      <c r="CF86" s="41">
        <f t="shared" si="123"/>
        <v>0</v>
      </c>
      <c r="CG86" s="41">
        <f t="shared" si="123"/>
        <v>0</v>
      </c>
      <c r="CH86" s="41">
        <f t="shared" si="123"/>
        <v>0</v>
      </c>
      <c r="CI86" s="51">
        <f>IF(AK86=CI$2,'Marks Entry'!G93,0)</f>
        <v>0</v>
      </c>
      <c r="CJ86" s="50">
        <f>IF(AK86=CJ$2,'Marks Entry'!G93,0)</f>
        <v>0</v>
      </c>
      <c r="CK86" s="50">
        <f>IF(AK86=CK$2,'Marks Entry'!G93,0)</f>
        <v>0</v>
      </c>
      <c r="CL86" s="50">
        <f>IF(AK86=CL$2,'Marks Entry'!G93,0)</f>
        <v>0</v>
      </c>
      <c r="CM86" s="50">
        <f>IF(AK86=CM$2,'Marks Entry'!G93,0)</f>
        <v>0</v>
      </c>
      <c r="CN86" s="50">
        <f>IF(AK86=CN$2,'Marks Entry'!G93,0)</f>
        <v>0</v>
      </c>
      <c r="CO86" s="49" t="str">
        <f>IF(AND('Marks Entry'!$GA93="Passed",$AK86=CO$2),'Marks Entry'!$FZ93,IF($AK86=CO$2,'Marks Entry'!$GA93,""))</f>
        <v/>
      </c>
      <c r="CP86" s="49" t="str">
        <f>IF(AND('Marks Entry'!$GA93="Passed",$AK86=CP$2),'Marks Entry'!$FZ93,IF($AK86=CP$2,'Marks Entry'!$GA93,""))</f>
        <v/>
      </c>
      <c r="CQ86" s="49" t="str">
        <f>IF(AND('Marks Entry'!$GA93="Passed",$AK86=CQ$2),'Marks Entry'!$FZ93,IF($AK86=CQ$2,'Marks Entry'!$GA93,""))</f>
        <v/>
      </c>
      <c r="CR86" s="49" t="str">
        <f>IF(AND('Marks Entry'!$GA93="Passed",$AK86=CR$2),'Marks Entry'!$FZ93,IF($AK86=CR$2,'Marks Entry'!$GA93,""))</f>
        <v/>
      </c>
      <c r="CS86" s="49" t="str">
        <f>IF(AND('Marks Entry'!$GA93="Passed",$AK86=CS$2),'Marks Entry'!$FZ93,IF($AK86=CS$2,'Marks Entry'!$GA93,""))</f>
        <v/>
      </c>
      <c r="CT86" s="49" t="str">
        <f>IF(AND('Marks Entry'!$GA93="Passed",$AK86=CT$2),'Marks Entry'!$FZ93,IF($AK86=CT$2,'Marks Entry'!$GA93,""))</f>
        <v/>
      </c>
    </row>
    <row r="87" spans="36:98" hidden="1">
      <c r="AJ87" s="42">
        <f t="shared" si="124"/>
        <v>0</v>
      </c>
      <c r="AK87" s="42">
        <f>'Marks Entry'!F94</f>
        <v>0</v>
      </c>
      <c r="AL87" s="50" t="str">
        <f>'Result Sheet'!X92</f>
        <v/>
      </c>
      <c r="AM87" s="50" t="str">
        <f>'Result Sheet'!AL92</f>
        <v/>
      </c>
      <c r="AN87" s="50" t="str">
        <f>'Result Sheet'!AZ92</f>
        <v/>
      </c>
      <c r="AO87" s="50" t="str">
        <f>'Result Sheet'!BN92</f>
        <v/>
      </c>
      <c r="AP87" s="50" t="str">
        <f>'Result Sheet'!CB92</f>
        <v/>
      </c>
      <c r="AQ87" s="43" t="str">
        <f>'Result Sheet'!CP92</f>
        <v/>
      </c>
      <c r="AR87" s="48" t="str">
        <f>'Result Sheet'!DD92</f>
        <v/>
      </c>
      <c r="AS87" s="41">
        <f t="shared" si="117"/>
        <v>0</v>
      </c>
      <c r="AT87" s="41">
        <f t="shared" si="117"/>
        <v>0</v>
      </c>
      <c r="AU87" s="41">
        <f t="shared" si="117"/>
        <v>0</v>
      </c>
      <c r="AV87" s="41">
        <f t="shared" si="117"/>
        <v>0</v>
      </c>
      <c r="AW87" s="41">
        <f t="shared" si="117"/>
        <v>0</v>
      </c>
      <c r="AX87" s="41">
        <f t="shared" si="117"/>
        <v>0</v>
      </c>
      <c r="AY87" s="41">
        <f t="shared" si="118"/>
        <v>0</v>
      </c>
      <c r="AZ87" s="41">
        <f t="shared" si="118"/>
        <v>0</v>
      </c>
      <c r="BA87" s="41">
        <f t="shared" si="118"/>
        <v>0</v>
      </c>
      <c r="BB87" s="41">
        <f t="shared" si="118"/>
        <v>0</v>
      </c>
      <c r="BC87" s="41">
        <f t="shared" si="118"/>
        <v>0</v>
      </c>
      <c r="BD87" s="41">
        <f t="shared" si="118"/>
        <v>0</v>
      </c>
      <c r="BE87" s="41">
        <f t="shared" si="119"/>
        <v>0</v>
      </c>
      <c r="BF87" s="41">
        <f t="shared" si="119"/>
        <v>0</v>
      </c>
      <c r="BG87" s="41">
        <f t="shared" si="119"/>
        <v>0</v>
      </c>
      <c r="BH87" s="41">
        <f t="shared" si="119"/>
        <v>0</v>
      </c>
      <c r="BI87" s="41">
        <f t="shared" si="119"/>
        <v>0</v>
      </c>
      <c r="BJ87" s="41">
        <f t="shared" si="119"/>
        <v>0</v>
      </c>
      <c r="BK87" s="41">
        <f t="shared" si="120"/>
        <v>0</v>
      </c>
      <c r="BL87" s="41">
        <f t="shared" si="120"/>
        <v>0</v>
      </c>
      <c r="BM87" s="41">
        <f t="shared" si="120"/>
        <v>0</v>
      </c>
      <c r="BN87" s="41">
        <f t="shared" si="120"/>
        <v>0</v>
      </c>
      <c r="BO87" s="41">
        <f t="shared" si="120"/>
        <v>0</v>
      </c>
      <c r="BP87" s="41">
        <f t="shared" si="120"/>
        <v>0</v>
      </c>
      <c r="BQ87" s="41">
        <f t="shared" si="121"/>
        <v>0</v>
      </c>
      <c r="BR87" s="41">
        <f t="shared" si="121"/>
        <v>0</v>
      </c>
      <c r="BS87" s="41">
        <f t="shared" si="121"/>
        <v>0</v>
      </c>
      <c r="BT87" s="41">
        <f t="shared" si="121"/>
        <v>0</v>
      </c>
      <c r="BU87" s="41">
        <f t="shared" si="121"/>
        <v>0</v>
      </c>
      <c r="BV87" s="41">
        <f t="shared" si="121"/>
        <v>0</v>
      </c>
      <c r="BW87" s="41">
        <f t="shared" si="122"/>
        <v>0</v>
      </c>
      <c r="BX87" s="41">
        <f t="shared" si="122"/>
        <v>0</v>
      </c>
      <c r="BY87" s="41">
        <f t="shared" si="122"/>
        <v>0</v>
      </c>
      <c r="BZ87" s="41">
        <f t="shared" si="122"/>
        <v>0</v>
      </c>
      <c r="CA87" s="41">
        <f t="shared" si="122"/>
        <v>0</v>
      </c>
      <c r="CB87" s="41">
        <f t="shared" si="122"/>
        <v>0</v>
      </c>
      <c r="CC87" s="41">
        <f t="shared" si="123"/>
        <v>0</v>
      </c>
      <c r="CD87" s="41">
        <f t="shared" si="123"/>
        <v>0</v>
      </c>
      <c r="CE87" s="41">
        <f t="shared" si="123"/>
        <v>0</v>
      </c>
      <c r="CF87" s="41">
        <f t="shared" si="123"/>
        <v>0</v>
      </c>
      <c r="CG87" s="41">
        <f t="shared" si="123"/>
        <v>0</v>
      </c>
      <c r="CH87" s="41">
        <f t="shared" si="123"/>
        <v>0</v>
      </c>
      <c r="CI87" s="51">
        <f>IF(AK87=CI$2,'Marks Entry'!G94,0)</f>
        <v>0</v>
      </c>
      <c r="CJ87" s="50">
        <f>IF(AK87=CJ$2,'Marks Entry'!G94,0)</f>
        <v>0</v>
      </c>
      <c r="CK87" s="50">
        <f>IF(AK87=CK$2,'Marks Entry'!G94,0)</f>
        <v>0</v>
      </c>
      <c r="CL87" s="50">
        <f>IF(AK87=CL$2,'Marks Entry'!G94,0)</f>
        <v>0</v>
      </c>
      <c r="CM87" s="50">
        <f>IF(AK87=CM$2,'Marks Entry'!G94,0)</f>
        <v>0</v>
      </c>
      <c r="CN87" s="50">
        <f>IF(AK87=CN$2,'Marks Entry'!G94,0)</f>
        <v>0</v>
      </c>
      <c r="CO87" s="49" t="str">
        <f>IF(AND('Marks Entry'!$GA94="Passed",$AK87=CO$2),'Marks Entry'!$FZ94,IF($AK87=CO$2,'Marks Entry'!$GA94,""))</f>
        <v/>
      </c>
      <c r="CP87" s="49" t="str">
        <f>IF(AND('Marks Entry'!$GA94="Passed",$AK87=CP$2),'Marks Entry'!$FZ94,IF($AK87=CP$2,'Marks Entry'!$GA94,""))</f>
        <v/>
      </c>
      <c r="CQ87" s="49" t="str">
        <f>IF(AND('Marks Entry'!$GA94="Passed",$AK87=CQ$2),'Marks Entry'!$FZ94,IF($AK87=CQ$2,'Marks Entry'!$GA94,""))</f>
        <v/>
      </c>
      <c r="CR87" s="49" t="str">
        <f>IF(AND('Marks Entry'!$GA94="Passed",$AK87=CR$2),'Marks Entry'!$FZ94,IF($AK87=CR$2,'Marks Entry'!$GA94,""))</f>
        <v/>
      </c>
      <c r="CS87" s="49" t="str">
        <f>IF(AND('Marks Entry'!$GA94="Passed",$AK87=CS$2),'Marks Entry'!$FZ94,IF($AK87=CS$2,'Marks Entry'!$GA94,""))</f>
        <v/>
      </c>
      <c r="CT87" s="49" t="str">
        <f>IF(AND('Marks Entry'!$GA94="Passed",$AK87=CT$2),'Marks Entry'!$FZ94,IF($AK87=CT$2,'Marks Entry'!$GA94,""))</f>
        <v/>
      </c>
    </row>
    <row r="88" spans="36:98" hidden="1">
      <c r="AJ88" s="42">
        <f t="shared" si="124"/>
        <v>0</v>
      </c>
      <c r="AK88" s="42">
        <f>'Marks Entry'!F95</f>
        <v>0</v>
      </c>
      <c r="AL88" s="50" t="str">
        <f>'Result Sheet'!X93</f>
        <v/>
      </c>
      <c r="AM88" s="50" t="str">
        <f>'Result Sheet'!AL93</f>
        <v/>
      </c>
      <c r="AN88" s="50" t="str">
        <f>'Result Sheet'!AZ93</f>
        <v/>
      </c>
      <c r="AO88" s="50" t="str">
        <f>'Result Sheet'!BN93</f>
        <v/>
      </c>
      <c r="AP88" s="50" t="str">
        <f>'Result Sheet'!CB93</f>
        <v/>
      </c>
      <c r="AQ88" s="43" t="str">
        <f>'Result Sheet'!CP93</f>
        <v/>
      </c>
      <c r="AR88" s="48" t="str">
        <f>'Result Sheet'!DD93</f>
        <v/>
      </c>
      <c r="AS88" s="41">
        <f t="shared" si="117"/>
        <v>0</v>
      </c>
      <c r="AT88" s="41">
        <f t="shared" si="117"/>
        <v>0</v>
      </c>
      <c r="AU88" s="41">
        <f t="shared" si="117"/>
        <v>0</v>
      </c>
      <c r="AV88" s="41">
        <f t="shared" si="117"/>
        <v>0</v>
      </c>
      <c r="AW88" s="41">
        <f t="shared" si="117"/>
        <v>0</v>
      </c>
      <c r="AX88" s="41">
        <f t="shared" si="117"/>
        <v>0</v>
      </c>
      <c r="AY88" s="41">
        <f t="shared" si="118"/>
        <v>0</v>
      </c>
      <c r="AZ88" s="41">
        <f t="shared" si="118"/>
        <v>0</v>
      </c>
      <c r="BA88" s="41">
        <f t="shared" si="118"/>
        <v>0</v>
      </c>
      <c r="BB88" s="41">
        <f t="shared" si="118"/>
        <v>0</v>
      </c>
      <c r="BC88" s="41">
        <f t="shared" si="118"/>
        <v>0</v>
      </c>
      <c r="BD88" s="41">
        <f t="shared" si="118"/>
        <v>0</v>
      </c>
      <c r="BE88" s="41">
        <f t="shared" si="119"/>
        <v>0</v>
      </c>
      <c r="BF88" s="41">
        <f t="shared" si="119"/>
        <v>0</v>
      </c>
      <c r="BG88" s="41">
        <f t="shared" si="119"/>
        <v>0</v>
      </c>
      <c r="BH88" s="41">
        <f t="shared" si="119"/>
        <v>0</v>
      </c>
      <c r="BI88" s="41">
        <f t="shared" si="119"/>
        <v>0</v>
      </c>
      <c r="BJ88" s="41">
        <f t="shared" si="119"/>
        <v>0</v>
      </c>
      <c r="BK88" s="41">
        <f t="shared" si="120"/>
        <v>0</v>
      </c>
      <c r="BL88" s="41">
        <f t="shared" si="120"/>
        <v>0</v>
      </c>
      <c r="BM88" s="41">
        <f t="shared" si="120"/>
        <v>0</v>
      </c>
      <c r="BN88" s="41">
        <f t="shared" si="120"/>
        <v>0</v>
      </c>
      <c r="BO88" s="41">
        <f t="shared" si="120"/>
        <v>0</v>
      </c>
      <c r="BP88" s="41">
        <f t="shared" si="120"/>
        <v>0</v>
      </c>
      <c r="BQ88" s="41">
        <f t="shared" si="121"/>
        <v>0</v>
      </c>
      <c r="BR88" s="41">
        <f t="shared" si="121"/>
        <v>0</v>
      </c>
      <c r="BS88" s="41">
        <f t="shared" si="121"/>
        <v>0</v>
      </c>
      <c r="BT88" s="41">
        <f t="shared" si="121"/>
        <v>0</v>
      </c>
      <c r="BU88" s="41">
        <f t="shared" si="121"/>
        <v>0</v>
      </c>
      <c r="BV88" s="41">
        <f t="shared" si="121"/>
        <v>0</v>
      </c>
      <c r="BW88" s="41">
        <f t="shared" si="122"/>
        <v>0</v>
      </c>
      <c r="BX88" s="41">
        <f t="shared" si="122"/>
        <v>0</v>
      </c>
      <c r="BY88" s="41">
        <f t="shared" si="122"/>
        <v>0</v>
      </c>
      <c r="BZ88" s="41">
        <f t="shared" si="122"/>
        <v>0</v>
      </c>
      <c r="CA88" s="41">
        <f t="shared" si="122"/>
        <v>0</v>
      </c>
      <c r="CB88" s="41">
        <f t="shared" si="122"/>
        <v>0</v>
      </c>
      <c r="CC88" s="41">
        <f t="shared" si="123"/>
        <v>0</v>
      </c>
      <c r="CD88" s="41">
        <f t="shared" si="123"/>
        <v>0</v>
      </c>
      <c r="CE88" s="41">
        <f t="shared" si="123"/>
        <v>0</v>
      </c>
      <c r="CF88" s="41">
        <f t="shared" si="123"/>
        <v>0</v>
      </c>
      <c r="CG88" s="41">
        <f t="shared" si="123"/>
        <v>0</v>
      </c>
      <c r="CH88" s="41">
        <f t="shared" si="123"/>
        <v>0</v>
      </c>
      <c r="CI88" s="51">
        <f>IF(AK88=CI$2,'Marks Entry'!G95,0)</f>
        <v>0</v>
      </c>
      <c r="CJ88" s="50">
        <f>IF(AK88=CJ$2,'Marks Entry'!G95,0)</f>
        <v>0</v>
      </c>
      <c r="CK88" s="50">
        <f>IF(AK88=CK$2,'Marks Entry'!G95,0)</f>
        <v>0</v>
      </c>
      <c r="CL88" s="50">
        <f>IF(AK88=CL$2,'Marks Entry'!G95,0)</f>
        <v>0</v>
      </c>
      <c r="CM88" s="50">
        <f>IF(AK88=CM$2,'Marks Entry'!G95,0)</f>
        <v>0</v>
      </c>
      <c r="CN88" s="50">
        <f>IF(AK88=CN$2,'Marks Entry'!G95,0)</f>
        <v>0</v>
      </c>
      <c r="CO88" s="49" t="str">
        <f>IF(AND('Marks Entry'!$GA95="Passed",$AK88=CO$2),'Marks Entry'!$FZ95,IF($AK88=CO$2,'Marks Entry'!$GA95,""))</f>
        <v/>
      </c>
      <c r="CP88" s="49" t="str">
        <f>IF(AND('Marks Entry'!$GA95="Passed",$AK88=CP$2),'Marks Entry'!$FZ95,IF($AK88=CP$2,'Marks Entry'!$GA95,""))</f>
        <v/>
      </c>
      <c r="CQ88" s="49" t="str">
        <f>IF(AND('Marks Entry'!$GA95="Passed",$AK88=CQ$2),'Marks Entry'!$FZ95,IF($AK88=CQ$2,'Marks Entry'!$GA95,""))</f>
        <v/>
      </c>
      <c r="CR88" s="49" t="str">
        <f>IF(AND('Marks Entry'!$GA95="Passed",$AK88=CR$2),'Marks Entry'!$FZ95,IF($AK88=CR$2,'Marks Entry'!$GA95,""))</f>
        <v/>
      </c>
      <c r="CS88" s="49" t="str">
        <f>IF(AND('Marks Entry'!$GA95="Passed",$AK88=CS$2),'Marks Entry'!$FZ95,IF($AK88=CS$2,'Marks Entry'!$GA95,""))</f>
        <v/>
      </c>
      <c r="CT88" s="49" t="str">
        <f>IF(AND('Marks Entry'!$GA95="Passed",$AK88=CT$2),'Marks Entry'!$FZ95,IF($AK88=CT$2,'Marks Entry'!$GA95,""))</f>
        <v/>
      </c>
    </row>
    <row r="89" spans="36:98" hidden="1">
      <c r="AJ89" s="42">
        <f t="shared" si="124"/>
        <v>0</v>
      </c>
      <c r="AK89" s="42">
        <f>'Marks Entry'!F96</f>
        <v>0</v>
      </c>
      <c r="AL89" s="50" t="str">
        <f>'Result Sheet'!X94</f>
        <v/>
      </c>
      <c r="AM89" s="50" t="str">
        <f>'Result Sheet'!AL94</f>
        <v/>
      </c>
      <c r="AN89" s="50" t="str">
        <f>'Result Sheet'!AZ94</f>
        <v/>
      </c>
      <c r="AO89" s="50" t="str">
        <f>'Result Sheet'!BN94</f>
        <v/>
      </c>
      <c r="AP89" s="50" t="str">
        <f>'Result Sheet'!CB94</f>
        <v/>
      </c>
      <c r="AQ89" s="43" t="str">
        <f>'Result Sheet'!CP94</f>
        <v/>
      </c>
      <c r="AR89" s="48" t="str">
        <f>'Result Sheet'!DD94</f>
        <v/>
      </c>
      <c r="AS89" s="41">
        <f t="shared" si="117"/>
        <v>0</v>
      </c>
      <c r="AT89" s="41">
        <f t="shared" si="117"/>
        <v>0</v>
      </c>
      <c r="AU89" s="41">
        <f t="shared" si="117"/>
        <v>0</v>
      </c>
      <c r="AV89" s="41">
        <f t="shared" si="117"/>
        <v>0</v>
      </c>
      <c r="AW89" s="41">
        <f t="shared" si="117"/>
        <v>0</v>
      </c>
      <c r="AX89" s="41">
        <f t="shared" si="117"/>
        <v>0</v>
      </c>
      <c r="AY89" s="41">
        <f t="shared" si="118"/>
        <v>0</v>
      </c>
      <c r="AZ89" s="41">
        <f t="shared" si="118"/>
        <v>0</v>
      </c>
      <c r="BA89" s="41">
        <f t="shared" si="118"/>
        <v>0</v>
      </c>
      <c r="BB89" s="41">
        <f t="shared" si="118"/>
        <v>0</v>
      </c>
      <c r="BC89" s="41">
        <f t="shared" si="118"/>
        <v>0</v>
      </c>
      <c r="BD89" s="41">
        <f t="shared" si="118"/>
        <v>0</v>
      </c>
      <c r="BE89" s="41">
        <f t="shared" si="119"/>
        <v>0</v>
      </c>
      <c r="BF89" s="41">
        <f t="shared" si="119"/>
        <v>0</v>
      </c>
      <c r="BG89" s="41">
        <f t="shared" si="119"/>
        <v>0</v>
      </c>
      <c r="BH89" s="41">
        <f t="shared" si="119"/>
        <v>0</v>
      </c>
      <c r="BI89" s="41">
        <f t="shared" si="119"/>
        <v>0</v>
      </c>
      <c r="BJ89" s="41">
        <f t="shared" si="119"/>
        <v>0</v>
      </c>
      <c r="BK89" s="41">
        <f t="shared" si="120"/>
        <v>0</v>
      </c>
      <c r="BL89" s="41">
        <f t="shared" si="120"/>
        <v>0</v>
      </c>
      <c r="BM89" s="41">
        <f t="shared" si="120"/>
        <v>0</v>
      </c>
      <c r="BN89" s="41">
        <f t="shared" si="120"/>
        <v>0</v>
      </c>
      <c r="BO89" s="41">
        <f t="shared" si="120"/>
        <v>0</v>
      </c>
      <c r="BP89" s="41">
        <f t="shared" si="120"/>
        <v>0</v>
      </c>
      <c r="BQ89" s="41">
        <f t="shared" si="121"/>
        <v>0</v>
      </c>
      <c r="BR89" s="41">
        <f t="shared" si="121"/>
        <v>0</v>
      </c>
      <c r="BS89" s="41">
        <f t="shared" si="121"/>
        <v>0</v>
      </c>
      <c r="BT89" s="41">
        <f t="shared" si="121"/>
        <v>0</v>
      </c>
      <c r="BU89" s="41">
        <f t="shared" si="121"/>
        <v>0</v>
      </c>
      <c r="BV89" s="41">
        <f t="shared" si="121"/>
        <v>0</v>
      </c>
      <c r="BW89" s="41">
        <f t="shared" si="122"/>
        <v>0</v>
      </c>
      <c r="BX89" s="41">
        <f t="shared" si="122"/>
        <v>0</v>
      </c>
      <c r="BY89" s="41">
        <f t="shared" si="122"/>
        <v>0</v>
      </c>
      <c r="BZ89" s="41">
        <f t="shared" si="122"/>
        <v>0</v>
      </c>
      <c r="CA89" s="41">
        <f t="shared" si="122"/>
        <v>0</v>
      </c>
      <c r="CB89" s="41">
        <f t="shared" si="122"/>
        <v>0</v>
      </c>
      <c r="CC89" s="41">
        <f t="shared" si="123"/>
        <v>0</v>
      </c>
      <c r="CD89" s="41">
        <f t="shared" si="123"/>
        <v>0</v>
      </c>
      <c r="CE89" s="41">
        <f t="shared" si="123"/>
        <v>0</v>
      </c>
      <c r="CF89" s="41">
        <f t="shared" si="123"/>
        <v>0</v>
      </c>
      <c r="CG89" s="41">
        <f t="shared" si="123"/>
        <v>0</v>
      </c>
      <c r="CH89" s="41">
        <f t="shared" si="123"/>
        <v>0</v>
      </c>
      <c r="CI89" s="51">
        <f>IF(AK89=CI$2,'Marks Entry'!G96,0)</f>
        <v>0</v>
      </c>
      <c r="CJ89" s="50">
        <f>IF(AK89=CJ$2,'Marks Entry'!G96,0)</f>
        <v>0</v>
      </c>
      <c r="CK89" s="50">
        <f>IF(AK89=CK$2,'Marks Entry'!G96,0)</f>
        <v>0</v>
      </c>
      <c r="CL89" s="50">
        <f>IF(AK89=CL$2,'Marks Entry'!G96,0)</f>
        <v>0</v>
      </c>
      <c r="CM89" s="50">
        <f>IF(AK89=CM$2,'Marks Entry'!G96,0)</f>
        <v>0</v>
      </c>
      <c r="CN89" s="50">
        <f>IF(AK89=CN$2,'Marks Entry'!G96,0)</f>
        <v>0</v>
      </c>
      <c r="CO89" s="49" t="str">
        <f>IF(AND('Marks Entry'!$GA96="Passed",$AK89=CO$2),'Marks Entry'!$FZ96,IF($AK89=CO$2,'Marks Entry'!$GA96,""))</f>
        <v/>
      </c>
      <c r="CP89" s="49" t="str">
        <f>IF(AND('Marks Entry'!$GA96="Passed",$AK89=CP$2),'Marks Entry'!$FZ96,IF($AK89=CP$2,'Marks Entry'!$GA96,""))</f>
        <v/>
      </c>
      <c r="CQ89" s="49" t="str">
        <f>IF(AND('Marks Entry'!$GA96="Passed",$AK89=CQ$2),'Marks Entry'!$FZ96,IF($AK89=CQ$2,'Marks Entry'!$GA96,""))</f>
        <v/>
      </c>
      <c r="CR89" s="49" t="str">
        <f>IF(AND('Marks Entry'!$GA96="Passed",$AK89=CR$2),'Marks Entry'!$FZ96,IF($AK89=CR$2,'Marks Entry'!$GA96,""))</f>
        <v/>
      </c>
      <c r="CS89" s="49" t="str">
        <f>IF(AND('Marks Entry'!$GA96="Passed",$AK89=CS$2),'Marks Entry'!$FZ96,IF($AK89=CS$2,'Marks Entry'!$GA96,""))</f>
        <v/>
      </c>
      <c r="CT89" s="49" t="str">
        <f>IF(AND('Marks Entry'!$GA96="Passed",$AK89=CT$2),'Marks Entry'!$FZ96,IF($AK89=CT$2,'Marks Entry'!$GA96,""))</f>
        <v/>
      </c>
    </row>
    <row r="90" spans="36:98" hidden="1">
      <c r="AJ90" s="42">
        <f t="shared" si="124"/>
        <v>0</v>
      </c>
      <c r="AK90" s="42">
        <f>'Marks Entry'!F97</f>
        <v>0</v>
      </c>
      <c r="AL90" s="50" t="str">
        <f>'Result Sheet'!X95</f>
        <v/>
      </c>
      <c r="AM90" s="50" t="str">
        <f>'Result Sheet'!AL95</f>
        <v/>
      </c>
      <c r="AN90" s="50" t="str">
        <f>'Result Sheet'!AZ95</f>
        <v/>
      </c>
      <c r="AO90" s="50" t="str">
        <f>'Result Sheet'!BN95</f>
        <v/>
      </c>
      <c r="AP90" s="50" t="str">
        <f>'Result Sheet'!CB95</f>
        <v/>
      </c>
      <c r="AQ90" s="43" t="str">
        <f>'Result Sheet'!CP95</f>
        <v/>
      </c>
      <c r="AR90" s="48" t="str">
        <f>'Result Sheet'!DD95</f>
        <v/>
      </c>
      <c r="AS90" s="41">
        <f t="shared" si="117"/>
        <v>0</v>
      </c>
      <c r="AT90" s="41">
        <f t="shared" si="117"/>
        <v>0</v>
      </c>
      <c r="AU90" s="41">
        <f t="shared" si="117"/>
        <v>0</v>
      </c>
      <c r="AV90" s="41">
        <f t="shared" si="117"/>
        <v>0</v>
      </c>
      <c r="AW90" s="41">
        <f t="shared" si="117"/>
        <v>0</v>
      </c>
      <c r="AX90" s="41">
        <f t="shared" si="117"/>
        <v>0</v>
      </c>
      <c r="AY90" s="41">
        <f t="shared" si="118"/>
        <v>0</v>
      </c>
      <c r="AZ90" s="41">
        <f t="shared" si="118"/>
        <v>0</v>
      </c>
      <c r="BA90" s="41">
        <f t="shared" si="118"/>
        <v>0</v>
      </c>
      <c r="BB90" s="41">
        <f t="shared" si="118"/>
        <v>0</v>
      </c>
      <c r="BC90" s="41">
        <f t="shared" si="118"/>
        <v>0</v>
      </c>
      <c r="BD90" s="41">
        <f t="shared" si="118"/>
        <v>0</v>
      </c>
      <c r="BE90" s="41">
        <f t="shared" si="119"/>
        <v>0</v>
      </c>
      <c r="BF90" s="41">
        <f t="shared" si="119"/>
        <v>0</v>
      </c>
      <c r="BG90" s="41">
        <f t="shared" si="119"/>
        <v>0</v>
      </c>
      <c r="BH90" s="41">
        <f t="shared" si="119"/>
        <v>0</v>
      </c>
      <c r="BI90" s="41">
        <f t="shared" si="119"/>
        <v>0</v>
      </c>
      <c r="BJ90" s="41">
        <f t="shared" si="119"/>
        <v>0</v>
      </c>
      <c r="BK90" s="41">
        <f t="shared" si="120"/>
        <v>0</v>
      </c>
      <c r="BL90" s="41">
        <f t="shared" si="120"/>
        <v>0</v>
      </c>
      <c r="BM90" s="41">
        <f t="shared" si="120"/>
        <v>0</v>
      </c>
      <c r="BN90" s="41">
        <f t="shared" si="120"/>
        <v>0</v>
      </c>
      <c r="BO90" s="41">
        <f t="shared" si="120"/>
        <v>0</v>
      </c>
      <c r="BP90" s="41">
        <f t="shared" si="120"/>
        <v>0</v>
      </c>
      <c r="BQ90" s="41">
        <f t="shared" si="121"/>
        <v>0</v>
      </c>
      <c r="BR90" s="41">
        <f t="shared" si="121"/>
        <v>0</v>
      </c>
      <c r="BS90" s="41">
        <f t="shared" si="121"/>
        <v>0</v>
      </c>
      <c r="BT90" s="41">
        <f t="shared" si="121"/>
        <v>0</v>
      </c>
      <c r="BU90" s="41">
        <f t="shared" si="121"/>
        <v>0</v>
      </c>
      <c r="BV90" s="41">
        <f t="shared" si="121"/>
        <v>0</v>
      </c>
      <c r="BW90" s="41">
        <f t="shared" si="122"/>
        <v>0</v>
      </c>
      <c r="BX90" s="41">
        <f t="shared" si="122"/>
        <v>0</v>
      </c>
      <c r="BY90" s="41">
        <f t="shared" si="122"/>
        <v>0</v>
      </c>
      <c r="BZ90" s="41">
        <f t="shared" si="122"/>
        <v>0</v>
      </c>
      <c r="CA90" s="41">
        <f t="shared" si="122"/>
        <v>0</v>
      </c>
      <c r="CB90" s="41">
        <f t="shared" si="122"/>
        <v>0</v>
      </c>
      <c r="CC90" s="41">
        <f t="shared" si="123"/>
        <v>0</v>
      </c>
      <c r="CD90" s="41">
        <f t="shared" si="123"/>
        <v>0</v>
      </c>
      <c r="CE90" s="41">
        <f t="shared" si="123"/>
        <v>0</v>
      </c>
      <c r="CF90" s="41">
        <f t="shared" si="123"/>
        <v>0</v>
      </c>
      <c r="CG90" s="41">
        <f t="shared" si="123"/>
        <v>0</v>
      </c>
      <c r="CH90" s="41">
        <f t="shared" si="123"/>
        <v>0</v>
      </c>
      <c r="CI90" s="51">
        <f>IF(AK90=CI$2,'Marks Entry'!G97,0)</f>
        <v>0</v>
      </c>
      <c r="CJ90" s="50">
        <f>IF(AK90=CJ$2,'Marks Entry'!G97,0)</f>
        <v>0</v>
      </c>
      <c r="CK90" s="50">
        <f>IF(AK90=CK$2,'Marks Entry'!G97,0)</f>
        <v>0</v>
      </c>
      <c r="CL90" s="50">
        <f>IF(AK90=CL$2,'Marks Entry'!G97,0)</f>
        <v>0</v>
      </c>
      <c r="CM90" s="50">
        <f>IF(AK90=CM$2,'Marks Entry'!G97,0)</f>
        <v>0</v>
      </c>
      <c r="CN90" s="50">
        <f>IF(AK90=CN$2,'Marks Entry'!G97,0)</f>
        <v>0</v>
      </c>
      <c r="CO90" s="49" t="str">
        <f>IF(AND('Marks Entry'!$GA97="Passed",$AK90=CO$2),'Marks Entry'!$FZ97,IF($AK90=CO$2,'Marks Entry'!$GA97,""))</f>
        <v/>
      </c>
      <c r="CP90" s="49" t="str">
        <f>IF(AND('Marks Entry'!$GA97="Passed",$AK90=CP$2),'Marks Entry'!$FZ97,IF($AK90=CP$2,'Marks Entry'!$GA97,""))</f>
        <v/>
      </c>
      <c r="CQ90" s="49" t="str">
        <f>IF(AND('Marks Entry'!$GA97="Passed",$AK90=CQ$2),'Marks Entry'!$FZ97,IF($AK90=CQ$2,'Marks Entry'!$GA97,""))</f>
        <v/>
      </c>
      <c r="CR90" s="49" t="str">
        <f>IF(AND('Marks Entry'!$GA97="Passed",$AK90=CR$2),'Marks Entry'!$FZ97,IF($AK90=CR$2,'Marks Entry'!$GA97,""))</f>
        <v/>
      </c>
      <c r="CS90" s="49" t="str">
        <f>IF(AND('Marks Entry'!$GA97="Passed",$AK90=CS$2),'Marks Entry'!$FZ97,IF($AK90=CS$2,'Marks Entry'!$GA97,""))</f>
        <v/>
      </c>
      <c r="CT90" s="49" t="str">
        <f>IF(AND('Marks Entry'!$GA97="Passed",$AK90=CT$2),'Marks Entry'!$FZ97,IF($AK90=CT$2,'Marks Entry'!$GA97,""))</f>
        <v/>
      </c>
    </row>
    <row r="91" spans="36:98" hidden="1">
      <c r="AJ91" s="42">
        <f t="shared" si="124"/>
        <v>0</v>
      </c>
      <c r="AK91" s="42">
        <f>'Marks Entry'!F98</f>
        <v>0</v>
      </c>
      <c r="AL91" s="50" t="str">
        <f>'Result Sheet'!X96</f>
        <v/>
      </c>
      <c r="AM91" s="50" t="str">
        <f>'Result Sheet'!AL96</f>
        <v/>
      </c>
      <c r="AN91" s="50" t="str">
        <f>'Result Sheet'!AZ96</f>
        <v/>
      </c>
      <c r="AO91" s="50" t="str">
        <f>'Result Sheet'!BN96</f>
        <v/>
      </c>
      <c r="AP91" s="50" t="str">
        <f>'Result Sheet'!CB96</f>
        <v/>
      </c>
      <c r="AQ91" s="43" t="str">
        <f>'Result Sheet'!CP96</f>
        <v/>
      </c>
      <c r="AR91" s="48" t="str">
        <f>'Result Sheet'!DD96</f>
        <v/>
      </c>
      <c r="AS91" s="41">
        <f t="shared" si="117"/>
        <v>0</v>
      </c>
      <c r="AT91" s="41">
        <f t="shared" si="117"/>
        <v>0</v>
      </c>
      <c r="AU91" s="41">
        <f t="shared" si="117"/>
        <v>0</v>
      </c>
      <c r="AV91" s="41">
        <f t="shared" si="117"/>
        <v>0</v>
      </c>
      <c r="AW91" s="41">
        <f t="shared" si="117"/>
        <v>0</v>
      </c>
      <c r="AX91" s="41">
        <f t="shared" si="117"/>
        <v>0</v>
      </c>
      <c r="AY91" s="41">
        <f t="shared" si="118"/>
        <v>0</v>
      </c>
      <c r="AZ91" s="41">
        <f t="shared" si="118"/>
        <v>0</v>
      </c>
      <c r="BA91" s="41">
        <f t="shared" si="118"/>
        <v>0</v>
      </c>
      <c r="BB91" s="41">
        <f t="shared" si="118"/>
        <v>0</v>
      </c>
      <c r="BC91" s="41">
        <f t="shared" si="118"/>
        <v>0</v>
      </c>
      <c r="BD91" s="41">
        <f t="shared" si="118"/>
        <v>0</v>
      </c>
      <c r="BE91" s="41">
        <f t="shared" si="119"/>
        <v>0</v>
      </c>
      <c r="BF91" s="41">
        <f t="shared" si="119"/>
        <v>0</v>
      </c>
      <c r="BG91" s="41">
        <f t="shared" si="119"/>
        <v>0</v>
      </c>
      <c r="BH91" s="41">
        <f t="shared" si="119"/>
        <v>0</v>
      </c>
      <c r="BI91" s="41">
        <f t="shared" si="119"/>
        <v>0</v>
      </c>
      <c r="BJ91" s="41">
        <f t="shared" si="119"/>
        <v>0</v>
      </c>
      <c r="BK91" s="41">
        <f t="shared" si="120"/>
        <v>0</v>
      </c>
      <c r="BL91" s="41">
        <f t="shared" si="120"/>
        <v>0</v>
      </c>
      <c r="BM91" s="41">
        <f t="shared" si="120"/>
        <v>0</v>
      </c>
      <c r="BN91" s="41">
        <f t="shared" si="120"/>
        <v>0</v>
      </c>
      <c r="BO91" s="41">
        <f t="shared" si="120"/>
        <v>0</v>
      </c>
      <c r="BP91" s="41">
        <f t="shared" si="120"/>
        <v>0</v>
      </c>
      <c r="BQ91" s="41">
        <f t="shared" si="121"/>
        <v>0</v>
      </c>
      <c r="BR91" s="41">
        <f t="shared" si="121"/>
        <v>0</v>
      </c>
      <c r="BS91" s="41">
        <f t="shared" si="121"/>
        <v>0</v>
      </c>
      <c r="BT91" s="41">
        <f t="shared" si="121"/>
        <v>0</v>
      </c>
      <c r="BU91" s="41">
        <f t="shared" si="121"/>
        <v>0</v>
      </c>
      <c r="BV91" s="41">
        <f t="shared" si="121"/>
        <v>0</v>
      </c>
      <c r="BW91" s="41">
        <f t="shared" si="122"/>
        <v>0</v>
      </c>
      <c r="BX91" s="41">
        <f t="shared" si="122"/>
        <v>0</v>
      </c>
      <c r="BY91" s="41">
        <f t="shared" si="122"/>
        <v>0</v>
      </c>
      <c r="BZ91" s="41">
        <f t="shared" si="122"/>
        <v>0</v>
      </c>
      <c r="CA91" s="41">
        <f t="shared" si="122"/>
        <v>0</v>
      </c>
      <c r="CB91" s="41">
        <f t="shared" si="122"/>
        <v>0</v>
      </c>
      <c r="CC91" s="41">
        <f t="shared" si="123"/>
        <v>0</v>
      </c>
      <c r="CD91" s="41">
        <f t="shared" si="123"/>
        <v>0</v>
      </c>
      <c r="CE91" s="41">
        <f t="shared" si="123"/>
        <v>0</v>
      </c>
      <c r="CF91" s="41">
        <f t="shared" si="123"/>
        <v>0</v>
      </c>
      <c r="CG91" s="41">
        <f t="shared" si="123"/>
        <v>0</v>
      </c>
      <c r="CH91" s="41">
        <f t="shared" si="123"/>
        <v>0</v>
      </c>
      <c r="CI91" s="51">
        <f>IF(AK91=CI$2,'Marks Entry'!G98,0)</f>
        <v>0</v>
      </c>
      <c r="CJ91" s="50">
        <f>IF(AK91=CJ$2,'Marks Entry'!G98,0)</f>
        <v>0</v>
      </c>
      <c r="CK91" s="50">
        <f>IF(AK91=CK$2,'Marks Entry'!G98,0)</f>
        <v>0</v>
      </c>
      <c r="CL91" s="50">
        <f>IF(AK91=CL$2,'Marks Entry'!G98,0)</f>
        <v>0</v>
      </c>
      <c r="CM91" s="50">
        <f>IF(AK91=CM$2,'Marks Entry'!G98,0)</f>
        <v>0</v>
      </c>
      <c r="CN91" s="50">
        <f>IF(AK91=CN$2,'Marks Entry'!G98,0)</f>
        <v>0</v>
      </c>
      <c r="CO91" s="49" t="str">
        <f>IF(AND('Marks Entry'!$GA98="Passed",$AK91=CO$2),'Marks Entry'!$FZ98,IF($AK91=CO$2,'Marks Entry'!$GA98,""))</f>
        <v/>
      </c>
      <c r="CP91" s="49" t="str">
        <f>IF(AND('Marks Entry'!$GA98="Passed",$AK91=CP$2),'Marks Entry'!$FZ98,IF($AK91=CP$2,'Marks Entry'!$GA98,""))</f>
        <v/>
      </c>
      <c r="CQ91" s="49" t="str">
        <f>IF(AND('Marks Entry'!$GA98="Passed",$AK91=CQ$2),'Marks Entry'!$FZ98,IF($AK91=CQ$2,'Marks Entry'!$GA98,""))</f>
        <v/>
      </c>
      <c r="CR91" s="49" t="str">
        <f>IF(AND('Marks Entry'!$GA98="Passed",$AK91=CR$2),'Marks Entry'!$FZ98,IF($AK91=CR$2,'Marks Entry'!$GA98,""))</f>
        <v/>
      </c>
      <c r="CS91" s="49" t="str">
        <f>IF(AND('Marks Entry'!$GA98="Passed",$AK91=CS$2),'Marks Entry'!$FZ98,IF($AK91=CS$2,'Marks Entry'!$GA98,""))</f>
        <v/>
      </c>
      <c r="CT91" s="49" t="str">
        <f>IF(AND('Marks Entry'!$GA98="Passed",$AK91=CT$2),'Marks Entry'!$FZ98,IF($AK91=CT$2,'Marks Entry'!$GA98,""))</f>
        <v/>
      </c>
    </row>
    <row r="92" spans="36:98" hidden="1">
      <c r="AJ92" s="42">
        <f t="shared" si="124"/>
        <v>0</v>
      </c>
      <c r="AK92" s="42">
        <f>'Marks Entry'!F99</f>
        <v>0</v>
      </c>
      <c r="AL92" s="50" t="str">
        <f>'Result Sheet'!X97</f>
        <v/>
      </c>
      <c r="AM92" s="50" t="str">
        <f>'Result Sheet'!AL97</f>
        <v/>
      </c>
      <c r="AN92" s="50" t="str">
        <f>'Result Sheet'!AZ97</f>
        <v/>
      </c>
      <c r="AO92" s="50" t="str">
        <f>'Result Sheet'!BN97</f>
        <v/>
      </c>
      <c r="AP92" s="50" t="str">
        <f>'Result Sheet'!CB97</f>
        <v/>
      </c>
      <c r="AQ92" s="43" t="str">
        <f>'Result Sheet'!CP97</f>
        <v/>
      </c>
      <c r="AR92" s="48" t="str">
        <f>'Result Sheet'!DD97</f>
        <v/>
      </c>
      <c r="AS92" s="41">
        <f t="shared" si="117"/>
        <v>0</v>
      </c>
      <c r="AT92" s="41">
        <f t="shared" si="117"/>
        <v>0</v>
      </c>
      <c r="AU92" s="41">
        <f t="shared" si="117"/>
        <v>0</v>
      </c>
      <c r="AV92" s="41">
        <f t="shared" si="117"/>
        <v>0</v>
      </c>
      <c r="AW92" s="41">
        <f t="shared" si="117"/>
        <v>0</v>
      </c>
      <c r="AX92" s="41">
        <f t="shared" si="117"/>
        <v>0</v>
      </c>
      <c r="AY92" s="41">
        <f t="shared" si="118"/>
        <v>0</v>
      </c>
      <c r="AZ92" s="41">
        <f t="shared" si="118"/>
        <v>0</v>
      </c>
      <c r="BA92" s="41">
        <f t="shared" si="118"/>
        <v>0</v>
      </c>
      <c r="BB92" s="41">
        <f t="shared" si="118"/>
        <v>0</v>
      </c>
      <c r="BC92" s="41">
        <f t="shared" si="118"/>
        <v>0</v>
      </c>
      <c r="BD92" s="41">
        <f t="shared" si="118"/>
        <v>0</v>
      </c>
      <c r="BE92" s="41">
        <f t="shared" si="119"/>
        <v>0</v>
      </c>
      <c r="BF92" s="41">
        <f t="shared" si="119"/>
        <v>0</v>
      </c>
      <c r="BG92" s="41">
        <f t="shared" si="119"/>
        <v>0</v>
      </c>
      <c r="BH92" s="41">
        <f t="shared" si="119"/>
        <v>0</v>
      </c>
      <c r="BI92" s="41">
        <f t="shared" si="119"/>
        <v>0</v>
      </c>
      <c r="BJ92" s="41">
        <f t="shared" si="119"/>
        <v>0</v>
      </c>
      <c r="BK92" s="41">
        <f t="shared" si="120"/>
        <v>0</v>
      </c>
      <c r="BL92" s="41">
        <f t="shared" si="120"/>
        <v>0</v>
      </c>
      <c r="BM92" s="41">
        <f t="shared" si="120"/>
        <v>0</v>
      </c>
      <c r="BN92" s="41">
        <f t="shared" si="120"/>
        <v>0</v>
      </c>
      <c r="BO92" s="41">
        <f t="shared" si="120"/>
        <v>0</v>
      </c>
      <c r="BP92" s="41">
        <f t="shared" si="120"/>
        <v>0</v>
      </c>
      <c r="BQ92" s="41">
        <f t="shared" si="121"/>
        <v>0</v>
      </c>
      <c r="BR92" s="41">
        <f t="shared" si="121"/>
        <v>0</v>
      </c>
      <c r="BS92" s="41">
        <f t="shared" si="121"/>
        <v>0</v>
      </c>
      <c r="BT92" s="41">
        <f t="shared" si="121"/>
        <v>0</v>
      </c>
      <c r="BU92" s="41">
        <f t="shared" si="121"/>
        <v>0</v>
      </c>
      <c r="BV92" s="41">
        <f t="shared" si="121"/>
        <v>0</v>
      </c>
      <c r="BW92" s="41">
        <f t="shared" si="122"/>
        <v>0</v>
      </c>
      <c r="BX92" s="41">
        <f t="shared" si="122"/>
        <v>0</v>
      </c>
      <c r="BY92" s="41">
        <f t="shared" si="122"/>
        <v>0</v>
      </c>
      <c r="BZ92" s="41">
        <f t="shared" si="122"/>
        <v>0</v>
      </c>
      <c r="CA92" s="41">
        <f t="shared" si="122"/>
        <v>0</v>
      </c>
      <c r="CB92" s="41">
        <f t="shared" si="122"/>
        <v>0</v>
      </c>
      <c r="CC92" s="41">
        <f t="shared" si="123"/>
        <v>0</v>
      </c>
      <c r="CD92" s="41">
        <f t="shared" si="123"/>
        <v>0</v>
      </c>
      <c r="CE92" s="41">
        <f t="shared" si="123"/>
        <v>0</v>
      </c>
      <c r="CF92" s="41">
        <f t="shared" si="123"/>
        <v>0</v>
      </c>
      <c r="CG92" s="41">
        <f t="shared" si="123"/>
        <v>0</v>
      </c>
      <c r="CH92" s="41">
        <f t="shared" si="123"/>
        <v>0</v>
      </c>
      <c r="CI92" s="51">
        <f>IF(AK92=CI$2,'Marks Entry'!G99,0)</f>
        <v>0</v>
      </c>
      <c r="CJ92" s="50">
        <f>IF(AK92=CJ$2,'Marks Entry'!G99,0)</f>
        <v>0</v>
      </c>
      <c r="CK92" s="50">
        <f>IF(AK92=CK$2,'Marks Entry'!G99,0)</f>
        <v>0</v>
      </c>
      <c r="CL92" s="50">
        <f>IF(AK92=CL$2,'Marks Entry'!G99,0)</f>
        <v>0</v>
      </c>
      <c r="CM92" s="50">
        <f>IF(AK92=CM$2,'Marks Entry'!G99,0)</f>
        <v>0</v>
      </c>
      <c r="CN92" s="50">
        <f>IF(AK92=CN$2,'Marks Entry'!G99,0)</f>
        <v>0</v>
      </c>
      <c r="CO92" s="49" t="str">
        <f>IF(AND('Marks Entry'!$GA99="Passed",$AK92=CO$2),'Marks Entry'!$FZ99,IF($AK92=CO$2,'Marks Entry'!$GA99,""))</f>
        <v/>
      </c>
      <c r="CP92" s="49" t="str">
        <f>IF(AND('Marks Entry'!$GA99="Passed",$AK92=CP$2),'Marks Entry'!$FZ99,IF($AK92=CP$2,'Marks Entry'!$GA99,""))</f>
        <v/>
      </c>
      <c r="CQ92" s="49" t="str">
        <f>IF(AND('Marks Entry'!$GA99="Passed",$AK92=CQ$2),'Marks Entry'!$FZ99,IF($AK92=CQ$2,'Marks Entry'!$GA99,""))</f>
        <v/>
      </c>
      <c r="CR92" s="49" t="str">
        <f>IF(AND('Marks Entry'!$GA99="Passed",$AK92=CR$2),'Marks Entry'!$FZ99,IF($AK92=CR$2,'Marks Entry'!$GA99,""))</f>
        <v/>
      </c>
      <c r="CS92" s="49" t="str">
        <f>IF(AND('Marks Entry'!$GA99="Passed",$AK92=CS$2),'Marks Entry'!$FZ99,IF($AK92=CS$2,'Marks Entry'!$GA99,""))</f>
        <v/>
      </c>
      <c r="CT92" s="49" t="str">
        <f>IF(AND('Marks Entry'!$GA99="Passed",$AK92=CT$2),'Marks Entry'!$FZ99,IF($AK92=CT$2,'Marks Entry'!$GA99,""))</f>
        <v/>
      </c>
    </row>
    <row r="93" spans="36:98" hidden="1">
      <c r="AJ93" s="42">
        <f t="shared" si="124"/>
        <v>0</v>
      </c>
      <c r="AK93" s="42">
        <f>'Marks Entry'!F100</f>
        <v>0</v>
      </c>
      <c r="AL93" s="50" t="str">
        <f>'Result Sheet'!X98</f>
        <v/>
      </c>
      <c r="AM93" s="50" t="str">
        <f>'Result Sheet'!AL98</f>
        <v/>
      </c>
      <c r="AN93" s="50" t="str">
        <f>'Result Sheet'!AZ98</f>
        <v/>
      </c>
      <c r="AO93" s="50" t="str">
        <f>'Result Sheet'!BN98</f>
        <v/>
      </c>
      <c r="AP93" s="50" t="str">
        <f>'Result Sheet'!CB98</f>
        <v/>
      </c>
      <c r="AQ93" s="43" t="str">
        <f>'Result Sheet'!CP98</f>
        <v/>
      </c>
      <c r="AR93" s="48" t="str">
        <f>'Result Sheet'!DD98</f>
        <v/>
      </c>
      <c r="AS93" s="41">
        <f t="shared" si="117"/>
        <v>0</v>
      </c>
      <c r="AT93" s="41">
        <f t="shared" si="117"/>
        <v>0</v>
      </c>
      <c r="AU93" s="41">
        <f t="shared" si="117"/>
        <v>0</v>
      </c>
      <c r="AV93" s="41">
        <f t="shared" si="117"/>
        <v>0</v>
      </c>
      <c r="AW93" s="41">
        <f t="shared" si="117"/>
        <v>0</v>
      </c>
      <c r="AX93" s="41">
        <f t="shared" si="117"/>
        <v>0</v>
      </c>
      <c r="AY93" s="41">
        <f t="shared" si="118"/>
        <v>0</v>
      </c>
      <c r="AZ93" s="41">
        <f t="shared" si="118"/>
        <v>0</v>
      </c>
      <c r="BA93" s="41">
        <f t="shared" si="118"/>
        <v>0</v>
      </c>
      <c r="BB93" s="41">
        <f t="shared" si="118"/>
        <v>0</v>
      </c>
      <c r="BC93" s="41">
        <f t="shared" si="118"/>
        <v>0</v>
      </c>
      <c r="BD93" s="41">
        <f t="shared" si="118"/>
        <v>0</v>
      </c>
      <c r="BE93" s="41">
        <f t="shared" si="119"/>
        <v>0</v>
      </c>
      <c r="BF93" s="41">
        <f t="shared" si="119"/>
        <v>0</v>
      </c>
      <c r="BG93" s="41">
        <f t="shared" si="119"/>
        <v>0</v>
      </c>
      <c r="BH93" s="41">
        <f t="shared" si="119"/>
        <v>0</v>
      </c>
      <c r="BI93" s="41">
        <f t="shared" si="119"/>
        <v>0</v>
      </c>
      <c r="BJ93" s="41">
        <f t="shared" si="119"/>
        <v>0</v>
      </c>
      <c r="BK93" s="41">
        <f t="shared" si="120"/>
        <v>0</v>
      </c>
      <c r="BL93" s="41">
        <f t="shared" si="120"/>
        <v>0</v>
      </c>
      <c r="BM93" s="41">
        <f t="shared" si="120"/>
        <v>0</v>
      </c>
      <c r="BN93" s="41">
        <f t="shared" si="120"/>
        <v>0</v>
      </c>
      <c r="BO93" s="41">
        <f t="shared" si="120"/>
        <v>0</v>
      </c>
      <c r="BP93" s="41">
        <f t="shared" si="120"/>
        <v>0</v>
      </c>
      <c r="BQ93" s="41">
        <f t="shared" si="121"/>
        <v>0</v>
      </c>
      <c r="BR93" s="41">
        <f t="shared" si="121"/>
        <v>0</v>
      </c>
      <c r="BS93" s="41">
        <f t="shared" si="121"/>
        <v>0</v>
      </c>
      <c r="BT93" s="41">
        <f t="shared" si="121"/>
        <v>0</v>
      </c>
      <c r="BU93" s="41">
        <f t="shared" si="121"/>
        <v>0</v>
      </c>
      <c r="BV93" s="41">
        <f t="shared" si="121"/>
        <v>0</v>
      </c>
      <c r="BW93" s="41">
        <f t="shared" si="122"/>
        <v>0</v>
      </c>
      <c r="BX93" s="41">
        <f t="shared" si="122"/>
        <v>0</v>
      </c>
      <c r="BY93" s="41">
        <f t="shared" si="122"/>
        <v>0</v>
      </c>
      <c r="BZ93" s="41">
        <f t="shared" si="122"/>
        <v>0</v>
      </c>
      <c r="CA93" s="41">
        <f t="shared" si="122"/>
        <v>0</v>
      </c>
      <c r="CB93" s="41">
        <f t="shared" si="122"/>
        <v>0</v>
      </c>
      <c r="CC93" s="41">
        <f t="shared" si="123"/>
        <v>0</v>
      </c>
      <c r="CD93" s="41">
        <f t="shared" si="123"/>
        <v>0</v>
      </c>
      <c r="CE93" s="41">
        <f t="shared" si="123"/>
        <v>0</v>
      </c>
      <c r="CF93" s="41">
        <f t="shared" si="123"/>
        <v>0</v>
      </c>
      <c r="CG93" s="41">
        <f t="shared" si="123"/>
        <v>0</v>
      </c>
      <c r="CH93" s="41">
        <f t="shared" si="123"/>
        <v>0</v>
      </c>
      <c r="CI93" s="51">
        <f>IF(AK93=CI$2,'Marks Entry'!G100,0)</f>
        <v>0</v>
      </c>
      <c r="CJ93" s="50">
        <f>IF(AK93=CJ$2,'Marks Entry'!G100,0)</f>
        <v>0</v>
      </c>
      <c r="CK93" s="50">
        <f>IF(AK93=CK$2,'Marks Entry'!G100,0)</f>
        <v>0</v>
      </c>
      <c r="CL93" s="50">
        <f>IF(AK93=CL$2,'Marks Entry'!G100,0)</f>
        <v>0</v>
      </c>
      <c r="CM93" s="50">
        <f>IF(AK93=CM$2,'Marks Entry'!G100,0)</f>
        <v>0</v>
      </c>
      <c r="CN93" s="50">
        <f>IF(AK93=CN$2,'Marks Entry'!G100,0)</f>
        <v>0</v>
      </c>
      <c r="CO93" s="49" t="str">
        <f>IF(AND('Marks Entry'!$GA100="Passed",$AK93=CO$2),'Marks Entry'!$FZ100,IF($AK93=CO$2,'Marks Entry'!$GA100,""))</f>
        <v/>
      </c>
      <c r="CP93" s="49" t="str">
        <f>IF(AND('Marks Entry'!$GA100="Passed",$AK93=CP$2),'Marks Entry'!$FZ100,IF($AK93=CP$2,'Marks Entry'!$GA100,""))</f>
        <v/>
      </c>
      <c r="CQ93" s="49" t="str">
        <f>IF(AND('Marks Entry'!$GA100="Passed",$AK93=CQ$2),'Marks Entry'!$FZ100,IF($AK93=CQ$2,'Marks Entry'!$GA100,""))</f>
        <v/>
      </c>
      <c r="CR93" s="49" t="str">
        <f>IF(AND('Marks Entry'!$GA100="Passed",$AK93=CR$2),'Marks Entry'!$FZ100,IF($AK93=CR$2,'Marks Entry'!$GA100,""))</f>
        <v/>
      </c>
      <c r="CS93" s="49" t="str">
        <f>IF(AND('Marks Entry'!$GA100="Passed",$AK93=CS$2),'Marks Entry'!$FZ100,IF($AK93=CS$2,'Marks Entry'!$GA100,""))</f>
        <v/>
      </c>
      <c r="CT93" s="49" t="str">
        <f>IF(AND('Marks Entry'!$GA100="Passed",$AK93=CT$2),'Marks Entry'!$FZ100,IF($AK93=CT$2,'Marks Entry'!$GA100,""))</f>
        <v/>
      </c>
    </row>
    <row r="94" spans="36:98" hidden="1">
      <c r="AJ94" s="42">
        <f t="shared" si="124"/>
        <v>0</v>
      </c>
      <c r="AK94" s="42">
        <f>'Marks Entry'!F101</f>
        <v>0</v>
      </c>
      <c r="AL94" s="50" t="str">
        <f>'Result Sheet'!X99</f>
        <v/>
      </c>
      <c r="AM94" s="50" t="str">
        <f>'Result Sheet'!AL99</f>
        <v/>
      </c>
      <c r="AN94" s="50" t="str">
        <f>'Result Sheet'!AZ99</f>
        <v/>
      </c>
      <c r="AO94" s="50" t="str">
        <f>'Result Sheet'!BN99</f>
        <v/>
      </c>
      <c r="AP94" s="50" t="str">
        <f>'Result Sheet'!CB99</f>
        <v/>
      </c>
      <c r="AQ94" s="43" t="str">
        <f>'Result Sheet'!CP99</f>
        <v/>
      </c>
      <c r="AR94" s="48" t="str">
        <f>'Result Sheet'!DD99</f>
        <v/>
      </c>
      <c r="AS94" s="41">
        <f t="shared" si="117"/>
        <v>0</v>
      </c>
      <c r="AT94" s="41">
        <f t="shared" si="117"/>
        <v>0</v>
      </c>
      <c r="AU94" s="41">
        <f t="shared" si="117"/>
        <v>0</v>
      </c>
      <c r="AV94" s="41">
        <f t="shared" si="117"/>
        <v>0</v>
      </c>
      <c r="AW94" s="41">
        <f t="shared" si="117"/>
        <v>0</v>
      </c>
      <c r="AX94" s="41">
        <f t="shared" si="117"/>
        <v>0</v>
      </c>
      <c r="AY94" s="41">
        <f t="shared" si="118"/>
        <v>0</v>
      </c>
      <c r="AZ94" s="41">
        <f t="shared" si="118"/>
        <v>0</v>
      </c>
      <c r="BA94" s="41">
        <f t="shared" si="118"/>
        <v>0</v>
      </c>
      <c r="BB94" s="41">
        <f t="shared" si="118"/>
        <v>0</v>
      </c>
      <c r="BC94" s="41">
        <f t="shared" si="118"/>
        <v>0</v>
      </c>
      <c r="BD94" s="41">
        <f t="shared" si="118"/>
        <v>0</v>
      </c>
      <c r="BE94" s="41">
        <f t="shared" si="119"/>
        <v>0</v>
      </c>
      <c r="BF94" s="41">
        <f t="shared" si="119"/>
        <v>0</v>
      </c>
      <c r="BG94" s="41">
        <f t="shared" si="119"/>
        <v>0</v>
      </c>
      <c r="BH94" s="41">
        <f t="shared" si="119"/>
        <v>0</v>
      </c>
      <c r="BI94" s="41">
        <f t="shared" si="119"/>
        <v>0</v>
      </c>
      <c r="BJ94" s="41">
        <f t="shared" si="119"/>
        <v>0</v>
      </c>
      <c r="BK94" s="41">
        <f t="shared" si="120"/>
        <v>0</v>
      </c>
      <c r="BL94" s="41">
        <f t="shared" si="120"/>
        <v>0</v>
      </c>
      <c r="BM94" s="41">
        <f t="shared" si="120"/>
        <v>0</v>
      </c>
      <c r="BN94" s="41">
        <f t="shared" si="120"/>
        <v>0</v>
      </c>
      <c r="BO94" s="41">
        <f t="shared" si="120"/>
        <v>0</v>
      </c>
      <c r="BP94" s="41">
        <f t="shared" si="120"/>
        <v>0</v>
      </c>
      <c r="BQ94" s="41">
        <f t="shared" si="121"/>
        <v>0</v>
      </c>
      <c r="BR94" s="41">
        <f t="shared" si="121"/>
        <v>0</v>
      </c>
      <c r="BS94" s="41">
        <f t="shared" si="121"/>
        <v>0</v>
      </c>
      <c r="BT94" s="41">
        <f t="shared" si="121"/>
        <v>0</v>
      </c>
      <c r="BU94" s="41">
        <f t="shared" si="121"/>
        <v>0</v>
      </c>
      <c r="BV94" s="41">
        <f t="shared" si="121"/>
        <v>0</v>
      </c>
      <c r="BW94" s="41">
        <f t="shared" si="122"/>
        <v>0</v>
      </c>
      <c r="BX94" s="41">
        <f t="shared" si="122"/>
        <v>0</v>
      </c>
      <c r="BY94" s="41">
        <f t="shared" si="122"/>
        <v>0</v>
      </c>
      <c r="BZ94" s="41">
        <f t="shared" si="122"/>
        <v>0</v>
      </c>
      <c r="CA94" s="41">
        <f t="shared" si="122"/>
        <v>0</v>
      </c>
      <c r="CB94" s="41">
        <f t="shared" si="122"/>
        <v>0</v>
      </c>
      <c r="CC94" s="41">
        <f t="shared" si="123"/>
        <v>0</v>
      </c>
      <c r="CD94" s="41">
        <f t="shared" si="123"/>
        <v>0</v>
      </c>
      <c r="CE94" s="41">
        <f t="shared" si="123"/>
        <v>0</v>
      </c>
      <c r="CF94" s="41">
        <f t="shared" si="123"/>
        <v>0</v>
      </c>
      <c r="CG94" s="41">
        <f t="shared" si="123"/>
        <v>0</v>
      </c>
      <c r="CH94" s="41">
        <f t="shared" si="123"/>
        <v>0</v>
      </c>
      <c r="CI94" s="51">
        <f>IF(AK94=CI$2,'Marks Entry'!G101,0)</f>
        <v>0</v>
      </c>
      <c r="CJ94" s="50">
        <f>IF(AK94=CJ$2,'Marks Entry'!G101,0)</f>
        <v>0</v>
      </c>
      <c r="CK94" s="50">
        <f>IF(AK94=CK$2,'Marks Entry'!G101,0)</f>
        <v>0</v>
      </c>
      <c r="CL94" s="50">
        <f>IF(AK94=CL$2,'Marks Entry'!G101,0)</f>
        <v>0</v>
      </c>
      <c r="CM94" s="50">
        <f>IF(AK94=CM$2,'Marks Entry'!G101,0)</f>
        <v>0</v>
      </c>
      <c r="CN94" s="50">
        <f>IF(AK94=CN$2,'Marks Entry'!G101,0)</f>
        <v>0</v>
      </c>
      <c r="CO94" s="49" t="str">
        <f>IF(AND('Marks Entry'!$GA101="Passed",$AK94=CO$2),'Marks Entry'!$FZ101,IF($AK94=CO$2,'Marks Entry'!$GA101,""))</f>
        <v/>
      </c>
      <c r="CP94" s="49" t="str">
        <f>IF(AND('Marks Entry'!$GA101="Passed",$AK94=CP$2),'Marks Entry'!$FZ101,IF($AK94=CP$2,'Marks Entry'!$GA101,""))</f>
        <v/>
      </c>
      <c r="CQ94" s="49" t="str">
        <f>IF(AND('Marks Entry'!$GA101="Passed",$AK94=CQ$2),'Marks Entry'!$FZ101,IF($AK94=CQ$2,'Marks Entry'!$GA101,""))</f>
        <v/>
      </c>
      <c r="CR94" s="49" t="str">
        <f>IF(AND('Marks Entry'!$GA101="Passed",$AK94=CR$2),'Marks Entry'!$FZ101,IF($AK94=CR$2,'Marks Entry'!$GA101,""))</f>
        <v/>
      </c>
      <c r="CS94" s="49" t="str">
        <f>IF(AND('Marks Entry'!$GA101="Passed",$AK94=CS$2),'Marks Entry'!$FZ101,IF($AK94=CS$2,'Marks Entry'!$GA101,""))</f>
        <v/>
      </c>
      <c r="CT94" s="49" t="str">
        <f>IF(AND('Marks Entry'!$GA101="Passed",$AK94=CT$2),'Marks Entry'!$FZ101,IF($AK94=CT$2,'Marks Entry'!$GA101,""))</f>
        <v/>
      </c>
    </row>
    <row r="95" spans="36:98" hidden="1">
      <c r="AJ95" s="42">
        <f t="shared" si="124"/>
        <v>0</v>
      </c>
      <c r="AK95" s="42">
        <f>'Marks Entry'!F102</f>
        <v>0</v>
      </c>
      <c r="AL95" s="50" t="str">
        <f>'Result Sheet'!X100</f>
        <v/>
      </c>
      <c r="AM95" s="50" t="str">
        <f>'Result Sheet'!AL100</f>
        <v/>
      </c>
      <c r="AN95" s="50" t="str">
        <f>'Result Sheet'!AZ100</f>
        <v/>
      </c>
      <c r="AO95" s="50" t="str">
        <f>'Result Sheet'!BN100</f>
        <v/>
      </c>
      <c r="AP95" s="50" t="str">
        <f>'Result Sheet'!CB100</f>
        <v/>
      </c>
      <c r="AQ95" s="43" t="str">
        <f>'Result Sheet'!CP100</f>
        <v/>
      </c>
      <c r="AR95" s="48" t="str">
        <f>'Result Sheet'!DD100</f>
        <v/>
      </c>
      <c r="AS95" s="41">
        <f t="shared" si="117"/>
        <v>0</v>
      </c>
      <c r="AT95" s="41">
        <f t="shared" si="117"/>
        <v>0</v>
      </c>
      <c r="AU95" s="41">
        <f t="shared" si="117"/>
        <v>0</v>
      </c>
      <c r="AV95" s="41">
        <f t="shared" si="117"/>
        <v>0</v>
      </c>
      <c r="AW95" s="41">
        <f t="shared" si="117"/>
        <v>0</v>
      </c>
      <c r="AX95" s="41">
        <f t="shared" si="117"/>
        <v>0</v>
      </c>
      <c r="AY95" s="41">
        <f t="shared" si="118"/>
        <v>0</v>
      </c>
      <c r="AZ95" s="41">
        <f t="shared" si="118"/>
        <v>0</v>
      </c>
      <c r="BA95" s="41">
        <f t="shared" si="118"/>
        <v>0</v>
      </c>
      <c r="BB95" s="41">
        <f t="shared" si="118"/>
        <v>0</v>
      </c>
      <c r="BC95" s="41">
        <f t="shared" si="118"/>
        <v>0</v>
      </c>
      <c r="BD95" s="41">
        <f t="shared" si="118"/>
        <v>0</v>
      </c>
      <c r="BE95" s="41">
        <f t="shared" si="119"/>
        <v>0</v>
      </c>
      <c r="BF95" s="41">
        <f t="shared" si="119"/>
        <v>0</v>
      </c>
      <c r="BG95" s="41">
        <f t="shared" si="119"/>
        <v>0</v>
      </c>
      <c r="BH95" s="41">
        <f t="shared" si="119"/>
        <v>0</v>
      </c>
      <c r="BI95" s="41">
        <f t="shared" si="119"/>
        <v>0</v>
      </c>
      <c r="BJ95" s="41">
        <f t="shared" si="119"/>
        <v>0</v>
      </c>
      <c r="BK95" s="41">
        <f t="shared" si="120"/>
        <v>0</v>
      </c>
      <c r="BL95" s="41">
        <f t="shared" si="120"/>
        <v>0</v>
      </c>
      <c r="BM95" s="41">
        <f t="shared" si="120"/>
        <v>0</v>
      </c>
      <c r="BN95" s="41">
        <f t="shared" si="120"/>
        <v>0</v>
      </c>
      <c r="BO95" s="41">
        <f t="shared" si="120"/>
        <v>0</v>
      </c>
      <c r="BP95" s="41">
        <f t="shared" si="120"/>
        <v>0</v>
      </c>
      <c r="BQ95" s="41">
        <f t="shared" si="121"/>
        <v>0</v>
      </c>
      <c r="BR95" s="41">
        <f t="shared" si="121"/>
        <v>0</v>
      </c>
      <c r="BS95" s="41">
        <f t="shared" si="121"/>
        <v>0</v>
      </c>
      <c r="BT95" s="41">
        <f t="shared" si="121"/>
        <v>0</v>
      </c>
      <c r="BU95" s="41">
        <f t="shared" si="121"/>
        <v>0</v>
      </c>
      <c r="BV95" s="41">
        <f t="shared" si="121"/>
        <v>0</v>
      </c>
      <c r="BW95" s="41">
        <f t="shared" si="122"/>
        <v>0</v>
      </c>
      <c r="BX95" s="41">
        <f t="shared" si="122"/>
        <v>0</v>
      </c>
      <c r="BY95" s="41">
        <f t="shared" si="122"/>
        <v>0</v>
      </c>
      <c r="BZ95" s="41">
        <f t="shared" si="122"/>
        <v>0</v>
      </c>
      <c r="CA95" s="41">
        <f t="shared" si="122"/>
        <v>0</v>
      </c>
      <c r="CB95" s="41">
        <f t="shared" si="122"/>
        <v>0</v>
      </c>
      <c r="CC95" s="41">
        <f t="shared" si="123"/>
        <v>0</v>
      </c>
      <c r="CD95" s="41">
        <f t="shared" si="123"/>
        <v>0</v>
      </c>
      <c r="CE95" s="41">
        <f t="shared" si="123"/>
        <v>0</v>
      </c>
      <c r="CF95" s="41">
        <f t="shared" si="123"/>
        <v>0</v>
      </c>
      <c r="CG95" s="41">
        <f t="shared" si="123"/>
        <v>0</v>
      </c>
      <c r="CH95" s="41">
        <f t="shared" si="123"/>
        <v>0</v>
      </c>
      <c r="CI95" s="51">
        <f>IF(AK95=CI$2,'Marks Entry'!G102,0)</f>
        <v>0</v>
      </c>
      <c r="CJ95" s="50">
        <f>IF(AK95=CJ$2,'Marks Entry'!G102,0)</f>
        <v>0</v>
      </c>
      <c r="CK95" s="50">
        <f>IF(AK95=CK$2,'Marks Entry'!G102,0)</f>
        <v>0</v>
      </c>
      <c r="CL95" s="50">
        <f>IF(AK95=CL$2,'Marks Entry'!G102,0)</f>
        <v>0</v>
      </c>
      <c r="CM95" s="50">
        <f>IF(AK95=CM$2,'Marks Entry'!G102,0)</f>
        <v>0</v>
      </c>
      <c r="CN95" s="50">
        <f>IF(AK95=CN$2,'Marks Entry'!G102,0)</f>
        <v>0</v>
      </c>
      <c r="CO95" s="49" t="str">
        <f>IF(AND('Marks Entry'!$GA102="Passed",$AK95=CO$2),'Marks Entry'!$FZ102,IF($AK95=CO$2,'Marks Entry'!$GA102,""))</f>
        <v/>
      </c>
      <c r="CP95" s="49" t="str">
        <f>IF(AND('Marks Entry'!$GA102="Passed",$AK95=CP$2),'Marks Entry'!$FZ102,IF($AK95=CP$2,'Marks Entry'!$GA102,""))</f>
        <v/>
      </c>
      <c r="CQ95" s="49" t="str">
        <f>IF(AND('Marks Entry'!$GA102="Passed",$AK95=CQ$2),'Marks Entry'!$FZ102,IF($AK95=CQ$2,'Marks Entry'!$GA102,""))</f>
        <v/>
      </c>
      <c r="CR95" s="49" t="str">
        <f>IF(AND('Marks Entry'!$GA102="Passed",$AK95=CR$2),'Marks Entry'!$FZ102,IF($AK95=CR$2,'Marks Entry'!$GA102,""))</f>
        <v/>
      </c>
      <c r="CS95" s="49" t="str">
        <f>IF(AND('Marks Entry'!$GA102="Passed",$AK95=CS$2),'Marks Entry'!$FZ102,IF($AK95=CS$2,'Marks Entry'!$GA102,""))</f>
        <v/>
      </c>
      <c r="CT95" s="49" t="str">
        <f>IF(AND('Marks Entry'!$GA102="Passed",$AK95=CT$2),'Marks Entry'!$FZ102,IF($AK95=CT$2,'Marks Entry'!$GA102,""))</f>
        <v/>
      </c>
    </row>
    <row r="96" spans="36:98" hidden="1">
      <c r="AJ96" s="42">
        <f t="shared" si="124"/>
        <v>0</v>
      </c>
      <c r="AK96" s="42">
        <f>'Marks Entry'!F103</f>
        <v>0</v>
      </c>
      <c r="AL96" s="50" t="str">
        <f>'Result Sheet'!X101</f>
        <v/>
      </c>
      <c r="AM96" s="50" t="str">
        <f>'Result Sheet'!AL101</f>
        <v/>
      </c>
      <c r="AN96" s="50" t="str">
        <f>'Result Sheet'!AZ101</f>
        <v/>
      </c>
      <c r="AO96" s="50" t="str">
        <f>'Result Sheet'!BN101</f>
        <v/>
      </c>
      <c r="AP96" s="50" t="str">
        <f>'Result Sheet'!CB101</f>
        <v/>
      </c>
      <c r="AQ96" s="43" t="str">
        <f>'Result Sheet'!CP101</f>
        <v/>
      </c>
      <c r="AR96" s="48" t="str">
        <f>'Result Sheet'!DD101</f>
        <v/>
      </c>
      <c r="AS96" s="41">
        <f t="shared" si="117"/>
        <v>0</v>
      </c>
      <c r="AT96" s="41">
        <f t="shared" si="117"/>
        <v>0</v>
      </c>
      <c r="AU96" s="41">
        <f t="shared" si="117"/>
        <v>0</v>
      </c>
      <c r="AV96" s="41">
        <f t="shared" si="117"/>
        <v>0</v>
      </c>
      <c r="AW96" s="41">
        <f t="shared" si="117"/>
        <v>0</v>
      </c>
      <c r="AX96" s="41">
        <f t="shared" si="117"/>
        <v>0</v>
      </c>
      <c r="AY96" s="41">
        <f t="shared" si="118"/>
        <v>0</v>
      </c>
      <c r="AZ96" s="41">
        <f t="shared" si="118"/>
        <v>0</v>
      </c>
      <c r="BA96" s="41">
        <f t="shared" si="118"/>
        <v>0</v>
      </c>
      <c r="BB96" s="41">
        <f t="shared" si="118"/>
        <v>0</v>
      </c>
      <c r="BC96" s="41">
        <f t="shared" si="118"/>
        <v>0</v>
      </c>
      <c r="BD96" s="41">
        <f t="shared" si="118"/>
        <v>0</v>
      </c>
      <c r="BE96" s="41">
        <f t="shared" si="119"/>
        <v>0</v>
      </c>
      <c r="BF96" s="41">
        <f t="shared" si="119"/>
        <v>0</v>
      </c>
      <c r="BG96" s="41">
        <f t="shared" si="119"/>
        <v>0</v>
      </c>
      <c r="BH96" s="41">
        <f t="shared" si="119"/>
        <v>0</v>
      </c>
      <c r="BI96" s="41">
        <f t="shared" si="119"/>
        <v>0</v>
      </c>
      <c r="BJ96" s="41">
        <f t="shared" si="119"/>
        <v>0</v>
      </c>
      <c r="BK96" s="41">
        <f t="shared" si="120"/>
        <v>0</v>
      </c>
      <c r="BL96" s="41">
        <f t="shared" si="120"/>
        <v>0</v>
      </c>
      <c r="BM96" s="41">
        <f t="shared" si="120"/>
        <v>0</v>
      </c>
      <c r="BN96" s="41">
        <f t="shared" si="120"/>
        <v>0</v>
      </c>
      <c r="BO96" s="41">
        <f t="shared" si="120"/>
        <v>0</v>
      </c>
      <c r="BP96" s="41">
        <f t="shared" si="120"/>
        <v>0</v>
      </c>
      <c r="BQ96" s="41">
        <f t="shared" si="121"/>
        <v>0</v>
      </c>
      <c r="BR96" s="41">
        <f t="shared" si="121"/>
        <v>0</v>
      </c>
      <c r="BS96" s="41">
        <f t="shared" si="121"/>
        <v>0</v>
      </c>
      <c r="BT96" s="41">
        <f t="shared" si="121"/>
        <v>0</v>
      </c>
      <c r="BU96" s="41">
        <f t="shared" si="121"/>
        <v>0</v>
      </c>
      <c r="BV96" s="41">
        <f t="shared" si="121"/>
        <v>0</v>
      </c>
      <c r="BW96" s="41">
        <f t="shared" si="122"/>
        <v>0</v>
      </c>
      <c r="BX96" s="41">
        <f t="shared" si="122"/>
        <v>0</v>
      </c>
      <c r="BY96" s="41">
        <f t="shared" si="122"/>
        <v>0</v>
      </c>
      <c r="BZ96" s="41">
        <f t="shared" si="122"/>
        <v>0</v>
      </c>
      <c r="CA96" s="41">
        <f t="shared" si="122"/>
        <v>0</v>
      </c>
      <c r="CB96" s="41">
        <f t="shared" si="122"/>
        <v>0</v>
      </c>
      <c r="CC96" s="41">
        <f t="shared" si="123"/>
        <v>0</v>
      </c>
      <c r="CD96" s="41">
        <f t="shared" si="123"/>
        <v>0</v>
      </c>
      <c r="CE96" s="41">
        <f t="shared" si="123"/>
        <v>0</v>
      </c>
      <c r="CF96" s="41">
        <f t="shared" si="123"/>
        <v>0</v>
      </c>
      <c r="CG96" s="41">
        <f t="shared" si="123"/>
        <v>0</v>
      </c>
      <c r="CH96" s="41">
        <f t="shared" si="123"/>
        <v>0</v>
      </c>
      <c r="CI96" s="51">
        <f>IF(AK96=CI$2,'Marks Entry'!G103,0)</f>
        <v>0</v>
      </c>
      <c r="CJ96" s="50">
        <f>IF(AK96=CJ$2,'Marks Entry'!G103,0)</f>
        <v>0</v>
      </c>
      <c r="CK96" s="50">
        <f>IF(AK96=CK$2,'Marks Entry'!G103,0)</f>
        <v>0</v>
      </c>
      <c r="CL96" s="50">
        <f>IF(AK96=CL$2,'Marks Entry'!G103,0)</f>
        <v>0</v>
      </c>
      <c r="CM96" s="50">
        <f>IF(AK96=CM$2,'Marks Entry'!G103,0)</f>
        <v>0</v>
      </c>
      <c r="CN96" s="50">
        <f>IF(AK96=CN$2,'Marks Entry'!G103,0)</f>
        <v>0</v>
      </c>
      <c r="CO96" s="49" t="str">
        <f>IF(AND('Marks Entry'!$GA103="Passed",$AK96=CO$2),'Marks Entry'!$FZ103,IF($AK96=CO$2,'Marks Entry'!$GA103,""))</f>
        <v/>
      </c>
      <c r="CP96" s="49" t="str">
        <f>IF(AND('Marks Entry'!$GA103="Passed",$AK96=CP$2),'Marks Entry'!$FZ103,IF($AK96=CP$2,'Marks Entry'!$GA103,""))</f>
        <v/>
      </c>
      <c r="CQ96" s="49" t="str">
        <f>IF(AND('Marks Entry'!$GA103="Passed",$AK96=CQ$2),'Marks Entry'!$FZ103,IF($AK96=CQ$2,'Marks Entry'!$GA103,""))</f>
        <v/>
      </c>
      <c r="CR96" s="49" t="str">
        <f>IF(AND('Marks Entry'!$GA103="Passed",$AK96=CR$2),'Marks Entry'!$FZ103,IF($AK96=CR$2,'Marks Entry'!$GA103,""))</f>
        <v/>
      </c>
      <c r="CS96" s="49" t="str">
        <f>IF(AND('Marks Entry'!$GA103="Passed",$AK96=CS$2),'Marks Entry'!$FZ103,IF($AK96=CS$2,'Marks Entry'!$GA103,""))</f>
        <v/>
      </c>
      <c r="CT96" s="49" t="str">
        <f>IF(AND('Marks Entry'!$GA103="Passed",$AK96=CT$2),'Marks Entry'!$FZ103,IF($AK96=CT$2,'Marks Entry'!$GA103,""))</f>
        <v/>
      </c>
    </row>
    <row r="97" spans="36:98" hidden="1">
      <c r="AJ97" s="42">
        <f t="shared" si="124"/>
        <v>0</v>
      </c>
      <c r="AK97" s="42">
        <f>'Marks Entry'!F104</f>
        <v>0</v>
      </c>
      <c r="AL97" s="50" t="str">
        <f>'Result Sheet'!X102</f>
        <v/>
      </c>
      <c r="AM97" s="50" t="str">
        <f>'Result Sheet'!AL102</f>
        <v/>
      </c>
      <c r="AN97" s="50" t="str">
        <f>'Result Sheet'!AZ102</f>
        <v/>
      </c>
      <c r="AO97" s="50" t="str">
        <f>'Result Sheet'!BN102</f>
        <v/>
      </c>
      <c r="AP97" s="50" t="str">
        <f>'Result Sheet'!CB102</f>
        <v/>
      </c>
      <c r="AQ97" s="43" t="str">
        <f>'Result Sheet'!CP102</f>
        <v/>
      </c>
      <c r="AR97" s="48" t="str">
        <f>'Result Sheet'!DD102</f>
        <v/>
      </c>
      <c r="AS97" s="41">
        <f t="shared" si="117"/>
        <v>0</v>
      </c>
      <c r="AT97" s="41">
        <f t="shared" si="117"/>
        <v>0</v>
      </c>
      <c r="AU97" s="41">
        <f t="shared" si="117"/>
        <v>0</v>
      </c>
      <c r="AV97" s="41">
        <f t="shared" si="117"/>
        <v>0</v>
      </c>
      <c r="AW97" s="41">
        <f t="shared" si="117"/>
        <v>0</v>
      </c>
      <c r="AX97" s="41">
        <f t="shared" si="117"/>
        <v>0</v>
      </c>
      <c r="AY97" s="41">
        <f t="shared" si="118"/>
        <v>0</v>
      </c>
      <c r="AZ97" s="41">
        <f t="shared" si="118"/>
        <v>0</v>
      </c>
      <c r="BA97" s="41">
        <f t="shared" si="118"/>
        <v>0</v>
      </c>
      <c r="BB97" s="41">
        <f t="shared" si="118"/>
        <v>0</v>
      </c>
      <c r="BC97" s="41">
        <f t="shared" si="118"/>
        <v>0</v>
      </c>
      <c r="BD97" s="41">
        <f t="shared" si="118"/>
        <v>0</v>
      </c>
      <c r="BE97" s="41">
        <f t="shared" si="119"/>
        <v>0</v>
      </c>
      <c r="BF97" s="41">
        <f t="shared" si="119"/>
        <v>0</v>
      </c>
      <c r="BG97" s="41">
        <f t="shared" si="119"/>
        <v>0</v>
      </c>
      <c r="BH97" s="41">
        <f t="shared" si="119"/>
        <v>0</v>
      </c>
      <c r="BI97" s="41">
        <f t="shared" si="119"/>
        <v>0</v>
      </c>
      <c r="BJ97" s="41">
        <f t="shared" si="119"/>
        <v>0</v>
      </c>
      <c r="BK97" s="41">
        <f t="shared" si="120"/>
        <v>0</v>
      </c>
      <c r="BL97" s="41">
        <f t="shared" si="120"/>
        <v>0</v>
      </c>
      <c r="BM97" s="41">
        <f t="shared" si="120"/>
        <v>0</v>
      </c>
      <c r="BN97" s="41">
        <f t="shared" si="120"/>
        <v>0</v>
      </c>
      <c r="BO97" s="41">
        <f t="shared" si="120"/>
        <v>0</v>
      </c>
      <c r="BP97" s="41">
        <f t="shared" si="120"/>
        <v>0</v>
      </c>
      <c r="BQ97" s="41">
        <f t="shared" si="121"/>
        <v>0</v>
      </c>
      <c r="BR97" s="41">
        <f t="shared" si="121"/>
        <v>0</v>
      </c>
      <c r="BS97" s="41">
        <f t="shared" si="121"/>
        <v>0</v>
      </c>
      <c r="BT97" s="41">
        <f t="shared" si="121"/>
        <v>0</v>
      </c>
      <c r="BU97" s="41">
        <f t="shared" si="121"/>
        <v>0</v>
      </c>
      <c r="BV97" s="41">
        <f t="shared" si="121"/>
        <v>0</v>
      </c>
      <c r="BW97" s="41">
        <f t="shared" si="122"/>
        <v>0</v>
      </c>
      <c r="BX97" s="41">
        <f t="shared" si="122"/>
        <v>0</v>
      </c>
      <c r="BY97" s="41">
        <f t="shared" si="122"/>
        <v>0</v>
      </c>
      <c r="BZ97" s="41">
        <f t="shared" si="122"/>
        <v>0</v>
      </c>
      <c r="CA97" s="41">
        <f t="shared" si="122"/>
        <v>0</v>
      </c>
      <c r="CB97" s="41">
        <f t="shared" si="122"/>
        <v>0</v>
      </c>
      <c r="CC97" s="41">
        <f t="shared" si="123"/>
        <v>0</v>
      </c>
      <c r="CD97" s="41">
        <f t="shared" si="123"/>
        <v>0</v>
      </c>
      <c r="CE97" s="41">
        <f t="shared" si="123"/>
        <v>0</v>
      </c>
      <c r="CF97" s="41">
        <f t="shared" si="123"/>
        <v>0</v>
      </c>
      <c r="CG97" s="41">
        <f t="shared" si="123"/>
        <v>0</v>
      </c>
      <c r="CH97" s="41">
        <f t="shared" si="123"/>
        <v>0</v>
      </c>
      <c r="CI97" s="51">
        <f>IF(AK97=CI$2,'Marks Entry'!G104,0)</f>
        <v>0</v>
      </c>
      <c r="CJ97" s="50">
        <f>IF(AK97=CJ$2,'Marks Entry'!G104,0)</f>
        <v>0</v>
      </c>
      <c r="CK97" s="50">
        <f>IF(AK97=CK$2,'Marks Entry'!G104,0)</f>
        <v>0</v>
      </c>
      <c r="CL97" s="50">
        <f>IF(AK97=CL$2,'Marks Entry'!G104,0)</f>
        <v>0</v>
      </c>
      <c r="CM97" s="50">
        <f>IF(AK97=CM$2,'Marks Entry'!G104,0)</f>
        <v>0</v>
      </c>
      <c r="CN97" s="50">
        <f>IF(AK97=CN$2,'Marks Entry'!G104,0)</f>
        <v>0</v>
      </c>
      <c r="CO97" s="49" t="str">
        <f>IF(AND('Marks Entry'!$GA104="Passed",$AK97=CO$2),'Marks Entry'!$FZ104,IF($AK97=CO$2,'Marks Entry'!$GA104,""))</f>
        <v/>
      </c>
      <c r="CP97" s="49" t="str">
        <f>IF(AND('Marks Entry'!$GA104="Passed",$AK97=CP$2),'Marks Entry'!$FZ104,IF($AK97=CP$2,'Marks Entry'!$GA104,""))</f>
        <v/>
      </c>
      <c r="CQ97" s="49" t="str">
        <f>IF(AND('Marks Entry'!$GA104="Passed",$AK97=CQ$2),'Marks Entry'!$FZ104,IF($AK97=CQ$2,'Marks Entry'!$GA104,""))</f>
        <v/>
      </c>
      <c r="CR97" s="49" t="str">
        <f>IF(AND('Marks Entry'!$GA104="Passed",$AK97=CR$2),'Marks Entry'!$FZ104,IF($AK97=CR$2,'Marks Entry'!$GA104,""))</f>
        <v/>
      </c>
      <c r="CS97" s="49" t="str">
        <f>IF(AND('Marks Entry'!$GA104="Passed",$AK97=CS$2),'Marks Entry'!$FZ104,IF($AK97=CS$2,'Marks Entry'!$GA104,""))</f>
        <v/>
      </c>
      <c r="CT97" s="49" t="str">
        <f>IF(AND('Marks Entry'!$GA104="Passed",$AK97=CT$2),'Marks Entry'!$FZ104,IF($AK97=CT$2,'Marks Entry'!$GA104,""))</f>
        <v/>
      </c>
    </row>
    <row r="98" spans="36:98" hidden="1">
      <c r="AJ98" s="42">
        <f t="shared" si="124"/>
        <v>0</v>
      </c>
      <c r="AK98" s="42">
        <f>'Marks Entry'!F105</f>
        <v>0</v>
      </c>
      <c r="AL98" s="50" t="str">
        <f>'Result Sheet'!X103</f>
        <v/>
      </c>
      <c r="AM98" s="50" t="str">
        <f>'Result Sheet'!AL103</f>
        <v/>
      </c>
      <c r="AN98" s="50" t="str">
        <f>'Result Sheet'!AZ103</f>
        <v/>
      </c>
      <c r="AO98" s="50" t="str">
        <f>'Result Sheet'!BN103</f>
        <v/>
      </c>
      <c r="AP98" s="50" t="str">
        <f>'Result Sheet'!CB103</f>
        <v/>
      </c>
      <c r="AQ98" s="43" t="str">
        <f>'Result Sheet'!CP103</f>
        <v/>
      </c>
      <c r="AR98" s="48" t="str">
        <f>'Result Sheet'!DD103</f>
        <v/>
      </c>
      <c r="AS98" s="41">
        <f t="shared" si="117"/>
        <v>0</v>
      </c>
      <c r="AT98" s="41">
        <f t="shared" si="117"/>
        <v>0</v>
      </c>
      <c r="AU98" s="41">
        <f t="shared" si="117"/>
        <v>0</v>
      </c>
      <c r="AV98" s="41">
        <f t="shared" si="117"/>
        <v>0</v>
      </c>
      <c r="AW98" s="41">
        <f t="shared" si="117"/>
        <v>0</v>
      </c>
      <c r="AX98" s="41">
        <f t="shared" si="117"/>
        <v>0</v>
      </c>
      <c r="AY98" s="41">
        <f t="shared" si="118"/>
        <v>0</v>
      </c>
      <c r="AZ98" s="41">
        <f t="shared" si="118"/>
        <v>0</v>
      </c>
      <c r="BA98" s="41">
        <f t="shared" si="118"/>
        <v>0</v>
      </c>
      <c r="BB98" s="41">
        <f t="shared" si="118"/>
        <v>0</v>
      </c>
      <c r="BC98" s="41">
        <f t="shared" si="118"/>
        <v>0</v>
      </c>
      <c r="BD98" s="41">
        <f t="shared" si="118"/>
        <v>0</v>
      </c>
      <c r="BE98" s="41">
        <f t="shared" si="119"/>
        <v>0</v>
      </c>
      <c r="BF98" s="41">
        <f t="shared" si="119"/>
        <v>0</v>
      </c>
      <c r="BG98" s="41">
        <f t="shared" si="119"/>
        <v>0</v>
      </c>
      <c r="BH98" s="41">
        <f t="shared" si="119"/>
        <v>0</v>
      </c>
      <c r="BI98" s="41">
        <f t="shared" si="119"/>
        <v>0</v>
      </c>
      <c r="BJ98" s="41">
        <f t="shared" si="119"/>
        <v>0</v>
      </c>
      <c r="BK98" s="41">
        <f t="shared" si="120"/>
        <v>0</v>
      </c>
      <c r="BL98" s="41">
        <f t="shared" si="120"/>
        <v>0</v>
      </c>
      <c r="BM98" s="41">
        <f t="shared" si="120"/>
        <v>0</v>
      </c>
      <c r="BN98" s="41">
        <f t="shared" si="120"/>
        <v>0</v>
      </c>
      <c r="BO98" s="41">
        <f t="shared" si="120"/>
        <v>0</v>
      </c>
      <c r="BP98" s="41">
        <f t="shared" si="120"/>
        <v>0</v>
      </c>
      <c r="BQ98" s="41">
        <f t="shared" si="121"/>
        <v>0</v>
      </c>
      <c r="BR98" s="41">
        <f t="shared" si="121"/>
        <v>0</v>
      </c>
      <c r="BS98" s="41">
        <f t="shared" si="121"/>
        <v>0</v>
      </c>
      <c r="BT98" s="41">
        <f t="shared" si="121"/>
        <v>0</v>
      </c>
      <c r="BU98" s="41">
        <f t="shared" si="121"/>
        <v>0</v>
      </c>
      <c r="BV98" s="41">
        <f t="shared" si="121"/>
        <v>0</v>
      </c>
      <c r="BW98" s="41">
        <f t="shared" si="122"/>
        <v>0</v>
      </c>
      <c r="BX98" s="41">
        <f t="shared" si="122"/>
        <v>0</v>
      </c>
      <c r="BY98" s="41">
        <f t="shared" si="122"/>
        <v>0</v>
      </c>
      <c r="BZ98" s="41">
        <f t="shared" si="122"/>
        <v>0</v>
      </c>
      <c r="CA98" s="41">
        <f t="shared" si="122"/>
        <v>0</v>
      </c>
      <c r="CB98" s="41">
        <f t="shared" si="122"/>
        <v>0</v>
      </c>
      <c r="CC98" s="41">
        <f t="shared" si="123"/>
        <v>0</v>
      </c>
      <c r="CD98" s="41">
        <f t="shared" si="123"/>
        <v>0</v>
      </c>
      <c r="CE98" s="41">
        <f t="shared" si="123"/>
        <v>0</v>
      </c>
      <c r="CF98" s="41">
        <f t="shared" si="123"/>
        <v>0</v>
      </c>
      <c r="CG98" s="41">
        <f t="shared" si="123"/>
        <v>0</v>
      </c>
      <c r="CH98" s="41">
        <f t="shared" si="123"/>
        <v>0</v>
      </c>
      <c r="CI98" s="51">
        <f>IF(AK98=CI$2,'Marks Entry'!G105,0)</f>
        <v>0</v>
      </c>
      <c r="CJ98" s="50">
        <f>IF(AK98=CJ$2,'Marks Entry'!G105,0)</f>
        <v>0</v>
      </c>
      <c r="CK98" s="50">
        <f>IF(AK98=CK$2,'Marks Entry'!G105,0)</f>
        <v>0</v>
      </c>
      <c r="CL98" s="50">
        <f>IF(AK98=CL$2,'Marks Entry'!G105,0)</f>
        <v>0</v>
      </c>
      <c r="CM98" s="50">
        <f>IF(AK98=CM$2,'Marks Entry'!G105,0)</f>
        <v>0</v>
      </c>
      <c r="CN98" s="50">
        <f>IF(AK98=CN$2,'Marks Entry'!G105,0)</f>
        <v>0</v>
      </c>
      <c r="CO98" s="49" t="str">
        <f>IF(AND('Marks Entry'!$GA105="Passed",$AK98=CO$2),'Marks Entry'!$FZ105,IF($AK98=CO$2,'Marks Entry'!$GA105,""))</f>
        <v/>
      </c>
      <c r="CP98" s="49" t="str">
        <f>IF(AND('Marks Entry'!$GA105="Passed",$AK98=CP$2),'Marks Entry'!$FZ105,IF($AK98=CP$2,'Marks Entry'!$GA105,""))</f>
        <v/>
      </c>
      <c r="CQ98" s="49" t="str">
        <f>IF(AND('Marks Entry'!$GA105="Passed",$AK98=CQ$2),'Marks Entry'!$FZ105,IF($AK98=CQ$2,'Marks Entry'!$GA105,""))</f>
        <v/>
      </c>
      <c r="CR98" s="49" t="str">
        <f>IF(AND('Marks Entry'!$GA105="Passed",$AK98=CR$2),'Marks Entry'!$FZ105,IF($AK98=CR$2,'Marks Entry'!$GA105,""))</f>
        <v/>
      </c>
      <c r="CS98" s="49" t="str">
        <f>IF(AND('Marks Entry'!$GA105="Passed",$AK98=CS$2),'Marks Entry'!$FZ105,IF($AK98=CS$2,'Marks Entry'!$GA105,""))</f>
        <v/>
      </c>
      <c r="CT98" s="49" t="str">
        <f>IF(AND('Marks Entry'!$GA105="Passed",$AK98=CT$2),'Marks Entry'!$FZ105,IF($AK98=CT$2,'Marks Entry'!$GA105,""))</f>
        <v/>
      </c>
    </row>
    <row r="99" spans="36:98" hidden="1">
      <c r="AJ99" s="42">
        <f t="shared" si="124"/>
        <v>0</v>
      </c>
      <c r="AK99" s="42">
        <f>'Marks Entry'!F106</f>
        <v>0</v>
      </c>
      <c r="AL99" s="50" t="str">
        <f>'Result Sheet'!X104</f>
        <v/>
      </c>
      <c r="AM99" s="50" t="str">
        <f>'Result Sheet'!AL104</f>
        <v/>
      </c>
      <c r="AN99" s="50" t="str">
        <f>'Result Sheet'!AZ104</f>
        <v/>
      </c>
      <c r="AO99" s="50" t="str">
        <f>'Result Sheet'!BN104</f>
        <v/>
      </c>
      <c r="AP99" s="50" t="str">
        <f>'Result Sheet'!CB104</f>
        <v/>
      </c>
      <c r="AQ99" s="43" t="str">
        <f>'Result Sheet'!CP104</f>
        <v/>
      </c>
      <c r="AR99" s="48" t="str">
        <f>'Result Sheet'!DD104</f>
        <v/>
      </c>
      <c r="AS99" s="41">
        <f t="shared" si="117"/>
        <v>0</v>
      </c>
      <c r="AT99" s="41">
        <f t="shared" si="117"/>
        <v>0</v>
      </c>
      <c r="AU99" s="41">
        <f t="shared" si="117"/>
        <v>0</v>
      </c>
      <c r="AV99" s="41">
        <f t="shared" si="117"/>
        <v>0</v>
      </c>
      <c r="AW99" s="41">
        <f t="shared" si="117"/>
        <v>0</v>
      </c>
      <c r="AX99" s="41">
        <f t="shared" si="117"/>
        <v>0</v>
      </c>
      <c r="AY99" s="41">
        <f t="shared" si="118"/>
        <v>0</v>
      </c>
      <c r="AZ99" s="41">
        <f t="shared" si="118"/>
        <v>0</v>
      </c>
      <c r="BA99" s="41">
        <f t="shared" si="118"/>
        <v>0</v>
      </c>
      <c r="BB99" s="41">
        <f t="shared" si="118"/>
        <v>0</v>
      </c>
      <c r="BC99" s="41">
        <f t="shared" si="118"/>
        <v>0</v>
      </c>
      <c r="BD99" s="41">
        <f t="shared" si="118"/>
        <v>0</v>
      </c>
      <c r="BE99" s="41">
        <f t="shared" si="119"/>
        <v>0</v>
      </c>
      <c r="BF99" s="41">
        <f t="shared" si="119"/>
        <v>0</v>
      </c>
      <c r="BG99" s="41">
        <f t="shared" si="119"/>
        <v>0</v>
      </c>
      <c r="BH99" s="41">
        <f t="shared" si="119"/>
        <v>0</v>
      </c>
      <c r="BI99" s="41">
        <f t="shared" si="119"/>
        <v>0</v>
      </c>
      <c r="BJ99" s="41">
        <f t="shared" si="119"/>
        <v>0</v>
      </c>
      <c r="BK99" s="41">
        <f t="shared" si="120"/>
        <v>0</v>
      </c>
      <c r="BL99" s="41">
        <f t="shared" si="120"/>
        <v>0</v>
      </c>
      <c r="BM99" s="41">
        <f t="shared" si="120"/>
        <v>0</v>
      </c>
      <c r="BN99" s="41">
        <f t="shared" si="120"/>
        <v>0</v>
      </c>
      <c r="BO99" s="41">
        <f t="shared" si="120"/>
        <v>0</v>
      </c>
      <c r="BP99" s="41">
        <f t="shared" si="120"/>
        <v>0</v>
      </c>
      <c r="BQ99" s="41">
        <f t="shared" si="121"/>
        <v>0</v>
      </c>
      <c r="BR99" s="41">
        <f t="shared" si="121"/>
        <v>0</v>
      </c>
      <c r="BS99" s="41">
        <f t="shared" si="121"/>
        <v>0</v>
      </c>
      <c r="BT99" s="41">
        <f t="shared" si="121"/>
        <v>0</v>
      </c>
      <c r="BU99" s="41">
        <f t="shared" si="121"/>
        <v>0</v>
      </c>
      <c r="BV99" s="41">
        <f t="shared" si="121"/>
        <v>0</v>
      </c>
      <c r="BW99" s="41">
        <f t="shared" si="122"/>
        <v>0</v>
      </c>
      <c r="BX99" s="41">
        <f t="shared" si="122"/>
        <v>0</v>
      </c>
      <c r="BY99" s="41">
        <f t="shared" si="122"/>
        <v>0</v>
      </c>
      <c r="BZ99" s="41">
        <f t="shared" si="122"/>
        <v>0</v>
      </c>
      <c r="CA99" s="41">
        <f t="shared" si="122"/>
        <v>0</v>
      </c>
      <c r="CB99" s="41">
        <f t="shared" si="122"/>
        <v>0</v>
      </c>
      <c r="CC99" s="41">
        <f t="shared" si="123"/>
        <v>0</v>
      </c>
      <c r="CD99" s="41">
        <f t="shared" si="123"/>
        <v>0</v>
      </c>
      <c r="CE99" s="41">
        <f t="shared" si="123"/>
        <v>0</v>
      </c>
      <c r="CF99" s="41">
        <f t="shared" si="123"/>
        <v>0</v>
      </c>
      <c r="CG99" s="41">
        <f t="shared" si="123"/>
        <v>0</v>
      </c>
      <c r="CH99" s="41">
        <f t="shared" si="123"/>
        <v>0</v>
      </c>
      <c r="CI99" s="51">
        <f>IF(AK99=CI$2,'Marks Entry'!G106,0)</f>
        <v>0</v>
      </c>
      <c r="CJ99" s="50">
        <f>IF(AK99=CJ$2,'Marks Entry'!G106,0)</f>
        <v>0</v>
      </c>
      <c r="CK99" s="50">
        <f>IF(AK99=CK$2,'Marks Entry'!G106,0)</f>
        <v>0</v>
      </c>
      <c r="CL99" s="50">
        <f>IF(AK99=CL$2,'Marks Entry'!G106,0)</f>
        <v>0</v>
      </c>
      <c r="CM99" s="50">
        <f>IF(AK99=CM$2,'Marks Entry'!G106,0)</f>
        <v>0</v>
      </c>
      <c r="CN99" s="50">
        <f>IF(AK99=CN$2,'Marks Entry'!G106,0)</f>
        <v>0</v>
      </c>
      <c r="CO99" s="49" t="str">
        <f>IF(AND('Marks Entry'!$GA106="Passed",$AK99=CO$2),'Marks Entry'!$FZ106,IF($AK99=CO$2,'Marks Entry'!$GA106,""))</f>
        <v/>
      </c>
      <c r="CP99" s="49" t="str">
        <f>IF(AND('Marks Entry'!$GA106="Passed",$AK99=CP$2),'Marks Entry'!$FZ106,IF($AK99=CP$2,'Marks Entry'!$GA106,""))</f>
        <v/>
      </c>
      <c r="CQ99" s="49" t="str">
        <f>IF(AND('Marks Entry'!$GA106="Passed",$AK99=CQ$2),'Marks Entry'!$FZ106,IF($AK99=CQ$2,'Marks Entry'!$GA106,""))</f>
        <v/>
      </c>
      <c r="CR99" s="49" t="str">
        <f>IF(AND('Marks Entry'!$GA106="Passed",$AK99=CR$2),'Marks Entry'!$FZ106,IF($AK99=CR$2,'Marks Entry'!$GA106,""))</f>
        <v/>
      </c>
      <c r="CS99" s="49" t="str">
        <f>IF(AND('Marks Entry'!$GA106="Passed",$AK99=CS$2),'Marks Entry'!$FZ106,IF($AK99=CS$2,'Marks Entry'!$GA106,""))</f>
        <v/>
      </c>
      <c r="CT99" s="49" t="str">
        <f>IF(AND('Marks Entry'!$GA106="Passed",$AK99=CT$2),'Marks Entry'!$FZ106,IF($AK99=CT$2,'Marks Entry'!$GA106,""))</f>
        <v/>
      </c>
    </row>
    <row r="100" spans="36:98" hidden="1">
      <c r="AJ100" s="42">
        <f t="shared" si="124"/>
        <v>0</v>
      </c>
      <c r="AK100" s="42">
        <f>'Marks Entry'!F107</f>
        <v>0</v>
      </c>
      <c r="AL100" s="50" t="str">
        <f>'Result Sheet'!X105</f>
        <v/>
      </c>
      <c r="AM100" s="50" t="str">
        <f>'Result Sheet'!AL105</f>
        <v/>
      </c>
      <c r="AN100" s="50" t="str">
        <f>'Result Sheet'!AZ105</f>
        <v/>
      </c>
      <c r="AO100" s="50" t="str">
        <f>'Result Sheet'!BN105</f>
        <v/>
      </c>
      <c r="AP100" s="50" t="str">
        <f>'Result Sheet'!CB105</f>
        <v/>
      </c>
      <c r="AQ100" s="43" t="str">
        <f>'Result Sheet'!CP105</f>
        <v/>
      </c>
      <c r="AR100" s="48" t="str">
        <f>'Result Sheet'!DD105</f>
        <v/>
      </c>
      <c r="AS100" s="41">
        <f t="shared" si="117"/>
        <v>0</v>
      </c>
      <c r="AT100" s="41">
        <f t="shared" si="117"/>
        <v>0</v>
      </c>
      <c r="AU100" s="41">
        <f t="shared" si="117"/>
        <v>0</v>
      </c>
      <c r="AV100" s="41">
        <f t="shared" si="117"/>
        <v>0</v>
      </c>
      <c r="AW100" s="41">
        <f t="shared" si="117"/>
        <v>0</v>
      </c>
      <c r="AX100" s="41">
        <f t="shared" si="117"/>
        <v>0</v>
      </c>
      <c r="AY100" s="41">
        <f t="shared" si="118"/>
        <v>0</v>
      </c>
      <c r="AZ100" s="41">
        <f t="shared" si="118"/>
        <v>0</v>
      </c>
      <c r="BA100" s="41">
        <f t="shared" si="118"/>
        <v>0</v>
      </c>
      <c r="BB100" s="41">
        <f t="shared" si="118"/>
        <v>0</v>
      </c>
      <c r="BC100" s="41">
        <f t="shared" si="118"/>
        <v>0</v>
      </c>
      <c r="BD100" s="41">
        <f t="shared" si="118"/>
        <v>0</v>
      </c>
      <c r="BE100" s="41">
        <f t="shared" si="119"/>
        <v>0</v>
      </c>
      <c r="BF100" s="41">
        <f t="shared" si="119"/>
        <v>0</v>
      </c>
      <c r="BG100" s="41">
        <f t="shared" si="119"/>
        <v>0</v>
      </c>
      <c r="BH100" s="41">
        <f t="shared" si="119"/>
        <v>0</v>
      </c>
      <c r="BI100" s="41">
        <f t="shared" si="119"/>
        <v>0</v>
      </c>
      <c r="BJ100" s="41">
        <f t="shared" si="119"/>
        <v>0</v>
      </c>
      <c r="BK100" s="41">
        <f t="shared" si="120"/>
        <v>0</v>
      </c>
      <c r="BL100" s="41">
        <f t="shared" si="120"/>
        <v>0</v>
      </c>
      <c r="BM100" s="41">
        <f t="shared" si="120"/>
        <v>0</v>
      </c>
      <c r="BN100" s="41">
        <f t="shared" si="120"/>
        <v>0</v>
      </c>
      <c r="BO100" s="41">
        <f t="shared" si="120"/>
        <v>0</v>
      </c>
      <c r="BP100" s="41">
        <f t="shared" si="120"/>
        <v>0</v>
      </c>
      <c r="BQ100" s="41">
        <f t="shared" si="121"/>
        <v>0</v>
      </c>
      <c r="BR100" s="41">
        <f t="shared" si="121"/>
        <v>0</v>
      </c>
      <c r="BS100" s="41">
        <f t="shared" si="121"/>
        <v>0</v>
      </c>
      <c r="BT100" s="41">
        <f t="shared" si="121"/>
        <v>0</v>
      </c>
      <c r="BU100" s="41">
        <f t="shared" si="121"/>
        <v>0</v>
      </c>
      <c r="BV100" s="41">
        <f t="shared" si="121"/>
        <v>0</v>
      </c>
      <c r="BW100" s="41">
        <f t="shared" si="122"/>
        <v>0</v>
      </c>
      <c r="BX100" s="41">
        <f t="shared" si="122"/>
        <v>0</v>
      </c>
      <c r="BY100" s="41">
        <f t="shared" si="122"/>
        <v>0</v>
      </c>
      <c r="BZ100" s="41">
        <f t="shared" si="122"/>
        <v>0</v>
      </c>
      <c r="CA100" s="41">
        <f t="shared" si="122"/>
        <v>0</v>
      </c>
      <c r="CB100" s="41">
        <f t="shared" si="122"/>
        <v>0</v>
      </c>
      <c r="CC100" s="41">
        <f t="shared" si="123"/>
        <v>0</v>
      </c>
      <c r="CD100" s="41">
        <f t="shared" si="123"/>
        <v>0</v>
      </c>
      <c r="CE100" s="41">
        <f t="shared" si="123"/>
        <v>0</v>
      </c>
      <c r="CF100" s="41">
        <f t="shared" si="123"/>
        <v>0</v>
      </c>
      <c r="CG100" s="41">
        <f t="shared" si="123"/>
        <v>0</v>
      </c>
      <c r="CH100" s="41">
        <f t="shared" si="123"/>
        <v>0</v>
      </c>
      <c r="CI100" s="51">
        <f>IF(AK100=CI$2,'Marks Entry'!G107,0)</f>
        <v>0</v>
      </c>
      <c r="CJ100" s="50">
        <f>IF(AK100=CJ$2,'Marks Entry'!G107,0)</f>
        <v>0</v>
      </c>
      <c r="CK100" s="50">
        <f>IF(AK100=CK$2,'Marks Entry'!G107,0)</f>
        <v>0</v>
      </c>
      <c r="CL100" s="50">
        <f>IF(AK100=CL$2,'Marks Entry'!G107,0)</f>
        <v>0</v>
      </c>
      <c r="CM100" s="50">
        <f>IF(AK100=CM$2,'Marks Entry'!G107,0)</f>
        <v>0</v>
      </c>
      <c r="CN100" s="50">
        <f>IF(AK100=CN$2,'Marks Entry'!G107,0)</f>
        <v>0</v>
      </c>
      <c r="CO100" s="49" t="str">
        <f>IF(AND('Marks Entry'!$GA107="Passed",$AK100=CO$2),'Marks Entry'!$FZ107,IF($AK100=CO$2,'Marks Entry'!$GA107,""))</f>
        <v/>
      </c>
      <c r="CP100" s="49" t="str">
        <f>IF(AND('Marks Entry'!$GA107="Passed",$AK100=CP$2),'Marks Entry'!$FZ107,IF($AK100=CP$2,'Marks Entry'!$GA107,""))</f>
        <v/>
      </c>
      <c r="CQ100" s="49" t="str">
        <f>IF(AND('Marks Entry'!$GA107="Passed",$AK100=CQ$2),'Marks Entry'!$FZ107,IF($AK100=CQ$2,'Marks Entry'!$GA107,""))</f>
        <v/>
      </c>
      <c r="CR100" s="49" t="str">
        <f>IF(AND('Marks Entry'!$GA107="Passed",$AK100=CR$2),'Marks Entry'!$FZ107,IF($AK100=CR$2,'Marks Entry'!$GA107,""))</f>
        <v/>
      </c>
      <c r="CS100" s="49" t="str">
        <f>IF(AND('Marks Entry'!$GA107="Passed",$AK100=CS$2),'Marks Entry'!$FZ107,IF($AK100=CS$2,'Marks Entry'!$GA107,""))</f>
        <v/>
      </c>
      <c r="CT100" s="49" t="str">
        <f>IF(AND('Marks Entry'!$GA107="Passed",$AK100=CT$2),'Marks Entry'!$FZ107,IF($AK100=CT$2,'Marks Entry'!$GA107,""))</f>
        <v/>
      </c>
    </row>
    <row r="101" spans="36:98" hidden="1">
      <c r="AJ101" s="42">
        <f t="shared" si="124"/>
        <v>0</v>
      </c>
      <c r="AK101" s="42">
        <f>'Marks Entry'!F108</f>
        <v>0</v>
      </c>
      <c r="AL101" s="50" t="str">
        <f>'Result Sheet'!X106</f>
        <v/>
      </c>
      <c r="AM101" s="50" t="str">
        <f>'Result Sheet'!AL106</f>
        <v/>
      </c>
      <c r="AN101" s="50" t="str">
        <f>'Result Sheet'!AZ106</f>
        <v/>
      </c>
      <c r="AO101" s="50" t="str">
        <f>'Result Sheet'!BN106</f>
        <v/>
      </c>
      <c r="AP101" s="50" t="str">
        <f>'Result Sheet'!CB106</f>
        <v/>
      </c>
      <c r="AQ101" s="43" t="str">
        <f>'Result Sheet'!CP106</f>
        <v/>
      </c>
      <c r="AR101" s="48" t="str">
        <f>'Result Sheet'!DD106</f>
        <v/>
      </c>
      <c r="AS101" s="41">
        <f t="shared" si="117"/>
        <v>0</v>
      </c>
      <c r="AT101" s="41">
        <f t="shared" si="117"/>
        <v>0</v>
      </c>
      <c r="AU101" s="41">
        <f t="shared" si="117"/>
        <v>0</v>
      </c>
      <c r="AV101" s="41">
        <f t="shared" si="117"/>
        <v>0</v>
      </c>
      <c r="AW101" s="41">
        <f t="shared" si="117"/>
        <v>0</v>
      </c>
      <c r="AX101" s="41">
        <f t="shared" si="117"/>
        <v>0</v>
      </c>
      <c r="AY101" s="41">
        <f t="shared" si="118"/>
        <v>0</v>
      </c>
      <c r="AZ101" s="41">
        <f t="shared" si="118"/>
        <v>0</v>
      </c>
      <c r="BA101" s="41">
        <f t="shared" si="118"/>
        <v>0</v>
      </c>
      <c r="BB101" s="41">
        <f t="shared" si="118"/>
        <v>0</v>
      </c>
      <c r="BC101" s="41">
        <f t="shared" si="118"/>
        <v>0</v>
      </c>
      <c r="BD101" s="41">
        <f t="shared" si="118"/>
        <v>0</v>
      </c>
      <c r="BE101" s="41">
        <f t="shared" si="119"/>
        <v>0</v>
      </c>
      <c r="BF101" s="41">
        <f t="shared" si="119"/>
        <v>0</v>
      </c>
      <c r="BG101" s="41">
        <f t="shared" si="119"/>
        <v>0</v>
      </c>
      <c r="BH101" s="41">
        <f t="shared" si="119"/>
        <v>0</v>
      </c>
      <c r="BI101" s="41">
        <f t="shared" si="119"/>
        <v>0</v>
      </c>
      <c r="BJ101" s="41">
        <f t="shared" si="119"/>
        <v>0</v>
      </c>
      <c r="BK101" s="41">
        <f t="shared" si="120"/>
        <v>0</v>
      </c>
      <c r="BL101" s="41">
        <f t="shared" si="120"/>
        <v>0</v>
      </c>
      <c r="BM101" s="41">
        <f t="shared" si="120"/>
        <v>0</v>
      </c>
      <c r="BN101" s="41">
        <f t="shared" si="120"/>
        <v>0</v>
      </c>
      <c r="BO101" s="41">
        <f t="shared" si="120"/>
        <v>0</v>
      </c>
      <c r="BP101" s="41">
        <f t="shared" si="120"/>
        <v>0</v>
      </c>
      <c r="BQ101" s="41">
        <f t="shared" si="121"/>
        <v>0</v>
      </c>
      <c r="BR101" s="41">
        <f t="shared" si="121"/>
        <v>0</v>
      </c>
      <c r="BS101" s="41">
        <f t="shared" si="121"/>
        <v>0</v>
      </c>
      <c r="BT101" s="41">
        <f t="shared" si="121"/>
        <v>0</v>
      </c>
      <c r="BU101" s="41">
        <f t="shared" si="121"/>
        <v>0</v>
      </c>
      <c r="BV101" s="41">
        <f t="shared" si="121"/>
        <v>0</v>
      </c>
      <c r="BW101" s="41">
        <f t="shared" si="122"/>
        <v>0</v>
      </c>
      <c r="BX101" s="41">
        <f t="shared" si="122"/>
        <v>0</v>
      </c>
      <c r="BY101" s="41">
        <f t="shared" si="122"/>
        <v>0</v>
      </c>
      <c r="BZ101" s="41">
        <f t="shared" si="122"/>
        <v>0</v>
      </c>
      <c r="CA101" s="41">
        <f t="shared" si="122"/>
        <v>0</v>
      </c>
      <c r="CB101" s="41">
        <f t="shared" si="122"/>
        <v>0</v>
      </c>
      <c r="CC101" s="41">
        <f t="shared" si="123"/>
        <v>0</v>
      </c>
      <c r="CD101" s="41">
        <f t="shared" si="123"/>
        <v>0</v>
      </c>
      <c r="CE101" s="41">
        <f t="shared" si="123"/>
        <v>0</v>
      </c>
      <c r="CF101" s="41">
        <f t="shared" si="123"/>
        <v>0</v>
      </c>
      <c r="CG101" s="41">
        <f t="shared" si="123"/>
        <v>0</v>
      </c>
      <c r="CH101" s="41">
        <f t="shared" si="123"/>
        <v>0</v>
      </c>
      <c r="CI101" s="51">
        <f>IF(AK101=CI$2,'Marks Entry'!G108,0)</f>
        <v>0</v>
      </c>
      <c r="CJ101" s="50">
        <f>IF(AK101=CJ$2,'Marks Entry'!G108,0)</f>
        <v>0</v>
      </c>
      <c r="CK101" s="50">
        <f>IF(AK101=CK$2,'Marks Entry'!G108,0)</f>
        <v>0</v>
      </c>
      <c r="CL101" s="50">
        <f>IF(AK101=CL$2,'Marks Entry'!G108,0)</f>
        <v>0</v>
      </c>
      <c r="CM101" s="50">
        <f>IF(AK101=CM$2,'Marks Entry'!G108,0)</f>
        <v>0</v>
      </c>
      <c r="CN101" s="50">
        <f>IF(AK101=CN$2,'Marks Entry'!G108,0)</f>
        <v>0</v>
      </c>
      <c r="CO101" s="49" t="str">
        <f>IF(AND('Marks Entry'!$GA108="Passed",$AK101=CO$2),'Marks Entry'!$FZ108,IF($AK101=CO$2,'Marks Entry'!$GA108,""))</f>
        <v/>
      </c>
      <c r="CP101" s="49" t="str">
        <f>IF(AND('Marks Entry'!$GA108="Passed",$AK101=CP$2),'Marks Entry'!$FZ108,IF($AK101=CP$2,'Marks Entry'!$GA108,""))</f>
        <v/>
      </c>
      <c r="CQ101" s="49" t="str">
        <f>IF(AND('Marks Entry'!$GA108="Passed",$AK101=CQ$2),'Marks Entry'!$FZ108,IF($AK101=CQ$2,'Marks Entry'!$GA108,""))</f>
        <v/>
      </c>
      <c r="CR101" s="49" t="str">
        <f>IF(AND('Marks Entry'!$GA108="Passed",$AK101=CR$2),'Marks Entry'!$FZ108,IF($AK101=CR$2,'Marks Entry'!$GA108,""))</f>
        <v/>
      </c>
      <c r="CS101" s="49" t="str">
        <f>IF(AND('Marks Entry'!$GA108="Passed",$AK101=CS$2),'Marks Entry'!$FZ108,IF($AK101=CS$2,'Marks Entry'!$GA108,""))</f>
        <v/>
      </c>
      <c r="CT101" s="49" t="str">
        <f>IF(AND('Marks Entry'!$GA108="Passed",$AK101=CT$2),'Marks Entry'!$FZ108,IF($AK101=CT$2,'Marks Entry'!$GA108,""))</f>
        <v/>
      </c>
    </row>
    <row r="102" spans="36:98" hidden="1">
      <c r="AJ102" s="42">
        <f t="shared" si="124"/>
        <v>0</v>
      </c>
      <c r="AK102" s="42">
        <f>'Marks Entry'!F109</f>
        <v>0</v>
      </c>
      <c r="AL102" s="50" t="str">
        <f>'Result Sheet'!X107</f>
        <v/>
      </c>
      <c r="AM102" s="50" t="str">
        <f>'Result Sheet'!AL107</f>
        <v/>
      </c>
      <c r="AN102" s="50" t="str">
        <f>'Result Sheet'!AZ107</f>
        <v/>
      </c>
      <c r="AO102" s="50" t="str">
        <f>'Result Sheet'!BN107</f>
        <v/>
      </c>
      <c r="AP102" s="50" t="str">
        <f>'Result Sheet'!CB107</f>
        <v/>
      </c>
      <c r="AQ102" s="43" t="str">
        <f>'Result Sheet'!CP107</f>
        <v/>
      </c>
      <c r="AR102" s="48" t="str">
        <f>'Result Sheet'!DD107</f>
        <v/>
      </c>
      <c r="AS102" s="41">
        <f t="shared" si="117"/>
        <v>0</v>
      </c>
      <c r="AT102" s="41">
        <f t="shared" si="117"/>
        <v>0</v>
      </c>
      <c r="AU102" s="41">
        <f t="shared" si="117"/>
        <v>0</v>
      </c>
      <c r="AV102" s="41">
        <f t="shared" si="117"/>
        <v>0</v>
      </c>
      <c r="AW102" s="41">
        <f t="shared" si="117"/>
        <v>0</v>
      </c>
      <c r="AX102" s="41">
        <f t="shared" si="117"/>
        <v>0</v>
      </c>
      <c r="AY102" s="41">
        <f t="shared" si="118"/>
        <v>0</v>
      </c>
      <c r="AZ102" s="41">
        <f t="shared" si="118"/>
        <v>0</v>
      </c>
      <c r="BA102" s="41">
        <f t="shared" si="118"/>
        <v>0</v>
      </c>
      <c r="BB102" s="41">
        <f t="shared" si="118"/>
        <v>0</v>
      </c>
      <c r="BC102" s="41">
        <f t="shared" si="118"/>
        <v>0</v>
      </c>
      <c r="BD102" s="41">
        <f t="shared" si="118"/>
        <v>0</v>
      </c>
      <c r="BE102" s="41">
        <f t="shared" si="119"/>
        <v>0</v>
      </c>
      <c r="BF102" s="41">
        <f t="shared" si="119"/>
        <v>0</v>
      </c>
      <c r="BG102" s="41">
        <f t="shared" si="119"/>
        <v>0</v>
      </c>
      <c r="BH102" s="41">
        <f t="shared" si="119"/>
        <v>0</v>
      </c>
      <c r="BI102" s="41">
        <f t="shared" si="119"/>
        <v>0</v>
      </c>
      <c r="BJ102" s="41">
        <f t="shared" si="119"/>
        <v>0</v>
      </c>
      <c r="BK102" s="41">
        <f t="shared" si="120"/>
        <v>0</v>
      </c>
      <c r="BL102" s="41">
        <f t="shared" si="120"/>
        <v>0</v>
      </c>
      <c r="BM102" s="41">
        <f t="shared" si="120"/>
        <v>0</v>
      </c>
      <c r="BN102" s="41">
        <f t="shared" si="120"/>
        <v>0</v>
      </c>
      <c r="BO102" s="41">
        <f t="shared" si="120"/>
        <v>0</v>
      </c>
      <c r="BP102" s="41">
        <f t="shared" si="120"/>
        <v>0</v>
      </c>
      <c r="BQ102" s="41">
        <f t="shared" si="121"/>
        <v>0</v>
      </c>
      <c r="BR102" s="41">
        <f t="shared" si="121"/>
        <v>0</v>
      </c>
      <c r="BS102" s="41">
        <f t="shared" si="121"/>
        <v>0</v>
      </c>
      <c r="BT102" s="41">
        <f t="shared" si="121"/>
        <v>0</v>
      </c>
      <c r="BU102" s="41">
        <f t="shared" si="121"/>
        <v>0</v>
      </c>
      <c r="BV102" s="41">
        <f t="shared" si="121"/>
        <v>0</v>
      </c>
      <c r="BW102" s="41">
        <f t="shared" si="122"/>
        <v>0</v>
      </c>
      <c r="BX102" s="41">
        <f t="shared" si="122"/>
        <v>0</v>
      </c>
      <c r="BY102" s="41">
        <f t="shared" si="122"/>
        <v>0</v>
      </c>
      <c r="BZ102" s="41">
        <f t="shared" si="122"/>
        <v>0</v>
      </c>
      <c r="CA102" s="41">
        <f t="shared" si="122"/>
        <v>0</v>
      </c>
      <c r="CB102" s="41">
        <f t="shared" si="122"/>
        <v>0</v>
      </c>
      <c r="CC102" s="41">
        <f t="shared" si="123"/>
        <v>0</v>
      </c>
      <c r="CD102" s="41">
        <f t="shared" si="123"/>
        <v>0</v>
      </c>
      <c r="CE102" s="41">
        <f t="shared" si="123"/>
        <v>0</v>
      </c>
      <c r="CF102" s="41">
        <f t="shared" si="123"/>
        <v>0</v>
      </c>
      <c r="CG102" s="41">
        <f t="shared" si="123"/>
        <v>0</v>
      </c>
      <c r="CH102" s="41">
        <f t="shared" si="123"/>
        <v>0</v>
      </c>
      <c r="CI102" s="51">
        <f>IF(AK102=CI$2,'Marks Entry'!G109,0)</f>
        <v>0</v>
      </c>
      <c r="CJ102" s="50">
        <f>IF(AK102=CJ$2,'Marks Entry'!G109,0)</f>
        <v>0</v>
      </c>
      <c r="CK102" s="50">
        <f>IF(AK102=CK$2,'Marks Entry'!G109,0)</f>
        <v>0</v>
      </c>
      <c r="CL102" s="50">
        <f>IF(AK102=CL$2,'Marks Entry'!G109,0)</f>
        <v>0</v>
      </c>
      <c r="CM102" s="50">
        <f>IF(AK102=CM$2,'Marks Entry'!G109,0)</f>
        <v>0</v>
      </c>
      <c r="CN102" s="50">
        <f>IF(AK102=CN$2,'Marks Entry'!G109,0)</f>
        <v>0</v>
      </c>
      <c r="CO102" s="49" t="str">
        <f>IF(AND('Marks Entry'!$GA109="Passed",$AK102=CO$2),'Marks Entry'!$FZ109,IF($AK102=CO$2,'Marks Entry'!$GA109,""))</f>
        <v/>
      </c>
      <c r="CP102" s="49" t="str">
        <f>IF(AND('Marks Entry'!$GA109="Passed",$AK102=CP$2),'Marks Entry'!$FZ109,IF($AK102=CP$2,'Marks Entry'!$GA109,""))</f>
        <v/>
      </c>
      <c r="CQ102" s="49" t="str">
        <f>IF(AND('Marks Entry'!$GA109="Passed",$AK102=CQ$2),'Marks Entry'!$FZ109,IF($AK102=CQ$2,'Marks Entry'!$GA109,""))</f>
        <v/>
      </c>
      <c r="CR102" s="49" t="str">
        <f>IF(AND('Marks Entry'!$GA109="Passed",$AK102=CR$2),'Marks Entry'!$FZ109,IF($AK102=CR$2,'Marks Entry'!$GA109,""))</f>
        <v/>
      </c>
      <c r="CS102" s="49" t="str">
        <f>IF(AND('Marks Entry'!$GA109="Passed",$AK102=CS$2),'Marks Entry'!$FZ109,IF($AK102=CS$2,'Marks Entry'!$GA109,""))</f>
        <v/>
      </c>
      <c r="CT102" s="49" t="str">
        <f>IF(AND('Marks Entry'!$GA109="Passed",$AK102=CT$2),'Marks Entry'!$FZ109,IF($AK102=CT$2,'Marks Entry'!$GA109,""))</f>
        <v/>
      </c>
    </row>
    <row r="103" spans="36:98" hidden="1">
      <c r="AJ103" s="1363" t="s">
        <v>187</v>
      </c>
      <c r="AK103" s="1363"/>
      <c r="AL103" s="1363"/>
      <c r="AM103" s="1363"/>
      <c r="AN103" s="1363"/>
      <c r="AO103" s="1363"/>
      <c r="AP103" s="1363"/>
      <c r="AQ103" s="60"/>
      <c r="AR103" s="60"/>
      <c r="AS103" s="34">
        <f>COUNTIF(AS$3:AS$102,"d")</f>
        <v>0</v>
      </c>
      <c r="AT103" s="61">
        <f t="shared" ref="AT103:CH103" si="125">COUNTIF(AT$3:AT$102,"d")</f>
        <v>0</v>
      </c>
      <c r="AU103" s="61">
        <f t="shared" si="125"/>
        <v>0</v>
      </c>
      <c r="AV103" s="61">
        <f t="shared" si="125"/>
        <v>0</v>
      </c>
      <c r="AW103" s="61">
        <f t="shared" si="125"/>
        <v>0</v>
      </c>
      <c r="AX103" s="61">
        <f t="shared" si="125"/>
        <v>0</v>
      </c>
      <c r="AY103" s="61">
        <f t="shared" si="125"/>
        <v>0</v>
      </c>
      <c r="AZ103" s="61">
        <f t="shared" si="125"/>
        <v>0</v>
      </c>
      <c r="BA103" s="61">
        <f t="shared" si="125"/>
        <v>0</v>
      </c>
      <c r="BB103" s="61">
        <f t="shared" si="125"/>
        <v>0</v>
      </c>
      <c r="BC103" s="61">
        <f t="shared" si="125"/>
        <v>0</v>
      </c>
      <c r="BD103" s="61">
        <f t="shared" si="125"/>
        <v>0</v>
      </c>
      <c r="BE103" s="61">
        <f t="shared" si="125"/>
        <v>0</v>
      </c>
      <c r="BF103" s="61">
        <f t="shared" si="125"/>
        <v>0</v>
      </c>
      <c r="BG103" s="61">
        <f t="shared" si="125"/>
        <v>0</v>
      </c>
      <c r="BH103" s="61">
        <f t="shared" si="125"/>
        <v>0</v>
      </c>
      <c r="BI103" s="61">
        <f t="shared" si="125"/>
        <v>0</v>
      </c>
      <c r="BJ103" s="61">
        <f t="shared" si="125"/>
        <v>0</v>
      </c>
      <c r="BK103" s="61">
        <f t="shared" si="125"/>
        <v>0</v>
      </c>
      <c r="BL103" s="61">
        <f t="shared" si="125"/>
        <v>0</v>
      </c>
      <c r="BM103" s="61">
        <f t="shared" si="125"/>
        <v>0</v>
      </c>
      <c r="BN103" s="61">
        <f t="shared" si="125"/>
        <v>0</v>
      </c>
      <c r="BO103" s="61">
        <f t="shared" si="125"/>
        <v>0</v>
      </c>
      <c r="BP103" s="61">
        <f t="shared" si="125"/>
        <v>0</v>
      </c>
      <c r="BQ103" s="61">
        <f t="shared" si="125"/>
        <v>0</v>
      </c>
      <c r="BR103" s="61">
        <f t="shared" si="125"/>
        <v>0</v>
      </c>
      <c r="BS103" s="61">
        <f t="shared" si="125"/>
        <v>0</v>
      </c>
      <c r="BT103" s="61">
        <f t="shared" si="125"/>
        <v>0</v>
      </c>
      <c r="BU103" s="61">
        <f t="shared" si="125"/>
        <v>0</v>
      </c>
      <c r="BV103" s="61">
        <f t="shared" si="125"/>
        <v>0</v>
      </c>
      <c r="BW103" s="61">
        <f t="shared" si="125"/>
        <v>0</v>
      </c>
      <c r="BX103" s="61">
        <f t="shared" si="125"/>
        <v>0</v>
      </c>
      <c r="BY103" s="61">
        <f t="shared" si="125"/>
        <v>0</v>
      </c>
      <c r="BZ103" s="61">
        <f t="shared" si="125"/>
        <v>0</v>
      </c>
      <c r="CA103" s="61">
        <f t="shared" si="125"/>
        <v>0</v>
      </c>
      <c r="CB103" s="61">
        <f t="shared" si="125"/>
        <v>0</v>
      </c>
      <c r="CC103" s="61">
        <f t="shared" si="125"/>
        <v>0</v>
      </c>
      <c r="CD103" s="61">
        <f t="shared" si="125"/>
        <v>0</v>
      </c>
      <c r="CE103" s="61">
        <f t="shared" si="125"/>
        <v>0</v>
      </c>
      <c r="CF103" s="61">
        <f t="shared" si="125"/>
        <v>0</v>
      </c>
      <c r="CG103" s="61">
        <f t="shared" si="125"/>
        <v>0</v>
      </c>
      <c r="CH103" s="61">
        <f t="shared" si="125"/>
        <v>0</v>
      </c>
      <c r="CO103" s="1369"/>
      <c r="CP103" s="1370"/>
      <c r="CQ103" s="1370"/>
      <c r="CR103" s="1370"/>
      <c r="CS103" s="1370"/>
      <c r="CT103" s="1371"/>
    </row>
    <row r="104" spans="36:98" hidden="1">
      <c r="AJ104" s="1363" t="s">
        <v>188</v>
      </c>
      <c r="AK104" s="1363"/>
      <c r="AL104" s="1363"/>
      <c r="AM104" s="1363"/>
      <c r="AN104" s="1363"/>
      <c r="AO104" s="1363"/>
      <c r="AP104" s="1363"/>
      <c r="AQ104" s="60"/>
      <c r="AR104" s="60"/>
      <c r="AS104" s="34">
        <f>COUNTIF(AS$3:AS$102,"I")</f>
        <v>0</v>
      </c>
      <c r="AT104" s="61">
        <f t="shared" ref="AT104:CH104" si="126">COUNTIF(AT$3:AT$102,"I")</f>
        <v>0</v>
      </c>
      <c r="AU104" s="61">
        <f t="shared" si="126"/>
        <v>0</v>
      </c>
      <c r="AV104" s="61">
        <f t="shared" si="126"/>
        <v>0</v>
      </c>
      <c r="AW104" s="61">
        <f t="shared" si="126"/>
        <v>0</v>
      </c>
      <c r="AX104" s="61">
        <f t="shared" si="126"/>
        <v>0</v>
      </c>
      <c r="AY104" s="61">
        <f t="shared" si="126"/>
        <v>0</v>
      </c>
      <c r="AZ104" s="61">
        <f t="shared" si="126"/>
        <v>0</v>
      </c>
      <c r="BA104" s="61">
        <f t="shared" si="126"/>
        <v>0</v>
      </c>
      <c r="BB104" s="61">
        <f t="shared" si="126"/>
        <v>1</v>
      </c>
      <c r="BC104" s="61">
        <f t="shared" si="126"/>
        <v>0</v>
      </c>
      <c r="BD104" s="61">
        <f t="shared" si="126"/>
        <v>0</v>
      </c>
      <c r="BE104" s="61">
        <f t="shared" si="126"/>
        <v>0</v>
      </c>
      <c r="BF104" s="61">
        <f t="shared" si="126"/>
        <v>0</v>
      </c>
      <c r="BG104" s="61">
        <f t="shared" si="126"/>
        <v>0</v>
      </c>
      <c r="BH104" s="61">
        <f t="shared" si="126"/>
        <v>0</v>
      </c>
      <c r="BI104" s="61">
        <f t="shared" si="126"/>
        <v>0</v>
      </c>
      <c r="BJ104" s="61">
        <f t="shared" si="126"/>
        <v>0</v>
      </c>
      <c r="BK104" s="61">
        <f t="shared" si="126"/>
        <v>0</v>
      </c>
      <c r="BL104" s="61">
        <f t="shared" si="126"/>
        <v>0</v>
      </c>
      <c r="BM104" s="61">
        <f t="shared" si="126"/>
        <v>0</v>
      </c>
      <c r="BN104" s="61">
        <f t="shared" si="126"/>
        <v>0</v>
      </c>
      <c r="BO104" s="61">
        <f t="shared" si="126"/>
        <v>0</v>
      </c>
      <c r="BP104" s="61">
        <f t="shared" si="126"/>
        <v>0</v>
      </c>
      <c r="BQ104" s="61">
        <f t="shared" si="126"/>
        <v>0</v>
      </c>
      <c r="BR104" s="61">
        <f t="shared" si="126"/>
        <v>0</v>
      </c>
      <c r="BS104" s="61">
        <f t="shared" si="126"/>
        <v>0</v>
      </c>
      <c r="BT104" s="61">
        <f t="shared" si="126"/>
        <v>1</v>
      </c>
      <c r="BU104" s="61">
        <f t="shared" si="126"/>
        <v>0</v>
      </c>
      <c r="BV104" s="61">
        <f t="shared" si="126"/>
        <v>0</v>
      </c>
      <c r="BW104" s="61">
        <f t="shared" si="126"/>
        <v>0</v>
      </c>
      <c r="BX104" s="61">
        <f t="shared" si="126"/>
        <v>0</v>
      </c>
      <c r="BY104" s="61">
        <f t="shared" si="126"/>
        <v>0</v>
      </c>
      <c r="BZ104" s="61">
        <f t="shared" si="126"/>
        <v>0</v>
      </c>
      <c r="CA104" s="61">
        <f t="shared" si="126"/>
        <v>0</v>
      </c>
      <c r="CB104" s="61">
        <f t="shared" si="126"/>
        <v>0</v>
      </c>
      <c r="CC104" s="61">
        <f t="shared" si="126"/>
        <v>0</v>
      </c>
      <c r="CD104" s="61">
        <f t="shared" si="126"/>
        <v>0</v>
      </c>
      <c r="CE104" s="61">
        <f t="shared" si="126"/>
        <v>0</v>
      </c>
      <c r="CF104" s="61">
        <f t="shared" si="126"/>
        <v>0</v>
      </c>
      <c r="CG104" s="61">
        <f t="shared" si="126"/>
        <v>0</v>
      </c>
      <c r="CH104" s="61">
        <f t="shared" si="126"/>
        <v>0</v>
      </c>
      <c r="CO104" s="62">
        <f>COUNTIF(CO$3:CO$102,"First")</f>
        <v>0</v>
      </c>
      <c r="CP104" s="62">
        <f t="shared" ref="CP104:CT104" si="127">COUNTIF(CP$3:CP$102,"First")</f>
        <v>0</v>
      </c>
      <c r="CQ104" s="62">
        <f t="shared" si="127"/>
        <v>0</v>
      </c>
      <c r="CR104" s="62">
        <f t="shared" si="127"/>
        <v>0</v>
      </c>
      <c r="CS104" s="62">
        <f t="shared" si="127"/>
        <v>0</v>
      </c>
      <c r="CT104" s="62">
        <f t="shared" si="127"/>
        <v>0</v>
      </c>
    </row>
    <row r="105" spans="36:98" hidden="1">
      <c r="AJ105" s="1363" t="s">
        <v>189</v>
      </c>
      <c r="AK105" s="1363"/>
      <c r="AL105" s="1363"/>
      <c r="AM105" s="1363"/>
      <c r="AN105" s="1363"/>
      <c r="AO105" s="1363"/>
      <c r="AP105" s="1363"/>
      <c r="AQ105" s="60"/>
      <c r="AR105" s="60"/>
      <c r="AS105" s="34">
        <f>COUNTIF(AS$3:AS$102,"II")</f>
        <v>0</v>
      </c>
      <c r="AT105" s="61">
        <f t="shared" ref="AT105:CH105" si="128">COUNTIF(AT$3:AT$102,"II")</f>
        <v>0</v>
      </c>
      <c r="AU105" s="61">
        <f t="shared" si="128"/>
        <v>0</v>
      </c>
      <c r="AV105" s="61">
        <f t="shared" si="128"/>
        <v>1</v>
      </c>
      <c r="AW105" s="61">
        <f t="shared" si="128"/>
        <v>0</v>
      </c>
      <c r="AX105" s="61">
        <f t="shared" si="128"/>
        <v>0</v>
      </c>
      <c r="AY105" s="61">
        <f t="shared" si="128"/>
        <v>0</v>
      </c>
      <c r="AZ105" s="61">
        <f t="shared" si="128"/>
        <v>0</v>
      </c>
      <c r="BA105" s="61">
        <f t="shared" si="128"/>
        <v>0</v>
      </c>
      <c r="BB105" s="61">
        <f t="shared" si="128"/>
        <v>0</v>
      </c>
      <c r="BC105" s="61">
        <f t="shared" si="128"/>
        <v>0</v>
      </c>
      <c r="BD105" s="61">
        <f t="shared" si="128"/>
        <v>0</v>
      </c>
      <c r="BE105" s="61">
        <f t="shared" si="128"/>
        <v>0</v>
      </c>
      <c r="BF105" s="61">
        <f t="shared" si="128"/>
        <v>0</v>
      </c>
      <c r="BG105" s="61">
        <f t="shared" si="128"/>
        <v>0</v>
      </c>
      <c r="BH105" s="61">
        <f t="shared" si="128"/>
        <v>0</v>
      </c>
      <c r="BI105" s="61">
        <f t="shared" si="128"/>
        <v>0</v>
      </c>
      <c r="BJ105" s="61">
        <f t="shared" si="128"/>
        <v>0</v>
      </c>
      <c r="BK105" s="61">
        <f t="shared" si="128"/>
        <v>0</v>
      </c>
      <c r="BL105" s="61">
        <f t="shared" si="128"/>
        <v>0</v>
      </c>
      <c r="BM105" s="61">
        <f t="shared" si="128"/>
        <v>0</v>
      </c>
      <c r="BN105" s="61">
        <f t="shared" si="128"/>
        <v>0</v>
      </c>
      <c r="BO105" s="61">
        <f t="shared" si="128"/>
        <v>0</v>
      </c>
      <c r="BP105" s="61">
        <f t="shared" si="128"/>
        <v>0</v>
      </c>
      <c r="BQ105" s="61">
        <f t="shared" si="128"/>
        <v>0</v>
      </c>
      <c r="BR105" s="61">
        <f t="shared" si="128"/>
        <v>0</v>
      </c>
      <c r="BS105" s="61">
        <f t="shared" si="128"/>
        <v>0</v>
      </c>
      <c r="BT105" s="61">
        <f t="shared" si="128"/>
        <v>0</v>
      </c>
      <c r="BU105" s="61">
        <f t="shared" si="128"/>
        <v>0</v>
      </c>
      <c r="BV105" s="61">
        <f t="shared" si="128"/>
        <v>0</v>
      </c>
      <c r="BW105" s="61">
        <f t="shared" si="128"/>
        <v>0</v>
      </c>
      <c r="BX105" s="61">
        <f t="shared" si="128"/>
        <v>0</v>
      </c>
      <c r="BY105" s="61">
        <f t="shared" si="128"/>
        <v>0</v>
      </c>
      <c r="BZ105" s="61">
        <f t="shared" si="128"/>
        <v>0</v>
      </c>
      <c r="CA105" s="61">
        <f t="shared" si="128"/>
        <v>0</v>
      </c>
      <c r="CB105" s="61">
        <f t="shared" si="128"/>
        <v>0</v>
      </c>
      <c r="CC105" s="61">
        <f t="shared" si="128"/>
        <v>0</v>
      </c>
      <c r="CD105" s="61">
        <f t="shared" si="128"/>
        <v>0</v>
      </c>
      <c r="CE105" s="61">
        <f t="shared" si="128"/>
        <v>0</v>
      </c>
      <c r="CF105" s="61">
        <f t="shared" si="128"/>
        <v>1</v>
      </c>
      <c r="CG105" s="61">
        <f t="shared" si="128"/>
        <v>0</v>
      </c>
      <c r="CH105" s="61">
        <f t="shared" si="128"/>
        <v>0</v>
      </c>
      <c r="CO105" s="62">
        <f>COUNTIF(CO$3:CO$102,"Second")</f>
        <v>0</v>
      </c>
      <c r="CP105" s="62">
        <f t="shared" ref="CP105:CT105" si="129">COUNTIF(CP$3:CP$102,"Second")</f>
        <v>0</v>
      </c>
      <c r="CQ105" s="62">
        <f t="shared" si="129"/>
        <v>0</v>
      </c>
      <c r="CR105" s="62">
        <f t="shared" si="129"/>
        <v>1</v>
      </c>
      <c r="CS105" s="62">
        <f t="shared" si="129"/>
        <v>0</v>
      </c>
      <c r="CT105" s="62">
        <f t="shared" si="129"/>
        <v>0</v>
      </c>
    </row>
    <row r="106" spans="36:98" hidden="1">
      <c r="AJ106" s="1363" t="s">
        <v>190</v>
      </c>
      <c r="AK106" s="1363"/>
      <c r="AL106" s="1363"/>
      <c r="AM106" s="1363"/>
      <c r="AN106" s="1363"/>
      <c r="AO106" s="1363"/>
      <c r="AP106" s="1363"/>
      <c r="AQ106" s="60"/>
      <c r="AR106" s="60"/>
      <c r="AS106" s="34">
        <f>COUNTIF(AS$3:AS$102,"III")</f>
        <v>0</v>
      </c>
      <c r="AT106" s="61">
        <f t="shared" ref="AT106:CH106" si="130">COUNTIF(AT$3:AT$102,"III")</f>
        <v>0</v>
      </c>
      <c r="AU106" s="61">
        <f t="shared" si="130"/>
        <v>0</v>
      </c>
      <c r="AV106" s="61">
        <f t="shared" si="130"/>
        <v>0</v>
      </c>
      <c r="AW106" s="61">
        <f t="shared" si="130"/>
        <v>0</v>
      </c>
      <c r="AX106" s="61">
        <f t="shared" si="130"/>
        <v>0</v>
      </c>
      <c r="AY106" s="61">
        <f t="shared" si="130"/>
        <v>0</v>
      </c>
      <c r="AZ106" s="61">
        <f t="shared" si="130"/>
        <v>0</v>
      </c>
      <c r="BA106" s="61">
        <f t="shared" si="130"/>
        <v>0</v>
      </c>
      <c r="BB106" s="61">
        <f t="shared" si="130"/>
        <v>0</v>
      </c>
      <c r="BC106" s="61">
        <f t="shared" si="130"/>
        <v>0</v>
      </c>
      <c r="BD106" s="61">
        <f t="shared" si="130"/>
        <v>0</v>
      </c>
      <c r="BE106" s="61">
        <f t="shared" si="130"/>
        <v>0</v>
      </c>
      <c r="BF106" s="61">
        <f t="shared" si="130"/>
        <v>0</v>
      </c>
      <c r="BG106" s="61">
        <f t="shared" si="130"/>
        <v>0</v>
      </c>
      <c r="BH106" s="61">
        <f t="shared" si="130"/>
        <v>1</v>
      </c>
      <c r="BI106" s="61">
        <f t="shared" si="130"/>
        <v>0</v>
      </c>
      <c r="BJ106" s="61">
        <f t="shared" si="130"/>
        <v>0</v>
      </c>
      <c r="BK106" s="61">
        <f t="shared" si="130"/>
        <v>0</v>
      </c>
      <c r="BL106" s="61">
        <f t="shared" si="130"/>
        <v>0</v>
      </c>
      <c r="BM106" s="61">
        <f t="shared" si="130"/>
        <v>0</v>
      </c>
      <c r="BN106" s="61">
        <f t="shared" si="130"/>
        <v>1</v>
      </c>
      <c r="BO106" s="61">
        <f t="shared" si="130"/>
        <v>0</v>
      </c>
      <c r="BP106" s="61">
        <f t="shared" si="130"/>
        <v>0</v>
      </c>
      <c r="BQ106" s="61">
        <f t="shared" si="130"/>
        <v>0</v>
      </c>
      <c r="BR106" s="61">
        <f t="shared" si="130"/>
        <v>0</v>
      </c>
      <c r="BS106" s="61">
        <f t="shared" si="130"/>
        <v>0</v>
      </c>
      <c r="BT106" s="61">
        <f t="shared" si="130"/>
        <v>0</v>
      </c>
      <c r="BU106" s="61">
        <f t="shared" si="130"/>
        <v>0</v>
      </c>
      <c r="BV106" s="61">
        <f t="shared" si="130"/>
        <v>0</v>
      </c>
      <c r="BW106" s="61">
        <f t="shared" si="130"/>
        <v>0</v>
      </c>
      <c r="BX106" s="61">
        <f t="shared" si="130"/>
        <v>0</v>
      </c>
      <c r="BY106" s="61">
        <f t="shared" si="130"/>
        <v>0</v>
      </c>
      <c r="BZ106" s="61">
        <f t="shared" si="130"/>
        <v>1</v>
      </c>
      <c r="CA106" s="61">
        <f t="shared" si="130"/>
        <v>0</v>
      </c>
      <c r="CB106" s="61">
        <f t="shared" si="130"/>
        <v>0</v>
      </c>
      <c r="CC106" s="61">
        <f t="shared" si="130"/>
        <v>0</v>
      </c>
      <c r="CD106" s="61">
        <f t="shared" si="130"/>
        <v>0</v>
      </c>
      <c r="CE106" s="61">
        <f t="shared" si="130"/>
        <v>0</v>
      </c>
      <c r="CF106" s="61">
        <f t="shared" si="130"/>
        <v>0</v>
      </c>
      <c r="CG106" s="61">
        <f t="shared" si="130"/>
        <v>0</v>
      </c>
      <c r="CH106" s="61">
        <f t="shared" si="130"/>
        <v>0</v>
      </c>
      <c r="CO106" s="62">
        <f>COUNTIF(CO$3:CO$102,"Third")</f>
        <v>0</v>
      </c>
      <c r="CP106" s="62">
        <f t="shared" ref="CP106:CT106" si="131">COUNTIF(CP$3:CP$102,"Third")</f>
        <v>0</v>
      </c>
      <c r="CQ106" s="62">
        <f t="shared" si="131"/>
        <v>0</v>
      </c>
      <c r="CR106" s="62">
        <f t="shared" si="131"/>
        <v>0</v>
      </c>
      <c r="CS106" s="62">
        <f t="shared" si="131"/>
        <v>0</v>
      </c>
      <c r="CT106" s="62">
        <f t="shared" si="131"/>
        <v>0</v>
      </c>
    </row>
    <row r="107" spans="36:98" hidden="1">
      <c r="AJ107" s="1363" t="s">
        <v>191</v>
      </c>
      <c r="AK107" s="1363"/>
      <c r="AL107" s="1363"/>
      <c r="AM107" s="1363"/>
      <c r="AN107" s="1363"/>
      <c r="AO107" s="1363"/>
      <c r="AP107" s="1363"/>
      <c r="AQ107" s="60"/>
      <c r="AR107" s="60"/>
      <c r="AS107" s="34">
        <f>COUNTIF(AS$3:AS$102,"S")</f>
        <v>0</v>
      </c>
      <c r="AT107" s="61">
        <f t="shared" ref="AT107:CH107" si="132">COUNTIF(AT$3:AT$102,"S")</f>
        <v>0</v>
      </c>
      <c r="AU107" s="61">
        <f t="shared" si="132"/>
        <v>0</v>
      </c>
      <c r="AV107" s="61">
        <f t="shared" si="132"/>
        <v>0</v>
      </c>
      <c r="AW107" s="61">
        <f t="shared" si="132"/>
        <v>0</v>
      </c>
      <c r="AX107" s="61">
        <f t="shared" si="132"/>
        <v>0</v>
      </c>
      <c r="AY107" s="61">
        <f t="shared" si="132"/>
        <v>0</v>
      </c>
      <c r="AZ107" s="61">
        <f t="shared" si="132"/>
        <v>0</v>
      </c>
      <c r="BA107" s="61">
        <f t="shared" si="132"/>
        <v>0</v>
      </c>
      <c r="BB107" s="61">
        <f t="shared" si="132"/>
        <v>0</v>
      </c>
      <c r="BC107" s="61">
        <f t="shared" si="132"/>
        <v>0</v>
      </c>
      <c r="BD107" s="61">
        <f t="shared" si="132"/>
        <v>0</v>
      </c>
      <c r="BE107" s="61">
        <f t="shared" si="132"/>
        <v>0</v>
      </c>
      <c r="BF107" s="61">
        <f t="shared" si="132"/>
        <v>0</v>
      </c>
      <c r="BG107" s="61">
        <f t="shared" si="132"/>
        <v>0</v>
      </c>
      <c r="BH107" s="61">
        <f t="shared" si="132"/>
        <v>0</v>
      </c>
      <c r="BI107" s="61">
        <f t="shared" si="132"/>
        <v>0</v>
      </c>
      <c r="BJ107" s="61">
        <f t="shared" si="132"/>
        <v>0</v>
      </c>
      <c r="BK107" s="61">
        <f t="shared" si="132"/>
        <v>0</v>
      </c>
      <c r="BL107" s="61">
        <f t="shared" si="132"/>
        <v>0</v>
      </c>
      <c r="BM107" s="61">
        <f t="shared" si="132"/>
        <v>0</v>
      </c>
      <c r="BN107" s="61">
        <f t="shared" si="132"/>
        <v>0</v>
      </c>
      <c r="BO107" s="61">
        <f t="shared" si="132"/>
        <v>0</v>
      </c>
      <c r="BP107" s="61">
        <f t="shared" si="132"/>
        <v>0</v>
      </c>
      <c r="BQ107" s="61">
        <f t="shared" si="132"/>
        <v>0</v>
      </c>
      <c r="BR107" s="61">
        <f t="shared" si="132"/>
        <v>0</v>
      </c>
      <c r="BS107" s="61">
        <f t="shared" si="132"/>
        <v>0</v>
      </c>
      <c r="BT107" s="61">
        <f t="shared" si="132"/>
        <v>0</v>
      </c>
      <c r="BU107" s="61">
        <f t="shared" si="132"/>
        <v>0</v>
      </c>
      <c r="BV107" s="61">
        <f t="shared" si="132"/>
        <v>0</v>
      </c>
      <c r="BW107" s="61">
        <f t="shared" si="132"/>
        <v>0</v>
      </c>
      <c r="BX107" s="61">
        <f t="shared" si="132"/>
        <v>0</v>
      </c>
      <c r="BY107" s="61">
        <f t="shared" si="132"/>
        <v>0</v>
      </c>
      <c r="BZ107" s="61">
        <f t="shared" si="132"/>
        <v>0</v>
      </c>
      <c r="CA107" s="61">
        <f t="shared" si="132"/>
        <v>0</v>
      </c>
      <c r="CB107" s="61">
        <f t="shared" si="132"/>
        <v>0</v>
      </c>
      <c r="CC107" s="61">
        <f t="shared" si="132"/>
        <v>0</v>
      </c>
      <c r="CD107" s="61">
        <f t="shared" si="132"/>
        <v>0</v>
      </c>
      <c r="CE107" s="61">
        <f t="shared" si="132"/>
        <v>0</v>
      </c>
      <c r="CF107" s="61">
        <f t="shared" si="132"/>
        <v>0</v>
      </c>
      <c r="CG107" s="61">
        <f t="shared" si="132"/>
        <v>0</v>
      </c>
      <c r="CH107" s="61">
        <f t="shared" si="132"/>
        <v>0</v>
      </c>
      <c r="CO107" s="62">
        <f>COUNTIF(CO$3:CO$102,"supplementary")</f>
        <v>0</v>
      </c>
      <c r="CP107" s="62">
        <f t="shared" ref="CP107:CT107" si="133">COUNTIF(CP$3:CP$102,"supplementary")</f>
        <v>0</v>
      </c>
      <c r="CQ107" s="62">
        <f t="shared" si="133"/>
        <v>0</v>
      </c>
      <c r="CR107" s="62">
        <f t="shared" si="133"/>
        <v>0</v>
      </c>
      <c r="CS107" s="62">
        <f t="shared" si="133"/>
        <v>0</v>
      </c>
      <c r="CT107" s="62">
        <f t="shared" si="133"/>
        <v>0</v>
      </c>
    </row>
    <row r="108" spans="36:98" hidden="1">
      <c r="AJ108" s="1363" t="s">
        <v>192</v>
      </c>
      <c r="AK108" s="1363"/>
      <c r="AL108" s="1363"/>
      <c r="AM108" s="1363"/>
      <c r="AN108" s="1363"/>
      <c r="AO108" s="1363"/>
      <c r="AP108" s="1363"/>
      <c r="AQ108" s="60"/>
      <c r="AR108" s="60"/>
      <c r="AS108" s="34">
        <f>COUNTIF(AS$3:AS$102,"F")+COUNTIF(AS$3:AS$102,"AB")</f>
        <v>0</v>
      </c>
      <c r="AT108" s="61">
        <f t="shared" ref="AT108:CH108" si="134">COUNTIF(AT$3:AT$102,"F")+COUNTIF(AT$3:AT$102,"AB")</f>
        <v>0</v>
      </c>
      <c r="AU108" s="61">
        <f t="shared" si="134"/>
        <v>0</v>
      </c>
      <c r="AV108" s="61">
        <f t="shared" si="134"/>
        <v>1</v>
      </c>
      <c r="AW108" s="61">
        <f t="shared" si="134"/>
        <v>0</v>
      </c>
      <c r="AX108" s="61">
        <f t="shared" si="134"/>
        <v>0</v>
      </c>
      <c r="AY108" s="61">
        <f t="shared" si="134"/>
        <v>0</v>
      </c>
      <c r="AZ108" s="61">
        <f t="shared" si="134"/>
        <v>0</v>
      </c>
      <c r="BA108" s="61">
        <f t="shared" si="134"/>
        <v>0</v>
      </c>
      <c r="BB108" s="61">
        <f t="shared" si="134"/>
        <v>1</v>
      </c>
      <c r="BC108" s="61">
        <f t="shared" si="134"/>
        <v>0</v>
      </c>
      <c r="BD108" s="61">
        <f t="shared" si="134"/>
        <v>0</v>
      </c>
      <c r="BE108" s="61">
        <f t="shared" si="134"/>
        <v>0</v>
      </c>
      <c r="BF108" s="61">
        <f t="shared" si="134"/>
        <v>0</v>
      </c>
      <c r="BG108" s="61">
        <f t="shared" si="134"/>
        <v>0</v>
      </c>
      <c r="BH108" s="61">
        <f t="shared" si="134"/>
        <v>1</v>
      </c>
      <c r="BI108" s="61">
        <f t="shared" si="134"/>
        <v>0</v>
      </c>
      <c r="BJ108" s="61">
        <f t="shared" si="134"/>
        <v>0</v>
      </c>
      <c r="BK108" s="61">
        <f t="shared" si="134"/>
        <v>0</v>
      </c>
      <c r="BL108" s="61">
        <f t="shared" si="134"/>
        <v>0</v>
      </c>
      <c r="BM108" s="61">
        <f t="shared" si="134"/>
        <v>0</v>
      </c>
      <c r="BN108" s="61">
        <f t="shared" si="134"/>
        <v>1</v>
      </c>
      <c r="BO108" s="61">
        <f t="shared" si="134"/>
        <v>0</v>
      </c>
      <c r="BP108" s="61">
        <f t="shared" si="134"/>
        <v>0</v>
      </c>
      <c r="BQ108" s="61">
        <f t="shared" si="134"/>
        <v>0</v>
      </c>
      <c r="BR108" s="61">
        <f t="shared" si="134"/>
        <v>0</v>
      </c>
      <c r="BS108" s="61">
        <f t="shared" si="134"/>
        <v>0</v>
      </c>
      <c r="BT108" s="61">
        <f t="shared" si="134"/>
        <v>1</v>
      </c>
      <c r="BU108" s="61">
        <f t="shared" si="134"/>
        <v>0</v>
      </c>
      <c r="BV108" s="61">
        <f t="shared" si="134"/>
        <v>0</v>
      </c>
      <c r="BW108" s="61">
        <f t="shared" si="134"/>
        <v>0</v>
      </c>
      <c r="BX108" s="61">
        <f t="shared" si="134"/>
        <v>0</v>
      </c>
      <c r="BY108" s="61">
        <f t="shared" si="134"/>
        <v>0</v>
      </c>
      <c r="BZ108" s="61">
        <f t="shared" si="134"/>
        <v>1</v>
      </c>
      <c r="CA108" s="61">
        <f t="shared" si="134"/>
        <v>0</v>
      </c>
      <c r="CB108" s="61">
        <f t="shared" si="134"/>
        <v>0</v>
      </c>
      <c r="CC108" s="61">
        <f t="shared" si="134"/>
        <v>0</v>
      </c>
      <c r="CD108" s="61">
        <f t="shared" si="134"/>
        <v>0</v>
      </c>
      <c r="CE108" s="61">
        <f t="shared" si="134"/>
        <v>0</v>
      </c>
      <c r="CF108" s="61">
        <f t="shared" si="134"/>
        <v>1</v>
      </c>
      <c r="CG108" s="61">
        <f t="shared" si="134"/>
        <v>0</v>
      </c>
      <c r="CH108" s="61">
        <f t="shared" si="134"/>
        <v>0</v>
      </c>
      <c r="CO108" s="62">
        <f>COUNTIF(CO$3:CO$102,"Failed")</f>
        <v>0</v>
      </c>
      <c r="CP108" s="62">
        <f t="shared" ref="CP108:CT108" si="135">COUNTIF(CP$3:CP$102,"Failed")</f>
        <v>0</v>
      </c>
      <c r="CQ108" s="62">
        <f t="shared" si="135"/>
        <v>0</v>
      </c>
      <c r="CR108" s="62">
        <f t="shared" si="135"/>
        <v>1</v>
      </c>
      <c r="CS108" s="62">
        <f t="shared" si="135"/>
        <v>0</v>
      </c>
      <c r="CT108" s="62">
        <f t="shared" si="135"/>
        <v>0</v>
      </c>
    </row>
    <row r="109" spans="36:98" hidden="1">
      <c r="AJ109" s="1376" t="s">
        <v>142</v>
      </c>
      <c r="AK109" s="1376"/>
      <c r="AL109" s="1376"/>
      <c r="AM109" s="1376"/>
      <c r="AN109" s="1376"/>
      <c r="AO109" s="1376"/>
      <c r="AP109" s="1376"/>
      <c r="AQ109" s="63"/>
      <c r="AR109" s="63"/>
      <c r="AS109" s="64">
        <f>SUM(AS103:AS108)</f>
        <v>0</v>
      </c>
      <c r="AT109" s="64">
        <f t="shared" ref="AT109:CH109" si="136">SUM(AT103:AT108)</f>
        <v>0</v>
      </c>
      <c r="AU109" s="64">
        <f t="shared" si="136"/>
        <v>0</v>
      </c>
      <c r="AV109" s="64">
        <f t="shared" si="136"/>
        <v>2</v>
      </c>
      <c r="AW109" s="64">
        <f t="shared" si="136"/>
        <v>0</v>
      </c>
      <c r="AX109" s="64">
        <f t="shared" si="136"/>
        <v>0</v>
      </c>
      <c r="AY109" s="64">
        <f t="shared" si="136"/>
        <v>0</v>
      </c>
      <c r="AZ109" s="64">
        <f t="shared" si="136"/>
        <v>0</v>
      </c>
      <c r="BA109" s="64">
        <f t="shared" si="136"/>
        <v>0</v>
      </c>
      <c r="BB109" s="64">
        <f t="shared" si="136"/>
        <v>2</v>
      </c>
      <c r="BC109" s="64">
        <f t="shared" si="136"/>
        <v>0</v>
      </c>
      <c r="BD109" s="64">
        <f t="shared" si="136"/>
        <v>0</v>
      </c>
      <c r="BE109" s="64">
        <f t="shared" si="136"/>
        <v>0</v>
      </c>
      <c r="BF109" s="64">
        <f t="shared" si="136"/>
        <v>0</v>
      </c>
      <c r="BG109" s="64">
        <f t="shared" si="136"/>
        <v>0</v>
      </c>
      <c r="BH109" s="64">
        <f t="shared" si="136"/>
        <v>2</v>
      </c>
      <c r="BI109" s="64">
        <f t="shared" si="136"/>
        <v>0</v>
      </c>
      <c r="BJ109" s="64">
        <f t="shared" si="136"/>
        <v>0</v>
      </c>
      <c r="BK109" s="64">
        <f t="shared" si="136"/>
        <v>0</v>
      </c>
      <c r="BL109" s="64">
        <f t="shared" si="136"/>
        <v>0</v>
      </c>
      <c r="BM109" s="64">
        <f t="shared" si="136"/>
        <v>0</v>
      </c>
      <c r="BN109" s="64">
        <f t="shared" si="136"/>
        <v>2</v>
      </c>
      <c r="BO109" s="64">
        <f t="shared" si="136"/>
        <v>0</v>
      </c>
      <c r="BP109" s="64">
        <f t="shared" si="136"/>
        <v>0</v>
      </c>
      <c r="BQ109" s="64">
        <f t="shared" si="136"/>
        <v>0</v>
      </c>
      <c r="BR109" s="64">
        <f t="shared" si="136"/>
        <v>0</v>
      </c>
      <c r="BS109" s="64">
        <f t="shared" si="136"/>
        <v>0</v>
      </c>
      <c r="BT109" s="64">
        <f t="shared" si="136"/>
        <v>2</v>
      </c>
      <c r="BU109" s="64">
        <f t="shared" si="136"/>
        <v>0</v>
      </c>
      <c r="BV109" s="64">
        <f t="shared" si="136"/>
        <v>0</v>
      </c>
      <c r="BW109" s="64">
        <f t="shared" si="136"/>
        <v>0</v>
      </c>
      <c r="BX109" s="64">
        <f t="shared" si="136"/>
        <v>0</v>
      </c>
      <c r="BY109" s="64">
        <f t="shared" si="136"/>
        <v>0</v>
      </c>
      <c r="BZ109" s="64">
        <f t="shared" si="136"/>
        <v>2</v>
      </c>
      <c r="CA109" s="64">
        <f t="shared" si="136"/>
        <v>0</v>
      </c>
      <c r="CB109" s="64">
        <f t="shared" si="136"/>
        <v>0</v>
      </c>
      <c r="CC109" s="64">
        <f t="shared" si="136"/>
        <v>0</v>
      </c>
      <c r="CD109" s="64">
        <f t="shared" si="136"/>
        <v>0</v>
      </c>
      <c r="CE109" s="64">
        <f t="shared" si="136"/>
        <v>0</v>
      </c>
      <c r="CF109" s="64">
        <f t="shared" si="136"/>
        <v>2</v>
      </c>
      <c r="CG109" s="64">
        <f t="shared" si="136"/>
        <v>0</v>
      </c>
      <c r="CH109" s="64">
        <f t="shared" si="136"/>
        <v>0</v>
      </c>
      <c r="CI109" s="64"/>
      <c r="CJ109" s="64"/>
      <c r="CK109" s="64"/>
      <c r="CL109" s="64"/>
      <c r="CM109" s="64"/>
      <c r="CN109" s="64"/>
    </row>
    <row r="110" spans="36:98" hidden="1">
      <c r="AJ110" s="1363" t="s">
        <v>193</v>
      </c>
      <c r="AK110" s="1363"/>
      <c r="AL110" s="1363"/>
      <c r="AM110" s="1363"/>
      <c r="AN110" s="1363"/>
      <c r="AO110" s="1363"/>
      <c r="AP110" s="1363"/>
      <c r="AQ110" s="60"/>
      <c r="AR110" s="60"/>
      <c r="AS110" s="34">
        <f>CI$103</f>
        <v>0</v>
      </c>
      <c r="AT110" s="61">
        <f t="shared" ref="AT110:CH110" si="137">CJ$103</f>
        <v>0</v>
      </c>
      <c r="AU110" s="61">
        <f t="shared" si="137"/>
        <v>0</v>
      </c>
      <c r="AV110" s="61">
        <f t="shared" si="137"/>
        <v>0</v>
      </c>
      <c r="AW110" s="61">
        <f t="shared" si="137"/>
        <v>0</v>
      </c>
      <c r="AX110" s="61">
        <f t="shared" si="137"/>
        <v>0</v>
      </c>
      <c r="AY110" s="61">
        <f t="shared" si="137"/>
        <v>0</v>
      </c>
      <c r="AZ110" s="61">
        <f t="shared" si="137"/>
        <v>0</v>
      </c>
      <c r="BA110" s="61">
        <f t="shared" si="137"/>
        <v>0</v>
      </c>
      <c r="BB110" s="61">
        <f t="shared" si="137"/>
        <v>0</v>
      </c>
      <c r="BC110" s="61">
        <f t="shared" si="137"/>
        <v>0</v>
      </c>
      <c r="BD110" s="61">
        <f t="shared" si="137"/>
        <v>0</v>
      </c>
      <c r="BE110" s="61">
        <f t="shared" si="137"/>
        <v>0</v>
      </c>
      <c r="BF110" s="61">
        <f t="shared" si="137"/>
        <v>0</v>
      </c>
      <c r="BG110" s="61">
        <f t="shared" si="137"/>
        <v>0</v>
      </c>
      <c r="BH110" s="61">
        <f t="shared" si="137"/>
        <v>0</v>
      </c>
      <c r="BI110" s="61">
        <f t="shared" si="137"/>
        <v>0</v>
      </c>
      <c r="BJ110" s="61">
        <f t="shared" si="137"/>
        <v>0</v>
      </c>
      <c r="BK110" s="61">
        <f t="shared" si="137"/>
        <v>0</v>
      </c>
      <c r="BL110" s="61">
        <f t="shared" si="137"/>
        <v>0</v>
      </c>
      <c r="BM110" s="61">
        <f t="shared" si="137"/>
        <v>0</v>
      </c>
      <c r="BN110" s="61">
        <f t="shared" si="137"/>
        <v>0</v>
      </c>
      <c r="BO110" s="61">
        <f t="shared" si="137"/>
        <v>0</v>
      </c>
      <c r="BP110" s="61">
        <f t="shared" si="137"/>
        <v>0</v>
      </c>
      <c r="BQ110" s="61">
        <f t="shared" si="137"/>
        <v>0</v>
      </c>
      <c r="BR110" s="61">
        <f t="shared" si="137"/>
        <v>0</v>
      </c>
      <c r="BS110" s="61">
        <f t="shared" si="137"/>
        <v>0</v>
      </c>
      <c r="BT110" s="61">
        <f t="shared" si="137"/>
        <v>0</v>
      </c>
      <c r="BU110" s="61">
        <f t="shared" si="137"/>
        <v>0</v>
      </c>
      <c r="BV110" s="61">
        <f t="shared" si="137"/>
        <v>0</v>
      </c>
      <c r="BW110" s="61">
        <f t="shared" si="137"/>
        <v>0</v>
      </c>
      <c r="BX110" s="61">
        <f t="shared" si="137"/>
        <v>0</v>
      </c>
      <c r="BY110" s="61">
        <f t="shared" si="137"/>
        <v>0</v>
      </c>
      <c r="BZ110" s="61">
        <f t="shared" si="137"/>
        <v>0</v>
      </c>
      <c r="CA110" s="61">
        <f t="shared" si="137"/>
        <v>0</v>
      </c>
      <c r="CB110" s="61">
        <f t="shared" si="137"/>
        <v>0</v>
      </c>
      <c r="CC110" s="61">
        <f t="shared" si="137"/>
        <v>0</v>
      </c>
      <c r="CD110" s="61">
        <f t="shared" si="137"/>
        <v>0</v>
      </c>
      <c r="CE110" s="61">
        <f t="shared" si="137"/>
        <v>0</v>
      </c>
      <c r="CF110" s="61">
        <f t="shared" si="137"/>
        <v>0</v>
      </c>
      <c r="CG110" s="61">
        <f t="shared" si="137"/>
        <v>0</v>
      </c>
      <c r="CH110" s="61">
        <f t="shared" si="137"/>
        <v>0</v>
      </c>
      <c r="CO110" s="62">
        <f>COUNTIF(CO$3:CO$102,"NSO")</f>
        <v>0</v>
      </c>
      <c r="CP110" s="62">
        <f t="shared" ref="CP110:CT110" si="138">COUNTIF(CP$3:CP$102,"NSO")</f>
        <v>0</v>
      </c>
      <c r="CQ110" s="62">
        <f t="shared" si="138"/>
        <v>0</v>
      </c>
      <c r="CR110" s="62">
        <f t="shared" si="138"/>
        <v>0</v>
      </c>
      <c r="CS110" s="62">
        <f t="shared" si="138"/>
        <v>0</v>
      </c>
      <c r="CT110" s="62">
        <f t="shared" si="138"/>
        <v>0</v>
      </c>
    </row>
    <row r="111" spans="36:98" hidden="1">
      <c r="AJ111" s="1375"/>
      <c r="AK111" s="1375"/>
      <c r="AL111" s="1375"/>
      <c r="AM111" s="1375"/>
      <c r="AN111" s="1375"/>
      <c r="AO111" s="1375"/>
      <c r="AP111" s="1375"/>
      <c r="AQ111" s="60"/>
      <c r="AR111" s="60"/>
      <c r="AS111" s="34">
        <f>AS109+AS110</f>
        <v>0</v>
      </c>
      <c r="AT111" s="61">
        <f t="shared" ref="AT111:CH111" si="139">AT109+AT110</f>
        <v>0</v>
      </c>
      <c r="AU111" s="61">
        <f t="shared" si="139"/>
        <v>0</v>
      </c>
      <c r="AV111" s="61">
        <f t="shared" si="139"/>
        <v>2</v>
      </c>
      <c r="AW111" s="61">
        <f t="shared" si="139"/>
        <v>0</v>
      </c>
      <c r="AX111" s="61">
        <f t="shared" si="139"/>
        <v>0</v>
      </c>
      <c r="AY111" s="61">
        <f t="shared" si="139"/>
        <v>0</v>
      </c>
      <c r="AZ111" s="61">
        <f t="shared" si="139"/>
        <v>0</v>
      </c>
      <c r="BA111" s="61">
        <f t="shared" si="139"/>
        <v>0</v>
      </c>
      <c r="BB111" s="61">
        <f t="shared" si="139"/>
        <v>2</v>
      </c>
      <c r="BC111" s="61">
        <f t="shared" si="139"/>
        <v>0</v>
      </c>
      <c r="BD111" s="61">
        <f t="shared" si="139"/>
        <v>0</v>
      </c>
      <c r="BE111" s="61">
        <f t="shared" si="139"/>
        <v>0</v>
      </c>
      <c r="BF111" s="61">
        <f t="shared" si="139"/>
        <v>0</v>
      </c>
      <c r="BG111" s="61">
        <f t="shared" si="139"/>
        <v>0</v>
      </c>
      <c r="BH111" s="61">
        <f t="shared" si="139"/>
        <v>2</v>
      </c>
      <c r="BI111" s="61">
        <f t="shared" si="139"/>
        <v>0</v>
      </c>
      <c r="BJ111" s="61">
        <f t="shared" si="139"/>
        <v>0</v>
      </c>
      <c r="BK111" s="61">
        <f t="shared" si="139"/>
        <v>0</v>
      </c>
      <c r="BL111" s="61">
        <f t="shared" si="139"/>
        <v>0</v>
      </c>
      <c r="BM111" s="61">
        <f t="shared" si="139"/>
        <v>0</v>
      </c>
      <c r="BN111" s="61">
        <f t="shared" si="139"/>
        <v>2</v>
      </c>
      <c r="BO111" s="61">
        <f t="shared" si="139"/>
        <v>0</v>
      </c>
      <c r="BP111" s="61">
        <f t="shared" si="139"/>
        <v>0</v>
      </c>
      <c r="BQ111" s="61">
        <f t="shared" si="139"/>
        <v>0</v>
      </c>
      <c r="BR111" s="61">
        <f t="shared" si="139"/>
        <v>0</v>
      </c>
      <c r="BS111" s="61">
        <f t="shared" si="139"/>
        <v>0</v>
      </c>
      <c r="BT111" s="61">
        <f t="shared" si="139"/>
        <v>2</v>
      </c>
      <c r="BU111" s="61">
        <f t="shared" si="139"/>
        <v>0</v>
      </c>
      <c r="BV111" s="61">
        <f t="shared" si="139"/>
        <v>0</v>
      </c>
      <c r="BW111" s="61">
        <f t="shared" si="139"/>
        <v>0</v>
      </c>
      <c r="BX111" s="61">
        <f t="shared" si="139"/>
        <v>0</v>
      </c>
      <c r="BY111" s="61">
        <f t="shared" si="139"/>
        <v>0</v>
      </c>
      <c r="BZ111" s="61">
        <f t="shared" si="139"/>
        <v>2</v>
      </c>
      <c r="CA111" s="61">
        <f t="shared" si="139"/>
        <v>0</v>
      </c>
      <c r="CB111" s="61">
        <f t="shared" si="139"/>
        <v>0</v>
      </c>
      <c r="CC111" s="61">
        <f t="shared" si="139"/>
        <v>0</v>
      </c>
      <c r="CD111" s="61">
        <f t="shared" si="139"/>
        <v>0</v>
      </c>
      <c r="CE111" s="61">
        <f t="shared" si="139"/>
        <v>0</v>
      </c>
      <c r="CF111" s="61">
        <f t="shared" si="139"/>
        <v>2</v>
      </c>
      <c r="CG111" s="61">
        <f t="shared" si="139"/>
        <v>0</v>
      </c>
      <c r="CH111" s="61">
        <f t="shared" si="139"/>
        <v>0</v>
      </c>
      <c r="CO111" s="65">
        <f>SUM(CO104:CO110)</f>
        <v>0</v>
      </c>
      <c r="CP111" s="65">
        <f t="shared" ref="CP111:CT111" si="140">SUM(CP104:CP110)</f>
        <v>0</v>
      </c>
      <c r="CQ111" s="65">
        <f t="shared" si="140"/>
        <v>0</v>
      </c>
      <c r="CR111" s="65">
        <f t="shared" si="140"/>
        <v>2</v>
      </c>
      <c r="CS111" s="65">
        <f t="shared" si="140"/>
        <v>0</v>
      </c>
      <c r="CT111" s="65">
        <f t="shared" si="140"/>
        <v>0</v>
      </c>
    </row>
    <row r="112" spans="36:98" hidden="1">
      <c r="AS112" s="1353">
        <f>SUM(AS111:AX111)</f>
        <v>2</v>
      </c>
      <c r="AT112" s="1353"/>
      <c r="AU112" s="1353"/>
      <c r="AV112" s="1353"/>
      <c r="AW112" s="1353"/>
      <c r="AX112" s="1353"/>
      <c r="AY112" s="1353">
        <f t="shared" ref="AY112" si="141">SUM(AY111:BD111)</f>
        <v>2</v>
      </c>
      <c r="AZ112" s="1353"/>
      <c r="BA112" s="1353"/>
      <c r="BB112" s="1353"/>
      <c r="BC112" s="1353"/>
      <c r="BD112" s="1353"/>
      <c r="BE112" s="1353">
        <f t="shared" ref="BE112" si="142">SUM(BE111:BJ111)</f>
        <v>2</v>
      </c>
      <c r="BF112" s="1353"/>
      <c r="BG112" s="1353"/>
      <c r="BH112" s="1353"/>
      <c r="BI112" s="1353"/>
      <c r="BJ112" s="1353"/>
      <c r="BK112" s="1353">
        <f t="shared" ref="BK112" si="143">SUM(BK111:BP111)</f>
        <v>2</v>
      </c>
      <c r="BL112" s="1353"/>
      <c r="BM112" s="1353"/>
      <c r="BN112" s="1353"/>
      <c r="BO112" s="1353"/>
      <c r="BP112" s="1353"/>
      <c r="BQ112" s="1353">
        <f t="shared" ref="BQ112" si="144">SUM(BQ111:BV111)</f>
        <v>2</v>
      </c>
      <c r="BR112" s="1353"/>
      <c r="BS112" s="1353"/>
      <c r="BT112" s="1353"/>
      <c r="BU112" s="1353"/>
      <c r="BV112" s="1353"/>
      <c r="BW112" s="1353">
        <f t="shared" ref="BW112" si="145">SUM(BW111:CB111)</f>
        <v>2</v>
      </c>
      <c r="BX112" s="1353"/>
      <c r="BY112" s="1353"/>
      <c r="BZ112" s="1353"/>
      <c r="CA112" s="1353"/>
      <c r="CB112" s="1353"/>
      <c r="CC112" s="1353">
        <f t="shared" ref="CC112" si="146">SUM(CC111:CH111)</f>
        <v>2</v>
      </c>
      <c r="CD112" s="1353"/>
      <c r="CE112" s="1353"/>
      <c r="CF112" s="1353"/>
      <c r="CG112" s="1353"/>
      <c r="CH112" s="1353"/>
      <c r="CO112" s="1353">
        <f>SUM(CO111:CT111)</f>
        <v>2</v>
      </c>
      <c r="CP112" s="1353"/>
      <c r="CQ112" s="1353"/>
      <c r="CR112" s="1353"/>
      <c r="CS112" s="1353"/>
      <c r="CT112" s="1353"/>
    </row>
  </sheetData>
  <sheetProtection formatCells="0" formatColumns="0" formatRows="0"/>
  <mergeCells count="155">
    <mergeCell ref="BE112:BJ112"/>
    <mergeCell ref="C32:F32"/>
    <mergeCell ref="G29:J31"/>
    <mergeCell ref="CC112:CH112"/>
    <mergeCell ref="J16:P16"/>
    <mergeCell ref="D17:D18"/>
    <mergeCell ref="BK112:BP112"/>
    <mergeCell ref="A29:A31"/>
    <mergeCell ref="F28:AD28"/>
    <mergeCell ref="K35:N35"/>
    <mergeCell ref="G38:J38"/>
    <mergeCell ref="C36:F36"/>
    <mergeCell ref="K38:N38"/>
    <mergeCell ref="G36:J36"/>
    <mergeCell ref="G35:J35"/>
    <mergeCell ref="O38:R38"/>
    <mergeCell ref="S38:V38"/>
    <mergeCell ref="O33:R33"/>
    <mergeCell ref="AJ111:AP111"/>
    <mergeCell ref="AJ110:AP110"/>
    <mergeCell ref="AJ109:AP109"/>
    <mergeCell ref="AY112:BD112"/>
    <mergeCell ref="AA38:AD38"/>
    <mergeCell ref="O32:R32"/>
    <mergeCell ref="K37:N37"/>
    <mergeCell ref="CO103:CT103"/>
    <mergeCell ref="G37:J37"/>
    <mergeCell ref="AA36:AD36"/>
    <mergeCell ref="W38:Z38"/>
    <mergeCell ref="G33:J33"/>
    <mergeCell ref="K34:N34"/>
    <mergeCell ref="C34:F34"/>
    <mergeCell ref="O35:R35"/>
    <mergeCell ref="S35:V35"/>
    <mergeCell ref="AJ103:AP103"/>
    <mergeCell ref="BQ112:BV112"/>
    <mergeCell ref="C37:F37"/>
    <mergeCell ref="A28:E28"/>
    <mergeCell ref="X16:AD26"/>
    <mergeCell ref="K32:N32"/>
    <mergeCell ref="W37:Z37"/>
    <mergeCell ref="BW112:CB112"/>
    <mergeCell ref="AJ108:AP108"/>
    <mergeCell ref="W32:Z32"/>
    <mergeCell ref="O36:R36"/>
    <mergeCell ref="S33:V33"/>
    <mergeCell ref="AJ104:AP104"/>
    <mergeCell ref="AJ105:AP105"/>
    <mergeCell ref="AJ106:AP106"/>
    <mergeCell ref="AJ107:AP107"/>
    <mergeCell ref="S36:V36"/>
    <mergeCell ref="W36:Z36"/>
    <mergeCell ref="S37:V37"/>
    <mergeCell ref="W33:Z33"/>
    <mergeCell ref="K29:N31"/>
    <mergeCell ref="B29:B31"/>
    <mergeCell ref="C35:F35"/>
    <mergeCell ref="K36:N36"/>
    <mergeCell ref="A38:B38"/>
    <mergeCell ref="D5:D6"/>
    <mergeCell ref="V5:V6"/>
    <mergeCell ref="A3:E3"/>
    <mergeCell ref="CO112:CT112"/>
    <mergeCell ref="C29:F31"/>
    <mergeCell ref="M17:M18"/>
    <mergeCell ref="G17:G18"/>
    <mergeCell ref="F17:F18"/>
    <mergeCell ref="L17:L18"/>
    <mergeCell ref="H17:H18"/>
    <mergeCell ref="AA32:AD32"/>
    <mergeCell ref="Q17:Q18"/>
    <mergeCell ref="K33:N33"/>
    <mergeCell ref="AA33:AD33"/>
    <mergeCell ref="W34:Z34"/>
    <mergeCell ref="AA34:AD34"/>
    <mergeCell ref="W35:Z35"/>
    <mergeCell ref="AA35:AD35"/>
    <mergeCell ref="AS112:AX112"/>
    <mergeCell ref="W29:Z31"/>
    <mergeCell ref="N17:N18"/>
    <mergeCell ref="C33:F33"/>
    <mergeCell ref="G32:J32"/>
    <mergeCell ref="I17:I18"/>
    <mergeCell ref="G5:G6"/>
    <mergeCell ref="O17:O18"/>
    <mergeCell ref="C17:C18"/>
    <mergeCell ref="AB5:AB6"/>
    <mergeCell ref="C5:C6"/>
    <mergeCell ref="Z5:Z6"/>
    <mergeCell ref="A4:A6"/>
    <mergeCell ref="A2:AD2"/>
    <mergeCell ref="C38:F38"/>
    <mergeCell ref="G34:J34"/>
    <mergeCell ref="AA37:AD37"/>
    <mergeCell ref="S32:V32"/>
    <mergeCell ref="O37:R37"/>
    <mergeCell ref="O34:R34"/>
    <mergeCell ref="S34:V34"/>
    <mergeCell ref="X4:AD4"/>
    <mergeCell ref="C16:I16"/>
    <mergeCell ref="T17:T18"/>
    <mergeCell ref="C4:I4"/>
    <mergeCell ref="R17:R18"/>
    <mergeCell ref="E17:E18"/>
    <mergeCell ref="O29:R31"/>
    <mergeCell ref="S29:V31"/>
    <mergeCell ref="X5:X6"/>
    <mergeCell ref="CC1:CH1"/>
    <mergeCell ref="CI1:CN1"/>
    <mergeCell ref="CO1:CT1"/>
    <mergeCell ref="BQ1:BV1"/>
    <mergeCell ref="BW1:CB1"/>
    <mergeCell ref="W5:W6"/>
    <mergeCell ref="M5:M6"/>
    <mergeCell ref="F3:AD3"/>
    <mergeCell ref="L5:L6"/>
    <mergeCell ref="U5:U6"/>
    <mergeCell ref="O5:O6"/>
    <mergeCell ref="N5:N6"/>
    <mergeCell ref="T5:T6"/>
    <mergeCell ref="S5:S6"/>
    <mergeCell ref="Q5:Q6"/>
    <mergeCell ref="BE1:BJ1"/>
    <mergeCell ref="BK1:BP1"/>
    <mergeCell ref="A1:AD1"/>
    <mergeCell ref="Q4:W4"/>
    <mergeCell ref="J4:P4"/>
    <mergeCell ref="AJ1:AP2"/>
    <mergeCell ref="I5:I6"/>
    <mergeCell ref="AS1:AX1"/>
    <mergeCell ref="AY1:BD1"/>
    <mergeCell ref="A26:B26"/>
    <mergeCell ref="A15:AD15"/>
    <mergeCell ref="W17:W18"/>
    <mergeCell ref="AC5:AC6"/>
    <mergeCell ref="P5:P6"/>
    <mergeCell ref="AA29:AD31"/>
    <mergeCell ref="Y5:Y6"/>
    <mergeCell ref="Q16:W16"/>
    <mergeCell ref="H5:H6"/>
    <mergeCell ref="AD5:AD6"/>
    <mergeCell ref="K5:K6"/>
    <mergeCell ref="J5:J6"/>
    <mergeCell ref="R5:R6"/>
    <mergeCell ref="AA5:AA6"/>
    <mergeCell ref="E5:E6"/>
    <mergeCell ref="A14:B14"/>
    <mergeCell ref="J17:J18"/>
    <mergeCell ref="V17:V18"/>
    <mergeCell ref="U17:U18"/>
    <mergeCell ref="S17:S18"/>
    <mergeCell ref="P17:P18"/>
    <mergeCell ref="A16:A18"/>
    <mergeCell ref="K17:K18"/>
    <mergeCell ref="F5:F6"/>
  </mergeCells>
  <conditionalFormatting sqref="C11:AD11 C23:W23">
    <cfRule type="cellIs" dxfId="81" priority="4" operator="greaterThan">
      <formula>0</formula>
    </cfRule>
  </conditionalFormatting>
  <conditionalFormatting sqref="C12:AD12 C24:W24">
    <cfRule type="cellIs" dxfId="80" priority="3" operator="greaterThan">
      <formula>0</formula>
    </cfRule>
  </conditionalFormatting>
  <pageMargins left="0.2" right="0.2" top="0.21" bottom="0.28999999999999998" header="0.2" footer="0.3"/>
  <pageSetup paperSize="9" scale="69" orientation="landscape"/>
</worksheet>
</file>

<file path=xl/worksheets/sheet7.xml><?xml version="1.0" encoding="utf-8"?>
<worksheet xmlns="http://schemas.openxmlformats.org/spreadsheetml/2006/main" xmlns:r="http://schemas.openxmlformats.org/officeDocument/2006/relationships">
  <sheetPr>
    <tabColor rgb="FFFF0000"/>
  </sheetPr>
  <dimension ref="A1:XFC4370"/>
  <sheetViews>
    <sheetView zoomScale="85" workbookViewId="0">
      <selection activeCell="D289" sqref="D289:M289"/>
    </sheetView>
  </sheetViews>
  <sheetFormatPr defaultColWidth="0" defaultRowHeight="15" zeroHeight="1"/>
  <cols>
    <col min="1" max="1" width="1.85546875" style="360" customWidth="1"/>
    <col min="2" max="2" width="3.42578125" style="361" customWidth="1"/>
    <col min="3" max="8" width="15.28515625" style="362" customWidth="1"/>
    <col min="9" max="9" width="13.42578125" style="362" customWidth="1"/>
    <col min="10" max="10" width="21.42578125" style="362" customWidth="1"/>
    <col min="11" max="11" width="13.5703125" style="362" customWidth="1"/>
    <col min="12" max="13" width="15.28515625" style="362" customWidth="1"/>
    <col min="14" max="14" width="1" style="363" customWidth="1"/>
    <col min="15" max="17" width="13.7109375" customWidth="1"/>
    <col min="18" max="16383" width="9.140625" hidden="1"/>
    <col min="16384" max="16384" width="20.140625" hidden="1"/>
  </cols>
  <sheetData>
    <row r="1" spans="1:17" s="2" customFormat="1" ht="19.5" customHeight="1" thickBot="1">
      <c r="A1" s="308">
        <v>1</v>
      </c>
      <c r="B1" s="1508" t="s">
        <v>238</v>
      </c>
      <c r="C1" s="1508"/>
      <c r="D1" s="1508"/>
      <c r="E1" s="1508"/>
      <c r="F1" s="1508"/>
      <c r="G1" s="1508"/>
      <c r="H1" s="1508"/>
      <c r="I1" s="1508"/>
      <c r="J1" s="1508"/>
      <c r="K1" s="1508"/>
      <c r="L1" s="1508"/>
      <c r="M1" s="1508"/>
      <c r="N1" s="1509" t="s">
        <v>159</v>
      </c>
      <c r="O1" s="1549"/>
      <c r="P1" s="1549"/>
      <c r="Q1" s="1549"/>
    </row>
    <row r="2" spans="1:17" s="30" customFormat="1" ht="36" customHeight="1">
      <c r="A2" s="1510"/>
      <c r="B2" s="1512"/>
      <c r="C2" s="1513"/>
      <c r="D2" s="1516" t="str">
        <f>Master!$E$8</f>
        <v>GOVT VARISHTHA UPADHYAY SANSKRIT SCHOOL</v>
      </c>
      <c r="E2" s="1517"/>
      <c r="F2" s="1517"/>
      <c r="G2" s="1517"/>
      <c r="H2" s="1517"/>
      <c r="I2" s="1517"/>
      <c r="J2" s="1517"/>
      <c r="K2" s="1517"/>
      <c r="L2" s="1517"/>
      <c r="M2" s="1518"/>
      <c r="N2" s="1509"/>
      <c r="O2" s="1550" t="s">
        <v>257</v>
      </c>
      <c r="P2" s="1551"/>
      <c r="Q2" s="1552"/>
    </row>
    <row r="3" spans="1:17" s="2" customFormat="1" ht="19.5" customHeight="1" thickBot="1">
      <c r="A3" s="1510"/>
      <c r="B3" s="1514"/>
      <c r="C3" s="1515"/>
      <c r="D3" s="1519">
        <f>Master!$E$11</f>
        <v>0</v>
      </c>
      <c r="E3" s="1519"/>
      <c r="F3" s="1519"/>
      <c r="G3" s="1519"/>
      <c r="H3" s="1519"/>
      <c r="I3" s="1519"/>
      <c r="J3" s="1519"/>
      <c r="K3" s="1519"/>
      <c r="L3" s="1519"/>
      <c r="M3" s="1520"/>
      <c r="N3" s="1509"/>
      <c r="O3" s="1553"/>
      <c r="P3" s="1554"/>
      <c r="Q3" s="1555"/>
    </row>
    <row r="4" spans="1:17" s="66" customFormat="1" ht="18.75" customHeight="1">
      <c r="A4" s="1511"/>
      <c r="B4" s="309"/>
      <c r="C4" s="1521" t="s">
        <v>152</v>
      </c>
      <c r="D4" s="1522"/>
      <c r="E4" s="1522"/>
      <c r="F4" s="1522"/>
      <c r="G4" s="1522"/>
      <c r="H4" s="1523"/>
      <c r="I4" s="1530" t="s">
        <v>133</v>
      </c>
      <c r="J4" s="1531"/>
      <c r="K4" s="1534">
        <f>VLOOKUP($A1,'Marks Entry'!$C$10:$K$109,5)</f>
        <v>901</v>
      </c>
      <c r="L4" s="1536" t="s">
        <v>214</v>
      </c>
      <c r="M4" s="1537"/>
      <c r="N4" s="1509"/>
      <c r="O4" s="1553"/>
      <c r="P4" s="1554"/>
      <c r="Q4" s="1555"/>
    </row>
    <row r="5" spans="1:17" s="66" customFormat="1" ht="18.75" customHeight="1">
      <c r="A5" s="1511"/>
      <c r="B5" s="309"/>
      <c r="C5" s="1524"/>
      <c r="D5" s="1525"/>
      <c r="E5" s="1525"/>
      <c r="F5" s="1525"/>
      <c r="G5" s="1525"/>
      <c r="H5" s="1526"/>
      <c r="I5" s="1530"/>
      <c r="J5" s="1531"/>
      <c r="K5" s="1534"/>
      <c r="L5" s="1538">
        <f>Master!$E$14</f>
        <v>8170</v>
      </c>
      <c r="M5" s="1539"/>
      <c r="N5" s="1509"/>
      <c r="O5" s="1553"/>
      <c r="P5" s="1554"/>
      <c r="Q5" s="1555"/>
    </row>
    <row r="6" spans="1:17" s="2" customFormat="1" ht="15.75" customHeight="1">
      <c r="A6" s="1511"/>
      <c r="B6" s="310"/>
      <c r="C6" s="1524"/>
      <c r="D6" s="1525"/>
      <c r="E6" s="1525"/>
      <c r="F6" s="1525"/>
      <c r="G6" s="1525"/>
      <c r="H6" s="1526"/>
      <c r="I6" s="1530"/>
      <c r="J6" s="1531"/>
      <c r="K6" s="1534"/>
      <c r="L6" s="1540" t="s">
        <v>215</v>
      </c>
      <c r="M6" s="1541"/>
      <c r="N6" s="1509"/>
      <c r="O6" s="1553"/>
      <c r="P6" s="1554"/>
      <c r="Q6" s="1555"/>
    </row>
    <row r="7" spans="1:17" s="2" customFormat="1" ht="18" customHeight="1" thickBot="1">
      <c r="A7" s="1511"/>
      <c r="B7" s="310"/>
      <c r="C7" s="1527"/>
      <c r="D7" s="1528"/>
      <c r="E7" s="1528"/>
      <c r="F7" s="1528"/>
      <c r="G7" s="1528"/>
      <c r="H7" s="1529"/>
      <c r="I7" s="1532"/>
      <c r="J7" s="1533"/>
      <c r="K7" s="1535"/>
      <c r="L7" s="1542" t="str">
        <f>Master!$E$6</f>
        <v>2025-26</v>
      </c>
      <c r="M7" s="1543"/>
      <c r="N7" s="1509"/>
      <c r="O7" s="1553"/>
      <c r="P7" s="1554"/>
      <c r="Q7" s="1555"/>
    </row>
    <row r="8" spans="1:17" s="2" customFormat="1" ht="17.25" customHeight="1">
      <c r="A8" s="1511"/>
      <c r="B8" s="311" t="s">
        <v>164</v>
      </c>
      <c r="C8" s="1544" t="s">
        <v>20</v>
      </c>
      <c r="D8" s="1545"/>
      <c r="E8" s="1545"/>
      <c r="F8" s="1545"/>
      <c r="G8" s="1546"/>
      <c r="H8" s="312" t="s">
        <v>151</v>
      </c>
      <c r="I8" s="1547">
        <f>IF(K4="","",VLOOKUP($A1,'Marks Entry'!$C$10:$FW$109,3,0))</f>
        <v>292</v>
      </c>
      <c r="J8" s="1547"/>
      <c r="K8" s="1547"/>
      <c r="L8" s="1547"/>
      <c r="M8" s="1548"/>
      <c r="N8" s="1509"/>
      <c r="O8" s="1556">
        <v>1</v>
      </c>
      <c r="P8" s="1557"/>
      <c r="Q8" s="1558"/>
    </row>
    <row r="9" spans="1:17" s="2" customFormat="1" ht="17.25" customHeight="1">
      <c r="A9" s="1511"/>
      <c r="B9" s="311" t="s">
        <v>164</v>
      </c>
      <c r="C9" s="1474" t="s">
        <v>22</v>
      </c>
      <c r="D9" s="1475"/>
      <c r="E9" s="1475"/>
      <c r="F9" s="1475"/>
      <c r="G9" s="1476"/>
      <c r="H9" s="313" t="s">
        <v>151</v>
      </c>
      <c r="I9" s="1478" t="str">
        <f>IF(K4="","",VLOOKUP($A1,'Marks Entry'!$C$10:$FW$109,6,0))</f>
        <v>ANITA</v>
      </c>
      <c r="J9" s="1478"/>
      <c r="K9" s="1478"/>
      <c r="L9" s="1478"/>
      <c r="M9" s="1479"/>
      <c r="N9" s="1509"/>
      <c r="O9" s="1556"/>
      <c r="P9" s="1557"/>
      <c r="Q9" s="1558"/>
    </row>
    <row r="10" spans="1:17" s="2" customFormat="1" ht="17.25" customHeight="1">
      <c r="A10" s="1511"/>
      <c r="B10" s="311" t="s">
        <v>164</v>
      </c>
      <c r="C10" s="1474" t="s">
        <v>23</v>
      </c>
      <c r="D10" s="1475"/>
      <c r="E10" s="1475"/>
      <c r="F10" s="1475"/>
      <c r="G10" s="1476"/>
      <c r="H10" s="313" t="s">
        <v>151</v>
      </c>
      <c r="I10" s="1478" t="str">
        <f>IF(K4="","",VLOOKUP($A1,'Marks Entry'!$C$10:$FW$109,7,0))</f>
        <v>KUMBHA RAM</v>
      </c>
      <c r="J10" s="1478"/>
      <c r="K10" s="1478"/>
      <c r="L10" s="1478"/>
      <c r="M10" s="1479"/>
      <c r="N10" s="1509"/>
      <c r="O10" s="1556"/>
      <c r="P10" s="1557"/>
      <c r="Q10" s="1558"/>
    </row>
    <row r="11" spans="1:17" s="2" customFormat="1" ht="17.25" customHeight="1">
      <c r="A11" s="1511"/>
      <c r="B11" s="311" t="s">
        <v>164</v>
      </c>
      <c r="C11" s="1474" t="s">
        <v>50</v>
      </c>
      <c r="D11" s="1475"/>
      <c r="E11" s="1475"/>
      <c r="F11" s="1475"/>
      <c r="G11" s="1476"/>
      <c r="H11" s="313" t="s">
        <v>151</v>
      </c>
      <c r="I11" s="1478" t="str">
        <f>IF(K4="","",VLOOKUP($A1,'Marks Entry'!$C$10:$FW$109,8,0))</f>
        <v>PURO DEVI</v>
      </c>
      <c r="J11" s="1478"/>
      <c r="K11" s="1478"/>
      <c r="L11" s="1478"/>
      <c r="M11" s="1479"/>
      <c r="N11" s="1509"/>
      <c r="O11" s="1556"/>
      <c r="P11" s="1557"/>
      <c r="Q11" s="1558"/>
    </row>
    <row r="12" spans="1:17" s="2" customFormat="1" ht="17.25" customHeight="1">
      <c r="A12" s="1511"/>
      <c r="B12" s="311" t="s">
        <v>164</v>
      </c>
      <c r="C12" s="1474" t="s">
        <v>51</v>
      </c>
      <c r="D12" s="1475"/>
      <c r="E12" s="1475"/>
      <c r="F12" s="1475"/>
      <c r="G12" s="1476"/>
      <c r="H12" s="313" t="s">
        <v>151</v>
      </c>
      <c r="I12" s="1477" t="str">
        <f>IF(K4="","",CONCATENATE('Marks Entry'!$G$4,'Marks Entry'!$J$4))</f>
        <v>9(A)</v>
      </c>
      <c r="J12" s="1478"/>
      <c r="K12" s="1478"/>
      <c r="L12" s="1478"/>
      <c r="M12" s="1479"/>
      <c r="N12" s="1509"/>
      <c r="O12" s="1556"/>
      <c r="P12" s="1557"/>
      <c r="Q12" s="1558"/>
    </row>
    <row r="13" spans="1:17" s="2" customFormat="1" ht="17.25" customHeight="1" thickBot="1">
      <c r="A13" s="1511"/>
      <c r="B13" s="311" t="s">
        <v>164</v>
      </c>
      <c r="C13" s="1480" t="s">
        <v>25</v>
      </c>
      <c r="D13" s="1481"/>
      <c r="E13" s="1481"/>
      <c r="F13" s="1481"/>
      <c r="G13" s="1482"/>
      <c r="H13" s="314" t="s">
        <v>151</v>
      </c>
      <c r="I13" s="1483">
        <f>IF(K4="","",VLOOKUP($A1,'Marks Entry'!$C$10:$FW$109,9,0))</f>
        <v>39638</v>
      </c>
      <c r="J13" s="1483"/>
      <c r="K13" s="1483"/>
      <c r="L13" s="1483"/>
      <c r="M13" s="1484"/>
      <c r="N13" s="1509"/>
      <c r="O13" s="1559" t="s">
        <v>258</v>
      </c>
      <c r="P13" s="1560"/>
      <c r="Q13" s="1561"/>
    </row>
    <row r="14" spans="1:17" s="66" customFormat="1" ht="17.25" customHeight="1">
      <c r="A14" s="1511"/>
      <c r="B14" s="315" t="s">
        <v>164</v>
      </c>
      <c r="C14" s="1485" t="s">
        <v>52</v>
      </c>
      <c r="D14" s="1486"/>
      <c r="E14" s="1489" t="s">
        <v>67</v>
      </c>
      <c r="F14" s="1491" t="s">
        <v>68</v>
      </c>
      <c r="G14" s="1489" t="s">
        <v>195</v>
      </c>
      <c r="H14" s="1493" t="s">
        <v>29</v>
      </c>
      <c r="I14" s="1495" t="s">
        <v>53</v>
      </c>
      <c r="J14" s="1497" t="s">
        <v>216</v>
      </c>
      <c r="K14" s="1499" t="s">
        <v>81</v>
      </c>
      <c r="L14" s="1501" t="s">
        <v>74</v>
      </c>
      <c r="M14" s="1503" t="s">
        <v>100</v>
      </c>
      <c r="N14" s="1509"/>
      <c r="O14" s="1559"/>
      <c r="P14" s="1560"/>
      <c r="Q14" s="1561"/>
    </row>
    <row r="15" spans="1:17" s="66" customFormat="1" ht="21.75" customHeight="1">
      <c r="A15" s="1511"/>
      <c r="B15" s="315" t="s">
        <v>164</v>
      </c>
      <c r="C15" s="1487"/>
      <c r="D15" s="1488"/>
      <c r="E15" s="1490"/>
      <c r="F15" s="1492"/>
      <c r="G15" s="1490"/>
      <c r="H15" s="1494"/>
      <c r="I15" s="1496"/>
      <c r="J15" s="1498"/>
      <c r="K15" s="1500"/>
      <c r="L15" s="1502"/>
      <c r="M15" s="1504"/>
      <c r="N15" s="1509"/>
      <c r="O15" s="1559"/>
      <c r="P15" s="1560"/>
      <c r="Q15" s="1561"/>
    </row>
    <row r="16" spans="1:17" s="66" customFormat="1" ht="17.25" customHeight="1" thickBot="1">
      <c r="A16" s="1511"/>
      <c r="B16" s="315" t="s">
        <v>164</v>
      </c>
      <c r="C16" s="1506" t="s">
        <v>54</v>
      </c>
      <c r="D16" s="1507"/>
      <c r="E16" s="316">
        <f>'Marks Entry'!$L$8</f>
        <v>5</v>
      </c>
      <c r="F16" s="316">
        <f>'Marks Entry'!$M$8</f>
        <v>5</v>
      </c>
      <c r="G16" s="316">
        <f>'Marks Entry'!$M$8</f>
        <v>5</v>
      </c>
      <c r="H16" s="317">
        <f>SUM(E16:G16)</f>
        <v>15</v>
      </c>
      <c r="I16" s="316">
        <f>'Marks Entry'!$R$8</f>
        <v>35</v>
      </c>
      <c r="J16" s="317">
        <f>SUM(H16,I16)</f>
        <v>50</v>
      </c>
      <c r="K16" s="316">
        <f>'Marks Entry'!$T$8</f>
        <v>50</v>
      </c>
      <c r="L16" s="318">
        <f>SUM(J16,K16)</f>
        <v>100</v>
      </c>
      <c r="M16" s="1505"/>
      <c r="N16" s="1509"/>
      <c r="O16" s="1556">
        <f>O8+9</f>
        <v>10</v>
      </c>
      <c r="P16" s="1557"/>
      <c r="Q16" s="1558"/>
    </row>
    <row r="17" spans="1:17" s="66" customFormat="1" ht="17.25" customHeight="1">
      <c r="A17" s="1511"/>
      <c r="B17" s="315" t="s">
        <v>164</v>
      </c>
      <c r="C17" s="1466" t="str">
        <f>'Marks Entry'!$L$3</f>
        <v>HINDI</v>
      </c>
      <c r="D17" s="1467"/>
      <c r="E17" s="319">
        <f>IF(K4="","",IFERROR(VLOOKUP($A1,'Marks Entry'!$C$10:$FHQ$109,10,0),0))</f>
        <v>2</v>
      </c>
      <c r="F17" s="319">
        <f>IF(K4="","",IFERROR(VLOOKUP($A1,'Marks Entry'!$C$10:$FHQ$109,11,0),0))</f>
        <v>2</v>
      </c>
      <c r="G17" s="320">
        <f>IF(K4="","",IFERROR(VLOOKUP($A1,'Marks Entry'!$C$10:$FHQ$109,14,0),0))</f>
        <v>1</v>
      </c>
      <c r="H17" s="321">
        <f>SUM(E17:G17)</f>
        <v>5</v>
      </c>
      <c r="I17" s="319">
        <f>IF(K4="","",IFERROR(VLOOKUP($A1,'Marks Entry'!$C$10:$FHQ$109,16,0),0))</f>
        <v>10</v>
      </c>
      <c r="J17" s="321">
        <f t="shared" ref="J17:J24" si="0">SUM(H17,I17)</f>
        <v>15</v>
      </c>
      <c r="K17" s="319">
        <f>IF(K4="","",IFERROR(VLOOKUP($A1,'Marks Entry'!$C$10:$FHQ$109,18,0),0))</f>
        <v>40</v>
      </c>
      <c r="L17" s="322">
        <f t="shared" ref="L17:L24" si="1">SUM(J17,K17)</f>
        <v>55</v>
      </c>
      <c r="M17" s="323" t="str">
        <f>IF(K4="","",IFERROR(VLOOKUP($A1,'Marks Entry'!$C$10:$FHQ$109,23,0),0))</f>
        <v>II</v>
      </c>
      <c r="N17" s="1509"/>
      <c r="O17" s="1556"/>
      <c r="P17" s="1557"/>
      <c r="Q17" s="1558"/>
    </row>
    <row r="18" spans="1:17" s="66" customFormat="1" ht="17.25" customHeight="1" thickBot="1">
      <c r="A18" s="1511"/>
      <c r="B18" s="315" t="s">
        <v>164</v>
      </c>
      <c r="C18" s="1468" t="str">
        <f>'Marks Entry'!$Z$3</f>
        <v>ENGLISH</v>
      </c>
      <c r="D18" s="1469"/>
      <c r="E18" s="324">
        <f>IF(K4="","",IFERROR(VLOOKUP($A1,'Marks Entry'!$C$10:$FHQ$109,24,0),0))</f>
        <v>2</v>
      </c>
      <c r="F18" s="324">
        <f>IF(K4="","",IFERROR(VLOOKUP($A1,'Marks Entry'!$C$10:$FHQ$109,25,0),0))</f>
        <v>2</v>
      </c>
      <c r="G18" s="325">
        <f>IF(K4="","",IFERROR(VLOOKUP($A1,'Marks Entry'!$C$10:$FHQ$109,28,0),0))</f>
        <v>2</v>
      </c>
      <c r="H18" s="326">
        <f t="shared" ref="H18:H24" si="2">SUM(E18:G18)</f>
        <v>6</v>
      </c>
      <c r="I18" s="327">
        <f>IF(K4="","",IFERROR(VLOOKUP($A1,'Marks Entry'!$C$10:$FHQ$109,30,0),0))</f>
        <v>20</v>
      </c>
      <c r="J18" s="326">
        <f t="shared" si="0"/>
        <v>26</v>
      </c>
      <c r="K18" s="324">
        <f>IF(K4="","",IFERROR(VLOOKUP($A1,'Marks Entry'!$C$10:$FHQ$109,32,0),0))</f>
        <v>40</v>
      </c>
      <c r="L18" s="328">
        <f t="shared" si="1"/>
        <v>66</v>
      </c>
      <c r="M18" s="329" t="str">
        <f>IF(K4="","",IFERROR(VLOOKUP($A1,'Marks Entry'!$C$10:$FHQ$109,37,0),0))</f>
        <v>I</v>
      </c>
      <c r="N18" s="1509"/>
      <c r="O18" s="1556"/>
      <c r="P18" s="1557"/>
      <c r="Q18" s="1558"/>
    </row>
    <row r="19" spans="1:17" s="66" customFormat="1" ht="17.25" customHeight="1" thickBot="1">
      <c r="A19" s="1511"/>
      <c r="B19" s="315" t="s">
        <v>164</v>
      </c>
      <c r="C19" s="1470" t="s">
        <v>54</v>
      </c>
      <c r="D19" s="1471"/>
      <c r="E19" s="330">
        <f>'Marks Entry'!$AN$8</f>
        <v>10</v>
      </c>
      <c r="F19" s="330">
        <f>'Marks Entry'!$AO$8</f>
        <v>10</v>
      </c>
      <c r="G19" s="330">
        <f>'Marks Entry'!$AO$8</f>
        <v>10</v>
      </c>
      <c r="H19" s="331">
        <f t="shared" si="2"/>
        <v>30</v>
      </c>
      <c r="I19" s="330">
        <f>'Marks Entry'!$AT$8</f>
        <v>70</v>
      </c>
      <c r="J19" s="331">
        <f t="shared" si="0"/>
        <v>100</v>
      </c>
      <c r="K19" s="330">
        <f>'Marks Entry'!$AV$8</f>
        <v>100</v>
      </c>
      <c r="L19" s="332">
        <f t="shared" si="1"/>
        <v>200</v>
      </c>
      <c r="M19" s="333" t="s">
        <v>165</v>
      </c>
      <c r="N19" s="1509"/>
      <c r="O19" s="1556"/>
      <c r="P19" s="1557"/>
      <c r="Q19" s="1558"/>
    </row>
    <row r="20" spans="1:17" s="66" customFormat="1" ht="17.25" customHeight="1" thickBot="1">
      <c r="A20" s="1511"/>
      <c r="B20" s="315" t="s">
        <v>164</v>
      </c>
      <c r="C20" s="1472" t="str">
        <f>'Marks Entry'!$AN$3</f>
        <v>SANSKRIT-I</v>
      </c>
      <c r="D20" s="1473"/>
      <c r="E20" s="319">
        <f>IF(K4="","",IFERROR(VLOOKUP($A1,'Marks Entry'!$C$10:$FHQ$109,38,0),0))</f>
        <v>3</v>
      </c>
      <c r="F20" s="319">
        <f>IF(K4="","",IFERROR(VLOOKUP($A1,'Marks Entry'!$C$10:$FHQ$109,39,0),0))</f>
        <v>7</v>
      </c>
      <c r="G20" s="320">
        <f>IF(K4="","",IFERROR(VLOOKUP($A1,'Marks Entry'!$C$10:$FHQ$109,42,0),0))</f>
        <v>3</v>
      </c>
      <c r="H20" s="334">
        <f t="shared" si="2"/>
        <v>13</v>
      </c>
      <c r="I20" s="335">
        <f>IF(K4="","",IFERROR(VLOOKUP($A1,'Marks Entry'!$C$10:$FHQ$109,44,0),0))</f>
        <v>16</v>
      </c>
      <c r="J20" s="334">
        <f t="shared" si="0"/>
        <v>29</v>
      </c>
      <c r="K20" s="319">
        <f>IF(K4="","",IFERROR(VLOOKUP($A1,'Marks Entry'!$C$10:$FHQ$109,46,0),0))</f>
        <v>60</v>
      </c>
      <c r="L20" s="322">
        <f t="shared" si="1"/>
        <v>89</v>
      </c>
      <c r="M20" s="323" t="str">
        <f>IF(K4="","",IFERROR(VLOOKUP($A1,'Marks Entry'!$C$10:$FHQ$109,51,0),0))</f>
        <v>III</v>
      </c>
      <c r="N20" s="1509"/>
      <c r="O20" s="1562"/>
      <c r="P20" s="1563"/>
      <c r="Q20" s="1564"/>
    </row>
    <row r="21" spans="1:17" s="66" customFormat="1" ht="17.25" customHeight="1">
      <c r="A21" s="1511"/>
      <c r="B21" s="315" t="s">
        <v>164</v>
      </c>
      <c r="C21" s="1454" t="str">
        <f>'Marks Entry'!$BB$3</f>
        <v>SANSKRIT-II</v>
      </c>
      <c r="D21" s="1455"/>
      <c r="E21" s="319">
        <f>IF(K4="","",IFERROR(VLOOKUP($A1,'Marks Entry'!$C$10:$FHQ$109,52,0),0))</f>
        <v>2</v>
      </c>
      <c r="F21" s="319">
        <f>IF(K4="","",IFERROR(VLOOKUP($A1,'Marks Entry'!$C$10:$FHQ$109,53,0),0))</f>
        <v>5</v>
      </c>
      <c r="G21" s="320">
        <f>IF(K4="","",IFERROR(VLOOKUP($A1,'Marks Entry'!$C$10:$FHQ$109,56,0),0))</f>
        <v>3</v>
      </c>
      <c r="H21" s="336">
        <f t="shared" si="2"/>
        <v>10</v>
      </c>
      <c r="I21" s="337">
        <f>IF(K4="","",IFERROR(VLOOKUP($A1,'Marks Entry'!$C$10:$FHQ$109,58,0),0))</f>
        <v>23</v>
      </c>
      <c r="J21" s="336">
        <f t="shared" si="0"/>
        <v>33</v>
      </c>
      <c r="K21" s="319">
        <f>IF(K4="","",IFERROR(VLOOKUP($A1,'Marks Entry'!$C$10:$FHQ$109,60,0),0))</f>
        <v>60</v>
      </c>
      <c r="L21" s="322">
        <f t="shared" si="1"/>
        <v>93</v>
      </c>
      <c r="M21" s="323" t="str">
        <f>IF(K4="","",IFERROR(VLOOKUP($A1,'Marks Entry'!$C$10:$FHQ$109,65,0),0))</f>
        <v>III</v>
      </c>
      <c r="N21" s="1509"/>
      <c r="O21" s="1378"/>
      <c r="P21" s="1378"/>
      <c r="Q21" s="1378"/>
    </row>
    <row r="22" spans="1:17" s="66" customFormat="1" ht="17.25" customHeight="1">
      <c r="A22" s="1511"/>
      <c r="B22" s="315" t="s">
        <v>164</v>
      </c>
      <c r="C22" s="1454" t="str">
        <f>'Marks Entry'!$BP$3</f>
        <v>SCIENCE</v>
      </c>
      <c r="D22" s="1455"/>
      <c r="E22" s="319">
        <f>IF(K4="","",IFERROR(VLOOKUP($A1,'Marks Entry'!$C$10:$FHQ$109,66,0),0))</f>
        <v>1</v>
      </c>
      <c r="F22" s="319">
        <f>IF(K4="","",IFERROR(VLOOKUP($A1,'Marks Entry'!$C$10:$FHQ$109,67,0),0))</f>
        <v>1</v>
      </c>
      <c r="G22" s="320">
        <f>IF(K4="","",IFERROR(VLOOKUP($A1,'Marks Entry'!$C$10:$FHQ$109,70,0),0))</f>
        <v>4</v>
      </c>
      <c r="H22" s="336">
        <f t="shared" si="2"/>
        <v>6</v>
      </c>
      <c r="I22" s="337">
        <f>IF(K4="","",IFERROR(VLOOKUP($A1,'Marks Entry'!$C$10:$FHQ$109,72,0),0))</f>
        <v>60</v>
      </c>
      <c r="J22" s="336">
        <f t="shared" si="0"/>
        <v>66</v>
      </c>
      <c r="K22" s="319">
        <f>IF(K4="","",IFERROR(VLOOKUP($A1,'Marks Entry'!$C$10:$FHQ$109,74,0),0))</f>
        <v>55</v>
      </c>
      <c r="L22" s="322">
        <f t="shared" si="1"/>
        <v>121</v>
      </c>
      <c r="M22" s="323" t="str">
        <f>IF(K4="","",IFERROR(VLOOKUP($A1,'Marks Entry'!$C$10:$FHQ$109,79,0),0))</f>
        <v>I</v>
      </c>
      <c r="N22" s="1509"/>
      <c r="O22" s="1379"/>
      <c r="P22" s="1379"/>
      <c r="Q22" s="1379"/>
    </row>
    <row r="23" spans="1:17" s="66" customFormat="1" ht="17.25" customHeight="1">
      <c r="A23" s="1511"/>
      <c r="B23" s="315" t="s">
        <v>164</v>
      </c>
      <c r="C23" s="1456" t="str">
        <f>'Marks Entry'!$CD$3</f>
        <v>MATHEMATICS</v>
      </c>
      <c r="D23" s="1457"/>
      <c r="E23" s="338">
        <f>IF(K4="","",IFERROR(VLOOKUP($A1,'Marks Entry'!$C$10:$FHQ$109,80,0),0))</f>
        <v>2</v>
      </c>
      <c r="F23" s="338">
        <f>IF(K4="","",IFERROR(VLOOKUP($A1,'Marks Entry'!$C$10:$FHQ$109,81,0),0))</f>
        <v>3</v>
      </c>
      <c r="G23" s="339">
        <f>IF(K4="","",IFERROR(VLOOKUP($A1,'Marks Entry'!$C$10:$FHQ$109,84,0),0))</f>
        <v>2</v>
      </c>
      <c r="H23" s="340">
        <f t="shared" si="2"/>
        <v>7</v>
      </c>
      <c r="I23" s="341">
        <f>IF(K4="","",IFERROR(VLOOKUP($A1,'Marks Entry'!$C$10:$FHQ$109,86,0),0))</f>
        <v>22</v>
      </c>
      <c r="J23" s="340">
        <f t="shared" si="0"/>
        <v>29</v>
      </c>
      <c r="K23" s="338">
        <f>IF(K4="","",IFERROR(VLOOKUP($A1,'Marks Entry'!$C$10:$FHQ$109,88,0),0))</f>
        <v>45</v>
      </c>
      <c r="L23" s="342">
        <f t="shared" si="1"/>
        <v>74</v>
      </c>
      <c r="M23" s="343" t="str">
        <f>IF(K4="","",IFERROR(VLOOKUP($A1,'Marks Entry'!$C$10:$FHQ$109,93,0),0))</f>
        <v>III</v>
      </c>
      <c r="N23" s="1509"/>
      <c r="O23" s="1379"/>
      <c r="P23" s="1379"/>
      <c r="Q23" s="1379"/>
    </row>
    <row r="24" spans="1:17" s="66" customFormat="1" ht="17.25" customHeight="1" thickBot="1">
      <c r="A24" s="1511"/>
      <c r="B24" s="315" t="s">
        <v>164</v>
      </c>
      <c r="C24" s="1456" t="str">
        <f>'Marks Entry'!$CR$3</f>
        <v>SOCIAL SCIENCE</v>
      </c>
      <c r="D24" s="1457"/>
      <c r="E24" s="338">
        <f>IF(K4="","",IFERROR(VLOOKUP($A1,'Marks Entry'!$C$10:$FHQ$109,94,0),0))</f>
        <v>4</v>
      </c>
      <c r="F24" s="338">
        <f>IF(K4="","",IFERROR(VLOOKUP($A1,'Marks Entry'!$C$10:$FHQ$109,95,0),0))</f>
        <v>4</v>
      </c>
      <c r="G24" s="339">
        <f>IF(K4="","",IFERROR(VLOOKUP($A1,'Marks Entry'!$C$10:$FHQ$109,98,0),0))</f>
        <v>3</v>
      </c>
      <c r="H24" s="340">
        <f t="shared" si="2"/>
        <v>11</v>
      </c>
      <c r="I24" s="341">
        <f>IF(K4="","",IFERROR(VLOOKUP($A1,'Marks Entry'!$C$10:$FHQ$109,100,0),0))</f>
        <v>43</v>
      </c>
      <c r="J24" s="340">
        <f t="shared" si="0"/>
        <v>54</v>
      </c>
      <c r="K24" s="338">
        <f>IF(K4="","",IFERROR(VLOOKUP($A1,'Marks Entry'!$C$10:$FHQ$109,102,0),0))</f>
        <v>60</v>
      </c>
      <c r="L24" s="342">
        <f t="shared" si="1"/>
        <v>114</v>
      </c>
      <c r="M24" s="343" t="str">
        <f>IF(K4="","",IFERROR(VLOOKUP($A1,'Marks Entry'!$C$10:$FHQ$109,107,0),0))</f>
        <v>II</v>
      </c>
      <c r="N24" s="1509"/>
      <c r="O24" s="1379"/>
      <c r="P24" s="1379"/>
      <c r="Q24" s="1379"/>
    </row>
    <row r="25" spans="1:17" s="2" customFormat="1" ht="17.25" customHeight="1">
      <c r="A25" s="1511"/>
      <c r="B25" s="311" t="s">
        <v>164</v>
      </c>
      <c r="C25" s="1458" t="s">
        <v>75</v>
      </c>
      <c r="D25" s="1459"/>
      <c r="E25" s="1460"/>
      <c r="F25" s="1464" t="s">
        <v>76</v>
      </c>
      <c r="G25" s="1465"/>
      <c r="H25" s="1444" t="s">
        <v>77</v>
      </c>
      <c r="I25" s="1445"/>
      <c r="J25" s="472" t="s">
        <v>42</v>
      </c>
      <c r="K25" s="344" t="s">
        <v>93</v>
      </c>
      <c r="L25" s="345" t="s">
        <v>40</v>
      </c>
      <c r="M25" s="346" t="s">
        <v>44</v>
      </c>
      <c r="N25" s="1509"/>
      <c r="O25" s="1379"/>
      <c r="P25" s="1379"/>
      <c r="Q25" s="1379"/>
    </row>
    <row r="26" spans="1:17" s="2" customFormat="1" ht="20.25" customHeight="1" thickBot="1">
      <c r="A26" s="1511"/>
      <c r="B26" s="311" t="s">
        <v>164</v>
      </c>
      <c r="C26" s="1461"/>
      <c r="D26" s="1462"/>
      <c r="E26" s="1463"/>
      <c r="F26" s="1446">
        <f>IF(K4="","",IFERROR(VLOOKUP($A1,'Marks Entry'!$C$10:$FHQ$109,177,0),0))</f>
        <v>1200</v>
      </c>
      <c r="G26" s="1447"/>
      <c r="H26" s="1448">
        <f>IF(K4="","",IFERROR(VLOOKUP($A1,'Marks Entry'!$C$10:$FHQ$109,178,0),0))</f>
        <v>612</v>
      </c>
      <c r="I26" s="1447"/>
      <c r="J26" s="473">
        <f>IF(K4="","",IFERROR(VLOOKUP($A1,'Marks Entry'!$C$10:$FHQ$109,179,0),0))</f>
        <v>51</v>
      </c>
      <c r="K26" s="347" t="str">
        <f>IF(OR(K4="",K4="NSO",K4="TC",L26="Failed",L26="Supp."),"",IFERROR(VLOOKUP($A1,'Marks Entry'!$C$10:$FHQ$109,180,0),0))</f>
        <v>Second</v>
      </c>
      <c r="L26" s="348" t="str">
        <f>IF(K4="","",IFERROR(VLOOKUP($A1,'Marks Entry'!$C$10:$FHQ$109,181,0),0))</f>
        <v>Passed</v>
      </c>
      <c r="M26" s="349">
        <f>IF(K4="","",IFERROR(VLOOKUP($A1,'Marks Entry'!$C$10:$FHQ$109,183,0),0))</f>
        <v>0.999999999999998</v>
      </c>
      <c r="N26" s="1509"/>
      <c r="O26" s="1379"/>
      <c r="P26" s="1379"/>
      <c r="Q26" s="1379"/>
    </row>
    <row r="27" spans="1:17" s="2" customFormat="1" ht="17.25" customHeight="1">
      <c r="A27" s="1511"/>
      <c r="B27" s="311" t="s">
        <v>164</v>
      </c>
      <c r="C27" s="1449" t="s">
        <v>56</v>
      </c>
      <c r="D27" s="1450"/>
      <c r="E27" s="1450"/>
      <c r="F27" s="1450"/>
      <c r="G27" s="1450"/>
      <c r="H27" s="1450"/>
      <c r="I27" s="1451"/>
      <c r="J27" s="350" t="s">
        <v>57</v>
      </c>
      <c r="K27" s="351">
        <f>IF(K4="","",IFERROR(VLOOKUP($A1,'Marks Entry'!$C$10:$FHQ$109,174,0),0))</f>
        <v>362</v>
      </c>
      <c r="L27" s="1452" t="s">
        <v>102</v>
      </c>
      <c r="M27" s="1453"/>
      <c r="N27" s="1509"/>
      <c r="O27" s="1379"/>
      <c r="P27" s="1379"/>
      <c r="Q27" s="1379"/>
    </row>
    <row r="28" spans="1:17" s="2" customFormat="1" ht="17.25" customHeight="1" thickBot="1">
      <c r="A28" s="1511"/>
      <c r="B28" s="311" t="s">
        <v>164</v>
      </c>
      <c r="C28" s="1429" t="s">
        <v>52</v>
      </c>
      <c r="D28" s="1430"/>
      <c r="E28" s="1430"/>
      <c r="F28" s="1431" t="s">
        <v>160</v>
      </c>
      <c r="G28" s="1431"/>
      <c r="H28" s="1431"/>
      <c r="I28" s="1432" t="s">
        <v>256</v>
      </c>
      <c r="J28" s="352" t="s">
        <v>58</v>
      </c>
      <c r="K28" s="353">
        <f>IF(K4="","",IFERROR(VLOOKUP($A1,'Marks Entry'!$C$10:$FHQ$109,175,0),0))</f>
        <v>274</v>
      </c>
      <c r="L28" s="1434">
        <f>IF(K4="","",IFERROR(VLOOKUP($A1,'Marks Entry'!$C$10:$FHQ$109,176,0),0))</f>
        <v>75.690607734806619</v>
      </c>
      <c r="M28" s="1435"/>
      <c r="N28" s="1509"/>
      <c r="O28" s="1379"/>
      <c r="P28" s="1379"/>
      <c r="Q28" s="1379"/>
    </row>
    <row r="29" spans="1:17" s="2" customFormat="1" ht="8.25" customHeight="1">
      <c r="A29" s="1511"/>
      <c r="B29" s="311" t="s">
        <v>164</v>
      </c>
      <c r="C29" s="1429"/>
      <c r="D29" s="1430"/>
      <c r="E29" s="1430"/>
      <c r="F29" s="1431"/>
      <c r="G29" s="1431"/>
      <c r="H29" s="1431"/>
      <c r="I29" s="1433"/>
      <c r="J29" s="1436" t="s">
        <v>59</v>
      </c>
      <c r="K29" s="1437"/>
      <c r="L29" s="1440" t="str">
        <f>IF(K4="","",IFERROR(VLOOKUP($A1,'Marks Entry'!$C$10:$FHQ$109,184,0),0))</f>
        <v>Good</v>
      </c>
      <c r="M29" s="1441"/>
      <c r="N29" s="1509"/>
      <c r="O29" s="1379"/>
      <c r="P29" s="1379"/>
      <c r="Q29" s="1379"/>
    </row>
    <row r="30" spans="1:17" s="441" customFormat="1" ht="17.25" customHeight="1">
      <c r="A30" s="1511"/>
      <c r="B30" s="311" t="s">
        <v>164</v>
      </c>
      <c r="C30" s="1417" t="str">
        <f>'Marks Entry'!$FN$3</f>
        <v>Vocational Education</v>
      </c>
      <c r="D30" s="1418"/>
      <c r="E30" s="1419"/>
      <c r="F30" s="1411" t="str">
        <f>IF(K4="","",IFERROR(VLOOKUP($A1,'Marks Entry'!$C$10:$FHQ$109,223,0),0))</f>
        <v>80/100</v>
      </c>
      <c r="G30" s="1412"/>
      <c r="H30" s="471" t="s">
        <v>30</v>
      </c>
      <c r="I30" s="354" t="str">
        <f>IF(K4="","",IFERROR(VLOOKUP($A1,'Marks Entry'!$C$10:$FHQ$109,173,0),0))</f>
        <v>A</v>
      </c>
      <c r="J30" s="1438"/>
      <c r="K30" s="1439"/>
      <c r="L30" s="1442"/>
      <c r="M30" s="1443"/>
      <c r="N30" s="1509"/>
      <c r="O30" s="1379"/>
      <c r="P30" s="1379"/>
      <c r="Q30" s="1379"/>
    </row>
    <row r="31" spans="1:17" s="2" customFormat="1" ht="17.25" customHeight="1">
      <c r="A31" s="1511"/>
      <c r="B31" s="311" t="s">
        <v>164</v>
      </c>
      <c r="C31" s="1417" t="str">
        <f>'Marks Entry'!$DF$3</f>
        <v>Fou. Of Info. Tech.</v>
      </c>
      <c r="D31" s="1418"/>
      <c r="E31" s="1419"/>
      <c r="F31" s="1420" t="str">
        <f>IF(K4="","",IFERROR(VLOOKUP($A1,'Marks Entry'!$C$10:$FHQ$109,203,0),0))</f>
        <v>120/200</v>
      </c>
      <c r="G31" s="1421"/>
      <c r="H31" s="471" t="s">
        <v>30</v>
      </c>
      <c r="I31" s="354" t="str">
        <f>IF(K4="","",IFERROR(VLOOKUP($A1,'Marks Entry'!$C$10:$FHQ$109,120,0),0))</f>
        <v>B</v>
      </c>
      <c r="J31" s="1422" t="s">
        <v>66</v>
      </c>
      <c r="K31" s="1422"/>
      <c r="L31" s="1423">
        <f>Master!$E$20</f>
        <v>46106</v>
      </c>
      <c r="M31" s="1424"/>
      <c r="N31" s="1509"/>
      <c r="O31" s="1379"/>
      <c r="P31" s="1379"/>
      <c r="Q31" s="1379"/>
    </row>
    <row r="32" spans="1:17" s="2" customFormat="1" ht="17.25" customHeight="1">
      <c r="A32" s="1511"/>
      <c r="B32" s="311" t="s">
        <v>164</v>
      </c>
      <c r="C32" s="1409" t="str">
        <f>'Marks Entry'!$DS$3</f>
        <v>Health &amp; Phy. Edu.</v>
      </c>
      <c r="D32" s="1410"/>
      <c r="E32" s="1410"/>
      <c r="F32" s="1420" t="str">
        <f>IF(K4="","",IFERROR(VLOOKUP($A1,'Marks Entry'!$C$10:$FHQ$109,207,0),0))</f>
        <v>102/200</v>
      </c>
      <c r="G32" s="1421"/>
      <c r="H32" s="471" t="s">
        <v>30</v>
      </c>
      <c r="I32" s="354" t="str">
        <f>IF(K4="","",IFERROR(VLOOKUP($A1,'Marks Entry'!$C$10:$FHQ$109,143,0),0))</f>
        <v>C</v>
      </c>
      <c r="J32" s="1425"/>
      <c r="K32" s="1425"/>
      <c r="L32" s="1425"/>
      <c r="M32" s="1426"/>
      <c r="N32" s="1509"/>
      <c r="O32" s="1379"/>
      <c r="P32" s="1379"/>
      <c r="Q32" s="1379"/>
    </row>
    <row r="33" spans="1:17" s="2" customFormat="1" ht="17.25" customHeight="1">
      <c r="A33" s="1511"/>
      <c r="B33" s="311" t="s">
        <v>164</v>
      </c>
      <c r="C33" s="1409" t="str">
        <f>'Marks Entry'!$EP$3</f>
        <v>S.U.P.W.</v>
      </c>
      <c r="D33" s="1410"/>
      <c r="E33" s="1410"/>
      <c r="F33" s="1411" t="str">
        <f>IF(K4="","",IFERROR(VLOOKUP($A1,'Marks Entry'!$C$10:$FHQ$109,211,0),0))</f>
        <v>80/100</v>
      </c>
      <c r="G33" s="1412"/>
      <c r="H33" s="471" t="s">
        <v>30</v>
      </c>
      <c r="I33" s="354" t="str">
        <f>IF(K4="","",IFERROR(VLOOKUP($A1,'Marks Entry'!$C$10:$FHQ$109,149,0),0))</f>
        <v>A</v>
      </c>
      <c r="J33" s="1427"/>
      <c r="K33" s="1427"/>
      <c r="L33" s="1427"/>
      <c r="M33" s="1428"/>
      <c r="N33" s="1509"/>
      <c r="O33" s="1379"/>
      <c r="P33" s="1379"/>
      <c r="Q33" s="1379"/>
    </row>
    <row r="34" spans="1:17" s="2" customFormat="1" ht="17.25" customHeight="1">
      <c r="A34" s="1511"/>
      <c r="B34" s="311" t="s">
        <v>164</v>
      </c>
      <c r="C34" s="1409" t="str">
        <f>'Marks Entry'!$EV$3</f>
        <v>Art Education</v>
      </c>
      <c r="D34" s="1410"/>
      <c r="E34" s="1410"/>
      <c r="F34" s="1411" t="str">
        <f>IF(K4="","",IFERROR(VLOOKUP($A1,'Marks Entry'!$C$10:$FHQ$109,215,0),0))</f>
        <v>70/100</v>
      </c>
      <c r="G34" s="1412"/>
      <c r="H34" s="471" t="s">
        <v>30</v>
      </c>
      <c r="I34" s="354" t="str">
        <f>IF(K4="","",IFERROR(VLOOKUP($A1,'Marks Entry'!$C$10:$FHQ$109,155,0),0))</f>
        <v>B</v>
      </c>
      <c r="J34" s="1392" t="s">
        <v>221</v>
      </c>
      <c r="K34" s="1392"/>
      <c r="L34" s="1392"/>
      <c r="M34" s="1393"/>
      <c r="N34" s="1509"/>
      <c r="O34" s="1379"/>
      <c r="P34" s="1379"/>
      <c r="Q34" s="1379"/>
    </row>
    <row r="35" spans="1:17" s="2" customFormat="1" ht="17.25" customHeight="1" thickBot="1">
      <c r="A35" s="1511"/>
      <c r="B35" s="311" t="s">
        <v>164</v>
      </c>
      <c r="C35" s="1413" t="str">
        <f>'Marks Entry'!$FB$3</f>
        <v>Freedom movement and trad. Of bravery in Raj.</v>
      </c>
      <c r="D35" s="1414"/>
      <c r="E35" s="1414"/>
      <c r="F35" s="1415" t="str">
        <f>IF(K4="","",IFERROR(VLOOKUP($A1,'Marks Entry'!$C$10:$FHQ$109,219,0),0))</f>
        <v>100/200</v>
      </c>
      <c r="G35" s="1416"/>
      <c r="H35" s="470" t="s">
        <v>91</v>
      </c>
      <c r="I35" s="355" t="str">
        <f>IF(K4="","",IFERROR(VLOOKUP($A1,'Marks Entry'!$C$10:$FHQ$109,167,0),0))</f>
        <v>II</v>
      </c>
      <c r="J35" s="1392" t="s">
        <v>222</v>
      </c>
      <c r="K35" s="1392"/>
      <c r="L35" s="1392"/>
      <c r="M35" s="1393"/>
      <c r="N35" s="1509"/>
      <c r="O35" s="1379"/>
      <c r="P35" s="1379"/>
      <c r="Q35" s="1379"/>
    </row>
    <row r="36" spans="1:17" s="2" customFormat="1" ht="17.25" customHeight="1">
      <c r="A36" s="1511"/>
      <c r="B36" s="311" t="s">
        <v>164</v>
      </c>
      <c r="C36" s="1380" t="s">
        <v>166</v>
      </c>
      <c r="D36" s="1381"/>
      <c r="E36" s="1382"/>
      <c r="F36" s="1389" t="s">
        <v>167</v>
      </c>
      <c r="G36" s="1390"/>
      <c r="H36" s="1391"/>
      <c r="I36" s="356" t="s">
        <v>30</v>
      </c>
      <c r="J36" s="1392" t="s">
        <v>223</v>
      </c>
      <c r="K36" s="1392"/>
      <c r="L36" s="1392"/>
      <c r="M36" s="1393"/>
      <c r="N36" s="1509"/>
      <c r="O36" s="1379"/>
      <c r="P36" s="1379"/>
      <c r="Q36" s="1379"/>
    </row>
    <row r="37" spans="1:17" s="2" customFormat="1" ht="17.25" customHeight="1">
      <c r="A37" s="1511"/>
      <c r="B37" s="311" t="s">
        <v>164</v>
      </c>
      <c r="C37" s="1383"/>
      <c r="D37" s="1384"/>
      <c r="E37" s="1385"/>
      <c r="F37" s="1394" t="s">
        <v>217</v>
      </c>
      <c r="G37" s="1395"/>
      <c r="H37" s="1396"/>
      <c r="I37" s="357" t="s">
        <v>60</v>
      </c>
      <c r="J37" s="1397" t="s">
        <v>225</v>
      </c>
      <c r="K37" s="1398"/>
      <c r="L37" s="1398"/>
      <c r="M37" s="1399"/>
      <c r="N37" s="1509"/>
      <c r="O37" s="1379"/>
      <c r="P37" s="1379"/>
      <c r="Q37" s="1379"/>
    </row>
    <row r="38" spans="1:17" s="2" customFormat="1" ht="17.25" customHeight="1">
      <c r="A38" s="1511"/>
      <c r="B38" s="311" t="s">
        <v>164</v>
      </c>
      <c r="C38" s="1383"/>
      <c r="D38" s="1384"/>
      <c r="E38" s="1385"/>
      <c r="F38" s="1394" t="s">
        <v>218</v>
      </c>
      <c r="G38" s="1395"/>
      <c r="H38" s="1396"/>
      <c r="I38" s="357" t="s">
        <v>61</v>
      </c>
      <c r="J38" s="1400"/>
      <c r="K38" s="1401"/>
      <c r="L38" s="1401"/>
      <c r="M38" s="1402"/>
      <c r="N38" s="1509"/>
      <c r="O38" s="1379"/>
      <c r="P38" s="1379"/>
      <c r="Q38" s="1379"/>
    </row>
    <row r="39" spans="1:17" s="2" customFormat="1" ht="17.25" customHeight="1">
      <c r="A39" s="1511"/>
      <c r="B39" s="311" t="s">
        <v>164</v>
      </c>
      <c r="C39" s="1383"/>
      <c r="D39" s="1384"/>
      <c r="E39" s="1385"/>
      <c r="F39" s="1394" t="s">
        <v>219</v>
      </c>
      <c r="G39" s="1395"/>
      <c r="H39" s="1396"/>
      <c r="I39" s="357" t="s">
        <v>63</v>
      </c>
      <c r="J39" s="1400"/>
      <c r="K39" s="1401"/>
      <c r="L39" s="1401"/>
      <c r="M39" s="1402"/>
      <c r="N39" s="1509"/>
      <c r="O39" s="1379"/>
      <c r="P39" s="1379"/>
      <c r="Q39" s="1379"/>
    </row>
    <row r="40" spans="1:17" s="2" customFormat="1" ht="17.25" customHeight="1" thickBot="1">
      <c r="A40" s="1511"/>
      <c r="B40" s="358" t="s">
        <v>164</v>
      </c>
      <c r="C40" s="1386"/>
      <c r="D40" s="1387"/>
      <c r="E40" s="1388"/>
      <c r="F40" s="1403" t="s">
        <v>220</v>
      </c>
      <c r="G40" s="1404"/>
      <c r="H40" s="1405"/>
      <c r="I40" s="359" t="s">
        <v>62</v>
      </c>
      <c r="J40" s="1406" t="s">
        <v>224</v>
      </c>
      <c r="K40" s="1407"/>
      <c r="L40" s="1407"/>
      <c r="M40" s="1408"/>
      <c r="N40" s="1509"/>
      <c r="O40" s="1379"/>
      <c r="P40" s="1379"/>
      <c r="Q40" s="1379"/>
    </row>
    <row r="41" spans="1:17" s="2" customFormat="1" ht="12" customHeight="1" thickTop="1">
      <c r="A41" s="1377" t="s">
        <v>159</v>
      </c>
      <c r="B41" s="1377"/>
      <c r="C41" s="1377"/>
      <c r="D41" s="1377"/>
      <c r="E41" s="1377"/>
      <c r="F41" s="1377"/>
      <c r="G41" s="1377"/>
      <c r="H41" s="1377"/>
      <c r="I41" s="1377"/>
      <c r="J41" s="1377"/>
      <c r="K41" s="1377"/>
      <c r="L41" s="1377"/>
      <c r="M41" s="1377"/>
      <c r="N41" s="1377"/>
      <c r="O41" s="1379"/>
      <c r="P41" s="1379"/>
      <c r="Q41" s="1379"/>
    </row>
    <row r="42" spans="1:17" s="469" customFormat="1" ht="19.5" customHeight="1" thickBot="1">
      <c r="A42" s="308">
        <f>A1+1</f>
        <v>2</v>
      </c>
      <c r="B42" s="1508" t="s">
        <v>238</v>
      </c>
      <c r="C42" s="1508"/>
      <c r="D42" s="1508"/>
      <c r="E42" s="1508"/>
      <c r="F42" s="1508"/>
      <c r="G42" s="1508"/>
      <c r="H42" s="1508"/>
      <c r="I42" s="1508"/>
      <c r="J42" s="1508"/>
      <c r="K42" s="1508"/>
      <c r="L42" s="1508"/>
      <c r="M42" s="1508"/>
      <c r="N42" s="1509" t="s">
        <v>159</v>
      </c>
      <c r="O42" s="1379"/>
      <c r="P42" s="1379"/>
      <c r="Q42" s="1379"/>
    </row>
    <row r="43" spans="1:17" s="30" customFormat="1" ht="36" customHeight="1">
      <c r="A43" s="1510"/>
      <c r="B43" s="1512"/>
      <c r="C43" s="1513"/>
      <c r="D43" s="1516" t="str">
        <f>Master!$E$8</f>
        <v>GOVT VARISHTHA UPADHYAY SANSKRIT SCHOOL</v>
      </c>
      <c r="E43" s="1517"/>
      <c r="F43" s="1517"/>
      <c r="G43" s="1517"/>
      <c r="H43" s="1517"/>
      <c r="I43" s="1517"/>
      <c r="J43" s="1517"/>
      <c r="K43" s="1517"/>
      <c r="L43" s="1517"/>
      <c r="M43" s="1518"/>
      <c r="N43" s="1509"/>
      <c r="O43" s="1379"/>
      <c r="P43" s="1379"/>
      <c r="Q43" s="1379"/>
    </row>
    <row r="44" spans="1:17" s="469" customFormat="1" ht="19.5" customHeight="1" thickBot="1">
      <c r="A44" s="1510"/>
      <c r="B44" s="1514"/>
      <c r="C44" s="1515"/>
      <c r="D44" s="1519">
        <f>Master!$E$11</f>
        <v>0</v>
      </c>
      <c r="E44" s="1519"/>
      <c r="F44" s="1519"/>
      <c r="G44" s="1519"/>
      <c r="H44" s="1519"/>
      <c r="I44" s="1519"/>
      <c r="J44" s="1519"/>
      <c r="K44" s="1519"/>
      <c r="L44" s="1519"/>
      <c r="M44" s="1520"/>
      <c r="N44" s="1509"/>
      <c r="O44" s="1379"/>
      <c r="P44" s="1379"/>
      <c r="Q44" s="1379"/>
    </row>
    <row r="45" spans="1:17" s="66" customFormat="1" ht="18.75" customHeight="1">
      <c r="A45" s="1511"/>
      <c r="B45" s="309"/>
      <c r="C45" s="1521" t="s">
        <v>152</v>
      </c>
      <c r="D45" s="1522"/>
      <c r="E45" s="1522"/>
      <c r="F45" s="1522"/>
      <c r="G45" s="1522"/>
      <c r="H45" s="1523"/>
      <c r="I45" s="1530" t="s">
        <v>133</v>
      </c>
      <c r="J45" s="1531"/>
      <c r="K45" s="1534">
        <f>VLOOKUP($A42,'Marks Entry'!$C$10:$K$109,5)</f>
        <v>902</v>
      </c>
      <c r="L45" s="1536" t="s">
        <v>214</v>
      </c>
      <c r="M45" s="1537"/>
      <c r="N45" s="1509"/>
      <c r="O45" s="1379"/>
      <c r="P45" s="1379"/>
      <c r="Q45" s="1379"/>
    </row>
    <row r="46" spans="1:17" s="66" customFormat="1" ht="18.75" customHeight="1">
      <c r="A46" s="1511"/>
      <c r="B46" s="309"/>
      <c r="C46" s="1524"/>
      <c r="D46" s="1525"/>
      <c r="E46" s="1525"/>
      <c r="F46" s="1525"/>
      <c r="G46" s="1525"/>
      <c r="H46" s="1526"/>
      <c r="I46" s="1530"/>
      <c r="J46" s="1531"/>
      <c r="K46" s="1534"/>
      <c r="L46" s="1538">
        <f>Master!$E$14</f>
        <v>8170</v>
      </c>
      <c r="M46" s="1539"/>
      <c r="N46" s="1509"/>
      <c r="O46" s="1379"/>
      <c r="P46" s="1379"/>
      <c r="Q46" s="1379"/>
    </row>
    <row r="47" spans="1:17" s="469" customFormat="1" ht="15.75" customHeight="1">
      <c r="A47" s="1511"/>
      <c r="B47" s="310"/>
      <c r="C47" s="1524"/>
      <c r="D47" s="1525"/>
      <c r="E47" s="1525"/>
      <c r="F47" s="1525"/>
      <c r="G47" s="1525"/>
      <c r="H47" s="1526"/>
      <c r="I47" s="1530"/>
      <c r="J47" s="1531"/>
      <c r="K47" s="1534"/>
      <c r="L47" s="1540" t="s">
        <v>215</v>
      </c>
      <c r="M47" s="1541"/>
      <c r="N47" s="1509"/>
      <c r="O47" s="1379"/>
      <c r="P47" s="1379"/>
      <c r="Q47" s="1379"/>
    </row>
    <row r="48" spans="1:17" s="469" customFormat="1" ht="18" customHeight="1" thickBot="1">
      <c r="A48" s="1511"/>
      <c r="B48" s="310"/>
      <c r="C48" s="1527"/>
      <c r="D48" s="1528"/>
      <c r="E48" s="1528"/>
      <c r="F48" s="1528"/>
      <c r="G48" s="1528"/>
      <c r="H48" s="1529"/>
      <c r="I48" s="1532"/>
      <c r="J48" s="1533"/>
      <c r="K48" s="1535"/>
      <c r="L48" s="1542" t="str">
        <f>Master!$E$6</f>
        <v>2025-26</v>
      </c>
      <c r="M48" s="1543"/>
      <c r="N48" s="1509"/>
      <c r="O48" s="1379"/>
      <c r="P48" s="1379"/>
      <c r="Q48" s="1379"/>
    </row>
    <row r="49" spans="1:17" s="469" customFormat="1" ht="17.25" customHeight="1">
      <c r="A49" s="1511"/>
      <c r="B49" s="311" t="s">
        <v>164</v>
      </c>
      <c r="C49" s="1544" t="s">
        <v>20</v>
      </c>
      <c r="D49" s="1545"/>
      <c r="E49" s="1545"/>
      <c r="F49" s="1545"/>
      <c r="G49" s="1546"/>
      <c r="H49" s="312" t="s">
        <v>151</v>
      </c>
      <c r="I49" s="1547">
        <f>IF(K45="","",VLOOKUP($A42,'Marks Entry'!$C$10:$FW$109,3,0))</f>
        <v>261</v>
      </c>
      <c r="J49" s="1547"/>
      <c r="K49" s="1547"/>
      <c r="L49" s="1547"/>
      <c r="M49" s="1548"/>
      <c r="N49" s="1509"/>
      <c r="O49" s="1379"/>
      <c r="P49" s="1379"/>
      <c r="Q49" s="1379"/>
    </row>
    <row r="50" spans="1:17" s="469" customFormat="1" ht="17.25" customHeight="1">
      <c r="A50" s="1511"/>
      <c r="B50" s="311" t="s">
        <v>164</v>
      </c>
      <c r="C50" s="1474" t="s">
        <v>22</v>
      </c>
      <c r="D50" s="1475"/>
      <c r="E50" s="1475"/>
      <c r="F50" s="1475"/>
      <c r="G50" s="1476"/>
      <c r="H50" s="313" t="s">
        <v>151</v>
      </c>
      <c r="I50" s="1478" t="str">
        <f>IF(K45="","",VLOOKUP($A42,'Marks Entry'!$C$10:$FW$109,6,0))</f>
        <v>BHAWNA</v>
      </c>
      <c r="J50" s="1478"/>
      <c r="K50" s="1478"/>
      <c r="L50" s="1478"/>
      <c r="M50" s="1479"/>
      <c r="N50" s="1509"/>
      <c r="O50" s="1379"/>
      <c r="P50" s="1379"/>
      <c r="Q50" s="1379"/>
    </row>
    <row r="51" spans="1:17" s="469" customFormat="1" ht="17.25" customHeight="1">
      <c r="A51" s="1511"/>
      <c r="B51" s="311" t="s">
        <v>164</v>
      </c>
      <c r="C51" s="1474" t="s">
        <v>23</v>
      </c>
      <c r="D51" s="1475"/>
      <c r="E51" s="1475"/>
      <c r="F51" s="1475"/>
      <c r="G51" s="1476"/>
      <c r="H51" s="313" t="s">
        <v>151</v>
      </c>
      <c r="I51" s="1478" t="str">
        <f>IF(K45="","",VLOOKUP($A42,'Marks Entry'!$C$10:$FW$109,7,0))</f>
        <v>BHERA RAM</v>
      </c>
      <c r="J51" s="1478"/>
      <c r="K51" s="1478"/>
      <c r="L51" s="1478"/>
      <c r="M51" s="1479"/>
      <c r="N51" s="1509"/>
      <c r="O51" s="1379"/>
      <c r="P51" s="1379"/>
      <c r="Q51" s="1379"/>
    </row>
    <row r="52" spans="1:17" s="469" customFormat="1" ht="17.25" customHeight="1">
      <c r="A52" s="1511"/>
      <c r="B52" s="311" t="s">
        <v>164</v>
      </c>
      <c r="C52" s="1474" t="s">
        <v>50</v>
      </c>
      <c r="D52" s="1475"/>
      <c r="E52" s="1475"/>
      <c r="F52" s="1475"/>
      <c r="G52" s="1476"/>
      <c r="H52" s="313" t="s">
        <v>151</v>
      </c>
      <c r="I52" s="1478" t="str">
        <f>IF(K45="","",VLOOKUP($A42,'Marks Entry'!$C$10:$FW$109,8,0))</f>
        <v>GAWARI DEVI</v>
      </c>
      <c r="J52" s="1478"/>
      <c r="K52" s="1478"/>
      <c r="L52" s="1478"/>
      <c r="M52" s="1479"/>
      <c r="N52" s="1509"/>
      <c r="O52" s="1379"/>
      <c r="P52" s="1379"/>
      <c r="Q52" s="1379"/>
    </row>
    <row r="53" spans="1:17" s="469" customFormat="1" ht="17.25" customHeight="1">
      <c r="A53" s="1511"/>
      <c r="B53" s="311" t="s">
        <v>164</v>
      </c>
      <c r="C53" s="1474" t="s">
        <v>51</v>
      </c>
      <c r="D53" s="1475"/>
      <c r="E53" s="1475"/>
      <c r="F53" s="1475"/>
      <c r="G53" s="1476"/>
      <c r="H53" s="313" t="s">
        <v>151</v>
      </c>
      <c r="I53" s="1477" t="str">
        <f>IF(K45="","",CONCATENATE('Marks Entry'!$G$4,'Marks Entry'!$J$4))</f>
        <v>9(A)</v>
      </c>
      <c r="J53" s="1478"/>
      <c r="K53" s="1478"/>
      <c r="L53" s="1478"/>
      <c r="M53" s="1479"/>
      <c r="N53" s="1509"/>
      <c r="O53" s="1379"/>
      <c r="P53" s="1379"/>
      <c r="Q53" s="1379"/>
    </row>
    <row r="54" spans="1:17" s="469" customFormat="1" ht="17.25" customHeight="1" thickBot="1">
      <c r="A54" s="1511"/>
      <c r="B54" s="311" t="s">
        <v>164</v>
      </c>
      <c r="C54" s="1480" t="s">
        <v>25</v>
      </c>
      <c r="D54" s="1481"/>
      <c r="E54" s="1481"/>
      <c r="F54" s="1481"/>
      <c r="G54" s="1482"/>
      <c r="H54" s="314" t="s">
        <v>151</v>
      </c>
      <c r="I54" s="1483">
        <f>IF(K45="","",VLOOKUP($A42,'Marks Entry'!$C$10:$FW$109,9,0))</f>
        <v>38171</v>
      </c>
      <c r="J54" s="1483"/>
      <c r="K54" s="1483"/>
      <c r="L54" s="1483"/>
      <c r="M54" s="1484"/>
      <c r="N54" s="1509"/>
      <c r="O54" s="1379"/>
      <c r="P54" s="1379"/>
      <c r="Q54" s="1379"/>
    </row>
    <row r="55" spans="1:17" s="66" customFormat="1" ht="17.25" customHeight="1">
      <c r="A55" s="1511"/>
      <c r="B55" s="315" t="s">
        <v>164</v>
      </c>
      <c r="C55" s="1485" t="s">
        <v>52</v>
      </c>
      <c r="D55" s="1486"/>
      <c r="E55" s="1489" t="s">
        <v>67</v>
      </c>
      <c r="F55" s="1491" t="s">
        <v>68</v>
      </c>
      <c r="G55" s="1489" t="s">
        <v>195</v>
      </c>
      <c r="H55" s="1493" t="s">
        <v>29</v>
      </c>
      <c r="I55" s="1495" t="s">
        <v>53</v>
      </c>
      <c r="J55" s="1497" t="s">
        <v>216</v>
      </c>
      <c r="K55" s="1499" t="s">
        <v>81</v>
      </c>
      <c r="L55" s="1501" t="s">
        <v>74</v>
      </c>
      <c r="M55" s="1503" t="s">
        <v>100</v>
      </c>
      <c r="N55" s="1509"/>
      <c r="O55" s="1379"/>
      <c r="P55" s="1379"/>
      <c r="Q55" s="1379"/>
    </row>
    <row r="56" spans="1:17" s="66" customFormat="1" ht="21.75" customHeight="1">
      <c r="A56" s="1511"/>
      <c r="B56" s="315" t="s">
        <v>164</v>
      </c>
      <c r="C56" s="1487"/>
      <c r="D56" s="1488"/>
      <c r="E56" s="1490"/>
      <c r="F56" s="1492"/>
      <c r="G56" s="1490"/>
      <c r="H56" s="1494"/>
      <c r="I56" s="1496"/>
      <c r="J56" s="1498"/>
      <c r="K56" s="1500"/>
      <c r="L56" s="1502"/>
      <c r="M56" s="1504"/>
      <c r="N56" s="1509"/>
      <c r="O56" s="1379"/>
      <c r="P56" s="1379"/>
      <c r="Q56" s="1379"/>
    </row>
    <row r="57" spans="1:17" s="66" customFormat="1" ht="17.25" customHeight="1" thickBot="1">
      <c r="A57" s="1511"/>
      <c r="B57" s="315" t="s">
        <v>164</v>
      </c>
      <c r="C57" s="1506" t="s">
        <v>54</v>
      </c>
      <c r="D57" s="1507"/>
      <c r="E57" s="316">
        <f>'Marks Entry'!$L$8</f>
        <v>5</v>
      </c>
      <c r="F57" s="316">
        <f>'Marks Entry'!$M$8</f>
        <v>5</v>
      </c>
      <c r="G57" s="316">
        <f>'Marks Entry'!$M$8</f>
        <v>5</v>
      </c>
      <c r="H57" s="317">
        <f>SUM(E57:G57)</f>
        <v>15</v>
      </c>
      <c r="I57" s="316">
        <f>'Marks Entry'!$R$8</f>
        <v>35</v>
      </c>
      <c r="J57" s="317">
        <f>SUM(H57,I57)</f>
        <v>50</v>
      </c>
      <c r="K57" s="316">
        <f>'Marks Entry'!$T$8</f>
        <v>50</v>
      </c>
      <c r="L57" s="318">
        <f>SUM(J57,K57)</f>
        <v>100</v>
      </c>
      <c r="M57" s="1505"/>
      <c r="N57" s="1509"/>
      <c r="O57" s="1379"/>
      <c r="P57" s="1379"/>
      <c r="Q57" s="1379"/>
    </row>
    <row r="58" spans="1:17" s="66" customFormat="1" ht="17.25" customHeight="1">
      <c r="A58" s="1511"/>
      <c r="B58" s="315" t="s">
        <v>164</v>
      </c>
      <c r="C58" s="1466" t="str">
        <f>'Marks Entry'!$L$3</f>
        <v>HINDI</v>
      </c>
      <c r="D58" s="1467"/>
      <c r="E58" s="319">
        <f>IF(K45="","",IFERROR(VLOOKUP($A42,'Marks Entry'!$C$10:$FHQ$109,10,0),0))</f>
        <v>2</v>
      </c>
      <c r="F58" s="319">
        <f>IF(K45="","",IFERROR(VLOOKUP($A42,'Marks Entry'!$C$10:$FHQ$109,11,0),0))</f>
        <v>0</v>
      </c>
      <c r="G58" s="320">
        <f>IF(K45="","",IFERROR(VLOOKUP($A42,'Marks Entry'!$C$10:$FHQ$109,14,0),0))</f>
        <v>0</v>
      </c>
      <c r="H58" s="321">
        <f>SUM(E58:G58)</f>
        <v>2</v>
      </c>
      <c r="I58" s="319">
        <f>IF(K45="","",IFERROR(VLOOKUP($A42,'Marks Entry'!$C$10:$FHQ$109,16,0),0))</f>
        <v>5</v>
      </c>
      <c r="J58" s="321">
        <f t="shared" ref="J58:J65" si="3">SUM(H58,I58)</f>
        <v>7</v>
      </c>
      <c r="K58" s="319">
        <f>IF(K45="","",IFERROR(VLOOKUP($A42,'Marks Entry'!$C$10:$FHQ$109,18,0),0))</f>
        <v>5</v>
      </c>
      <c r="L58" s="322">
        <f t="shared" ref="L58:L65" si="4">SUM(J58,K58)</f>
        <v>12</v>
      </c>
      <c r="M58" s="323" t="str">
        <f>IF(K45="","",IFERROR(VLOOKUP($A42,'Marks Entry'!$C$10:$FHQ$109,23,0),0))</f>
        <v>F</v>
      </c>
      <c r="N58" s="1509"/>
      <c r="O58" s="1379"/>
      <c r="P58" s="1379"/>
      <c r="Q58" s="1379"/>
    </row>
    <row r="59" spans="1:17" s="66" customFormat="1" ht="17.25" customHeight="1" thickBot="1">
      <c r="A59" s="1511"/>
      <c r="B59" s="315" t="s">
        <v>164</v>
      </c>
      <c r="C59" s="1468" t="str">
        <f>'Marks Entry'!$Z$3</f>
        <v>ENGLISH</v>
      </c>
      <c r="D59" s="1469"/>
      <c r="E59" s="324">
        <f>IF(K45="","",IFERROR(VLOOKUP($A42,'Marks Entry'!$C$10:$FHQ$109,24,0),0))</f>
        <v>4</v>
      </c>
      <c r="F59" s="324">
        <f>IF(K45="","",IFERROR(VLOOKUP($A42,'Marks Entry'!$C$10:$FHQ$109,25,0),0))</f>
        <v>2</v>
      </c>
      <c r="G59" s="325">
        <f>IF(K45="","",IFERROR(VLOOKUP($A42,'Marks Entry'!$C$10:$FHQ$109,28,0),0))</f>
        <v>0</v>
      </c>
      <c r="H59" s="326">
        <f t="shared" ref="H59:H65" si="5">SUM(E59:G59)</f>
        <v>6</v>
      </c>
      <c r="I59" s="327">
        <f>IF(K45="","",IFERROR(VLOOKUP($A42,'Marks Entry'!$C$10:$FHQ$109,30,0),0))</f>
        <v>12</v>
      </c>
      <c r="J59" s="326">
        <f t="shared" si="3"/>
        <v>18</v>
      </c>
      <c r="K59" s="324">
        <f>IF(K45="","",IFERROR(VLOOKUP($A42,'Marks Entry'!$C$10:$FHQ$109,32,0),0))</f>
        <v>0</v>
      </c>
      <c r="L59" s="328">
        <f t="shared" si="4"/>
        <v>18</v>
      </c>
      <c r="M59" s="329" t="str">
        <f>IF(K45="","",IFERROR(VLOOKUP($A42,'Marks Entry'!$C$10:$FHQ$109,37,0),0))</f>
        <v>F</v>
      </c>
      <c r="N59" s="1509"/>
      <c r="O59" s="1379"/>
      <c r="P59" s="1379"/>
      <c r="Q59" s="1379"/>
    </row>
    <row r="60" spans="1:17" s="66" customFormat="1" ht="17.25" customHeight="1" thickBot="1">
      <c r="A60" s="1511"/>
      <c r="B60" s="315" t="s">
        <v>164</v>
      </c>
      <c r="C60" s="1470" t="s">
        <v>54</v>
      </c>
      <c r="D60" s="1471"/>
      <c r="E60" s="330">
        <f>'Marks Entry'!$AN$8</f>
        <v>10</v>
      </c>
      <c r="F60" s="330">
        <f>'Marks Entry'!$AO$8</f>
        <v>10</v>
      </c>
      <c r="G60" s="330">
        <f>'Marks Entry'!$AO$8</f>
        <v>10</v>
      </c>
      <c r="H60" s="331">
        <f t="shared" si="5"/>
        <v>30</v>
      </c>
      <c r="I60" s="330">
        <f>'Marks Entry'!$AT$8</f>
        <v>70</v>
      </c>
      <c r="J60" s="331">
        <f t="shared" si="3"/>
        <v>100</v>
      </c>
      <c r="K60" s="330">
        <f>'Marks Entry'!$AV$8</f>
        <v>100</v>
      </c>
      <c r="L60" s="332">
        <f t="shared" si="4"/>
        <v>200</v>
      </c>
      <c r="M60" s="333" t="s">
        <v>165</v>
      </c>
      <c r="N60" s="1509"/>
      <c r="O60" s="1379"/>
      <c r="P60" s="1379"/>
      <c r="Q60" s="1379"/>
    </row>
    <row r="61" spans="1:17" s="66" customFormat="1" ht="17.25" customHeight="1">
      <c r="A61" s="1511"/>
      <c r="B61" s="315" t="s">
        <v>164</v>
      </c>
      <c r="C61" s="1472" t="str">
        <f>'Marks Entry'!$AN$3</f>
        <v>SANSKRIT-I</v>
      </c>
      <c r="D61" s="1473"/>
      <c r="E61" s="319">
        <f>IF(K45="","",IFERROR(VLOOKUP($A42,'Marks Entry'!$C$10:$FHQ$109,38,0),0))</f>
        <v>3</v>
      </c>
      <c r="F61" s="319">
        <f>IF(K45="","",IFERROR(VLOOKUP($A42,'Marks Entry'!$C$10:$FHQ$109,39,0),0))</f>
        <v>0</v>
      </c>
      <c r="G61" s="320">
        <f>IF(K45="","",IFERROR(VLOOKUP($A42,'Marks Entry'!$C$10:$FHQ$109,42,0),0))</f>
        <v>0</v>
      </c>
      <c r="H61" s="334">
        <f t="shared" si="5"/>
        <v>3</v>
      </c>
      <c r="I61" s="335">
        <f>IF(K45="","",IFERROR(VLOOKUP($A42,'Marks Entry'!$C$10:$FHQ$109,44,0),0))</f>
        <v>16</v>
      </c>
      <c r="J61" s="334">
        <f t="shared" si="3"/>
        <v>19</v>
      </c>
      <c r="K61" s="319">
        <f>IF(K45="","",IFERROR(VLOOKUP($A42,'Marks Entry'!$C$10:$FHQ$109,46,0),0))</f>
        <v>0</v>
      </c>
      <c r="L61" s="322">
        <f t="shared" si="4"/>
        <v>19</v>
      </c>
      <c r="M61" s="323" t="str">
        <f>IF(K45="","",IFERROR(VLOOKUP($A42,'Marks Entry'!$C$10:$FHQ$109,51,0),0))</f>
        <v>F</v>
      </c>
      <c r="N61" s="1509"/>
      <c r="O61" s="1379"/>
      <c r="P61" s="1379"/>
      <c r="Q61" s="1379"/>
    </row>
    <row r="62" spans="1:17" s="66" customFormat="1" ht="17.25" customHeight="1">
      <c r="A62" s="1511"/>
      <c r="B62" s="315" t="s">
        <v>164</v>
      </c>
      <c r="C62" s="1454" t="str">
        <f>'Marks Entry'!$BB$3</f>
        <v>SANSKRIT-II</v>
      </c>
      <c r="D62" s="1455"/>
      <c r="E62" s="319">
        <f>IF(K45="","",IFERROR(VLOOKUP($A42,'Marks Entry'!$C$10:$FHQ$109,52,0),0))</f>
        <v>2</v>
      </c>
      <c r="F62" s="319">
        <f>IF(K45="","",IFERROR(VLOOKUP($A42,'Marks Entry'!$C$10:$FHQ$109,53,0),0))</f>
        <v>0</v>
      </c>
      <c r="G62" s="320">
        <f>IF(K45="","",IFERROR(VLOOKUP($A42,'Marks Entry'!$C$10:$FHQ$109,56,0),0))</f>
        <v>0</v>
      </c>
      <c r="H62" s="336">
        <f t="shared" si="5"/>
        <v>2</v>
      </c>
      <c r="I62" s="337">
        <f>IF(K45="","",IFERROR(VLOOKUP($A42,'Marks Entry'!$C$10:$FHQ$109,58,0),0))</f>
        <v>11</v>
      </c>
      <c r="J62" s="336">
        <f t="shared" si="3"/>
        <v>13</v>
      </c>
      <c r="K62" s="319">
        <f>IF(K45="","",IFERROR(VLOOKUP($A42,'Marks Entry'!$C$10:$FHQ$109,60,0),0))</f>
        <v>0</v>
      </c>
      <c r="L62" s="322">
        <f t="shared" si="4"/>
        <v>13</v>
      </c>
      <c r="M62" s="323" t="str">
        <f>IF(K45="","",IFERROR(VLOOKUP($A42,'Marks Entry'!$C$10:$FHQ$109,65,0),0))</f>
        <v>F</v>
      </c>
      <c r="N62" s="1509"/>
      <c r="O62" s="1379"/>
      <c r="P62" s="1379"/>
      <c r="Q62" s="1379"/>
    </row>
    <row r="63" spans="1:17" s="66" customFormat="1" ht="17.25" customHeight="1">
      <c r="A63" s="1511"/>
      <c r="B63" s="315" t="s">
        <v>164</v>
      </c>
      <c r="C63" s="1454" t="str">
        <f>'Marks Entry'!$BP$3</f>
        <v>SCIENCE</v>
      </c>
      <c r="D63" s="1455"/>
      <c r="E63" s="319">
        <f>IF(K45="","",IFERROR(VLOOKUP($A42,'Marks Entry'!$C$10:$FHQ$109,66,0),0))</f>
        <v>1</v>
      </c>
      <c r="F63" s="319">
        <f>IF(K45="","",IFERROR(VLOOKUP($A42,'Marks Entry'!$C$10:$FHQ$109,67,0),0))</f>
        <v>0</v>
      </c>
      <c r="G63" s="320">
        <f>IF(K45="","",IFERROR(VLOOKUP($A42,'Marks Entry'!$C$10:$FHQ$109,70,0),0))</f>
        <v>1</v>
      </c>
      <c r="H63" s="336">
        <f t="shared" si="5"/>
        <v>2</v>
      </c>
      <c r="I63" s="337">
        <f>IF(K45="","",IFERROR(VLOOKUP($A42,'Marks Entry'!$C$10:$FHQ$109,72,0),0))</f>
        <v>0</v>
      </c>
      <c r="J63" s="336">
        <f t="shared" si="3"/>
        <v>2</v>
      </c>
      <c r="K63" s="319">
        <f>IF(K45="","",IFERROR(VLOOKUP($A42,'Marks Entry'!$C$10:$FHQ$109,74,0),0))</f>
        <v>2</v>
      </c>
      <c r="L63" s="322">
        <f t="shared" si="4"/>
        <v>4</v>
      </c>
      <c r="M63" s="323" t="str">
        <f>IF(K45="","",IFERROR(VLOOKUP($A42,'Marks Entry'!$C$10:$FHQ$109,79,0),0))</f>
        <v>F</v>
      </c>
      <c r="N63" s="1509"/>
      <c r="O63" s="1379"/>
      <c r="P63" s="1379"/>
      <c r="Q63" s="1379"/>
    </row>
    <row r="64" spans="1:17" s="66" customFormat="1" ht="17.25" customHeight="1">
      <c r="A64" s="1511"/>
      <c r="B64" s="315" t="s">
        <v>164</v>
      </c>
      <c r="C64" s="1456" t="str">
        <f>'Marks Entry'!$CD$3</f>
        <v>MATHEMATICS</v>
      </c>
      <c r="D64" s="1457"/>
      <c r="E64" s="338">
        <f>IF(K45="","",IFERROR(VLOOKUP($A42,'Marks Entry'!$C$10:$FHQ$109,80,0),0))</f>
        <v>2</v>
      </c>
      <c r="F64" s="338">
        <f>IF(K45="","",IFERROR(VLOOKUP($A42,'Marks Entry'!$C$10:$FHQ$109,81,0),0))</f>
        <v>0</v>
      </c>
      <c r="G64" s="339">
        <f>IF(K45="","",IFERROR(VLOOKUP($A42,'Marks Entry'!$C$10:$FHQ$109,84,0),0))</f>
        <v>0</v>
      </c>
      <c r="H64" s="340">
        <f t="shared" si="5"/>
        <v>2</v>
      </c>
      <c r="I64" s="341">
        <f>IF(K45="","",IFERROR(VLOOKUP($A42,'Marks Entry'!$C$10:$FHQ$109,86,0),0))</f>
        <v>11</v>
      </c>
      <c r="J64" s="340">
        <f t="shared" si="3"/>
        <v>13</v>
      </c>
      <c r="K64" s="338">
        <f>IF(K45="","",IFERROR(VLOOKUP($A42,'Marks Entry'!$C$10:$FHQ$109,88,0),0))</f>
        <v>0</v>
      </c>
      <c r="L64" s="342">
        <f t="shared" si="4"/>
        <v>13</v>
      </c>
      <c r="M64" s="343" t="str">
        <f>IF(K45="","",IFERROR(VLOOKUP($A42,'Marks Entry'!$C$10:$FHQ$109,93,0),0))</f>
        <v>F</v>
      </c>
      <c r="N64" s="1509"/>
      <c r="O64" s="1379"/>
      <c r="P64" s="1379"/>
      <c r="Q64" s="1379"/>
    </row>
    <row r="65" spans="1:17" s="66" customFormat="1" ht="17.25" customHeight="1" thickBot="1">
      <c r="A65" s="1511"/>
      <c r="B65" s="315" t="s">
        <v>164</v>
      </c>
      <c r="C65" s="1456" t="str">
        <f>'Marks Entry'!$CR$3</f>
        <v>SOCIAL SCIENCE</v>
      </c>
      <c r="D65" s="1457"/>
      <c r="E65" s="338">
        <f>IF(K45="","",IFERROR(VLOOKUP($A42,'Marks Entry'!$C$10:$FHQ$109,94,0),0))</f>
        <v>4</v>
      </c>
      <c r="F65" s="338">
        <f>IF(K45="","",IFERROR(VLOOKUP($A42,'Marks Entry'!$C$10:$FHQ$109,95,0),0))</f>
        <v>0</v>
      </c>
      <c r="G65" s="339">
        <f>IF(K45="","",IFERROR(VLOOKUP($A42,'Marks Entry'!$C$10:$FHQ$109,98,0),0))</f>
        <v>0</v>
      </c>
      <c r="H65" s="340">
        <f t="shared" si="5"/>
        <v>4</v>
      </c>
      <c r="I65" s="341">
        <f>IF(K45="","",IFERROR(VLOOKUP($A42,'Marks Entry'!$C$10:$FHQ$109,100,0),0))</f>
        <v>14</v>
      </c>
      <c r="J65" s="340">
        <f t="shared" si="3"/>
        <v>18</v>
      </c>
      <c r="K65" s="338">
        <f>IF(K45="","",IFERROR(VLOOKUP($A42,'Marks Entry'!$C$10:$FHQ$109,102,0),0))</f>
        <v>0</v>
      </c>
      <c r="L65" s="342">
        <f t="shared" si="4"/>
        <v>18</v>
      </c>
      <c r="M65" s="343" t="str">
        <f>IF(K45="","",IFERROR(VLOOKUP($A42,'Marks Entry'!$C$10:$FHQ$109,107,0),0))</f>
        <v>F</v>
      </c>
      <c r="N65" s="1509"/>
      <c r="O65" s="1379"/>
      <c r="P65" s="1379"/>
      <c r="Q65" s="1379"/>
    </row>
    <row r="66" spans="1:17" s="469" customFormat="1" ht="17.25" customHeight="1">
      <c r="A66" s="1511"/>
      <c r="B66" s="311" t="s">
        <v>164</v>
      </c>
      <c r="C66" s="1458" t="s">
        <v>75</v>
      </c>
      <c r="D66" s="1459"/>
      <c r="E66" s="1460"/>
      <c r="F66" s="1464" t="s">
        <v>76</v>
      </c>
      <c r="G66" s="1465"/>
      <c r="H66" s="1444" t="s">
        <v>77</v>
      </c>
      <c r="I66" s="1445"/>
      <c r="J66" s="472" t="s">
        <v>42</v>
      </c>
      <c r="K66" s="344" t="s">
        <v>93</v>
      </c>
      <c r="L66" s="345" t="s">
        <v>40</v>
      </c>
      <c r="M66" s="346" t="s">
        <v>44</v>
      </c>
      <c r="N66" s="1509"/>
      <c r="O66" s="1379"/>
      <c r="P66" s="1379"/>
      <c r="Q66" s="1379"/>
    </row>
    <row r="67" spans="1:17" s="469" customFormat="1" ht="20.25" customHeight="1" thickBot="1">
      <c r="A67" s="1511"/>
      <c r="B67" s="311" t="s">
        <v>164</v>
      </c>
      <c r="C67" s="1461"/>
      <c r="D67" s="1462"/>
      <c r="E67" s="1463"/>
      <c r="F67" s="1446">
        <f>IF(K45="","",IFERROR(VLOOKUP($A42,'Marks Entry'!$C$10:$FHQ$109,177,0),0))</f>
        <v>1200</v>
      </c>
      <c r="G67" s="1447"/>
      <c r="H67" s="1448">
        <f>IF(K45="","",IFERROR(VLOOKUP($A42,'Marks Entry'!$C$10:$FHQ$109,178,0),0))</f>
        <v>97</v>
      </c>
      <c r="I67" s="1447"/>
      <c r="J67" s="473">
        <f>IF(K45="","",IFERROR(VLOOKUP($A42,'Marks Entry'!$C$10:$FHQ$109,179,0),0))</f>
        <v>8.0833333333333321</v>
      </c>
      <c r="K67" s="347" t="str">
        <f>IF(OR(K45="",K45="NSO",K45="TC",L67="Failed",L67="Supp."),"",IFERROR(VLOOKUP($A42,'Marks Entry'!$C$10:$FHQ$109,180,0),0))</f>
        <v/>
      </c>
      <c r="L67" s="348" t="str">
        <f>IF(K45="","",IFERROR(VLOOKUP($A42,'Marks Entry'!$C$10:$FHQ$109,181,0),0))</f>
        <v>FAILED</v>
      </c>
      <c r="M67" s="349" t="str">
        <f>IF(K45="","",IFERROR(VLOOKUP($A42,'Marks Entry'!$C$10:$FHQ$109,183,0),0))</f>
        <v/>
      </c>
      <c r="N67" s="1509"/>
      <c r="O67" s="1379"/>
      <c r="P67" s="1379"/>
      <c r="Q67" s="1379"/>
    </row>
    <row r="68" spans="1:17" s="469" customFormat="1" ht="17.25" customHeight="1">
      <c r="A68" s="1511"/>
      <c r="B68" s="311" t="s">
        <v>164</v>
      </c>
      <c r="C68" s="1449" t="s">
        <v>56</v>
      </c>
      <c r="D68" s="1450"/>
      <c r="E68" s="1450"/>
      <c r="F68" s="1450"/>
      <c r="G68" s="1450"/>
      <c r="H68" s="1450"/>
      <c r="I68" s="1451"/>
      <c r="J68" s="350" t="s">
        <v>57</v>
      </c>
      <c r="K68" s="351">
        <f>IF(K45="","",IFERROR(VLOOKUP($A42,'Marks Entry'!$C$10:$FHQ$109,174,0),0))</f>
        <v>362</v>
      </c>
      <c r="L68" s="1452" t="s">
        <v>102</v>
      </c>
      <c r="M68" s="1453"/>
      <c r="N68" s="1509"/>
      <c r="O68" s="1379"/>
      <c r="P68" s="1379"/>
      <c r="Q68" s="1379"/>
    </row>
    <row r="69" spans="1:17" s="469" customFormat="1" ht="17.25" customHeight="1" thickBot="1">
      <c r="A69" s="1511"/>
      <c r="B69" s="311" t="s">
        <v>164</v>
      </c>
      <c r="C69" s="1429" t="s">
        <v>52</v>
      </c>
      <c r="D69" s="1430"/>
      <c r="E69" s="1430"/>
      <c r="F69" s="1431" t="s">
        <v>160</v>
      </c>
      <c r="G69" s="1431"/>
      <c r="H69" s="1431"/>
      <c r="I69" s="1432" t="s">
        <v>256</v>
      </c>
      <c r="J69" s="352" t="s">
        <v>58</v>
      </c>
      <c r="K69" s="353">
        <f>IF(K45="","",IFERROR(VLOOKUP($A42,'Marks Entry'!$C$10:$FHQ$109,175,0),0))</f>
        <v>210</v>
      </c>
      <c r="L69" s="1434">
        <f>IF(K45="","",IFERROR(VLOOKUP($A42,'Marks Entry'!$C$10:$FHQ$109,176,0),0))</f>
        <v>58.011049723756905</v>
      </c>
      <c r="M69" s="1435"/>
      <c r="N69" s="1509"/>
      <c r="O69" s="1379"/>
      <c r="P69" s="1379"/>
      <c r="Q69" s="1379"/>
    </row>
    <row r="70" spans="1:17" s="469" customFormat="1" ht="8.25" customHeight="1">
      <c r="A70" s="1511"/>
      <c r="B70" s="311" t="s">
        <v>164</v>
      </c>
      <c r="C70" s="1429"/>
      <c r="D70" s="1430"/>
      <c r="E70" s="1430"/>
      <c r="F70" s="1431"/>
      <c r="G70" s="1431"/>
      <c r="H70" s="1431"/>
      <c r="I70" s="1433"/>
      <c r="J70" s="1436" t="s">
        <v>59</v>
      </c>
      <c r="K70" s="1437"/>
      <c r="L70" s="1440" t="str">
        <f>IF(K45="","",IFERROR(VLOOKUP($A42,'Marks Entry'!$C$10:$FHQ$109,184,0),0))</f>
        <v>Need Improvement</v>
      </c>
      <c r="M70" s="1441"/>
      <c r="N70" s="1509"/>
      <c r="O70" s="1379"/>
      <c r="P70" s="1379"/>
      <c r="Q70" s="1379"/>
    </row>
    <row r="71" spans="1:17" s="469" customFormat="1" ht="17.25" customHeight="1">
      <c r="A71" s="1511"/>
      <c r="B71" s="311" t="s">
        <v>164</v>
      </c>
      <c r="C71" s="1417" t="str">
        <f>'Marks Entry'!$FN$3</f>
        <v>Vocational Education</v>
      </c>
      <c r="D71" s="1418"/>
      <c r="E71" s="1419"/>
      <c r="F71" s="1411" t="str">
        <f>IF(K45="","",IFERROR(VLOOKUP($A42,'Marks Entry'!$C$10:$FHQ$109,223,0),0))</f>
        <v>0/100</v>
      </c>
      <c r="G71" s="1412"/>
      <c r="H71" s="471" t="s">
        <v>30</v>
      </c>
      <c r="I71" s="354" t="str">
        <f>IF(K45="","",IFERROR(VLOOKUP($A42,'Marks Entry'!$C$10:$FHQ$109,173,0),0))</f>
        <v/>
      </c>
      <c r="J71" s="1438"/>
      <c r="K71" s="1439"/>
      <c r="L71" s="1442"/>
      <c r="M71" s="1443"/>
      <c r="N71" s="1509"/>
      <c r="O71" s="1379"/>
      <c r="P71" s="1379"/>
      <c r="Q71" s="1379"/>
    </row>
    <row r="72" spans="1:17" s="469" customFormat="1" ht="17.25" customHeight="1">
      <c r="A72" s="1511"/>
      <c r="B72" s="311" t="s">
        <v>164</v>
      </c>
      <c r="C72" s="1417" t="str">
        <f>'Marks Entry'!$DF$3</f>
        <v>Fou. Of Info. Tech.</v>
      </c>
      <c r="D72" s="1418"/>
      <c r="E72" s="1419"/>
      <c r="F72" s="1420" t="str">
        <f>IF(K45="","",IFERROR(VLOOKUP($A42,'Marks Entry'!$C$10:$FHQ$109,203,0),0))</f>
        <v>37/200</v>
      </c>
      <c r="G72" s="1421"/>
      <c r="H72" s="471" t="s">
        <v>30</v>
      </c>
      <c r="I72" s="354" t="str">
        <f>IF(K45="","",IFERROR(VLOOKUP($A42,'Marks Entry'!$C$10:$FHQ$109,120,0),0))</f>
        <v/>
      </c>
      <c r="J72" s="1422" t="s">
        <v>66</v>
      </c>
      <c r="K72" s="1422"/>
      <c r="L72" s="1423">
        <f>Master!$E$20</f>
        <v>46106</v>
      </c>
      <c r="M72" s="1424"/>
      <c r="N72" s="1509"/>
      <c r="O72" s="1379"/>
      <c r="P72" s="1379"/>
      <c r="Q72" s="1379"/>
    </row>
    <row r="73" spans="1:17" s="469" customFormat="1" ht="17.25" customHeight="1">
      <c r="A73" s="1511"/>
      <c r="B73" s="311" t="s">
        <v>164</v>
      </c>
      <c r="C73" s="1409" t="str">
        <f>'Marks Entry'!$DS$3</f>
        <v>Health &amp; Phy. Edu.</v>
      </c>
      <c r="D73" s="1410"/>
      <c r="E73" s="1410"/>
      <c r="F73" s="1420" t="str">
        <f>IF(K45="","",IFERROR(VLOOKUP($A42,'Marks Entry'!$C$10:$FHQ$109,207,0),0))</f>
        <v>66/200</v>
      </c>
      <c r="G73" s="1421"/>
      <c r="H73" s="471" t="s">
        <v>30</v>
      </c>
      <c r="I73" s="354" t="str">
        <f>IF(K45="","",IFERROR(VLOOKUP($A42,'Marks Entry'!$C$10:$FHQ$109,143,0),0))</f>
        <v/>
      </c>
      <c r="J73" s="1425"/>
      <c r="K73" s="1425"/>
      <c r="L73" s="1425"/>
      <c r="M73" s="1426"/>
      <c r="N73" s="1509"/>
      <c r="O73" s="1379"/>
      <c r="P73" s="1379"/>
      <c r="Q73" s="1379"/>
    </row>
    <row r="74" spans="1:17" s="469" customFormat="1" ht="17.25" customHeight="1">
      <c r="A74" s="1511"/>
      <c r="B74" s="311" t="s">
        <v>164</v>
      </c>
      <c r="C74" s="1409" t="str">
        <f>'Marks Entry'!$EP$3</f>
        <v>S.U.P.W.</v>
      </c>
      <c r="D74" s="1410"/>
      <c r="E74" s="1410"/>
      <c r="F74" s="1411" t="str">
        <f>IF(K45="","",IFERROR(VLOOKUP($A42,'Marks Entry'!$C$10:$FHQ$109,211,0),0))</f>
        <v>0/100</v>
      </c>
      <c r="G74" s="1412"/>
      <c r="H74" s="471" t="s">
        <v>30</v>
      </c>
      <c r="I74" s="354" t="str">
        <f>IF(K45="","",IFERROR(VLOOKUP($A42,'Marks Entry'!$C$10:$FHQ$109,149,0),0))</f>
        <v/>
      </c>
      <c r="J74" s="1427"/>
      <c r="K74" s="1427"/>
      <c r="L74" s="1427"/>
      <c r="M74" s="1428"/>
      <c r="N74" s="1509"/>
      <c r="O74" s="1379"/>
      <c r="P74" s="1379"/>
      <c r="Q74" s="1379"/>
    </row>
    <row r="75" spans="1:17" s="469" customFormat="1" ht="17.25" customHeight="1">
      <c r="A75" s="1511"/>
      <c r="B75" s="311" t="s">
        <v>164</v>
      </c>
      <c r="C75" s="1409" t="str">
        <f>'Marks Entry'!$EV$3</f>
        <v>Art Education</v>
      </c>
      <c r="D75" s="1410"/>
      <c r="E75" s="1410"/>
      <c r="F75" s="1411" t="str">
        <f>IF(K45="","",IFERROR(VLOOKUP($A42,'Marks Entry'!$C$10:$FHQ$109,215,0),0))</f>
        <v>0/100</v>
      </c>
      <c r="G75" s="1412"/>
      <c r="H75" s="471" t="s">
        <v>30</v>
      </c>
      <c r="I75" s="354" t="str">
        <f>IF(K45="","",IFERROR(VLOOKUP($A42,'Marks Entry'!$C$10:$FHQ$109,155,0),0))</f>
        <v/>
      </c>
      <c r="J75" s="1392" t="s">
        <v>221</v>
      </c>
      <c r="K75" s="1392"/>
      <c r="L75" s="1392"/>
      <c r="M75" s="1393"/>
      <c r="N75" s="1509"/>
      <c r="O75" s="1379"/>
      <c r="P75" s="1379"/>
      <c r="Q75" s="1379"/>
    </row>
    <row r="76" spans="1:17" s="469" customFormat="1" ht="17.25" customHeight="1" thickBot="1">
      <c r="A76" s="1511"/>
      <c r="B76" s="311" t="s">
        <v>164</v>
      </c>
      <c r="C76" s="1413" t="str">
        <f>'Marks Entry'!$FB$3</f>
        <v>Freedom movement and trad. Of bravery in Raj.</v>
      </c>
      <c r="D76" s="1414"/>
      <c r="E76" s="1414"/>
      <c r="F76" s="1415" t="str">
        <f>IF(K45="","",IFERROR(VLOOKUP($A42,'Marks Entry'!$C$10:$FHQ$109,219,0),0))</f>
        <v>42/200</v>
      </c>
      <c r="G76" s="1416"/>
      <c r="H76" s="470" t="s">
        <v>91</v>
      </c>
      <c r="I76" s="355" t="str">
        <f>IF(K45="","",IFERROR(VLOOKUP($A42,'Marks Entry'!$C$10:$FHQ$109,167,0),0))</f>
        <v>F</v>
      </c>
      <c r="J76" s="1392" t="s">
        <v>222</v>
      </c>
      <c r="K76" s="1392"/>
      <c r="L76" s="1392"/>
      <c r="M76" s="1393"/>
      <c r="N76" s="1509"/>
      <c r="O76" s="1379"/>
      <c r="P76" s="1379"/>
      <c r="Q76" s="1379"/>
    </row>
    <row r="77" spans="1:17" s="469" customFormat="1" ht="17.25" customHeight="1">
      <c r="A77" s="1511"/>
      <c r="B77" s="311" t="s">
        <v>164</v>
      </c>
      <c r="C77" s="1380" t="s">
        <v>166</v>
      </c>
      <c r="D77" s="1381"/>
      <c r="E77" s="1382"/>
      <c r="F77" s="1389" t="s">
        <v>167</v>
      </c>
      <c r="G77" s="1390"/>
      <c r="H77" s="1391"/>
      <c r="I77" s="356" t="s">
        <v>30</v>
      </c>
      <c r="J77" s="1392" t="s">
        <v>223</v>
      </c>
      <c r="K77" s="1392"/>
      <c r="L77" s="1392"/>
      <c r="M77" s="1393"/>
      <c r="N77" s="1509"/>
      <c r="O77" s="1379"/>
      <c r="P77" s="1379"/>
      <c r="Q77" s="1379"/>
    </row>
    <row r="78" spans="1:17" s="469" customFormat="1" ht="17.25" customHeight="1">
      <c r="A78" s="1511"/>
      <c r="B78" s="311" t="s">
        <v>164</v>
      </c>
      <c r="C78" s="1383"/>
      <c r="D78" s="1384"/>
      <c r="E78" s="1385"/>
      <c r="F78" s="1394" t="s">
        <v>217</v>
      </c>
      <c r="G78" s="1395"/>
      <c r="H78" s="1396"/>
      <c r="I78" s="357" t="s">
        <v>60</v>
      </c>
      <c r="J78" s="1397" t="s">
        <v>225</v>
      </c>
      <c r="K78" s="1398"/>
      <c r="L78" s="1398"/>
      <c r="M78" s="1399"/>
      <c r="N78" s="1509"/>
      <c r="O78" s="1379"/>
      <c r="P78" s="1379"/>
      <c r="Q78" s="1379"/>
    </row>
    <row r="79" spans="1:17" s="469" customFormat="1" ht="17.25" customHeight="1">
      <c r="A79" s="1511"/>
      <c r="B79" s="311" t="s">
        <v>164</v>
      </c>
      <c r="C79" s="1383"/>
      <c r="D79" s="1384"/>
      <c r="E79" s="1385"/>
      <c r="F79" s="1394" t="s">
        <v>218</v>
      </c>
      <c r="G79" s="1395"/>
      <c r="H79" s="1396"/>
      <c r="I79" s="357" t="s">
        <v>61</v>
      </c>
      <c r="J79" s="1400"/>
      <c r="K79" s="1401"/>
      <c r="L79" s="1401"/>
      <c r="M79" s="1402"/>
      <c r="N79" s="1509"/>
      <c r="O79" s="1379"/>
      <c r="P79" s="1379"/>
      <c r="Q79" s="1379"/>
    </row>
    <row r="80" spans="1:17" s="469" customFormat="1" ht="17.25" customHeight="1">
      <c r="A80" s="1511"/>
      <c r="B80" s="311" t="s">
        <v>164</v>
      </c>
      <c r="C80" s="1383"/>
      <c r="D80" s="1384"/>
      <c r="E80" s="1385"/>
      <c r="F80" s="1394" t="s">
        <v>219</v>
      </c>
      <c r="G80" s="1395"/>
      <c r="H80" s="1396"/>
      <c r="I80" s="357" t="s">
        <v>63</v>
      </c>
      <c r="J80" s="1400"/>
      <c r="K80" s="1401"/>
      <c r="L80" s="1401"/>
      <c r="M80" s="1402"/>
      <c r="N80" s="1509"/>
      <c r="O80" s="1379"/>
      <c r="P80" s="1379"/>
      <c r="Q80" s="1379"/>
    </row>
    <row r="81" spans="1:17" s="469" customFormat="1" ht="17.25" customHeight="1" thickBot="1">
      <c r="A81" s="1511"/>
      <c r="B81" s="358" t="s">
        <v>164</v>
      </c>
      <c r="C81" s="1386"/>
      <c r="D81" s="1387"/>
      <c r="E81" s="1388"/>
      <c r="F81" s="1403" t="s">
        <v>220</v>
      </c>
      <c r="G81" s="1404"/>
      <c r="H81" s="1405"/>
      <c r="I81" s="359" t="s">
        <v>62</v>
      </c>
      <c r="J81" s="1406" t="s">
        <v>224</v>
      </c>
      <c r="K81" s="1407"/>
      <c r="L81" s="1407"/>
      <c r="M81" s="1408"/>
      <c r="N81" s="1509"/>
      <c r="O81" s="1379"/>
      <c r="P81" s="1379"/>
      <c r="Q81" s="1379"/>
    </row>
    <row r="82" spans="1:17" s="469" customFormat="1" ht="12" customHeight="1" thickTop="1">
      <c r="A82" s="1377" t="s">
        <v>159</v>
      </c>
      <c r="B82" s="1377"/>
      <c r="C82" s="1377"/>
      <c r="D82" s="1377"/>
      <c r="E82" s="1377"/>
      <c r="F82" s="1377"/>
      <c r="G82" s="1377"/>
      <c r="H82" s="1377"/>
      <c r="I82" s="1377"/>
      <c r="J82" s="1377"/>
      <c r="K82" s="1377"/>
      <c r="L82" s="1377"/>
      <c r="M82" s="1377"/>
      <c r="N82" s="1377"/>
      <c r="O82" s="1379"/>
      <c r="P82" s="1379"/>
      <c r="Q82" s="1379"/>
    </row>
    <row r="83" spans="1:17" s="469" customFormat="1" ht="19.5" customHeight="1" thickBot="1">
      <c r="A83" s="308">
        <f>A42+1</f>
        <v>3</v>
      </c>
      <c r="B83" s="1508" t="s">
        <v>238</v>
      </c>
      <c r="C83" s="1508"/>
      <c r="D83" s="1508"/>
      <c r="E83" s="1508"/>
      <c r="F83" s="1508"/>
      <c r="G83" s="1508"/>
      <c r="H83" s="1508"/>
      <c r="I83" s="1508"/>
      <c r="J83" s="1508"/>
      <c r="K83" s="1508"/>
      <c r="L83" s="1508"/>
      <c r="M83" s="1508"/>
      <c r="N83" s="1509" t="s">
        <v>159</v>
      </c>
      <c r="O83" s="1379"/>
      <c r="P83" s="1379"/>
      <c r="Q83" s="1379"/>
    </row>
    <row r="84" spans="1:17" s="30" customFormat="1" ht="36" customHeight="1">
      <c r="A84" s="1510"/>
      <c r="B84" s="1512"/>
      <c r="C84" s="1513"/>
      <c r="D84" s="1516" t="str">
        <f>Master!$E$8</f>
        <v>GOVT VARISHTHA UPADHYAY SANSKRIT SCHOOL</v>
      </c>
      <c r="E84" s="1517"/>
      <c r="F84" s="1517"/>
      <c r="G84" s="1517"/>
      <c r="H84" s="1517"/>
      <c r="I84" s="1517"/>
      <c r="J84" s="1517"/>
      <c r="K84" s="1517"/>
      <c r="L84" s="1517"/>
      <c r="M84" s="1518"/>
      <c r="N84" s="1509"/>
      <c r="O84" s="1379"/>
      <c r="P84" s="1379"/>
      <c r="Q84" s="1379"/>
    </row>
    <row r="85" spans="1:17" s="469" customFormat="1" ht="19.5" customHeight="1" thickBot="1">
      <c r="A85" s="1510"/>
      <c r="B85" s="1514"/>
      <c r="C85" s="1515"/>
      <c r="D85" s="1519">
        <f>Master!$E$11</f>
        <v>0</v>
      </c>
      <c r="E85" s="1519"/>
      <c r="F85" s="1519"/>
      <c r="G85" s="1519"/>
      <c r="H85" s="1519"/>
      <c r="I85" s="1519"/>
      <c r="J85" s="1519"/>
      <c r="K85" s="1519"/>
      <c r="L85" s="1519"/>
      <c r="M85" s="1520"/>
      <c r="N85" s="1509"/>
      <c r="O85" s="1379"/>
      <c r="P85" s="1379"/>
      <c r="Q85" s="1379"/>
    </row>
    <row r="86" spans="1:17" s="66" customFormat="1" ht="18.75" customHeight="1">
      <c r="A86" s="1511"/>
      <c r="B86" s="309"/>
      <c r="C86" s="1521" t="s">
        <v>152</v>
      </c>
      <c r="D86" s="1522"/>
      <c r="E86" s="1522"/>
      <c r="F86" s="1522"/>
      <c r="G86" s="1522"/>
      <c r="H86" s="1523"/>
      <c r="I86" s="1530" t="s">
        <v>133</v>
      </c>
      <c r="J86" s="1531"/>
      <c r="K86" s="1534">
        <f>VLOOKUP($A83,'Marks Entry'!$C$10:$K$109,5)</f>
        <v>0</v>
      </c>
      <c r="L86" s="1536" t="s">
        <v>214</v>
      </c>
      <c r="M86" s="1537"/>
      <c r="N86" s="1509"/>
      <c r="O86" s="1379"/>
      <c r="P86" s="1379"/>
      <c r="Q86" s="1379"/>
    </row>
    <row r="87" spans="1:17" s="66" customFormat="1" ht="18.75" customHeight="1">
      <c r="A87" s="1511"/>
      <c r="B87" s="309"/>
      <c r="C87" s="1524"/>
      <c r="D87" s="1525"/>
      <c r="E87" s="1525"/>
      <c r="F87" s="1525"/>
      <c r="G87" s="1525"/>
      <c r="H87" s="1526"/>
      <c r="I87" s="1530"/>
      <c r="J87" s="1531"/>
      <c r="K87" s="1534"/>
      <c r="L87" s="1538">
        <f>Master!$E$14</f>
        <v>8170</v>
      </c>
      <c r="M87" s="1539"/>
      <c r="N87" s="1509"/>
      <c r="O87" s="1379"/>
      <c r="P87" s="1379"/>
      <c r="Q87" s="1379"/>
    </row>
    <row r="88" spans="1:17" s="469" customFormat="1" ht="15.75" customHeight="1">
      <c r="A88" s="1511"/>
      <c r="B88" s="310"/>
      <c r="C88" s="1524"/>
      <c r="D88" s="1525"/>
      <c r="E88" s="1525"/>
      <c r="F88" s="1525"/>
      <c r="G88" s="1525"/>
      <c r="H88" s="1526"/>
      <c r="I88" s="1530"/>
      <c r="J88" s="1531"/>
      <c r="K88" s="1534"/>
      <c r="L88" s="1540" t="s">
        <v>215</v>
      </c>
      <c r="M88" s="1541"/>
      <c r="N88" s="1509"/>
      <c r="O88" s="1379"/>
      <c r="P88" s="1379"/>
      <c r="Q88" s="1379"/>
    </row>
    <row r="89" spans="1:17" s="469" customFormat="1" ht="18" customHeight="1" thickBot="1">
      <c r="A89" s="1511"/>
      <c r="B89" s="310"/>
      <c r="C89" s="1527"/>
      <c r="D89" s="1528"/>
      <c r="E89" s="1528"/>
      <c r="F89" s="1528"/>
      <c r="G89" s="1528"/>
      <c r="H89" s="1529"/>
      <c r="I89" s="1532"/>
      <c r="J89" s="1533"/>
      <c r="K89" s="1535"/>
      <c r="L89" s="1542" t="str">
        <f>Master!$E$6</f>
        <v>2025-26</v>
      </c>
      <c r="M89" s="1543"/>
      <c r="N89" s="1509"/>
      <c r="O89" s="1379"/>
      <c r="P89" s="1379"/>
      <c r="Q89" s="1379"/>
    </row>
    <row r="90" spans="1:17" s="469" customFormat="1" ht="17.25" customHeight="1">
      <c r="A90" s="1511"/>
      <c r="B90" s="311" t="s">
        <v>164</v>
      </c>
      <c r="C90" s="1544" t="s">
        <v>20</v>
      </c>
      <c r="D90" s="1545"/>
      <c r="E90" s="1545"/>
      <c r="F90" s="1545"/>
      <c r="G90" s="1546"/>
      <c r="H90" s="312" t="s">
        <v>151</v>
      </c>
      <c r="I90" s="1547">
        <f>IF(K86="","",VLOOKUP($A83,'Marks Entry'!$C$10:$FW$109,3,0))</f>
        <v>0</v>
      </c>
      <c r="J90" s="1547"/>
      <c r="K90" s="1547"/>
      <c r="L90" s="1547"/>
      <c r="M90" s="1548"/>
      <c r="N90" s="1509"/>
      <c r="O90" s="1379"/>
      <c r="P90" s="1379"/>
      <c r="Q90" s="1379"/>
    </row>
    <row r="91" spans="1:17" s="469" customFormat="1" ht="17.25" customHeight="1">
      <c r="A91" s="1511"/>
      <c r="B91" s="311" t="s">
        <v>164</v>
      </c>
      <c r="C91" s="1474" t="s">
        <v>22</v>
      </c>
      <c r="D91" s="1475"/>
      <c r="E91" s="1475"/>
      <c r="F91" s="1475"/>
      <c r="G91" s="1476"/>
      <c r="H91" s="313" t="s">
        <v>151</v>
      </c>
      <c r="I91" s="1478">
        <f>IF(K86="","",VLOOKUP($A83,'Marks Entry'!$C$10:$FW$109,6,0))</f>
        <v>0</v>
      </c>
      <c r="J91" s="1478"/>
      <c r="K91" s="1478"/>
      <c r="L91" s="1478"/>
      <c r="M91" s="1479"/>
      <c r="N91" s="1509"/>
      <c r="O91" s="1379"/>
      <c r="P91" s="1379"/>
      <c r="Q91" s="1379"/>
    </row>
    <row r="92" spans="1:17" s="469" customFormat="1" ht="17.25" customHeight="1">
      <c r="A92" s="1511"/>
      <c r="B92" s="311" t="s">
        <v>164</v>
      </c>
      <c r="C92" s="1474" t="s">
        <v>23</v>
      </c>
      <c r="D92" s="1475"/>
      <c r="E92" s="1475"/>
      <c r="F92" s="1475"/>
      <c r="G92" s="1476"/>
      <c r="H92" s="313" t="s">
        <v>151</v>
      </c>
      <c r="I92" s="1478">
        <f>IF(K86="","",VLOOKUP($A83,'Marks Entry'!$C$10:$FW$109,7,0))</f>
        <v>0</v>
      </c>
      <c r="J92" s="1478"/>
      <c r="K92" s="1478"/>
      <c r="L92" s="1478"/>
      <c r="M92" s="1479"/>
      <c r="N92" s="1509"/>
      <c r="O92" s="1379"/>
      <c r="P92" s="1379"/>
      <c r="Q92" s="1379"/>
    </row>
    <row r="93" spans="1:17" s="469" customFormat="1" ht="17.25" customHeight="1">
      <c r="A93" s="1511"/>
      <c r="B93" s="311" t="s">
        <v>164</v>
      </c>
      <c r="C93" s="1474" t="s">
        <v>50</v>
      </c>
      <c r="D93" s="1475"/>
      <c r="E93" s="1475"/>
      <c r="F93" s="1475"/>
      <c r="G93" s="1476"/>
      <c r="H93" s="313" t="s">
        <v>151</v>
      </c>
      <c r="I93" s="1478">
        <f>IF(K86="","",VLOOKUP($A83,'Marks Entry'!$C$10:$FW$109,8,0))</f>
        <v>0</v>
      </c>
      <c r="J93" s="1478"/>
      <c r="K93" s="1478"/>
      <c r="L93" s="1478"/>
      <c r="M93" s="1479"/>
      <c r="N93" s="1509"/>
      <c r="O93" s="1379"/>
      <c r="P93" s="1379"/>
      <c r="Q93" s="1379"/>
    </row>
    <row r="94" spans="1:17" s="469" customFormat="1" ht="17.25" customHeight="1">
      <c r="A94" s="1511"/>
      <c r="B94" s="311" t="s">
        <v>164</v>
      </c>
      <c r="C94" s="1474" t="s">
        <v>51</v>
      </c>
      <c r="D94" s="1475"/>
      <c r="E94" s="1475"/>
      <c r="F94" s="1475"/>
      <c r="G94" s="1476"/>
      <c r="H94" s="313" t="s">
        <v>151</v>
      </c>
      <c r="I94" s="1477" t="str">
        <f>IF(K86="","",CONCATENATE('Marks Entry'!$G$4,'Marks Entry'!$J$4))</f>
        <v>9(A)</v>
      </c>
      <c r="J94" s="1478"/>
      <c r="K94" s="1478"/>
      <c r="L94" s="1478"/>
      <c r="M94" s="1479"/>
      <c r="N94" s="1509"/>
      <c r="O94" s="1379"/>
      <c r="P94" s="1379"/>
      <c r="Q94" s="1379"/>
    </row>
    <row r="95" spans="1:17" s="469" customFormat="1" ht="17.25" customHeight="1" thickBot="1">
      <c r="A95" s="1511"/>
      <c r="B95" s="311" t="s">
        <v>164</v>
      </c>
      <c r="C95" s="1480" t="s">
        <v>25</v>
      </c>
      <c r="D95" s="1481"/>
      <c r="E95" s="1481"/>
      <c r="F95" s="1481"/>
      <c r="G95" s="1482"/>
      <c r="H95" s="314" t="s">
        <v>151</v>
      </c>
      <c r="I95" s="1483">
        <f>IF(K86="","",VLOOKUP($A83,'Marks Entry'!$C$10:$FW$109,9,0))</f>
        <v>0</v>
      </c>
      <c r="J95" s="1483"/>
      <c r="K95" s="1483"/>
      <c r="L95" s="1483"/>
      <c r="M95" s="1484"/>
      <c r="N95" s="1509"/>
      <c r="O95" s="1379"/>
      <c r="P95" s="1379"/>
      <c r="Q95" s="1379"/>
    </row>
    <row r="96" spans="1:17" s="66" customFormat="1" ht="17.25" customHeight="1">
      <c r="A96" s="1511"/>
      <c r="B96" s="315" t="s">
        <v>164</v>
      </c>
      <c r="C96" s="1485" t="s">
        <v>52</v>
      </c>
      <c r="D96" s="1486"/>
      <c r="E96" s="1489" t="s">
        <v>67</v>
      </c>
      <c r="F96" s="1491" t="s">
        <v>68</v>
      </c>
      <c r="G96" s="1489" t="s">
        <v>195</v>
      </c>
      <c r="H96" s="1493" t="s">
        <v>29</v>
      </c>
      <c r="I96" s="1495" t="s">
        <v>53</v>
      </c>
      <c r="J96" s="1497" t="s">
        <v>216</v>
      </c>
      <c r="K96" s="1499" t="s">
        <v>81</v>
      </c>
      <c r="L96" s="1501" t="s">
        <v>74</v>
      </c>
      <c r="M96" s="1503" t="s">
        <v>100</v>
      </c>
      <c r="N96" s="1509"/>
      <c r="O96" s="1379"/>
      <c r="P96" s="1379"/>
      <c r="Q96" s="1379"/>
    </row>
    <row r="97" spans="1:17" s="66" customFormat="1" ht="21.75" customHeight="1">
      <c r="A97" s="1511"/>
      <c r="B97" s="315" t="s">
        <v>164</v>
      </c>
      <c r="C97" s="1487"/>
      <c r="D97" s="1488"/>
      <c r="E97" s="1490"/>
      <c r="F97" s="1492"/>
      <c r="G97" s="1490"/>
      <c r="H97" s="1494"/>
      <c r="I97" s="1496"/>
      <c r="J97" s="1498"/>
      <c r="K97" s="1500"/>
      <c r="L97" s="1502"/>
      <c r="M97" s="1504"/>
      <c r="N97" s="1509"/>
      <c r="O97" s="1379"/>
      <c r="P97" s="1379"/>
      <c r="Q97" s="1379"/>
    </row>
    <row r="98" spans="1:17" s="66" customFormat="1" ht="17.25" customHeight="1" thickBot="1">
      <c r="A98" s="1511"/>
      <c r="B98" s="315" t="s">
        <v>164</v>
      </c>
      <c r="C98" s="1506" t="s">
        <v>54</v>
      </c>
      <c r="D98" s="1507"/>
      <c r="E98" s="316">
        <f>'Marks Entry'!$L$8</f>
        <v>5</v>
      </c>
      <c r="F98" s="316">
        <f>'Marks Entry'!$M$8</f>
        <v>5</v>
      </c>
      <c r="G98" s="316">
        <f>'Marks Entry'!$M$8</f>
        <v>5</v>
      </c>
      <c r="H98" s="317">
        <f>SUM(E98:G98)</f>
        <v>15</v>
      </c>
      <c r="I98" s="316">
        <f>'Marks Entry'!$R$8</f>
        <v>35</v>
      </c>
      <c r="J98" s="317">
        <f>SUM(H98,I98)</f>
        <v>50</v>
      </c>
      <c r="K98" s="316">
        <f>'Marks Entry'!$T$8</f>
        <v>50</v>
      </c>
      <c r="L98" s="318">
        <f>SUM(J98,K98)</f>
        <v>100</v>
      </c>
      <c r="M98" s="1505"/>
      <c r="N98" s="1509"/>
      <c r="O98" s="1379"/>
      <c r="P98" s="1379"/>
      <c r="Q98" s="1379"/>
    </row>
    <row r="99" spans="1:17" s="66" customFormat="1" ht="17.25" customHeight="1">
      <c r="A99" s="1511"/>
      <c r="B99" s="315" t="s">
        <v>164</v>
      </c>
      <c r="C99" s="1466" t="str">
        <f>'Marks Entry'!$L$3</f>
        <v>HINDI</v>
      </c>
      <c r="D99" s="1467"/>
      <c r="E99" s="319">
        <f>IF(K86="","",IFERROR(VLOOKUP($A83,'Marks Entry'!$C$10:$FHQ$109,10,0),0))</f>
        <v>0</v>
      </c>
      <c r="F99" s="319">
        <f>IF(K86="","",IFERROR(VLOOKUP($A83,'Marks Entry'!$C$10:$FHQ$109,11,0),0))</f>
        <v>0</v>
      </c>
      <c r="G99" s="320">
        <f>IF(K86="","",IFERROR(VLOOKUP($A83,'Marks Entry'!$C$10:$FHQ$109,14,0),0))</f>
        <v>0</v>
      </c>
      <c r="H99" s="321">
        <f>SUM(E99:G99)</f>
        <v>0</v>
      </c>
      <c r="I99" s="319">
        <f>IF(K86="","",IFERROR(VLOOKUP($A83,'Marks Entry'!$C$10:$FHQ$109,16,0),0))</f>
        <v>0</v>
      </c>
      <c r="J99" s="321">
        <f t="shared" ref="J99:J106" si="6">SUM(H99,I99)</f>
        <v>0</v>
      </c>
      <c r="K99" s="319">
        <f>IF(K86="","",IFERROR(VLOOKUP($A83,'Marks Entry'!$C$10:$FHQ$109,18,0),0))</f>
        <v>0</v>
      </c>
      <c r="L99" s="322">
        <f t="shared" ref="L99:L106" si="7">SUM(J99,K99)</f>
        <v>0</v>
      </c>
      <c r="M99" s="323" t="str">
        <f>IF(K86="","",IFERROR(VLOOKUP($A83,'Marks Entry'!$C$10:$FHQ$109,23,0),0))</f>
        <v/>
      </c>
      <c r="N99" s="1509"/>
      <c r="O99" s="1379"/>
      <c r="P99" s="1379"/>
      <c r="Q99" s="1379"/>
    </row>
    <row r="100" spans="1:17" s="66" customFormat="1" ht="17.25" customHeight="1" thickBot="1">
      <c r="A100" s="1511"/>
      <c r="B100" s="315" t="s">
        <v>164</v>
      </c>
      <c r="C100" s="1468" t="str">
        <f>'Marks Entry'!$Z$3</f>
        <v>ENGLISH</v>
      </c>
      <c r="D100" s="1469"/>
      <c r="E100" s="324">
        <f>IF(K86="","",IFERROR(VLOOKUP($A83,'Marks Entry'!$C$10:$FHQ$109,24,0),0))</f>
        <v>0</v>
      </c>
      <c r="F100" s="324">
        <f>IF(K86="","",IFERROR(VLOOKUP($A83,'Marks Entry'!$C$10:$FHQ$109,25,0),0))</f>
        <v>0</v>
      </c>
      <c r="G100" s="325">
        <f>IF(K86="","",IFERROR(VLOOKUP($A83,'Marks Entry'!$C$10:$FHQ$109,28,0),0))</f>
        <v>0</v>
      </c>
      <c r="H100" s="326">
        <f t="shared" ref="H100:H106" si="8">SUM(E100:G100)</f>
        <v>0</v>
      </c>
      <c r="I100" s="327">
        <f>IF(K86="","",IFERROR(VLOOKUP($A83,'Marks Entry'!$C$10:$FHQ$109,30,0),0))</f>
        <v>0</v>
      </c>
      <c r="J100" s="326">
        <f t="shared" si="6"/>
        <v>0</v>
      </c>
      <c r="K100" s="324">
        <f>IF(K86="","",IFERROR(VLOOKUP($A83,'Marks Entry'!$C$10:$FHQ$109,32,0),0))</f>
        <v>0</v>
      </c>
      <c r="L100" s="328">
        <f t="shared" si="7"/>
        <v>0</v>
      </c>
      <c r="M100" s="329" t="str">
        <f>IF(K86="","",IFERROR(VLOOKUP($A83,'Marks Entry'!$C$10:$FHQ$109,37,0),0))</f>
        <v/>
      </c>
      <c r="N100" s="1509"/>
      <c r="O100" s="1379"/>
      <c r="P100" s="1379"/>
      <c r="Q100" s="1379"/>
    </row>
    <row r="101" spans="1:17" s="66" customFormat="1" ht="17.25" customHeight="1" thickBot="1">
      <c r="A101" s="1511"/>
      <c r="B101" s="315" t="s">
        <v>164</v>
      </c>
      <c r="C101" s="1470" t="s">
        <v>54</v>
      </c>
      <c r="D101" s="1471"/>
      <c r="E101" s="330">
        <f>'Marks Entry'!$AN$8</f>
        <v>10</v>
      </c>
      <c r="F101" s="330">
        <f>'Marks Entry'!$AO$8</f>
        <v>10</v>
      </c>
      <c r="G101" s="330">
        <f>'Marks Entry'!$AO$8</f>
        <v>10</v>
      </c>
      <c r="H101" s="331">
        <f t="shared" si="8"/>
        <v>30</v>
      </c>
      <c r="I101" s="330">
        <f>'Marks Entry'!$AT$8</f>
        <v>70</v>
      </c>
      <c r="J101" s="331">
        <f t="shared" si="6"/>
        <v>100</v>
      </c>
      <c r="K101" s="330">
        <f>'Marks Entry'!$AV$8</f>
        <v>100</v>
      </c>
      <c r="L101" s="332">
        <f t="shared" si="7"/>
        <v>200</v>
      </c>
      <c r="M101" s="333" t="s">
        <v>165</v>
      </c>
      <c r="N101" s="1509"/>
      <c r="O101" s="1379"/>
      <c r="P101" s="1379"/>
      <c r="Q101" s="1379"/>
    </row>
    <row r="102" spans="1:17" s="66" customFormat="1" ht="17.25" customHeight="1">
      <c r="A102" s="1511"/>
      <c r="B102" s="315" t="s">
        <v>164</v>
      </c>
      <c r="C102" s="1472" t="str">
        <f>'Marks Entry'!$AN$3</f>
        <v>SANSKRIT-I</v>
      </c>
      <c r="D102" s="1473"/>
      <c r="E102" s="319">
        <f>IF(K86="","",IFERROR(VLOOKUP($A83,'Marks Entry'!$C$10:$FHQ$109,38,0),0))</f>
        <v>0</v>
      </c>
      <c r="F102" s="319">
        <f>IF(K86="","",IFERROR(VLOOKUP($A83,'Marks Entry'!$C$10:$FHQ$109,39,0),0))</f>
        <v>0</v>
      </c>
      <c r="G102" s="320">
        <f>IF(K86="","",IFERROR(VLOOKUP($A83,'Marks Entry'!$C$10:$FHQ$109,42,0),0))</f>
        <v>0</v>
      </c>
      <c r="H102" s="334">
        <f t="shared" si="8"/>
        <v>0</v>
      </c>
      <c r="I102" s="335">
        <f>IF(K86="","",IFERROR(VLOOKUP($A83,'Marks Entry'!$C$10:$FHQ$109,44,0),0))</f>
        <v>0</v>
      </c>
      <c r="J102" s="334">
        <f t="shared" si="6"/>
        <v>0</v>
      </c>
      <c r="K102" s="319">
        <f>IF(K86="","",IFERROR(VLOOKUP($A83,'Marks Entry'!$C$10:$FHQ$109,46,0),0))</f>
        <v>0</v>
      </c>
      <c r="L102" s="322">
        <f t="shared" si="7"/>
        <v>0</v>
      </c>
      <c r="M102" s="323" t="str">
        <f>IF(K86="","",IFERROR(VLOOKUP($A83,'Marks Entry'!$C$10:$FHQ$109,51,0),0))</f>
        <v/>
      </c>
      <c r="N102" s="1509"/>
      <c r="O102" s="1379"/>
      <c r="P102" s="1379"/>
      <c r="Q102" s="1379"/>
    </row>
    <row r="103" spans="1:17" s="66" customFormat="1" ht="17.25" customHeight="1">
      <c r="A103" s="1511"/>
      <c r="B103" s="315" t="s">
        <v>164</v>
      </c>
      <c r="C103" s="1454" t="str">
        <f>'Marks Entry'!$BB$3</f>
        <v>SANSKRIT-II</v>
      </c>
      <c r="D103" s="1455"/>
      <c r="E103" s="319">
        <f>IF(K86="","",IFERROR(VLOOKUP($A83,'Marks Entry'!$C$10:$FHQ$109,52,0),0))</f>
        <v>0</v>
      </c>
      <c r="F103" s="319">
        <f>IF(K86="","",IFERROR(VLOOKUP($A83,'Marks Entry'!$C$10:$FHQ$109,53,0),0))</f>
        <v>0</v>
      </c>
      <c r="G103" s="320">
        <f>IF(K86="","",IFERROR(VLOOKUP($A83,'Marks Entry'!$C$10:$FHQ$109,56,0),0))</f>
        <v>0</v>
      </c>
      <c r="H103" s="336">
        <f t="shared" si="8"/>
        <v>0</v>
      </c>
      <c r="I103" s="337">
        <f>IF(K86="","",IFERROR(VLOOKUP($A83,'Marks Entry'!$C$10:$FHQ$109,58,0),0))</f>
        <v>0</v>
      </c>
      <c r="J103" s="336">
        <f t="shared" si="6"/>
        <v>0</v>
      </c>
      <c r="K103" s="319">
        <f>IF(K86="","",IFERROR(VLOOKUP($A83,'Marks Entry'!$C$10:$FHQ$109,60,0),0))</f>
        <v>0</v>
      </c>
      <c r="L103" s="322">
        <f t="shared" si="7"/>
        <v>0</v>
      </c>
      <c r="M103" s="323" t="str">
        <f>IF(K86="","",IFERROR(VLOOKUP($A83,'Marks Entry'!$C$10:$FHQ$109,65,0),0))</f>
        <v/>
      </c>
      <c r="N103" s="1509"/>
      <c r="O103" s="1379"/>
      <c r="P103" s="1379"/>
      <c r="Q103" s="1379"/>
    </row>
    <row r="104" spans="1:17" s="66" customFormat="1" ht="17.25" customHeight="1">
      <c r="A104" s="1511"/>
      <c r="B104" s="315" t="s">
        <v>164</v>
      </c>
      <c r="C104" s="1454" t="str">
        <f>'Marks Entry'!$BP$3</f>
        <v>SCIENCE</v>
      </c>
      <c r="D104" s="1455"/>
      <c r="E104" s="319">
        <f>IF(K86="","",IFERROR(VLOOKUP($A83,'Marks Entry'!$C$10:$FHQ$109,66,0),0))</f>
        <v>0</v>
      </c>
      <c r="F104" s="319">
        <f>IF(K86="","",IFERROR(VLOOKUP($A83,'Marks Entry'!$C$10:$FHQ$109,67,0),0))</f>
        <v>0</v>
      </c>
      <c r="G104" s="320">
        <f>IF(K86="","",IFERROR(VLOOKUP($A83,'Marks Entry'!$C$10:$FHQ$109,70,0),0))</f>
        <v>0</v>
      </c>
      <c r="H104" s="336">
        <f t="shared" si="8"/>
        <v>0</v>
      </c>
      <c r="I104" s="337">
        <f>IF(K86="","",IFERROR(VLOOKUP($A83,'Marks Entry'!$C$10:$FHQ$109,72,0),0))</f>
        <v>0</v>
      </c>
      <c r="J104" s="336">
        <f t="shared" si="6"/>
        <v>0</v>
      </c>
      <c r="K104" s="319">
        <f>IF(K86="","",IFERROR(VLOOKUP($A83,'Marks Entry'!$C$10:$FHQ$109,74,0),0))</f>
        <v>0</v>
      </c>
      <c r="L104" s="322">
        <f t="shared" si="7"/>
        <v>0</v>
      </c>
      <c r="M104" s="323" t="str">
        <f>IF(K86="","",IFERROR(VLOOKUP($A83,'Marks Entry'!$C$10:$FHQ$109,79,0),0))</f>
        <v/>
      </c>
      <c r="N104" s="1509"/>
      <c r="O104" s="1379"/>
      <c r="P104" s="1379"/>
      <c r="Q104" s="1379"/>
    </row>
    <row r="105" spans="1:17" s="66" customFormat="1" ht="17.25" customHeight="1">
      <c r="A105" s="1511"/>
      <c r="B105" s="315" t="s">
        <v>164</v>
      </c>
      <c r="C105" s="1456" t="str">
        <f>'Marks Entry'!$CD$3</f>
        <v>MATHEMATICS</v>
      </c>
      <c r="D105" s="1457"/>
      <c r="E105" s="338">
        <f>IF(K86="","",IFERROR(VLOOKUP($A83,'Marks Entry'!$C$10:$FHQ$109,80,0),0))</f>
        <v>0</v>
      </c>
      <c r="F105" s="338">
        <f>IF(K86="","",IFERROR(VLOOKUP($A83,'Marks Entry'!$C$10:$FHQ$109,81,0),0))</f>
        <v>0</v>
      </c>
      <c r="G105" s="339">
        <f>IF(K86="","",IFERROR(VLOOKUP($A83,'Marks Entry'!$C$10:$FHQ$109,84,0),0))</f>
        <v>0</v>
      </c>
      <c r="H105" s="340">
        <f t="shared" si="8"/>
        <v>0</v>
      </c>
      <c r="I105" s="341">
        <f>IF(K86="","",IFERROR(VLOOKUP($A83,'Marks Entry'!$C$10:$FHQ$109,86,0),0))</f>
        <v>0</v>
      </c>
      <c r="J105" s="340">
        <f t="shared" si="6"/>
        <v>0</v>
      </c>
      <c r="K105" s="338">
        <f>IF(K86="","",IFERROR(VLOOKUP($A83,'Marks Entry'!$C$10:$FHQ$109,88,0),0))</f>
        <v>0</v>
      </c>
      <c r="L105" s="342">
        <f t="shared" si="7"/>
        <v>0</v>
      </c>
      <c r="M105" s="343" t="str">
        <f>IF(K86="","",IFERROR(VLOOKUP($A83,'Marks Entry'!$C$10:$FHQ$109,93,0),0))</f>
        <v/>
      </c>
      <c r="N105" s="1509"/>
      <c r="O105" s="1379"/>
      <c r="P105" s="1379"/>
      <c r="Q105" s="1379"/>
    </row>
    <row r="106" spans="1:17" s="66" customFormat="1" ht="17.25" customHeight="1" thickBot="1">
      <c r="A106" s="1511"/>
      <c r="B106" s="315" t="s">
        <v>164</v>
      </c>
      <c r="C106" s="1456" t="str">
        <f>'Marks Entry'!$CR$3</f>
        <v>SOCIAL SCIENCE</v>
      </c>
      <c r="D106" s="1457"/>
      <c r="E106" s="338">
        <f>IF(K86="","",IFERROR(VLOOKUP($A83,'Marks Entry'!$C$10:$FHQ$109,94,0),0))</f>
        <v>0</v>
      </c>
      <c r="F106" s="338">
        <f>IF(K86="","",IFERROR(VLOOKUP($A83,'Marks Entry'!$C$10:$FHQ$109,95,0),0))</f>
        <v>0</v>
      </c>
      <c r="G106" s="339">
        <f>IF(K86="","",IFERROR(VLOOKUP($A83,'Marks Entry'!$C$10:$FHQ$109,98,0),0))</f>
        <v>0</v>
      </c>
      <c r="H106" s="340">
        <f t="shared" si="8"/>
        <v>0</v>
      </c>
      <c r="I106" s="341">
        <f>IF(K86="","",IFERROR(VLOOKUP($A83,'Marks Entry'!$C$10:$FHQ$109,100,0),0))</f>
        <v>0</v>
      </c>
      <c r="J106" s="340">
        <f t="shared" si="6"/>
        <v>0</v>
      </c>
      <c r="K106" s="338">
        <f>IF(K86="","",IFERROR(VLOOKUP($A83,'Marks Entry'!$C$10:$FHQ$109,102,0),0))</f>
        <v>0</v>
      </c>
      <c r="L106" s="342">
        <f t="shared" si="7"/>
        <v>0</v>
      </c>
      <c r="M106" s="343" t="str">
        <f>IF(K86="","",IFERROR(VLOOKUP($A83,'Marks Entry'!$C$10:$FHQ$109,107,0),0))</f>
        <v/>
      </c>
      <c r="N106" s="1509"/>
      <c r="O106" s="1379"/>
      <c r="P106" s="1379"/>
      <c r="Q106" s="1379"/>
    </row>
    <row r="107" spans="1:17" s="469" customFormat="1" ht="17.25" customHeight="1">
      <c r="A107" s="1511"/>
      <c r="B107" s="311" t="s">
        <v>164</v>
      </c>
      <c r="C107" s="1458" t="s">
        <v>75</v>
      </c>
      <c r="D107" s="1459"/>
      <c r="E107" s="1460"/>
      <c r="F107" s="1464" t="s">
        <v>76</v>
      </c>
      <c r="G107" s="1465"/>
      <c r="H107" s="1444" t="s">
        <v>77</v>
      </c>
      <c r="I107" s="1445"/>
      <c r="J107" s="472" t="s">
        <v>42</v>
      </c>
      <c r="K107" s="344" t="s">
        <v>93</v>
      </c>
      <c r="L107" s="345" t="s">
        <v>40</v>
      </c>
      <c r="M107" s="346" t="s">
        <v>44</v>
      </c>
      <c r="N107" s="1509"/>
      <c r="O107" s="1379"/>
      <c r="P107" s="1379"/>
      <c r="Q107" s="1379"/>
    </row>
    <row r="108" spans="1:17" s="469" customFormat="1" ht="20.25" customHeight="1" thickBot="1">
      <c r="A108" s="1511"/>
      <c r="B108" s="311" t="s">
        <v>164</v>
      </c>
      <c r="C108" s="1461"/>
      <c r="D108" s="1462"/>
      <c r="E108" s="1463"/>
      <c r="F108" s="1446" t="str">
        <f>IF(K86="","",IFERROR(VLOOKUP($A83,'Marks Entry'!$C$10:$FHQ$109,177,0),0))</f>
        <v/>
      </c>
      <c r="G108" s="1447"/>
      <c r="H108" s="1448" t="str">
        <f>IF(K86="","",IFERROR(VLOOKUP($A83,'Marks Entry'!$C$10:$FHQ$109,178,0),0))</f>
        <v/>
      </c>
      <c r="I108" s="1447"/>
      <c r="J108" s="473" t="str">
        <f>IF(K86="","",IFERROR(VLOOKUP($A83,'Marks Entry'!$C$10:$FHQ$109,179,0),0))</f>
        <v/>
      </c>
      <c r="K108" s="347" t="str">
        <f>IF(OR(K86="",K86="NSO",K86="TC",L108="Failed",L108="Supp."),"",IFERROR(VLOOKUP($A83,'Marks Entry'!$C$10:$FHQ$109,180,0),0))</f>
        <v/>
      </c>
      <c r="L108" s="348" t="str">
        <f>IF(K86="","",IFERROR(VLOOKUP($A83,'Marks Entry'!$C$10:$FHQ$109,181,0),0))</f>
        <v/>
      </c>
      <c r="M108" s="349" t="str">
        <f>IF(K86="","",IFERROR(VLOOKUP($A83,'Marks Entry'!$C$10:$FHQ$109,183,0),0))</f>
        <v/>
      </c>
      <c r="N108" s="1509"/>
      <c r="O108" s="1379"/>
      <c r="P108" s="1379"/>
      <c r="Q108" s="1379"/>
    </row>
    <row r="109" spans="1:17" s="469" customFormat="1" ht="17.25" customHeight="1">
      <c r="A109" s="1511"/>
      <c r="B109" s="311" t="s">
        <v>164</v>
      </c>
      <c r="C109" s="1449" t="s">
        <v>56</v>
      </c>
      <c r="D109" s="1450"/>
      <c r="E109" s="1450"/>
      <c r="F109" s="1450"/>
      <c r="G109" s="1450"/>
      <c r="H109" s="1450"/>
      <c r="I109" s="1451"/>
      <c r="J109" s="350" t="s">
        <v>57</v>
      </c>
      <c r="K109" s="351">
        <f>IF(K86="","",IFERROR(VLOOKUP($A83,'Marks Entry'!$C$10:$FHQ$109,174,0),0))</f>
        <v>0</v>
      </c>
      <c r="L109" s="1452" t="s">
        <v>102</v>
      </c>
      <c r="M109" s="1453"/>
      <c r="N109" s="1509"/>
      <c r="O109" s="1379"/>
      <c r="P109" s="1379"/>
      <c r="Q109" s="1379"/>
    </row>
    <row r="110" spans="1:17" s="469" customFormat="1" ht="17.25" customHeight="1" thickBot="1">
      <c r="A110" s="1511"/>
      <c r="B110" s="311" t="s">
        <v>164</v>
      </c>
      <c r="C110" s="1429" t="s">
        <v>52</v>
      </c>
      <c r="D110" s="1430"/>
      <c r="E110" s="1430"/>
      <c r="F110" s="1431" t="s">
        <v>160</v>
      </c>
      <c r="G110" s="1431"/>
      <c r="H110" s="1431"/>
      <c r="I110" s="1432" t="s">
        <v>256</v>
      </c>
      <c r="J110" s="352" t="s">
        <v>58</v>
      </c>
      <c r="K110" s="353">
        <f>IF(K86="","",IFERROR(VLOOKUP($A83,'Marks Entry'!$C$10:$FHQ$109,175,0),0))</f>
        <v>0</v>
      </c>
      <c r="L110" s="1434" t="str">
        <f>IF(K86="","",IFERROR(VLOOKUP($A83,'Marks Entry'!$C$10:$FHQ$109,176,0),0))</f>
        <v/>
      </c>
      <c r="M110" s="1435"/>
      <c r="N110" s="1509"/>
      <c r="O110" s="1379"/>
      <c r="P110" s="1379"/>
      <c r="Q110" s="1379"/>
    </row>
    <row r="111" spans="1:17" s="469" customFormat="1" ht="8.25" customHeight="1">
      <c r="A111" s="1511"/>
      <c r="B111" s="311" t="s">
        <v>164</v>
      </c>
      <c r="C111" s="1429"/>
      <c r="D111" s="1430"/>
      <c r="E111" s="1430"/>
      <c r="F111" s="1431"/>
      <c r="G111" s="1431"/>
      <c r="H111" s="1431"/>
      <c r="I111" s="1433"/>
      <c r="J111" s="1436" t="s">
        <v>59</v>
      </c>
      <c r="K111" s="1437"/>
      <c r="L111" s="1440" t="str">
        <f>IF(K86="","",IFERROR(VLOOKUP($A83,'Marks Entry'!$C$10:$FHQ$109,184,0),0))</f>
        <v/>
      </c>
      <c r="M111" s="1441"/>
      <c r="N111" s="1509"/>
      <c r="O111" s="1379"/>
      <c r="P111" s="1379"/>
      <c r="Q111" s="1379"/>
    </row>
    <row r="112" spans="1:17" s="469" customFormat="1" ht="17.25" customHeight="1">
      <c r="A112" s="1511"/>
      <c r="B112" s="311" t="s">
        <v>164</v>
      </c>
      <c r="C112" s="1417" t="str">
        <f>'Marks Entry'!$FN$3</f>
        <v>Vocational Education</v>
      </c>
      <c r="D112" s="1418"/>
      <c r="E112" s="1419"/>
      <c r="F112" s="1411" t="str">
        <f>IF(K86="","",IFERROR(VLOOKUP($A83,'Marks Entry'!$C$10:$FHQ$109,223,0),0))</f>
        <v>0/100</v>
      </c>
      <c r="G112" s="1412"/>
      <c r="H112" s="471" t="s">
        <v>30</v>
      </c>
      <c r="I112" s="354" t="str">
        <f>IF(K86="","",IFERROR(VLOOKUP($A83,'Marks Entry'!$C$10:$FHQ$109,173,0),0))</f>
        <v/>
      </c>
      <c r="J112" s="1438"/>
      <c r="K112" s="1439"/>
      <c r="L112" s="1442"/>
      <c r="M112" s="1443"/>
      <c r="N112" s="1509"/>
      <c r="O112" s="1379"/>
      <c r="P112" s="1379"/>
      <c r="Q112" s="1379"/>
    </row>
    <row r="113" spans="1:17" s="469" customFormat="1" ht="17.25" customHeight="1">
      <c r="A113" s="1511"/>
      <c r="B113" s="311" t="s">
        <v>164</v>
      </c>
      <c r="C113" s="1417" t="str">
        <f>'Marks Entry'!$DF$3</f>
        <v>Fou. Of Info. Tech.</v>
      </c>
      <c r="D113" s="1418"/>
      <c r="E113" s="1419"/>
      <c r="F113" s="1420" t="str">
        <f>IF(K86="","",IFERROR(VLOOKUP($A83,'Marks Entry'!$C$10:$FHQ$109,203,0),0))</f>
        <v>5/200</v>
      </c>
      <c r="G113" s="1421"/>
      <c r="H113" s="471" t="s">
        <v>30</v>
      </c>
      <c r="I113" s="354" t="str">
        <f>IF(K86="","",IFERROR(VLOOKUP($A83,'Marks Entry'!$C$10:$FHQ$109,120,0),0))</f>
        <v/>
      </c>
      <c r="J113" s="1422" t="s">
        <v>66</v>
      </c>
      <c r="K113" s="1422"/>
      <c r="L113" s="1423">
        <f>Master!$E$20</f>
        <v>46106</v>
      </c>
      <c r="M113" s="1424"/>
      <c r="N113" s="1509"/>
      <c r="O113" s="1379"/>
      <c r="P113" s="1379"/>
      <c r="Q113" s="1379"/>
    </row>
    <row r="114" spans="1:17" s="469" customFormat="1" ht="17.25" customHeight="1">
      <c r="A114" s="1511"/>
      <c r="B114" s="311" t="s">
        <v>164</v>
      </c>
      <c r="C114" s="1409" t="str">
        <f>'Marks Entry'!$DS$3</f>
        <v>Health &amp; Phy. Edu.</v>
      </c>
      <c r="D114" s="1410"/>
      <c r="E114" s="1410"/>
      <c r="F114" s="1420" t="str">
        <f>IF(K86="","",IFERROR(VLOOKUP($A83,'Marks Entry'!$C$10:$FHQ$109,207,0),0))</f>
        <v>0/200</v>
      </c>
      <c r="G114" s="1421"/>
      <c r="H114" s="471" t="s">
        <v>30</v>
      </c>
      <c r="I114" s="354" t="str">
        <f>IF(K86="","",IFERROR(VLOOKUP($A83,'Marks Entry'!$C$10:$FHQ$109,143,0),0))</f>
        <v>A</v>
      </c>
      <c r="J114" s="1425"/>
      <c r="K114" s="1425"/>
      <c r="L114" s="1425"/>
      <c r="M114" s="1426"/>
      <c r="N114" s="1509"/>
      <c r="O114" s="1379"/>
      <c r="P114" s="1379"/>
      <c r="Q114" s="1379"/>
    </row>
    <row r="115" spans="1:17" s="469" customFormat="1" ht="17.25" customHeight="1">
      <c r="A115" s="1511"/>
      <c r="B115" s="311" t="s">
        <v>164</v>
      </c>
      <c r="C115" s="1409" t="str">
        <f>'Marks Entry'!$EP$3</f>
        <v>S.U.P.W.</v>
      </c>
      <c r="D115" s="1410"/>
      <c r="E115" s="1410"/>
      <c r="F115" s="1411" t="str">
        <f>IF(K86="","",IFERROR(VLOOKUP($A83,'Marks Entry'!$C$10:$FHQ$109,211,0),0))</f>
        <v>0/100</v>
      </c>
      <c r="G115" s="1412"/>
      <c r="H115" s="471" t="s">
        <v>30</v>
      </c>
      <c r="I115" s="354" t="str">
        <f>IF(K86="","",IFERROR(VLOOKUP($A83,'Marks Entry'!$C$10:$FHQ$109,149,0),0))</f>
        <v/>
      </c>
      <c r="J115" s="1427"/>
      <c r="K115" s="1427"/>
      <c r="L115" s="1427"/>
      <c r="M115" s="1428"/>
      <c r="N115" s="1509"/>
      <c r="O115" s="1379"/>
      <c r="P115" s="1379"/>
      <c r="Q115" s="1379"/>
    </row>
    <row r="116" spans="1:17" s="469" customFormat="1" ht="17.25" customHeight="1">
      <c r="A116" s="1511"/>
      <c r="B116" s="311" t="s">
        <v>164</v>
      </c>
      <c r="C116" s="1409" t="str">
        <f>'Marks Entry'!$EV$3</f>
        <v>Art Education</v>
      </c>
      <c r="D116" s="1410"/>
      <c r="E116" s="1410"/>
      <c r="F116" s="1411" t="str">
        <f>IF(K86="","",IFERROR(VLOOKUP($A83,'Marks Entry'!$C$10:$FHQ$109,215,0),0))</f>
        <v>0/100</v>
      </c>
      <c r="G116" s="1412"/>
      <c r="H116" s="471" t="s">
        <v>30</v>
      </c>
      <c r="I116" s="354" t="str">
        <f>IF(K86="","",IFERROR(VLOOKUP($A83,'Marks Entry'!$C$10:$FHQ$109,155,0),0))</f>
        <v/>
      </c>
      <c r="J116" s="1392" t="s">
        <v>221</v>
      </c>
      <c r="K116" s="1392"/>
      <c r="L116" s="1392"/>
      <c r="M116" s="1393"/>
      <c r="N116" s="1509"/>
      <c r="O116" s="1379"/>
      <c r="P116" s="1379"/>
      <c r="Q116" s="1379"/>
    </row>
    <row r="117" spans="1:17" s="469" customFormat="1" ht="17.25" customHeight="1" thickBot="1">
      <c r="A117" s="1511"/>
      <c r="B117" s="311" t="s">
        <v>164</v>
      </c>
      <c r="C117" s="1413" t="str">
        <f>'Marks Entry'!$FB$3</f>
        <v>Freedom movement and trad. Of bravery in Raj.</v>
      </c>
      <c r="D117" s="1414"/>
      <c r="E117" s="1414"/>
      <c r="F117" s="1415" t="str">
        <f>IF(K86="","",IFERROR(VLOOKUP($A83,'Marks Entry'!$C$10:$FHQ$109,219,0),0))</f>
        <v>0/200</v>
      </c>
      <c r="G117" s="1416"/>
      <c r="H117" s="470" t="s">
        <v>91</v>
      </c>
      <c r="I117" s="355" t="str">
        <f>IF(K86="","",IFERROR(VLOOKUP($A83,'Marks Entry'!$C$10:$FHQ$109,167,0),0))</f>
        <v/>
      </c>
      <c r="J117" s="1392" t="s">
        <v>222</v>
      </c>
      <c r="K117" s="1392"/>
      <c r="L117" s="1392"/>
      <c r="M117" s="1393"/>
      <c r="N117" s="1509"/>
      <c r="O117" s="1379"/>
      <c r="P117" s="1379"/>
      <c r="Q117" s="1379"/>
    </row>
    <row r="118" spans="1:17" s="469" customFormat="1" ht="17.25" customHeight="1">
      <c r="A118" s="1511"/>
      <c r="B118" s="311" t="s">
        <v>164</v>
      </c>
      <c r="C118" s="1380" t="s">
        <v>166</v>
      </c>
      <c r="D118" s="1381"/>
      <c r="E118" s="1382"/>
      <c r="F118" s="1389" t="s">
        <v>167</v>
      </c>
      <c r="G118" s="1390"/>
      <c r="H118" s="1391"/>
      <c r="I118" s="356" t="s">
        <v>30</v>
      </c>
      <c r="J118" s="1392" t="s">
        <v>223</v>
      </c>
      <c r="K118" s="1392"/>
      <c r="L118" s="1392"/>
      <c r="M118" s="1393"/>
      <c r="N118" s="1509"/>
      <c r="O118" s="1379"/>
      <c r="P118" s="1379"/>
      <c r="Q118" s="1379"/>
    </row>
    <row r="119" spans="1:17" s="469" customFormat="1" ht="17.25" customHeight="1">
      <c r="A119" s="1511"/>
      <c r="B119" s="311" t="s">
        <v>164</v>
      </c>
      <c r="C119" s="1383"/>
      <c r="D119" s="1384"/>
      <c r="E119" s="1385"/>
      <c r="F119" s="1394" t="s">
        <v>217</v>
      </c>
      <c r="G119" s="1395"/>
      <c r="H119" s="1396"/>
      <c r="I119" s="357" t="s">
        <v>60</v>
      </c>
      <c r="J119" s="1397" t="s">
        <v>225</v>
      </c>
      <c r="K119" s="1398"/>
      <c r="L119" s="1398"/>
      <c r="M119" s="1399"/>
      <c r="N119" s="1509"/>
      <c r="O119" s="1379"/>
      <c r="P119" s="1379"/>
      <c r="Q119" s="1379"/>
    </row>
    <row r="120" spans="1:17" s="469" customFormat="1" ht="17.25" customHeight="1">
      <c r="A120" s="1511"/>
      <c r="B120" s="311" t="s">
        <v>164</v>
      </c>
      <c r="C120" s="1383"/>
      <c r="D120" s="1384"/>
      <c r="E120" s="1385"/>
      <c r="F120" s="1394" t="s">
        <v>218</v>
      </c>
      <c r="G120" s="1395"/>
      <c r="H120" s="1396"/>
      <c r="I120" s="357" t="s">
        <v>61</v>
      </c>
      <c r="J120" s="1400"/>
      <c r="K120" s="1401"/>
      <c r="L120" s="1401"/>
      <c r="M120" s="1402"/>
      <c r="N120" s="1509"/>
      <c r="O120" s="1379"/>
      <c r="P120" s="1379"/>
      <c r="Q120" s="1379"/>
    </row>
    <row r="121" spans="1:17" s="469" customFormat="1" ht="17.25" customHeight="1">
      <c r="A121" s="1511"/>
      <c r="B121" s="311" t="s">
        <v>164</v>
      </c>
      <c r="C121" s="1383"/>
      <c r="D121" s="1384"/>
      <c r="E121" s="1385"/>
      <c r="F121" s="1394" t="s">
        <v>219</v>
      </c>
      <c r="G121" s="1395"/>
      <c r="H121" s="1396"/>
      <c r="I121" s="357" t="s">
        <v>63</v>
      </c>
      <c r="J121" s="1400"/>
      <c r="K121" s="1401"/>
      <c r="L121" s="1401"/>
      <c r="M121" s="1402"/>
      <c r="N121" s="1509"/>
      <c r="O121" s="1379"/>
      <c r="P121" s="1379"/>
      <c r="Q121" s="1379"/>
    </row>
    <row r="122" spans="1:17" s="469" customFormat="1" ht="17.25" customHeight="1" thickBot="1">
      <c r="A122" s="1511"/>
      <c r="B122" s="358" t="s">
        <v>164</v>
      </c>
      <c r="C122" s="1386"/>
      <c r="D122" s="1387"/>
      <c r="E122" s="1388"/>
      <c r="F122" s="1403" t="s">
        <v>220</v>
      </c>
      <c r="G122" s="1404"/>
      <c r="H122" s="1405"/>
      <c r="I122" s="359" t="s">
        <v>62</v>
      </c>
      <c r="J122" s="1406" t="s">
        <v>224</v>
      </c>
      <c r="K122" s="1407"/>
      <c r="L122" s="1407"/>
      <c r="M122" s="1408"/>
      <c r="N122" s="1509"/>
      <c r="O122" s="1379"/>
      <c r="P122" s="1379"/>
      <c r="Q122" s="1379"/>
    </row>
    <row r="123" spans="1:17" s="469" customFormat="1" ht="12" customHeight="1" thickTop="1">
      <c r="A123" s="1377" t="s">
        <v>159</v>
      </c>
      <c r="B123" s="1377"/>
      <c r="C123" s="1377"/>
      <c r="D123" s="1377"/>
      <c r="E123" s="1377"/>
      <c r="F123" s="1377"/>
      <c r="G123" s="1377"/>
      <c r="H123" s="1377"/>
      <c r="I123" s="1377"/>
      <c r="J123" s="1377"/>
      <c r="K123" s="1377"/>
      <c r="L123" s="1377"/>
      <c r="M123" s="1377"/>
      <c r="N123" s="1377"/>
      <c r="O123" s="1379"/>
      <c r="P123" s="1379"/>
      <c r="Q123" s="1379"/>
    </row>
    <row r="124" spans="1:17" s="469" customFormat="1" ht="19.5" customHeight="1" thickBot="1">
      <c r="A124" s="308">
        <f>A83+1</f>
        <v>4</v>
      </c>
      <c r="B124" s="1508" t="s">
        <v>238</v>
      </c>
      <c r="C124" s="1508"/>
      <c r="D124" s="1508"/>
      <c r="E124" s="1508"/>
      <c r="F124" s="1508"/>
      <c r="G124" s="1508"/>
      <c r="H124" s="1508"/>
      <c r="I124" s="1508"/>
      <c r="J124" s="1508"/>
      <c r="K124" s="1508"/>
      <c r="L124" s="1508"/>
      <c r="M124" s="1508"/>
      <c r="N124" s="1509" t="s">
        <v>159</v>
      </c>
      <c r="O124" s="1379"/>
      <c r="P124" s="1379"/>
      <c r="Q124" s="1379"/>
    </row>
    <row r="125" spans="1:17" s="30" customFormat="1" ht="36" customHeight="1">
      <c r="A125" s="1510"/>
      <c r="B125" s="1512"/>
      <c r="C125" s="1513"/>
      <c r="D125" s="1516" t="str">
        <f>Master!$E$8</f>
        <v>GOVT VARISHTHA UPADHYAY SANSKRIT SCHOOL</v>
      </c>
      <c r="E125" s="1517"/>
      <c r="F125" s="1517"/>
      <c r="G125" s="1517"/>
      <c r="H125" s="1517"/>
      <c r="I125" s="1517"/>
      <c r="J125" s="1517"/>
      <c r="K125" s="1517"/>
      <c r="L125" s="1517"/>
      <c r="M125" s="1518"/>
      <c r="N125" s="1509"/>
      <c r="O125" s="1379"/>
      <c r="P125" s="1379"/>
      <c r="Q125" s="1379"/>
    </row>
    <row r="126" spans="1:17" s="469" customFormat="1" ht="19.5" customHeight="1" thickBot="1">
      <c r="A126" s="1510"/>
      <c r="B126" s="1514"/>
      <c r="C126" s="1515"/>
      <c r="D126" s="1519">
        <f>Master!$E$11</f>
        <v>0</v>
      </c>
      <c r="E126" s="1519"/>
      <c r="F126" s="1519"/>
      <c r="G126" s="1519"/>
      <c r="H126" s="1519"/>
      <c r="I126" s="1519"/>
      <c r="J126" s="1519"/>
      <c r="K126" s="1519"/>
      <c r="L126" s="1519"/>
      <c r="M126" s="1520"/>
      <c r="N126" s="1509"/>
      <c r="O126" s="1379"/>
      <c r="P126" s="1379"/>
      <c r="Q126" s="1379"/>
    </row>
    <row r="127" spans="1:17" s="66" customFormat="1" ht="18.75" customHeight="1">
      <c r="A127" s="1511"/>
      <c r="B127" s="309"/>
      <c r="C127" s="1521" t="s">
        <v>152</v>
      </c>
      <c r="D127" s="1522"/>
      <c r="E127" s="1522"/>
      <c r="F127" s="1522"/>
      <c r="G127" s="1522"/>
      <c r="H127" s="1523"/>
      <c r="I127" s="1530" t="s">
        <v>133</v>
      </c>
      <c r="J127" s="1531"/>
      <c r="K127" s="1534">
        <f>VLOOKUP($A124,'Marks Entry'!$C$10:$K$109,5)</f>
        <v>0</v>
      </c>
      <c r="L127" s="1536" t="s">
        <v>214</v>
      </c>
      <c r="M127" s="1537"/>
      <c r="N127" s="1509"/>
      <c r="O127" s="1379"/>
      <c r="P127" s="1379"/>
      <c r="Q127" s="1379"/>
    </row>
    <row r="128" spans="1:17" s="66" customFormat="1" ht="18.75" customHeight="1">
      <c r="A128" s="1511"/>
      <c r="B128" s="309"/>
      <c r="C128" s="1524"/>
      <c r="D128" s="1525"/>
      <c r="E128" s="1525"/>
      <c r="F128" s="1525"/>
      <c r="G128" s="1525"/>
      <c r="H128" s="1526"/>
      <c r="I128" s="1530"/>
      <c r="J128" s="1531"/>
      <c r="K128" s="1534"/>
      <c r="L128" s="1538">
        <f>Master!$E$14</f>
        <v>8170</v>
      </c>
      <c r="M128" s="1539"/>
      <c r="N128" s="1509"/>
      <c r="O128" s="1379"/>
      <c r="P128" s="1379"/>
      <c r="Q128" s="1379"/>
    </row>
    <row r="129" spans="1:17" s="469" customFormat="1" ht="15.75" customHeight="1">
      <c r="A129" s="1511"/>
      <c r="B129" s="310"/>
      <c r="C129" s="1524"/>
      <c r="D129" s="1525"/>
      <c r="E129" s="1525"/>
      <c r="F129" s="1525"/>
      <c r="G129" s="1525"/>
      <c r="H129" s="1526"/>
      <c r="I129" s="1530"/>
      <c r="J129" s="1531"/>
      <c r="K129" s="1534"/>
      <c r="L129" s="1540" t="s">
        <v>215</v>
      </c>
      <c r="M129" s="1541"/>
      <c r="N129" s="1509"/>
      <c r="O129" s="1379"/>
      <c r="P129" s="1379"/>
      <c r="Q129" s="1379"/>
    </row>
    <row r="130" spans="1:17" s="469" customFormat="1" ht="18" customHeight="1" thickBot="1">
      <c r="A130" s="1511"/>
      <c r="B130" s="310"/>
      <c r="C130" s="1527"/>
      <c r="D130" s="1528"/>
      <c r="E130" s="1528"/>
      <c r="F130" s="1528"/>
      <c r="G130" s="1528"/>
      <c r="H130" s="1529"/>
      <c r="I130" s="1532"/>
      <c r="J130" s="1533"/>
      <c r="K130" s="1535"/>
      <c r="L130" s="1542" t="str">
        <f>Master!$E$6</f>
        <v>2025-26</v>
      </c>
      <c r="M130" s="1543"/>
      <c r="N130" s="1509"/>
      <c r="O130" s="1379"/>
      <c r="P130" s="1379"/>
      <c r="Q130" s="1379"/>
    </row>
    <row r="131" spans="1:17" s="469" customFormat="1" ht="17.25" customHeight="1">
      <c r="A131" s="1511"/>
      <c r="B131" s="311" t="s">
        <v>164</v>
      </c>
      <c r="C131" s="1544" t="s">
        <v>20</v>
      </c>
      <c r="D131" s="1545"/>
      <c r="E131" s="1545"/>
      <c r="F131" s="1545"/>
      <c r="G131" s="1546"/>
      <c r="H131" s="312" t="s">
        <v>151</v>
      </c>
      <c r="I131" s="1547">
        <f>IF(K127="","",VLOOKUP($A124,'Marks Entry'!$C$10:$FW$109,3,0))</f>
        <v>0</v>
      </c>
      <c r="J131" s="1547"/>
      <c r="K131" s="1547"/>
      <c r="L131" s="1547"/>
      <c r="M131" s="1548"/>
      <c r="N131" s="1509"/>
      <c r="O131" s="1379"/>
      <c r="P131" s="1379"/>
      <c r="Q131" s="1379"/>
    </row>
    <row r="132" spans="1:17" s="469" customFormat="1" ht="17.25" customHeight="1">
      <c r="A132" s="1511"/>
      <c r="B132" s="311" t="s">
        <v>164</v>
      </c>
      <c r="C132" s="1474" t="s">
        <v>22</v>
      </c>
      <c r="D132" s="1475"/>
      <c r="E132" s="1475"/>
      <c r="F132" s="1475"/>
      <c r="G132" s="1476"/>
      <c r="H132" s="313" t="s">
        <v>151</v>
      </c>
      <c r="I132" s="1478">
        <f>IF(K127="","",VLOOKUP($A124,'Marks Entry'!$C$10:$FW$109,6,0))</f>
        <v>0</v>
      </c>
      <c r="J132" s="1478"/>
      <c r="K132" s="1478"/>
      <c r="L132" s="1478"/>
      <c r="M132" s="1479"/>
      <c r="N132" s="1509"/>
      <c r="O132" s="1379"/>
      <c r="P132" s="1379"/>
      <c r="Q132" s="1379"/>
    </row>
    <row r="133" spans="1:17" s="469" customFormat="1" ht="17.25" customHeight="1">
      <c r="A133" s="1511"/>
      <c r="B133" s="311" t="s">
        <v>164</v>
      </c>
      <c r="C133" s="1474" t="s">
        <v>23</v>
      </c>
      <c r="D133" s="1475"/>
      <c r="E133" s="1475"/>
      <c r="F133" s="1475"/>
      <c r="G133" s="1476"/>
      <c r="H133" s="313" t="s">
        <v>151</v>
      </c>
      <c r="I133" s="1478">
        <f>IF(K127="","",VLOOKUP($A124,'Marks Entry'!$C$10:$FW$109,7,0))</f>
        <v>0</v>
      </c>
      <c r="J133" s="1478"/>
      <c r="K133" s="1478"/>
      <c r="L133" s="1478"/>
      <c r="M133" s="1479"/>
      <c r="N133" s="1509"/>
      <c r="O133" s="1379"/>
      <c r="P133" s="1379"/>
      <c r="Q133" s="1379"/>
    </row>
    <row r="134" spans="1:17" s="469" customFormat="1" ht="17.25" customHeight="1">
      <c r="A134" s="1511"/>
      <c r="B134" s="311" t="s">
        <v>164</v>
      </c>
      <c r="C134" s="1474" t="s">
        <v>50</v>
      </c>
      <c r="D134" s="1475"/>
      <c r="E134" s="1475"/>
      <c r="F134" s="1475"/>
      <c r="G134" s="1476"/>
      <c r="H134" s="313" t="s">
        <v>151</v>
      </c>
      <c r="I134" s="1478">
        <f>IF(K127="","",VLOOKUP($A124,'Marks Entry'!$C$10:$FW$109,8,0))</f>
        <v>0</v>
      </c>
      <c r="J134" s="1478"/>
      <c r="K134" s="1478"/>
      <c r="L134" s="1478"/>
      <c r="M134" s="1479"/>
      <c r="N134" s="1509"/>
      <c r="O134" s="1379"/>
      <c r="P134" s="1379"/>
      <c r="Q134" s="1379"/>
    </row>
    <row r="135" spans="1:17" s="469" customFormat="1" ht="17.25" customHeight="1">
      <c r="A135" s="1511"/>
      <c r="B135" s="311" t="s">
        <v>164</v>
      </c>
      <c r="C135" s="1474" t="s">
        <v>51</v>
      </c>
      <c r="D135" s="1475"/>
      <c r="E135" s="1475"/>
      <c r="F135" s="1475"/>
      <c r="G135" s="1476"/>
      <c r="H135" s="313" t="s">
        <v>151</v>
      </c>
      <c r="I135" s="1477" t="str">
        <f>IF(K127="","",CONCATENATE('Marks Entry'!$G$4,'Marks Entry'!$J$4))</f>
        <v>9(A)</v>
      </c>
      <c r="J135" s="1478"/>
      <c r="K135" s="1478"/>
      <c r="L135" s="1478"/>
      <c r="M135" s="1479"/>
      <c r="N135" s="1509"/>
      <c r="O135" s="1379"/>
      <c r="P135" s="1379"/>
      <c r="Q135" s="1379"/>
    </row>
    <row r="136" spans="1:17" s="469" customFormat="1" ht="17.25" customHeight="1" thickBot="1">
      <c r="A136" s="1511"/>
      <c r="B136" s="311" t="s">
        <v>164</v>
      </c>
      <c r="C136" s="1480" t="s">
        <v>25</v>
      </c>
      <c r="D136" s="1481"/>
      <c r="E136" s="1481"/>
      <c r="F136" s="1481"/>
      <c r="G136" s="1482"/>
      <c r="H136" s="314" t="s">
        <v>151</v>
      </c>
      <c r="I136" s="1483">
        <f>IF(K127="","",VLOOKUP($A124,'Marks Entry'!$C$10:$FW$109,9,0))</f>
        <v>0</v>
      </c>
      <c r="J136" s="1483"/>
      <c r="K136" s="1483"/>
      <c r="L136" s="1483"/>
      <c r="M136" s="1484"/>
      <c r="N136" s="1509"/>
      <c r="O136" s="1379"/>
      <c r="P136" s="1379"/>
      <c r="Q136" s="1379"/>
    </row>
    <row r="137" spans="1:17" s="66" customFormat="1" ht="17.25" customHeight="1">
      <c r="A137" s="1511"/>
      <c r="B137" s="315" t="s">
        <v>164</v>
      </c>
      <c r="C137" s="1485" t="s">
        <v>52</v>
      </c>
      <c r="D137" s="1486"/>
      <c r="E137" s="1489" t="s">
        <v>67</v>
      </c>
      <c r="F137" s="1491" t="s">
        <v>68</v>
      </c>
      <c r="G137" s="1489" t="s">
        <v>195</v>
      </c>
      <c r="H137" s="1493" t="s">
        <v>29</v>
      </c>
      <c r="I137" s="1495" t="s">
        <v>53</v>
      </c>
      <c r="J137" s="1497" t="s">
        <v>216</v>
      </c>
      <c r="K137" s="1499" t="s">
        <v>81</v>
      </c>
      <c r="L137" s="1501" t="s">
        <v>74</v>
      </c>
      <c r="M137" s="1503" t="s">
        <v>100</v>
      </c>
      <c r="N137" s="1509"/>
      <c r="O137" s="1379"/>
      <c r="P137" s="1379"/>
      <c r="Q137" s="1379"/>
    </row>
    <row r="138" spans="1:17" s="66" customFormat="1" ht="21.75" customHeight="1">
      <c r="A138" s="1511"/>
      <c r="B138" s="315" t="s">
        <v>164</v>
      </c>
      <c r="C138" s="1487"/>
      <c r="D138" s="1488"/>
      <c r="E138" s="1490"/>
      <c r="F138" s="1492"/>
      <c r="G138" s="1490"/>
      <c r="H138" s="1494"/>
      <c r="I138" s="1496"/>
      <c r="J138" s="1498"/>
      <c r="K138" s="1500"/>
      <c r="L138" s="1502"/>
      <c r="M138" s="1504"/>
      <c r="N138" s="1509"/>
      <c r="O138" s="1379"/>
      <c r="P138" s="1379"/>
      <c r="Q138" s="1379"/>
    </row>
    <row r="139" spans="1:17" s="66" customFormat="1" ht="17.25" customHeight="1" thickBot="1">
      <c r="A139" s="1511"/>
      <c r="B139" s="315" t="s">
        <v>164</v>
      </c>
      <c r="C139" s="1506" t="s">
        <v>54</v>
      </c>
      <c r="D139" s="1507"/>
      <c r="E139" s="316">
        <f>'Marks Entry'!$L$8</f>
        <v>5</v>
      </c>
      <c r="F139" s="316">
        <f>'Marks Entry'!$M$8</f>
        <v>5</v>
      </c>
      <c r="G139" s="316">
        <f>'Marks Entry'!$M$8</f>
        <v>5</v>
      </c>
      <c r="H139" s="317">
        <f>SUM(E139:G139)</f>
        <v>15</v>
      </c>
      <c r="I139" s="316">
        <f>'Marks Entry'!$R$8</f>
        <v>35</v>
      </c>
      <c r="J139" s="317">
        <f>SUM(H139,I139)</f>
        <v>50</v>
      </c>
      <c r="K139" s="316">
        <f>'Marks Entry'!$T$8</f>
        <v>50</v>
      </c>
      <c r="L139" s="318">
        <f>SUM(J139,K139)</f>
        <v>100</v>
      </c>
      <c r="M139" s="1505"/>
      <c r="N139" s="1509"/>
      <c r="O139" s="1379"/>
      <c r="P139" s="1379"/>
      <c r="Q139" s="1379"/>
    </row>
    <row r="140" spans="1:17" s="66" customFormat="1" ht="17.25" customHeight="1">
      <c r="A140" s="1511"/>
      <c r="B140" s="315" t="s">
        <v>164</v>
      </c>
      <c r="C140" s="1466" t="str">
        <f>'Marks Entry'!$L$3</f>
        <v>HINDI</v>
      </c>
      <c r="D140" s="1467"/>
      <c r="E140" s="319">
        <f>IF(K127="","",IFERROR(VLOOKUP($A124,'Marks Entry'!$C$10:$FHQ$109,10,0),0))</f>
        <v>0</v>
      </c>
      <c r="F140" s="319">
        <f>IF(K127="","",IFERROR(VLOOKUP($A124,'Marks Entry'!$C$10:$FHQ$109,11,0),0))</f>
        <v>0</v>
      </c>
      <c r="G140" s="320">
        <f>IF(K127="","",IFERROR(VLOOKUP($A124,'Marks Entry'!$C$10:$FHQ$109,14,0),0))</f>
        <v>0</v>
      </c>
      <c r="H140" s="321">
        <f>SUM(E140:G140)</f>
        <v>0</v>
      </c>
      <c r="I140" s="319">
        <f>IF(K127="","",IFERROR(VLOOKUP($A124,'Marks Entry'!$C$10:$FHQ$109,16,0),0))</f>
        <v>0</v>
      </c>
      <c r="J140" s="321">
        <f t="shared" ref="J140:J147" si="9">SUM(H140,I140)</f>
        <v>0</v>
      </c>
      <c r="K140" s="319">
        <f>IF(K127="","",IFERROR(VLOOKUP($A124,'Marks Entry'!$C$10:$FHQ$109,18,0),0))</f>
        <v>0</v>
      </c>
      <c r="L140" s="322">
        <f t="shared" ref="L140:L147" si="10">SUM(J140,K140)</f>
        <v>0</v>
      </c>
      <c r="M140" s="323" t="str">
        <f>IF(K127="","",IFERROR(VLOOKUP($A124,'Marks Entry'!$C$10:$FHQ$109,23,0),0))</f>
        <v/>
      </c>
      <c r="N140" s="1509"/>
      <c r="O140" s="1379"/>
      <c r="P140" s="1379"/>
      <c r="Q140" s="1379"/>
    </row>
    <row r="141" spans="1:17" s="66" customFormat="1" ht="17.25" customHeight="1" thickBot="1">
      <c r="A141" s="1511"/>
      <c r="B141" s="315" t="s">
        <v>164</v>
      </c>
      <c r="C141" s="1468" t="str">
        <f>'Marks Entry'!$Z$3</f>
        <v>ENGLISH</v>
      </c>
      <c r="D141" s="1469"/>
      <c r="E141" s="324">
        <f>IF(K127="","",IFERROR(VLOOKUP($A124,'Marks Entry'!$C$10:$FHQ$109,24,0),0))</f>
        <v>0</v>
      </c>
      <c r="F141" s="324">
        <f>IF(K127="","",IFERROR(VLOOKUP($A124,'Marks Entry'!$C$10:$FHQ$109,25,0),0))</f>
        <v>0</v>
      </c>
      <c r="G141" s="325">
        <f>IF(K127="","",IFERROR(VLOOKUP($A124,'Marks Entry'!$C$10:$FHQ$109,28,0),0))</f>
        <v>0</v>
      </c>
      <c r="H141" s="326">
        <f t="shared" ref="H141:H147" si="11">SUM(E141:G141)</f>
        <v>0</v>
      </c>
      <c r="I141" s="327">
        <f>IF(K127="","",IFERROR(VLOOKUP($A124,'Marks Entry'!$C$10:$FHQ$109,30,0),0))</f>
        <v>0</v>
      </c>
      <c r="J141" s="326">
        <f t="shared" si="9"/>
        <v>0</v>
      </c>
      <c r="K141" s="324">
        <f>IF(K127="","",IFERROR(VLOOKUP($A124,'Marks Entry'!$C$10:$FHQ$109,32,0),0))</f>
        <v>0</v>
      </c>
      <c r="L141" s="328">
        <f t="shared" si="10"/>
        <v>0</v>
      </c>
      <c r="M141" s="329" t="str">
        <f>IF(K127="","",IFERROR(VLOOKUP($A124,'Marks Entry'!$C$10:$FHQ$109,37,0),0))</f>
        <v/>
      </c>
      <c r="N141" s="1509"/>
      <c r="O141" s="1379"/>
      <c r="P141" s="1379"/>
      <c r="Q141" s="1379"/>
    </row>
    <row r="142" spans="1:17" s="66" customFormat="1" ht="17.25" customHeight="1" thickBot="1">
      <c r="A142" s="1511"/>
      <c r="B142" s="315" t="s">
        <v>164</v>
      </c>
      <c r="C142" s="1470" t="s">
        <v>54</v>
      </c>
      <c r="D142" s="1471"/>
      <c r="E142" s="330">
        <f>'Marks Entry'!$AN$8</f>
        <v>10</v>
      </c>
      <c r="F142" s="330">
        <f>'Marks Entry'!$AO$8</f>
        <v>10</v>
      </c>
      <c r="G142" s="330">
        <f>'Marks Entry'!$AO$8</f>
        <v>10</v>
      </c>
      <c r="H142" s="331">
        <f t="shared" si="11"/>
        <v>30</v>
      </c>
      <c r="I142" s="330">
        <f>'Marks Entry'!$AT$8</f>
        <v>70</v>
      </c>
      <c r="J142" s="331">
        <f t="shared" si="9"/>
        <v>100</v>
      </c>
      <c r="K142" s="330">
        <f>'Marks Entry'!$AV$8</f>
        <v>100</v>
      </c>
      <c r="L142" s="332">
        <f t="shared" si="10"/>
        <v>200</v>
      </c>
      <c r="M142" s="333" t="s">
        <v>165</v>
      </c>
      <c r="N142" s="1509"/>
      <c r="O142" s="1379"/>
      <c r="P142" s="1379"/>
      <c r="Q142" s="1379"/>
    </row>
    <row r="143" spans="1:17" s="66" customFormat="1" ht="17.25" customHeight="1">
      <c r="A143" s="1511"/>
      <c r="B143" s="315" t="s">
        <v>164</v>
      </c>
      <c r="C143" s="1472" t="str">
        <f>'Marks Entry'!$AN$3</f>
        <v>SANSKRIT-I</v>
      </c>
      <c r="D143" s="1473"/>
      <c r="E143" s="319">
        <f>IF(K127="","",IFERROR(VLOOKUP($A124,'Marks Entry'!$C$10:$FHQ$109,38,0),0))</f>
        <v>0</v>
      </c>
      <c r="F143" s="319">
        <f>IF(K127="","",IFERROR(VLOOKUP($A124,'Marks Entry'!$C$10:$FHQ$109,39,0),0))</f>
        <v>0</v>
      </c>
      <c r="G143" s="320">
        <f>IF(K127="","",IFERROR(VLOOKUP($A124,'Marks Entry'!$C$10:$FHQ$109,42,0),0))</f>
        <v>0</v>
      </c>
      <c r="H143" s="334">
        <f t="shared" si="11"/>
        <v>0</v>
      </c>
      <c r="I143" s="335">
        <f>IF(K127="","",IFERROR(VLOOKUP($A124,'Marks Entry'!$C$10:$FHQ$109,44,0),0))</f>
        <v>0</v>
      </c>
      <c r="J143" s="334">
        <f t="shared" si="9"/>
        <v>0</v>
      </c>
      <c r="K143" s="319">
        <f>IF(K127="","",IFERROR(VLOOKUP($A124,'Marks Entry'!$C$10:$FHQ$109,46,0),0))</f>
        <v>0</v>
      </c>
      <c r="L143" s="322">
        <f t="shared" si="10"/>
        <v>0</v>
      </c>
      <c r="M143" s="323" t="str">
        <f>IF(K127="","",IFERROR(VLOOKUP($A124,'Marks Entry'!$C$10:$FHQ$109,51,0),0))</f>
        <v/>
      </c>
      <c r="N143" s="1509"/>
      <c r="O143" s="1379"/>
      <c r="P143" s="1379"/>
      <c r="Q143" s="1379"/>
    </row>
    <row r="144" spans="1:17" s="66" customFormat="1" ht="17.25" customHeight="1">
      <c r="A144" s="1511"/>
      <c r="B144" s="315" t="s">
        <v>164</v>
      </c>
      <c r="C144" s="1454" t="str">
        <f>'Marks Entry'!$BB$3</f>
        <v>SANSKRIT-II</v>
      </c>
      <c r="D144" s="1455"/>
      <c r="E144" s="319">
        <f>IF(K127="","",IFERROR(VLOOKUP($A124,'Marks Entry'!$C$10:$FHQ$109,52,0),0))</f>
        <v>0</v>
      </c>
      <c r="F144" s="319">
        <f>IF(K127="","",IFERROR(VLOOKUP($A124,'Marks Entry'!$C$10:$FHQ$109,53,0),0))</f>
        <v>0</v>
      </c>
      <c r="G144" s="320">
        <f>IF(K127="","",IFERROR(VLOOKUP($A124,'Marks Entry'!$C$10:$FHQ$109,56,0),0))</f>
        <v>0</v>
      </c>
      <c r="H144" s="336">
        <f t="shared" si="11"/>
        <v>0</v>
      </c>
      <c r="I144" s="337">
        <f>IF(K127="","",IFERROR(VLOOKUP($A124,'Marks Entry'!$C$10:$FHQ$109,58,0),0))</f>
        <v>0</v>
      </c>
      <c r="J144" s="336">
        <f t="shared" si="9"/>
        <v>0</v>
      </c>
      <c r="K144" s="319">
        <f>IF(K127="","",IFERROR(VLOOKUP($A124,'Marks Entry'!$C$10:$FHQ$109,60,0),0))</f>
        <v>0</v>
      </c>
      <c r="L144" s="322">
        <f t="shared" si="10"/>
        <v>0</v>
      </c>
      <c r="M144" s="323" t="str">
        <f>IF(K127="","",IFERROR(VLOOKUP($A124,'Marks Entry'!$C$10:$FHQ$109,65,0),0))</f>
        <v/>
      </c>
      <c r="N144" s="1509"/>
      <c r="O144" s="1379"/>
      <c r="P144" s="1379"/>
      <c r="Q144" s="1379"/>
    </row>
    <row r="145" spans="1:17" s="66" customFormat="1" ht="17.25" customHeight="1">
      <c r="A145" s="1511"/>
      <c r="B145" s="315" t="s">
        <v>164</v>
      </c>
      <c r="C145" s="1454" t="str">
        <f>'Marks Entry'!$BP$3</f>
        <v>SCIENCE</v>
      </c>
      <c r="D145" s="1455"/>
      <c r="E145" s="319">
        <f>IF(K127="","",IFERROR(VLOOKUP($A124,'Marks Entry'!$C$10:$FHQ$109,66,0),0))</f>
        <v>0</v>
      </c>
      <c r="F145" s="319">
        <f>IF(K127="","",IFERROR(VLOOKUP($A124,'Marks Entry'!$C$10:$FHQ$109,67,0),0))</f>
        <v>0</v>
      </c>
      <c r="G145" s="320">
        <f>IF(K127="","",IFERROR(VLOOKUP($A124,'Marks Entry'!$C$10:$FHQ$109,70,0),0))</f>
        <v>0</v>
      </c>
      <c r="H145" s="336">
        <f t="shared" si="11"/>
        <v>0</v>
      </c>
      <c r="I145" s="337">
        <f>IF(K127="","",IFERROR(VLOOKUP($A124,'Marks Entry'!$C$10:$FHQ$109,72,0),0))</f>
        <v>0</v>
      </c>
      <c r="J145" s="336">
        <f t="shared" si="9"/>
        <v>0</v>
      </c>
      <c r="K145" s="319">
        <f>IF(K127="","",IFERROR(VLOOKUP($A124,'Marks Entry'!$C$10:$FHQ$109,74,0),0))</f>
        <v>0</v>
      </c>
      <c r="L145" s="322">
        <f t="shared" si="10"/>
        <v>0</v>
      </c>
      <c r="M145" s="323" t="str">
        <f>IF(K127="","",IFERROR(VLOOKUP($A124,'Marks Entry'!$C$10:$FHQ$109,79,0),0))</f>
        <v/>
      </c>
      <c r="N145" s="1509"/>
      <c r="O145" s="1379"/>
      <c r="P145" s="1379"/>
      <c r="Q145" s="1379"/>
    </row>
    <row r="146" spans="1:17" s="66" customFormat="1" ht="17.25" customHeight="1">
      <c r="A146" s="1511"/>
      <c r="B146" s="315" t="s">
        <v>164</v>
      </c>
      <c r="C146" s="1456" t="str">
        <f>'Marks Entry'!$CD$3</f>
        <v>MATHEMATICS</v>
      </c>
      <c r="D146" s="1457"/>
      <c r="E146" s="338">
        <f>IF(K127="","",IFERROR(VLOOKUP($A124,'Marks Entry'!$C$10:$FHQ$109,80,0),0))</f>
        <v>0</v>
      </c>
      <c r="F146" s="338">
        <f>IF(K127="","",IFERROR(VLOOKUP($A124,'Marks Entry'!$C$10:$FHQ$109,81,0),0))</f>
        <v>0</v>
      </c>
      <c r="G146" s="339">
        <f>IF(K127="","",IFERROR(VLOOKUP($A124,'Marks Entry'!$C$10:$FHQ$109,84,0),0))</f>
        <v>0</v>
      </c>
      <c r="H146" s="340">
        <f t="shared" si="11"/>
        <v>0</v>
      </c>
      <c r="I146" s="341">
        <f>IF(K127="","",IFERROR(VLOOKUP($A124,'Marks Entry'!$C$10:$FHQ$109,86,0),0))</f>
        <v>0</v>
      </c>
      <c r="J146" s="340">
        <f t="shared" si="9"/>
        <v>0</v>
      </c>
      <c r="K146" s="338">
        <f>IF(K127="","",IFERROR(VLOOKUP($A124,'Marks Entry'!$C$10:$FHQ$109,88,0),0))</f>
        <v>0</v>
      </c>
      <c r="L146" s="342">
        <f t="shared" si="10"/>
        <v>0</v>
      </c>
      <c r="M146" s="343" t="str">
        <f>IF(K127="","",IFERROR(VLOOKUP($A124,'Marks Entry'!$C$10:$FHQ$109,93,0),0))</f>
        <v/>
      </c>
      <c r="N146" s="1509"/>
      <c r="O146" s="1379"/>
      <c r="P146" s="1379"/>
      <c r="Q146" s="1379"/>
    </row>
    <row r="147" spans="1:17" s="66" customFormat="1" ht="17.25" customHeight="1" thickBot="1">
      <c r="A147" s="1511"/>
      <c r="B147" s="315" t="s">
        <v>164</v>
      </c>
      <c r="C147" s="1456" t="str">
        <f>'Marks Entry'!$CR$3</f>
        <v>SOCIAL SCIENCE</v>
      </c>
      <c r="D147" s="1457"/>
      <c r="E147" s="338">
        <f>IF(K127="","",IFERROR(VLOOKUP($A124,'Marks Entry'!$C$10:$FHQ$109,94,0),0))</f>
        <v>0</v>
      </c>
      <c r="F147" s="338">
        <f>IF(K127="","",IFERROR(VLOOKUP($A124,'Marks Entry'!$C$10:$FHQ$109,95,0),0))</f>
        <v>0</v>
      </c>
      <c r="G147" s="339">
        <f>IF(K127="","",IFERROR(VLOOKUP($A124,'Marks Entry'!$C$10:$FHQ$109,98,0),0))</f>
        <v>0</v>
      </c>
      <c r="H147" s="340">
        <f t="shared" si="11"/>
        <v>0</v>
      </c>
      <c r="I147" s="341">
        <f>IF(K127="","",IFERROR(VLOOKUP($A124,'Marks Entry'!$C$10:$FHQ$109,100,0),0))</f>
        <v>0</v>
      </c>
      <c r="J147" s="340">
        <f t="shared" si="9"/>
        <v>0</v>
      </c>
      <c r="K147" s="338">
        <f>IF(K127="","",IFERROR(VLOOKUP($A124,'Marks Entry'!$C$10:$FHQ$109,102,0),0))</f>
        <v>0</v>
      </c>
      <c r="L147" s="342">
        <f t="shared" si="10"/>
        <v>0</v>
      </c>
      <c r="M147" s="343" t="str">
        <f>IF(K127="","",IFERROR(VLOOKUP($A124,'Marks Entry'!$C$10:$FHQ$109,107,0),0))</f>
        <v/>
      </c>
      <c r="N147" s="1509"/>
      <c r="O147" s="1379"/>
      <c r="P147" s="1379"/>
      <c r="Q147" s="1379"/>
    </row>
    <row r="148" spans="1:17" s="469" customFormat="1" ht="17.25" customHeight="1">
      <c r="A148" s="1511"/>
      <c r="B148" s="311" t="s">
        <v>164</v>
      </c>
      <c r="C148" s="1458" t="s">
        <v>75</v>
      </c>
      <c r="D148" s="1459"/>
      <c r="E148" s="1460"/>
      <c r="F148" s="1464" t="s">
        <v>76</v>
      </c>
      <c r="G148" s="1465"/>
      <c r="H148" s="1444" t="s">
        <v>77</v>
      </c>
      <c r="I148" s="1445"/>
      <c r="J148" s="472" t="s">
        <v>42</v>
      </c>
      <c r="K148" s="344" t="s">
        <v>93</v>
      </c>
      <c r="L148" s="345" t="s">
        <v>40</v>
      </c>
      <c r="M148" s="346" t="s">
        <v>44</v>
      </c>
      <c r="N148" s="1509"/>
      <c r="O148" s="1379"/>
      <c r="P148" s="1379"/>
      <c r="Q148" s="1379"/>
    </row>
    <row r="149" spans="1:17" s="469" customFormat="1" ht="20.25" customHeight="1" thickBot="1">
      <c r="A149" s="1511"/>
      <c r="B149" s="311" t="s">
        <v>164</v>
      </c>
      <c r="C149" s="1461"/>
      <c r="D149" s="1462"/>
      <c r="E149" s="1463"/>
      <c r="F149" s="1446" t="str">
        <f>IF(K127="","",IFERROR(VLOOKUP($A124,'Marks Entry'!$C$10:$FHQ$109,177,0),0))</f>
        <v/>
      </c>
      <c r="G149" s="1447"/>
      <c r="H149" s="1448" t="str">
        <f>IF(K127="","",IFERROR(VLOOKUP($A124,'Marks Entry'!$C$10:$FHQ$109,178,0),0))</f>
        <v/>
      </c>
      <c r="I149" s="1447"/>
      <c r="J149" s="473" t="str">
        <f>IF(K127="","",IFERROR(VLOOKUP($A124,'Marks Entry'!$C$10:$FHQ$109,179,0),0))</f>
        <v/>
      </c>
      <c r="K149" s="347" t="str">
        <f>IF(OR(K127="",K127="NSO",K127="TC",L149="Failed",L149="Supp."),"",IFERROR(VLOOKUP($A124,'Marks Entry'!$C$10:$FHQ$109,180,0),0))</f>
        <v/>
      </c>
      <c r="L149" s="348" t="str">
        <f>IF(K127="","",IFERROR(VLOOKUP($A124,'Marks Entry'!$C$10:$FHQ$109,181,0),0))</f>
        <v/>
      </c>
      <c r="M149" s="349" t="str">
        <f>IF(K127="","",IFERROR(VLOOKUP($A124,'Marks Entry'!$C$10:$FHQ$109,183,0),0))</f>
        <v/>
      </c>
      <c r="N149" s="1509"/>
      <c r="O149" s="1379"/>
      <c r="P149" s="1379"/>
      <c r="Q149" s="1379"/>
    </row>
    <row r="150" spans="1:17" s="469" customFormat="1" ht="17.25" customHeight="1">
      <c r="A150" s="1511"/>
      <c r="B150" s="311" t="s">
        <v>164</v>
      </c>
      <c r="C150" s="1449" t="s">
        <v>56</v>
      </c>
      <c r="D150" s="1450"/>
      <c r="E150" s="1450"/>
      <c r="F150" s="1450"/>
      <c r="G150" s="1450"/>
      <c r="H150" s="1450"/>
      <c r="I150" s="1451"/>
      <c r="J150" s="350" t="s">
        <v>57</v>
      </c>
      <c r="K150" s="351">
        <f>IF(K127="","",IFERROR(VLOOKUP($A124,'Marks Entry'!$C$10:$FHQ$109,174,0),0))</f>
        <v>0</v>
      </c>
      <c r="L150" s="1452" t="s">
        <v>102</v>
      </c>
      <c r="M150" s="1453"/>
      <c r="N150" s="1509"/>
      <c r="O150" s="1379"/>
      <c r="P150" s="1379"/>
      <c r="Q150" s="1379"/>
    </row>
    <row r="151" spans="1:17" s="469" customFormat="1" ht="17.25" customHeight="1" thickBot="1">
      <c r="A151" s="1511"/>
      <c r="B151" s="311" t="s">
        <v>164</v>
      </c>
      <c r="C151" s="1429" t="s">
        <v>52</v>
      </c>
      <c r="D151" s="1430"/>
      <c r="E151" s="1430"/>
      <c r="F151" s="1431" t="s">
        <v>160</v>
      </c>
      <c r="G151" s="1431"/>
      <c r="H151" s="1431"/>
      <c r="I151" s="1432" t="s">
        <v>256</v>
      </c>
      <c r="J151" s="352" t="s">
        <v>58</v>
      </c>
      <c r="K151" s="353">
        <f>IF(K127="","",IFERROR(VLOOKUP($A124,'Marks Entry'!$C$10:$FHQ$109,175,0),0))</f>
        <v>0</v>
      </c>
      <c r="L151" s="1434" t="str">
        <f>IF(K127="","",IFERROR(VLOOKUP($A124,'Marks Entry'!$C$10:$FHQ$109,176,0),0))</f>
        <v/>
      </c>
      <c r="M151" s="1435"/>
      <c r="N151" s="1509"/>
      <c r="O151" s="1379"/>
      <c r="P151" s="1379"/>
      <c r="Q151" s="1379"/>
    </row>
    <row r="152" spans="1:17" s="469" customFormat="1" ht="8.25" customHeight="1">
      <c r="A152" s="1511"/>
      <c r="B152" s="311" t="s">
        <v>164</v>
      </c>
      <c r="C152" s="1429"/>
      <c r="D152" s="1430"/>
      <c r="E152" s="1430"/>
      <c r="F152" s="1431"/>
      <c r="G152" s="1431"/>
      <c r="H152" s="1431"/>
      <c r="I152" s="1433"/>
      <c r="J152" s="1436" t="s">
        <v>59</v>
      </c>
      <c r="K152" s="1437"/>
      <c r="L152" s="1440" t="str">
        <f>IF(K127="","",IFERROR(VLOOKUP($A124,'Marks Entry'!$C$10:$FHQ$109,184,0),0))</f>
        <v/>
      </c>
      <c r="M152" s="1441"/>
      <c r="N152" s="1509"/>
      <c r="O152" s="1379"/>
      <c r="P152" s="1379"/>
      <c r="Q152" s="1379"/>
    </row>
    <row r="153" spans="1:17" s="469" customFormat="1" ht="17.25" customHeight="1">
      <c r="A153" s="1511"/>
      <c r="B153" s="311" t="s">
        <v>164</v>
      </c>
      <c r="C153" s="1417" t="str">
        <f>'Marks Entry'!$FN$3</f>
        <v>Vocational Education</v>
      </c>
      <c r="D153" s="1418"/>
      <c r="E153" s="1419"/>
      <c r="F153" s="1411" t="str">
        <f>IF(K127="","",IFERROR(VLOOKUP($A124,'Marks Entry'!$C$10:$FHQ$109,223,0),0))</f>
        <v>0/100</v>
      </c>
      <c r="G153" s="1412"/>
      <c r="H153" s="471" t="s">
        <v>30</v>
      </c>
      <c r="I153" s="354" t="str">
        <f>IF(K127="","",IFERROR(VLOOKUP($A124,'Marks Entry'!$C$10:$FHQ$109,173,0),0))</f>
        <v/>
      </c>
      <c r="J153" s="1438"/>
      <c r="K153" s="1439"/>
      <c r="L153" s="1442"/>
      <c r="M153" s="1443"/>
      <c r="N153" s="1509"/>
      <c r="O153" s="1379"/>
      <c r="P153" s="1379"/>
      <c r="Q153" s="1379"/>
    </row>
    <row r="154" spans="1:17" s="469" customFormat="1" ht="17.25" customHeight="1">
      <c r="A154" s="1511"/>
      <c r="B154" s="311" t="s">
        <v>164</v>
      </c>
      <c r="C154" s="1417" t="str">
        <f>'Marks Entry'!$DF$3</f>
        <v>Fou. Of Info. Tech.</v>
      </c>
      <c r="D154" s="1418"/>
      <c r="E154" s="1419"/>
      <c r="F154" s="1420" t="str">
        <f>IF(K127="","",IFERROR(VLOOKUP($A124,'Marks Entry'!$C$10:$FHQ$109,203,0),0))</f>
        <v>7/200</v>
      </c>
      <c r="G154" s="1421"/>
      <c r="H154" s="471" t="s">
        <v>30</v>
      </c>
      <c r="I154" s="354" t="str">
        <f>IF(K127="","",IFERROR(VLOOKUP($A124,'Marks Entry'!$C$10:$FHQ$109,120,0),0))</f>
        <v/>
      </c>
      <c r="J154" s="1422" t="s">
        <v>66</v>
      </c>
      <c r="K154" s="1422"/>
      <c r="L154" s="1423">
        <f>Master!$E$20</f>
        <v>46106</v>
      </c>
      <c r="M154" s="1424"/>
      <c r="N154" s="1509"/>
      <c r="O154" s="1379"/>
      <c r="P154" s="1379"/>
      <c r="Q154" s="1379"/>
    </row>
    <row r="155" spans="1:17" s="469" customFormat="1" ht="17.25" customHeight="1">
      <c r="A155" s="1511"/>
      <c r="B155" s="311" t="s">
        <v>164</v>
      </c>
      <c r="C155" s="1409" t="str">
        <f>'Marks Entry'!$DS$3</f>
        <v>Health &amp; Phy. Edu.</v>
      </c>
      <c r="D155" s="1410"/>
      <c r="E155" s="1410"/>
      <c r="F155" s="1420" t="str">
        <f>IF(K127="","",IFERROR(VLOOKUP($A124,'Marks Entry'!$C$10:$FHQ$109,207,0),0))</f>
        <v>0/200</v>
      </c>
      <c r="G155" s="1421"/>
      <c r="H155" s="471" t="s">
        <v>30</v>
      </c>
      <c r="I155" s="354" t="str">
        <f>IF(K127="","",IFERROR(VLOOKUP($A124,'Marks Entry'!$C$10:$FHQ$109,143,0),0))</f>
        <v>A</v>
      </c>
      <c r="J155" s="1425"/>
      <c r="K155" s="1425"/>
      <c r="L155" s="1425"/>
      <c r="M155" s="1426"/>
      <c r="N155" s="1509"/>
      <c r="O155" s="1379"/>
      <c r="P155" s="1379"/>
      <c r="Q155" s="1379"/>
    </row>
    <row r="156" spans="1:17" s="469" customFormat="1" ht="17.25" customHeight="1">
      <c r="A156" s="1511"/>
      <c r="B156" s="311" t="s">
        <v>164</v>
      </c>
      <c r="C156" s="1409" t="str">
        <f>'Marks Entry'!$EP$3</f>
        <v>S.U.P.W.</v>
      </c>
      <c r="D156" s="1410"/>
      <c r="E156" s="1410"/>
      <c r="F156" s="1411" t="str">
        <f>IF(K127="","",IFERROR(VLOOKUP($A124,'Marks Entry'!$C$10:$FHQ$109,211,0),0))</f>
        <v>0/100</v>
      </c>
      <c r="G156" s="1412"/>
      <c r="H156" s="471" t="s">
        <v>30</v>
      </c>
      <c r="I156" s="354" t="str">
        <f>IF(K127="","",IFERROR(VLOOKUP($A124,'Marks Entry'!$C$10:$FHQ$109,149,0),0))</f>
        <v/>
      </c>
      <c r="J156" s="1427"/>
      <c r="K156" s="1427"/>
      <c r="L156" s="1427"/>
      <c r="M156" s="1428"/>
      <c r="N156" s="1509"/>
      <c r="O156" s="1379"/>
      <c r="P156" s="1379"/>
      <c r="Q156" s="1379"/>
    </row>
    <row r="157" spans="1:17" s="469" customFormat="1" ht="17.25" customHeight="1">
      <c r="A157" s="1511"/>
      <c r="B157" s="311" t="s">
        <v>164</v>
      </c>
      <c r="C157" s="1409" t="str">
        <f>'Marks Entry'!$EV$3</f>
        <v>Art Education</v>
      </c>
      <c r="D157" s="1410"/>
      <c r="E157" s="1410"/>
      <c r="F157" s="1411" t="str">
        <f>IF(K127="","",IFERROR(VLOOKUP($A124,'Marks Entry'!$C$10:$FHQ$109,215,0),0))</f>
        <v>0/100</v>
      </c>
      <c r="G157" s="1412"/>
      <c r="H157" s="471" t="s">
        <v>30</v>
      </c>
      <c r="I157" s="354" t="str">
        <f>IF(K127="","",IFERROR(VLOOKUP($A124,'Marks Entry'!$C$10:$FHQ$109,155,0),0))</f>
        <v/>
      </c>
      <c r="J157" s="1392" t="s">
        <v>221</v>
      </c>
      <c r="K157" s="1392"/>
      <c r="L157" s="1392"/>
      <c r="M157" s="1393"/>
      <c r="N157" s="1509"/>
      <c r="O157" s="1379"/>
      <c r="P157" s="1379"/>
      <c r="Q157" s="1379"/>
    </row>
    <row r="158" spans="1:17" s="469" customFormat="1" ht="17.25" customHeight="1" thickBot="1">
      <c r="A158" s="1511"/>
      <c r="B158" s="311" t="s">
        <v>164</v>
      </c>
      <c r="C158" s="1413" t="str">
        <f>'Marks Entry'!$FB$3</f>
        <v>Freedom movement and trad. Of bravery in Raj.</v>
      </c>
      <c r="D158" s="1414"/>
      <c r="E158" s="1414"/>
      <c r="F158" s="1415" t="str">
        <f>IF(K127="","",IFERROR(VLOOKUP($A124,'Marks Entry'!$C$10:$FHQ$109,219,0),0))</f>
        <v>0/200</v>
      </c>
      <c r="G158" s="1416"/>
      <c r="H158" s="470" t="s">
        <v>91</v>
      </c>
      <c r="I158" s="355" t="str">
        <f>IF(K127="","",IFERROR(VLOOKUP($A124,'Marks Entry'!$C$10:$FHQ$109,167,0),0))</f>
        <v/>
      </c>
      <c r="J158" s="1392" t="s">
        <v>222</v>
      </c>
      <c r="K158" s="1392"/>
      <c r="L158" s="1392"/>
      <c r="M158" s="1393"/>
      <c r="N158" s="1509"/>
      <c r="O158" s="1379"/>
      <c r="P158" s="1379"/>
      <c r="Q158" s="1379"/>
    </row>
    <row r="159" spans="1:17" s="469" customFormat="1" ht="17.25" customHeight="1">
      <c r="A159" s="1511"/>
      <c r="B159" s="311" t="s">
        <v>164</v>
      </c>
      <c r="C159" s="1380" t="s">
        <v>166</v>
      </c>
      <c r="D159" s="1381"/>
      <c r="E159" s="1382"/>
      <c r="F159" s="1389" t="s">
        <v>167</v>
      </c>
      <c r="G159" s="1390"/>
      <c r="H159" s="1391"/>
      <c r="I159" s="356" t="s">
        <v>30</v>
      </c>
      <c r="J159" s="1392" t="s">
        <v>223</v>
      </c>
      <c r="K159" s="1392"/>
      <c r="L159" s="1392"/>
      <c r="M159" s="1393"/>
      <c r="N159" s="1509"/>
      <c r="O159" s="1379"/>
      <c r="P159" s="1379"/>
      <c r="Q159" s="1379"/>
    </row>
    <row r="160" spans="1:17" s="469" customFormat="1" ht="17.25" customHeight="1">
      <c r="A160" s="1511"/>
      <c r="B160" s="311" t="s">
        <v>164</v>
      </c>
      <c r="C160" s="1383"/>
      <c r="D160" s="1384"/>
      <c r="E160" s="1385"/>
      <c r="F160" s="1394" t="s">
        <v>217</v>
      </c>
      <c r="G160" s="1395"/>
      <c r="H160" s="1396"/>
      <c r="I160" s="357" t="s">
        <v>60</v>
      </c>
      <c r="J160" s="1397" t="s">
        <v>225</v>
      </c>
      <c r="K160" s="1398"/>
      <c r="L160" s="1398"/>
      <c r="M160" s="1399"/>
      <c r="N160" s="1509"/>
      <c r="O160" s="1379"/>
      <c r="P160" s="1379"/>
      <c r="Q160" s="1379"/>
    </row>
    <row r="161" spans="1:17" s="469" customFormat="1" ht="17.25" customHeight="1">
      <c r="A161" s="1511"/>
      <c r="B161" s="311" t="s">
        <v>164</v>
      </c>
      <c r="C161" s="1383"/>
      <c r="D161" s="1384"/>
      <c r="E161" s="1385"/>
      <c r="F161" s="1394" t="s">
        <v>218</v>
      </c>
      <c r="G161" s="1395"/>
      <c r="H161" s="1396"/>
      <c r="I161" s="357" t="s">
        <v>61</v>
      </c>
      <c r="J161" s="1400"/>
      <c r="K161" s="1401"/>
      <c r="L161" s="1401"/>
      <c r="M161" s="1402"/>
      <c r="N161" s="1509"/>
      <c r="O161" s="1379"/>
      <c r="P161" s="1379"/>
      <c r="Q161" s="1379"/>
    </row>
    <row r="162" spans="1:17" s="469" customFormat="1" ht="17.25" customHeight="1">
      <c r="A162" s="1511"/>
      <c r="B162" s="311" t="s">
        <v>164</v>
      </c>
      <c r="C162" s="1383"/>
      <c r="D162" s="1384"/>
      <c r="E162" s="1385"/>
      <c r="F162" s="1394" t="s">
        <v>219</v>
      </c>
      <c r="G162" s="1395"/>
      <c r="H162" s="1396"/>
      <c r="I162" s="357" t="s">
        <v>63</v>
      </c>
      <c r="J162" s="1400"/>
      <c r="K162" s="1401"/>
      <c r="L162" s="1401"/>
      <c r="M162" s="1402"/>
      <c r="N162" s="1509"/>
      <c r="O162" s="1379"/>
      <c r="P162" s="1379"/>
      <c r="Q162" s="1379"/>
    </row>
    <row r="163" spans="1:17" s="469" customFormat="1" ht="17.25" customHeight="1" thickBot="1">
      <c r="A163" s="1511"/>
      <c r="B163" s="358" t="s">
        <v>164</v>
      </c>
      <c r="C163" s="1386"/>
      <c r="D163" s="1387"/>
      <c r="E163" s="1388"/>
      <c r="F163" s="1403" t="s">
        <v>220</v>
      </c>
      <c r="G163" s="1404"/>
      <c r="H163" s="1405"/>
      <c r="I163" s="359" t="s">
        <v>62</v>
      </c>
      <c r="J163" s="1406" t="s">
        <v>224</v>
      </c>
      <c r="K163" s="1407"/>
      <c r="L163" s="1407"/>
      <c r="M163" s="1408"/>
      <c r="N163" s="1509"/>
      <c r="O163" s="1379"/>
      <c r="P163" s="1379"/>
      <c r="Q163" s="1379"/>
    </row>
    <row r="164" spans="1:17" s="469" customFormat="1" ht="12" customHeight="1" thickTop="1">
      <c r="A164" s="1377" t="s">
        <v>159</v>
      </c>
      <c r="B164" s="1377"/>
      <c r="C164" s="1377"/>
      <c r="D164" s="1377"/>
      <c r="E164" s="1377"/>
      <c r="F164" s="1377"/>
      <c r="G164" s="1377"/>
      <c r="H164" s="1377"/>
      <c r="I164" s="1377"/>
      <c r="J164" s="1377"/>
      <c r="K164" s="1377"/>
      <c r="L164" s="1377"/>
      <c r="M164" s="1377"/>
      <c r="N164" s="1377"/>
      <c r="O164" s="1379"/>
      <c r="P164" s="1379"/>
      <c r="Q164" s="1379"/>
    </row>
    <row r="165" spans="1:17" s="469" customFormat="1" ht="19.5" customHeight="1" thickBot="1">
      <c r="A165" s="308">
        <f>A124+1</f>
        <v>5</v>
      </c>
      <c r="B165" s="1508" t="s">
        <v>238</v>
      </c>
      <c r="C165" s="1508"/>
      <c r="D165" s="1508"/>
      <c r="E165" s="1508"/>
      <c r="F165" s="1508"/>
      <c r="G165" s="1508"/>
      <c r="H165" s="1508"/>
      <c r="I165" s="1508"/>
      <c r="J165" s="1508"/>
      <c r="K165" s="1508"/>
      <c r="L165" s="1508"/>
      <c r="M165" s="1508"/>
      <c r="N165" s="1509" t="s">
        <v>159</v>
      </c>
      <c r="O165" s="1379"/>
      <c r="P165" s="1379"/>
      <c r="Q165" s="1379"/>
    </row>
    <row r="166" spans="1:17" s="30" customFormat="1" ht="36" customHeight="1">
      <c r="A166" s="1510"/>
      <c r="B166" s="1512"/>
      <c r="C166" s="1513"/>
      <c r="D166" s="1516" t="str">
        <f>Master!$E$8</f>
        <v>GOVT VARISHTHA UPADHYAY SANSKRIT SCHOOL</v>
      </c>
      <c r="E166" s="1517"/>
      <c r="F166" s="1517"/>
      <c r="G166" s="1517"/>
      <c r="H166" s="1517"/>
      <c r="I166" s="1517"/>
      <c r="J166" s="1517"/>
      <c r="K166" s="1517"/>
      <c r="L166" s="1517"/>
      <c r="M166" s="1518"/>
      <c r="N166" s="1509"/>
      <c r="O166" s="1379"/>
      <c r="P166" s="1379"/>
      <c r="Q166" s="1379"/>
    </row>
    <row r="167" spans="1:17" s="469" customFormat="1" ht="19.5" customHeight="1" thickBot="1">
      <c r="A167" s="1510"/>
      <c r="B167" s="1514"/>
      <c r="C167" s="1515"/>
      <c r="D167" s="1519">
        <f>Master!$E$11</f>
        <v>0</v>
      </c>
      <c r="E167" s="1519"/>
      <c r="F167" s="1519"/>
      <c r="G167" s="1519"/>
      <c r="H167" s="1519"/>
      <c r="I167" s="1519"/>
      <c r="J167" s="1519"/>
      <c r="K167" s="1519"/>
      <c r="L167" s="1519"/>
      <c r="M167" s="1520"/>
      <c r="N167" s="1509"/>
      <c r="O167" s="1379"/>
      <c r="P167" s="1379"/>
      <c r="Q167" s="1379"/>
    </row>
    <row r="168" spans="1:17" s="66" customFormat="1" ht="18.75" customHeight="1">
      <c r="A168" s="1511"/>
      <c r="B168" s="309"/>
      <c r="C168" s="1521" t="s">
        <v>152</v>
      </c>
      <c r="D168" s="1522"/>
      <c r="E168" s="1522"/>
      <c r="F168" s="1522"/>
      <c r="G168" s="1522"/>
      <c r="H168" s="1523"/>
      <c r="I168" s="1530" t="s">
        <v>133</v>
      </c>
      <c r="J168" s="1531"/>
      <c r="K168" s="1534">
        <f>VLOOKUP($A165,'Marks Entry'!$C$10:$K$109,5)</f>
        <v>0</v>
      </c>
      <c r="L168" s="1536" t="s">
        <v>214</v>
      </c>
      <c r="M168" s="1537"/>
      <c r="N168" s="1509"/>
      <c r="O168" s="1379"/>
      <c r="P168" s="1379"/>
      <c r="Q168" s="1379"/>
    </row>
    <row r="169" spans="1:17" s="66" customFormat="1" ht="18.75" customHeight="1">
      <c r="A169" s="1511"/>
      <c r="B169" s="309"/>
      <c r="C169" s="1524"/>
      <c r="D169" s="1525"/>
      <c r="E169" s="1525"/>
      <c r="F169" s="1525"/>
      <c r="G169" s="1525"/>
      <c r="H169" s="1526"/>
      <c r="I169" s="1530"/>
      <c r="J169" s="1531"/>
      <c r="K169" s="1534"/>
      <c r="L169" s="1538">
        <f>Master!$E$14</f>
        <v>8170</v>
      </c>
      <c r="M169" s="1539"/>
      <c r="N169" s="1509"/>
      <c r="O169" s="1379"/>
      <c r="P169" s="1379"/>
      <c r="Q169" s="1379"/>
    </row>
    <row r="170" spans="1:17" s="469" customFormat="1" ht="15.75" customHeight="1">
      <c r="A170" s="1511"/>
      <c r="B170" s="310"/>
      <c r="C170" s="1524"/>
      <c r="D170" s="1525"/>
      <c r="E170" s="1525"/>
      <c r="F170" s="1525"/>
      <c r="G170" s="1525"/>
      <c r="H170" s="1526"/>
      <c r="I170" s="1530"/>
      <c r="J170" s="1531"/>
      <c r="K170" s="1534"/>
      <c r="L170" s="1540" t="s">
        <v>215</v>
      </c>
      <c r="M170" s="1541"/>
      <c r="N170" s="1509"/>
      <c r="O170" s="1379"/>
      <c r="P170" s="1379"/>
      <c r="Q170" s="1379"/>
    </row>
    <row r="171" spans="1:17" s="469" customFormat="1" ht="18" customHeight="1" thickBot="1">
      <c r="A171" s="1511"/>
      <c r="B171" s="310"/>
      <c r="C171" s="1527"/>
      <c r="D171" s="1528"/>
      <c r="E171" s="1528"/>
      <c r="F171" s="1528"/>
      <c r="G171" s="1528"/>
      <c r="H171" s="1529"/>
      <c r="I171" s="1532"/>
      <c r="J171" s="1533"/>
      <c r="K171" s="1535"/>
      <c r="L171" s="1542" t="str">
        <f>Master!$E$6</f>
        <v>2025-26</v>
      </c>
      <c r="M171" s="1543"/>
      <c r="N171" s="1509"/>
      <c r="O171" s="1379"/>
      <c r="P171" s="1379"/>
      <c r="Q171" s="1379"/>
    </row>
    <row r="172" spans="1:17" s="469" customFormat="1" ht="17.25" customHeight="1">
      <c r="A172" s="1511"/>
      <c r="B172" s="311" t="s">
        <v>164</v>
      </c>
      <c r="C172" s="1544" t="s">
        <v>20</v>
      </c>
      <c r="D172" s="1545"/>
      <c r="E172" s="1545"/>
      <c r="F172" s="1545"/>
      <c r="G172" s="1546"/>
      <c r="H172" s="312" t="s">
        <v>151</v>
      </c>
      <c r="I172" s="1547">
        <f>IF(K168="","",VLOOKUP($A165,'Marks Entry'!$C$10:$FW$109,3,0))</f>
        <v>0</v>
      </c>
      <c r="J172" s="1547"/>
      <c r="K172" s="1547"/>
      <c r="L172" s="1547"/>
      <c r="M172" s="1548"/>
      <c r="N172" s="1509"/>
      <c r="O172" s="1379"/>
      <c r="P172" s="1379"/>
      <c r="Q172" s="1379"/>
    </row>
    <row r="173" spans="1:17" s="469" customFormat="1" ht="17.25" customHeight="1">
      <c r="A173" s="1511"/>
      <c r="B173" s="311" t="s">
        <v>164</v>
      </c>
      <c r="C173" s="1474" t="s">
        <v>22</v>
      </c>
      <c r="D173" s="1475"/>
      <c r="E173" s="1475"/>
      <c r="F173" s="1475"/>
      <c r="G173" s="1476"/>
      <c r="H173" s="313" t="s">
        <v>151</v>
      </c>
      <c r="I173" s="1478">
        <f>IF(K168="","",VLOOKUP($A165,'Marks Entry'!$C$10:$FW$109,6,0))</f>
        <v>0</v>
      </c>
      <c r="J173" s="1478"/>
      <c r="K173" s="1478"/>
      <c r="L173" s="1478"/>
      <c r="M173" s="1479"/>
      <c r="N173" s="1509"/>
      <c r="O173" s="1379"/>
      <c r="P173" s="1379"/>
      <c r="Q173" s="1379"/>
    </row>
    <row r="174" spans="1:17" s="469" customFormat="1" ht="17.25" customHeight="1">
      <c r="A174" s="1511"/>
      <c r="B174" s="311" t="s">
        <v>164</v>
      </c>
      <c r="C174" s="1474" t="s">
        <v>23</v>
      </c>
      <c r="D174" s="1475"/>
      <c r="E174" s="1475"/>
      <c r="F174" s="1475"/>
      <c r="G174" s="1476"/>
      <c r="H174" s="313" t="s">
        <v>151</v>
      </c>
      <c r="I174" s="1478">
        <f>IF(K168="","",VLOOKUP($A165,'Marks Entry'!$C$10:$FW$109,7,0))</f>
        <v>0</v>
      </c>
      <c r="J174" s="1478"/>
      <c r="K174" s="1478"/>
      <c r="L174" s="1478"/>
      <c r="M174" s="1479"/>
      <c r="N174" s="1509"/>
      <c r="O174" s="1379"/>
      <c r="P174" s="1379"/>
      <c r="Q174" s="1379"/>
    </row>
    <row r="175" spans="1:17" s="469" customFormat="1" ht="17.25" customHeight="1">
      <c r="A175" s="1511"/>
      <c r="B175" s="311" t="s">
        <v>164</v>
      </c>
      <c r="C175" s="1474" t="s">
        <v>50</v>
      </c>
      <c r="D175" s="1475"/>
      <c r="E175" s="1475"/>
      <c r="F175" s="1475"/>
      <c r="G175" s="1476"/>
      <c r="H175" s="313" t="s">
        <v>151</v>
      </c>
      <c r="I175" s="1478">
        <f>IF(K168="","",VLOOKUP($A165,'Marks Entry'!$C$10:$FW$109,8,0))</f>
        <v>0</v>
      </c>
      <c r="J175" s="1478"/>
      <c r="K175" s="1478"/>
      <c r="L175" s="1478"/>
      <c r="M175" s="1479"/>
      <c r="N175" s="1509"/>
      <c r="O175" s="1379"/>
      <c r="P175" s="1379"/>
      <c r="Q175" s="1379"/>
    </row>
    <row r="176" spans="1:17" s="469" customFormat="1" ht="17.25" customHeight="1">
      <c r="A176" s="1511"/>
      <c r="B176" s="311" t="s">
        <v>164</v>
      </c>
      <c r="C176" s="1474" t="s">
        <v>51</v>
      </c>
      <c r="D176" s="1475"/>
      <c r="E176" s="1475"/>
      <c r="F176" s="1475"/>
      <c r="G176" s="1476"/>
      <c r="H176" s="313" t="s">
        <v>151</v>
      </c>
      <c r="I176" s="1477" t="str">
        <f>IF(K168="","",CONCATENATE('Marks Entry'!$G$4,'Marks Entry'!$J$4))</f>
        <v>9(A)</v>
      </c>
      <c r="J176" s="1478"/>
      <c r="K176" s="1478"/>
      <c r="L176" s="1478"/>
      <c r="M176" s="1479"/>
      <c r="N176" s="1509"/>
      <c r="O176" s="1379"/>
      <c r="P176" s="1379"/>
      <c r="Q176" s="1379"/>
    </row>
    <row r="177" spans="1:17" s="469" customFormat="1" ht="17.25" customHeight="1" thickBot="1">
      <c r="A177" s="1511"/>
      <c r="B177" s="311" t="s">
        <v>164</v>
      </c>
      <c r="C177" s="1480" t="s">
        <v>25</v>
      </c>
      <c r="D177" s="1481"/>
      <c r="E177" s="1481"/>
      <c r="F177" s="1481"/>
      <c r="G177" s="1482"/>
      <c r="H177" s="314" t="s">
        <v>151</v>
      </c>
      <c r="I177" s="1483">
        <f>IF(K168="","",VLOOKUP($A165,'Marks Entry'!$C$10:$FW$109,9,0))</f>
        <v>0</v>
      </c>
      <c r="J177" s="1483"/>
      <c r="K177" s="1483"/>
      <c r="L177" s="1483"/>
      <c r="M177" s="1484"/>
      <c r="N177" s="1509"/>
      <c r="O177" s="1379"/>
      <c r="P177" s="1379"/>
      <c r="Q177" s="1379"/>
    </row>
    <row r="178" spans="1:17" s="66" customFormat="1" ht="17.25" customHeight="1">
      <c r="A178" s="1511"/>
      <c r="B178" s="315" t="s">
        <v>164</v>
      </c>
      <c r="C178" s="1485" t="s">
        <v>52</v>
      </c>
      <c r="D178" s="1486"/>
      <c r="E178" s="1489" t="s">
        <v>67</v>
      </c>
      <c r="F178" s="1491" t="s">
        <v>68</v>
      </c>
      <c r="G178" s="1489" t="s">
        <v>195</v>
      </c>
      <c r="H178" s="1493" t="s">
        <v>29</v>
      </c>
      <c r="I178" s="1495" t="s">
        <v>53</v>
      </c>
      <c r="J178" s="1497" t="s">
        <v>216</v>
      </c>
      <c r="K178" s="1499" t="s">
        <v>81</v>
      </c>
      <c r="L178" s="1501" t="s">
        <v>74</v>
      </c>
      <c r="M178" s="1503" t="s">
        <v>100</v>
      </c>
      <c r="N178" s="1509"/>
      <c r="O178" s="1379"/>
      <c r="P178" s="1379"/>
      <c r="Q178" s="1379"/>
    </row>
    <row r="179" spans="1:17" s="66" customFormat="1" ht="21.75" customHeight="1">
      <c r="A179" s="1511"/>
      <c r="B179" s="315" t="s">
        <v>164</v>
      </c>
      <c r="C179" s="1487"/>
      <c r="D179" s="1488"/>
      <c r="E179" s="1490"/>
      <c r="F179" s="1492"/>
      <c r="G179" s="1490"/>
      <c r="H179" s="1494"/>
      <c r="I179" s="1496"/>
      <c r="J179" s="1498"/>
      <c r="K179" s="1500"/>
      <c r="L179" s="1502"/>
      <c r="M179" s="1504"/>
      <c r="N179" s="1509"/>
      <c r="O179" s="1379"/>
      <c r="P179" s="1379"/>
      <c r="Q179" s="1379"/>
    </row>
    <row r="180" spans="1:17" s="66" customFormat="1" ht="17.25" customHeight="1" thickBot="1">
      <c r="A180" s="1511"/>
      <c r="B180" s="315" t="s">
        <v>164</v>
      </c>
      <c r="C180" s="1506" t="s">
        <v>54</v>
      </c>
      <c r="D180" s="1507"/>
      <c r="E180" s="316">
        <f>'Marks Entry'!$L$8</f>
        <v>5</v>
      </c>
      <c r="F180" s="316">
        <f>'Marks Entry'!$M$8</f>
        <v>5</v>
      </c>
      <c r="G180" s="316">
        <f>'Marks Entry'!$M$8</f>
        <v>5</v>
      </c>
      <c r="H180" s="317">
        <f>SUM(E180:G180)</f>
        <v>15</v>
      </c>
      <c r="I180" s="316">
        <f>'Marks Entry'!$R$8</f>
        <v>35</v>
      </c>
      <c r="J180" s="317">
        <f>SUM(H180,I180)</f>
        <v>50</v>
      </c>
      <c r="K180" s="316">
        <f>'Marks Entry'!$T$8</f>
        <v>50</v>
      </c>
      <c r="L180" s="318">
        <f>SUM(J180,K180)</f>
        <v>100</v>
      </c>
      <c r="M180" s="1505"/>
      <c r="N180" s="1509"/>
      <c r="O180" s="1379"/>
      <c r="P180" s="1379"/>
      <c r="Q180" s="1379"/>
    </row>
    <row r="181" spans="1:17" s="66" customFormat="1" ht="17.25" customHeight="1">
      <c r="A181" s="1511"/>
      <c r="B181" s="315" t="s">
        <v>164</v>
      </c>
      <c r="C181" s="1466" t="str">
        <f>'Marks Entry'!$L$3</f>
        <v>HINDI</v>
      </c>
      <c r="D181" s="1467"/>
      <c r="E181" s="319">
        <f>IF(K168="","",IFERROR(VLOOKUP($A165,'Marks Entry'!$C$10:$FHQ$109,10,0),0))</f>
        <v>0</v>
      </c>
      <c r="F181" s="319">
        <f>IF(K168="","",IFERROR(VLOOKUP($A165,'Marks Entry'!$C$10:$FHQ$109,11,0),0))</f>
        <v>0</v>
      </c>
      <c r="G181" s="320">
        <f>IF(K168="","",IFERROR(VLOOKUP($A165,'Marks Entry'!$C$10:$FHQ$109,14,0),0))</f>
        <v>0</v>
      </c>
      <c r="H181" s="321">
        <f>SUM(E181:G181)</f>
        <v>0</v>
      </c>
      <c r="I181" s="319">
        <f>IF(K168="","",IFERROR(VLOOKUP($A165,'Marks Entry'!$C$10:$FHQ$109,16,0),0))</f>
        <v>0</v>
      </c>
      <c r="J181" s="321">
        <f t="shared" ref="J181:J188" si="12">SUM(H181,I181)</f>
        <v>0</v>
      </c>
      <c r="K181" s="319">
        <f>IF(K168="","",IFERROR(VLOOKUP($A165,'Marks Entry'!$C$10:$FHQ$109,18,0),0))</f>
        <v>0</v>
      </c>
      <c r="L181" s="322">
        <f t="shared" ref="L181:L188" si="13">SUM(J181,K181)</f>
        <v>0</v>
      </c>
      <c r="M181" s="323" t="str">
        <f>IF(K168="","",IFERROR(VLOOKUP($A165,'Marks Entry'!$C$10:$FHQ$109,23,0),0))</f>
        <v/>
      </c>
      <c r="N181" s="1509"/>
      <c r="O181" s="1379"/>
      <c r="P181" s="1379"/>
      <c r="Q181" s="1379"/>
    </row>
    <row r="182" spans="1:17" s="66" customFormat="1" ht="17.25" customHeight="1" thickBot="1">
      <c r="A182" s="1511"/>
      <c r="B182" s="315" t="s">
        <v>164</v>
      </c>
      <c r="C182" s="1468" t="str">
        <f>'Marks Entry'!$Z$3</f>
        <v>ENGLISH</v>
      </c>
      <c r="D182" s="1469"/>
      <c r="E182" s="324">
        <f>IF(K168="","",IFERROR(VLOOKUP($A165,'Marks Entry'!$C$10:$FHQ$109,24,0),0))</f>
        <v>0</v>
      </c>
      <c r="F182" s="324">
        <f>IF(K168="","",IFERROR(VLOOKUP($A165,'Marks Entry'!$C$10:$FHQ$109,25,0),0))</f>
        <v>0</v>
      </c>
      <c r="G182" s="325">
        <f>IF(K168="","",IFERROR(VLOOKUP($A165,'Marks Entry'!$C$10:$FHQ$109,28,0),0))</f>
        <v>0</v>
      </c>
      <c r="H182" s="326">
        <f t="shared" ref="H182:H188" si="14">SUM(E182:G182)</f>
        <v>0</v>
      </c>
      <c r="I182" s="327">
        <f>IF(K168="","",IFERROR(VLOOKUP($A165,'Marks Entry'!$C$10:$FHQ$109,30,0),0))</f>
        <v>0</v>
      </c>
      <c r="J182" s="326">
        <f t="shared" si="12"/>
        <v>0</v>
      </c>
      <c r="K182" s="324">
        <f>IF(K168="","",IFERROR(VLOOKUP($A165,'Marks Entry'!$C$10:$FHQ$109,32,0),0))</f>
        <v>0</v>
      </c>
      <c r="L182" s="328">
        <f t="shared" si="13"/>
        <v>0</v>
      </c>
      <c r="M182" s="329" t="str">
        <f>IF(K168="","",IFERROR(VLOOKUP($A165,'Marks Entry'!$C$10:$FHQ$109,37,0),0))</f>
        <v/>
      </c>
      <c r="N182" s="1509"/>
      <c r="O182" s="1379"/>
      <c r="P182" s="1379"/>
      <c r="Q182" s="1379"/>
    </row>
    <row r="183" spans="1:17" s="66" customFormat="1" ht="17.25" customHeight="1" thickBot="1">
      <c r="A183" s="1511"/>
      <c r="B183" s="315" t="s">
        <v>164</v>
      </c>
      <c r="C183" s="1470" t="s">
        <v>54</v>
      </c>
      <c r="D183" s="1471"/>
      <c r="E183" s="330">
        <f>'Marks Entry'!$AN$8</f>
        <v>10</v>
      </c>
      <c r="F183" s="330">
        <f>'Marks Entry'!$AO$8</f>
        <v>10</v>
      </c>
      <c r="G183" s="330">
        <f>'Marks Entry'!$AO$8</f>
        <v>10</v>
      </c>
      <c r="H183" s="331">
        <f t="shared" si="14"/>
        <v>30</v>
      </c>
      <c r="I183" s="330">
        <f>'Marks Entry'!$AT$8</f>
        <v>70</v>
      </c>
      <c r="J183" s="331">
        <f t="shared" si="12"/>
        <v>100</v>
      </c>
      <c r="K183" s="330">
        <f>'Marks Entry'!$AV$8</f>
        <v>100</v>
      </c>
      <c r="L183" s="332">
        <f t="shared" si="13"/>
        <v>200</v>
      </c>
      <c r="M183" s="333" t="s">
        <v>165</v>
      </c>
      <c r="N183" s="1509"/>
      <c r="O183" s="1379"/>
      <c r="P183" s="1379"/>
      <c r="Q183" s="1379"/>
    </row>
    <row r="184" spans="1:17" s="66" customFormat="1" ht="17.25" customHeight="1">
      <c r="A184" s="1511"/>
      <c r="B184" s="315" t="s">
        <v>164</v>
      </c>
      <c r="C184" s="1472" t="str">
        <f>'Marks Entry'!$AN$3</f>
        <v>SANSKRIT-I</v>
      </c>
      <c r="D184" s="1473"/>
      <c r="E184" s="319">
        <f>IF(K168="","",IFERROR(VLOOKUP($A165,'Marks Entry'!$C$10:$FHQ$109,38,0),0))</f>
        <v>0</v>
      </c>
      <c r="F184" s="319">
        <f>IF(K168="","",IFERROR(VLOOKUP($A165,'Marks Entry'!$C$10:$FHQ$109,39,0),0))</f>
        <v>0</v>
      </c>
      <c r="G184" s="320">
        <f>IF(K168="","",IFERROR(VLOOKUP($A165,'Marks Entry'!$C$10:$FHQ$109,42,0),0))</f>
        <v>0</v>
      </c>
      <c r="H184" s="334">
        <f t="shared" si="14"/>
        <v>0</v>
      </c>
      <c r="I184" s="335">
        <f>IF(K168="","",IFERROR(VLOOKUP($A165,'Marks Entry'!$C$10:$FHQ$109,44,0),0))</f>
        <v>0</v>
      </c>
      <c r="J184" s="334">
        <f t="shared" si="12"/>
        <v>0</v>
      </c>
      <c r="K184" s="319">
        <f>IF(K168="","",IFERROR(VLOOKUP($A165,'Marks Entry'!$C$10:$FHQ$109,46,0),0))</f>
        <v>0</v>
      </c>
      <c r="L184" s="322">
        <f t="shared" si="13"/>
        <v>0</v>
      </c>
      <c r="M184" s="323" t="str">
        <f>IF(K168="","",IFERROR(VLOOKUP($A165,'Marks Entry'!$C$10:$FHQ$109,51,0),0))</f>
        <v/>
      </c>
      <c r="N184" s="1509"/>
      <c r="O184" s="1379"/>
      <c r="P184" s="1379"/>
      <c r="Q184" s="1379"/>
    </row>
    <row r="185" spans="1:17" s="66" customFormat="1" ht="17.25" customHeight="1">
      <c r="A185" s="1511"/>
      <c r="B185" s="315" t="s">
        <v>164</v>
      </c>
      <c r="C185" s="1454" t="str">
        <f>'Marks Entry'!$BB$3</f>
        <v>SANSKRIT-II</v>
      </c>
      <c r="D185" s="1455"/>
      <c r="E185" s="319">
        <f>IF(K168="","",IFERROR(VLOOKUP($A165,'Marks Entry'!$C$10:$FHQ$109,52,0),0))</f>
        <v>0</v>
      </c>
      <c r="F185" s="319">
        <f>IF(K168="","",IFERROR(VLOOKUP($A165,'Marks Entry'!$C$10:$FHQ$109,53,0),0))</f>
        <v>0</v>
      </c>
      <c r="G185" s="320">
        <f>IF(K168="","",IFERROR(VLOOKUP($A165,'Marks Entry'!$C$10:$FHQ$109,56,0),0))</f>
        <v>0</v>
      </c>
      <c r="H185" s="336">
        <f t="shared" si="14"/>
        <v>0</v>
      </c>
      <c r="I185" s="337">
        <f>IF(K168="","",IFERROR(VLOOKUP($A165,'Marks Entry'!$C$10:$FHQ$109,58,0),0))</f>
        <v>0</v>
      </c>
      <c r="J185" s="336">
        <f t="shared" si="12"/>
        <v>0</v>
      </c>
      <c r="K185" s="319">
        <f>IF(K168="","",IFERROR(VLOOKUP($A165,'Marks Entry'!$C$10:$FHQ$109,60,0),0))</f>
        <v>0</v>
      </c>
      <c r="L185" s="322">
        <f t="shared" si="13"/>
        <v>0</v>
      </c>
      <c r="M185" s="323" t="str">
        <f>IF(K168="","",IFERROR(VLOOKUP($A165,'Marks Entry'!$C$10:$FHQ$109,65,0),0))</f>
        <v/>
      </c>
      <c r="N185" s="1509"/>
      <c r="O185" s="1379"/>
      <c r="P185" s="1379"/>
      <c r="Q185" s="1379"/>
    </row>
    <row r="186" spans="1:17" s="66" customFormat="1" ht="17.25" customHeight="1">
      <c r="A186" s="1511"/>
      <c r="B186" s="315" t="s">
        <v>164</v>
      </c>
      <c r="C186" s="1454" t="str">
        <f>'Marks Entry'!$BP$3</f>
        <v>SCIENCE</v>
      </c>
      <c r="D186" s="1455"/>
      <c r="E186" s="319">
        <f>IF(K168="","",IFERROR(VLOOKUP($A165,'Marks Entry'!$C$10:$FHQ$109,66,0),0))</f>
        <v>0</v>
      </c>
      <c r="F186" s="319">
        <f>IF(K168="","",IFERROR(VLOOKUP($A165,'Marks Entry'!$C$10:$FHQ$109,67,0),0))</f>
        <v>0</v>
      </c>
      <c r="G186" s="320">
        <f>IF(K168="","",IFERROR(VLOOKUP($A165,'Marks Entry'!$C$10:$FHQ$109,70,0),0))</f>
        <v>0</v>
      </c>
      <c r="H186" s="336">
        <f t="shared" si="14"/>
        <v>0</v>
      </c>
      <c r="I186" s="337">
        <f>IF(K168="","",IFERROR(VLOOKUP($A165,'Marks Entry'!$C$10:$FHQ$109,72,0),0))</f>
        <v>0</v>
      </c>
      <c r="J186" s="336">
        <f t="shared" si="12"/>
        <v>0</v>
      </c>
      <c r="K186" s="319">
        <f>IF(K168="","",IFERROR(VLOOKUP($A165,'Marks Entry'!$C$10:$FHQ$109,74,0),0))</f>
        <v>0</v>
      </c>
      <c r="L186" s="322">
        <f t="shared" si="13"/>
        <v>0</v>
      </c>
      <c r="M186" s="323" t="str">
        <f>IF(K168="","",IFERROR(VLOOKUP($A165,'Marks Entry'!$C$10:$FHQ$109,79,0),0))</f>
        <v/>
      </c>
      <c r="N186" s="1509"/>
      <c r="O186" s="1379"/>
      <c r="P186" s="1379"/>
      <c r="Q186" s="1379"/>
    </row>
    <row r="187" spans="1:17" s="66" customFormat="1" ht="17.25" customHeight="1">
      <c r="A187" s="1511"/>
      <c r="B187" s="315" t="s">
        <v>164</v>
      </c>
      <c r="C187" s="1456" t="str">
        <f>'Marks Entry'!$CD$3</f>
        <v>MATHEMATICS</v>
      </c>
      <c r="D187" s="1457"/>
      <c r="E187" s="338">
        <f>IF(K168="","",IFERROR(VLOOKUP($A165,'Marks Entry'!$C$10:$FHQ$109,80,0),0))</f>
        <v>0</v>
      </c>
      <c r="F187" s="338">
        <f>IF(K168="","",IFERROR(VLOOKUP($A165,'Marks Entry'!$C$10:$FHQ$109,81,0),0))</f>
        <v>0</v>
      </c>
      <c r="G187" s="339">
        <f>IF(K168="","",IFERROR(VLOOKUP($A165,'Marks Entry'!$C$10:$FHQ$109,84,0),0))</f>
        <v>0</v>
      </c>
      <c r="H187" s="340">
        <f t="shared" si="14"/>
        <v>0</v>
      </c>
      <c r="I187" s="341">
        <f>IF(K168="","",IFERROR(VLOOKUP($A165,'Marks Entry'!$C$10:$FHQ$109,86,0),0))</f>
        <v>0</v>
      </c>
      <c r="J187" s="340">
        <f t="shared" si="12"/>
        <v>0</v>
      </c>
      <c r="K187" s="338">
        <f>IF(K168="","",IFERROR(VLOOKUP($A165,'Marks Entry'!$C$10:$FHQ$109,88,0),0))</f>
        <v>0</v>
      </c>
      <c r="L187" s="342">
        <f t="shared" si="13"/>
        <v>0</v>
      </c>
      <c r="M187" s="343" t="str">
        <f>IF(K168="","",IFERROR(VLOOKUP($A165,'Marks Entry'!$C$10:$FHQ$109,93,0),0))</f>
        <v/>
      </c>
      <c r="N187" s="1509"/>
      <c r="O187" s="1379"/>
      <c r="P187" s="1379"/>
      <c r="Q187" s="1379"/>
    </row>
    <row r="188" spans="1:17" s="66" customFormat="1" ht="17.25" customHeight="1" thickBot="1">
      <c r="A188" s="1511"/>
      <c r="B188" s="315" t="s">
        <v>164</v>
      </c>
      <c r="C188" s="1456" t="str">
        <f>'Marks Entry'!$CR$3</f>
        <v>SOCIAL SCIENCE</v>
      </c>
      <c r="D188" s="1457"/>
      <c r="E188" s="338">
        <f>IF(K168="","",IFERROR(VLOOKUP($A165,'Marks Entry'!$C$10:$FHQ$109,94,0),0))</f>
        <v>0</v>
      </c>
      <c r="F188" s="338">
        <f>IF(K168="","",IFERROR(VLOOKUP($A165,'Marks Entry'!$C$10:$FHQ$109,95,0),0))</f>
        <v>0</v>
      </c>
      <c r="G188" s="339">
        <f>IF(K168="","",IFERROR(VLOOKUP($A165,'Marks Entry'!$C$10:$FHQ$109,98,0),0))</f>
        <v>0</v>
      </c>
      <c r="H188" s="340">
        <f t="shared" si="14"/>
        <v>0</v>
      </c>
      <c r="I188" s="341">
        <f>IF(K168="","",IFERROR(VLOOKUP($A165,'Marks Entry'!$C$10:$FHQ$109,100,0),0))</f>
        <v>0</v>
      </c>
      <c r="J188" s="340">
        <f t="shared" si="12"/>
        <v>0</v>
      </c>
      <c r="K188" s="338">
        <f>IF(K168="","",IFERROR(VLOOKUP($A165,'Marks Entry'!$C$10:$FHQ$109,102,0),0))</f>
        <v>0</v>
      </c>
      <c r="L188" s="342">
        <f t="shared" si="13"/>
        <v>0</v>
      </c>
      <c r="M188" s="343" t="str">
        <f>IF(K168="","",IFERROR(VLOOKUP($A165,'Marks Entry'!$C$10:$FHQ$109,107,0),0))</f>
        <v/>
      </c>
      <c r="N188" s="1509"/>
      <c r="O188" s="1379"/>
      <c r="P188" s="1379"/>
      <c r="Q188" s="1379"/>
    </row>
    <row r="189" spans="1:17" s="469" customFormat="1" ht="17.25" customHeight="1">
      <c r="A189" s="1511"/>
      <c r="B189" s="311" t="s">
        <v>164</v>
      </c>
      <c r="C189" s="1458" t="s">
        <v>75</v>
      </c>
      <c r="D189" s="1459"/>
      <c r="E189" s="1460"/>
      <c r="F189" s="1464" t="s">
        <v>76</v>
      </c>
      <c r="G189" s="1465"/>
      <c r="H189" s="1444" t="s">
        <v>77</v>
      </c>
      <c r="I189" s="1445"/>
      <c r="J189" s="472" t="s">
        <v>42</v>
      </c>
      <c r="K189" s="344" t="s">
        <v>93</v>
      </c>
      <c r="L189" s="345" t="s">
        <v>40</v>
      </c>
      <c r="M189" s="346" t="s">
        <v>44</v>
      </c>
      <c r="N189" s="1509"/>
      <c r="O189" s="1379"/>
      <c r="P189" s="1379"/>
      <c r="Q189" s="1379"/>
    </row>
    <row r="190" spans="1:17" s="469" customFormat="1" ht="20.25" customHeight="1" thickBot="1">
      <c r="A190" s="1511"/>
      <c r="B190" s="311" t="s">
        <v>164</v>
      </c>
      <c r="C190" s="1461"/>
      <c r="D190" s="1462"/>
      <c r="E190" s="1463"/>
      <c r="F190" s="1446" t="str">
        <f>IF(K168="","",IFERROR(VLOOKUP($A165,'Marks Entry'!$C$10:$FHQ$109,177,0),0))</f>
        <v/>
      </c>
      <c r="G190" s="1447"/>
      <c r="H190" s="1448" t="str">
        <f>IF(K168="","",IFERROR(VLOOKUP($A165,'Marks Entry'!$C$10:$FHQ$109,178,0),0))</f>
        <v/>
      </c>
      <c r="I190" s="1447"/>
      <c r="J190" s="473" t="str">
        <f>IF(K168="","",IFERROR(VLOOKUP($A165,'Marks Entry'!$C$10:$FHQ$109,179,0),0))</f>
        <v/>
      </c>
      <c r="K190" s="347" t="str">
        <f>IF(OR(K168="",K168="NSO",K168="TC",L190="Failed",L190="Supp."),"",IFERROR(VLOOKUP($A165,'Marks Entry'!$C$10:$FHQ$109,180,0),0))</f>
        <v/>
      </c>
      <c r="L190" s="348" t="str">
        <f>IF(K168="","",IFERROR(VLOOKUP($A165,'Marks Entry'!$C$10:$FHQ$109,181,0),0))</f>
        <v/>
      </c>
      <c r="M190" s="349" t="str">
        <f>IF(K168="","",IFERROR(VLOOKUP($A165,'Marks Entry'!$C$10:$FHQ$109,183,0),0))</f>
        <v/>
      </c>
      <c r="N190" s="1509"/>
      <c r="O190" s="1379"/>
      <c r="P190" s="1379"/>
      <c r="Q190" s="1379"/>
    </row>
    <row r="191" spans="1:17" s="469" customFormat="1" ht="17.25" customHeight="1">
      <c r="A191" s="1511"/>
      <c r="B191" s="311" t="s">
        <v>164</v>
      </c>
      <c r="C191" s="1449" t="s">
        <v>56</v>
      </c>
      <c r="D191" s="1450"/>
      <c r="E191" s="1450"/>
      <c r="F191" s="1450"/>
      <c r="G191" s="1450"/>
      <c r="H191" s="1450"/>
      <c r="I191" s="1451"/>
      <c r="J191" s="350" t="s">
        <v>57</v>
      </c>
      <c r="K191" s="351">
        <f>IF(K168="","",IFERROR(VLOOKUP($A165,'Marks Entry'!$C$10:$FHQ$109,174,0),0))</f>
        <v>0</v>
      </c>
      <c r="L191" s="1452" t="s">
        <v>102</v>
      </c>
      <c r="M191" s="1453"/>
      <c r="N191" s="1509"/>
      <c r="O191" s="1379"/>
      <c r="P191" s="1379"/>
      <c r="Q191" s="1379"/>
    </row>
    <row r="192" spans="1:17" s="469" customFormat="1" ht="17.25" customHeight="1" thickBot="1">
      <c r="A192" s="1511"/>
      <c r="B192" s="311" t="s">
        <v>164</v>
      </c>
      <c r="C192" s="1429" t="s">
        <v>52</v>
      </c>
      <c r="D192" s="1430"/>
      <c r="E192" s="1430"/>
      <c r="F192" s="1431" t="s">
        <v>160</v>
      </c>
      <c r="G192" s="1431"/>
      <c r="H192" s="1431"/>
      <c r="I192" s="1432" t="s">
        <v>256</v>
      </c>
      <c r="J192" s="352" t="s">
        <v>58</v>
      </c>
      <c r="K192" s="353">
        <f>IF(K168="","",IFERROR(VLOOKUP($A165,'Marks Entry'!$C$10:$FHQ$109,175,0),0))</f>
        <v>0</v>
      </c>
      <c r="L192" s="1434" t="str">
        <f>IF(K168="","",IFERROR(VLOOKUP($A165,'Marks Entry'!$C$10:$FHQ$109,176,0),0))</f>
        <v/>
      </c>
      <c r="M192" s="1435"/>
      <c r="N192" s="1509"/>
      <c r="O192" s="1379"/>
      <c r="P192" s="1379"/>
      <c r="Q192" s="1379"/>
    </row>
    <row r="193" spans="1:17" s="469" customFormat="1" ht="8.25" customHeight="1">
      <c r="A193" s="1511"/>
      <c r="B193" s="311" t="s">
        <v>164</v>
      </c>
      <c r="C193" s="1429"/>
      <c r="D193" s="1430"/>
      <c r="E193" s="1430"/>
      <c r="F193" s="1431"/>
      <c r="G193" s="1431"/>
      <c r="H193" s="1431"/>
      <c r="I193" s="1433"/>
      <c r="J193" s="1436" t="s">
        <v>59</v>
      </c>
      <c r="K193" s="1437"/>
      <c r="L193" s="1440" t="str">
        <f>IF(K168="","",IFERROR(VLOOKUP($A165,'Marks Entry'!$C$10:$FHQ$109,184,0),0))</f>
        <v/>
      </c>
      <c r="M193" s="1441"/>
      <c r="N193" s="1509"/>
      <c r="O193" s="1379"/>
      <c r="P193" s="1379"/>
      <c r="Q193" s="1379"/>
    </row>
    <row r="194" spans="1:17" s="469" customFormat="1" ht="17.25" customHeight="1">
      <c r="A194" s="1511"/>
      <c r="B194" s="311" t="s">
        <v>164</v>
      </c>
      <c r="C194" s="1417" t="str">
        <f>'Marks Entry'!$FN$3</f>
        <v>Vocational Education</v>
      </c>
      <c r="D194" s="1418"/>
      <c r="E194" s="1419"/>
      <c r="F194" s="1411" t="str">
        <f>IF(K168="","",IFERROR(VLOOKUP($A165,'Marks Entry'!$C$10:$FHQ$109,223,0),0))</f>
        <v>0/100</v>
      </c>
      <c r="G194" s="1412"/>
      <c r="H194" s="471" t="s">
        <v>30</v>
      </c>
      <c r="I194" s="354" t="str">
        <f>IF(K168="","",IFERROR(VLOOKUP($A165,'Marks Entry'!$C$10:$FHQ$109,173,0),0))</f>
        <v/>
      </c>
      <c r="J194" s="1438"/>
      <c r="K194" s="1439"/>
      <c r="L194" s="1442"/>
      <c r="M194" s="1443"/>
      <c r="N194" s="1509"/>
      <c r="O194" s="1379"/>
      <c r="P194" s="1379"/>
      <c r="Q194" s="1379"/>
    </row>
    <row r="195" spans="1:17" s="469" customFormat="1" ht="17.25" customHeight="1">
      <c r="A195" s="1511"/>
      <c r="B195" s="311" t="s">
        <v>164</v>
      </c>
      <c r="C195" s="1417" t="str">
        <f>'Marks Entry'!$DF$3</f>
        <v>Fou. Of Info. Tech.</v>
      </c>
      <c r="D195" s="1418"/>
      <c r="E195" s="1419"/>
      <c r="F195" s="1420" t="str">
        <f>IF(K168="","",IFERROR(VLOOKUP($A165,'Marks Entry'!$C$10:$FHQ$109,203,0),0))</f>
        <v>6/200</v>
      </c>
      <c r="G195" s="1421"/>
      <c r="H195" s="471" t="s">
        <v>30</v>
      </c>
      <c r="I195" s="354" t="str">
        <f>IF(K168="","",IFERROR(VLOOKUP($A165,'Marks Entry'!$C$10:$FHQ$109,120,0),0))</f>
        <v/>
      </c>
      <c r="J195" s="1422" t="s">
        <v>66</v>
      </c>
      <c r="K195" s="1422"/>
      <c r="L195" s="1423">
        <f>Master!$E$20</f>
        <v>46106</v>
      </c>
      <c r="M195" s="1424"/>
      <c r="N195" s="1509"/>
      <c r="O195" s="1379"/>
      <c r="P195" s="1379"/>
      <c r="Q195" s="1379"/>
    </row>
    <row r="196" spans="1:17" s="469" customFormat="1" ht="17.25" customHeight="1">
      <c r="A196" s="1511"/>
      <c r="B196" s="311" t="s">
        <v>164</v>
      </c>
      <c r="C196" s="1409" t="str">
        <f>'Marks Entry'!$DS$3</f>
        <v>Health &amp; Phy. Edu.</v>
      </c>
      <c r="D196" s="1410"/>
      <c r="E196" s="1410"/>
      <c r="F196" s="1420" t="str">
        <f>IF(K168="","",IFERROR(VLOOKUP($A165,'Marks Entry'!$C$10:$FHQ$109,207,0),0))</f>
        <v>0/200</v>
      </c>
      <c r="G196" s="1421"/>
      <c r="H196" s="471" t="s">
        <v>30</v>
      </c>
      <c r="I196" s="354" t="str">
        <f>IF(K168="","",IFERROR(VLOOKUP($A165,'Marks Entry'!$C$10:$FHQ$109,143,0),0))</f>
        <v>A</v>
      </c>
      <c r="J196" s="1425"/>
      <c r="K196" s="1425"/>
      <c r="L196" s="1425"/>
      <c r="M196" s="1426"/>
      <c r="N196" s="1509"/>
      <c r="O196" s="1379"/>
      <c r="P196" s="1379"/>
      <c r="Q196" s="1379"/>
    </row>
    <row r="197" spans="1:17" s="469" customFormat="1" ht="17.25" customHeight="1">
      <c r="A197" s="1511"/>
      <c r="B197" s="311" t="s">
        <v>164</v>
      </c>
      <c r="C197" s="1409" t="str">
        <f>'Marks Entry'!$EP$3</f>
        <v>S.U.P.W.</v>
      </c>
      <c r="D197" s="1410"/>
      <c r="E197" s="1410"/>
      <c r="F197" s="1411" t="str">
        <f>IF(K168="","",IFERROR(VLOOKUP($A165,'Marks Entry'!$C$10:$FHQ$109,211,0),0))</f>
        <v>0/100</v>
      </c>
      <c r="G197" s="1412"/>
      <c r="H197" s="471" t="s">
        <v>30</v>
      </c>
      <c r="I197" s="354" t="str">
        <f>IF(K168="","",IFERROR(VLOOKUP($A165,'Marks Entry'!$C$10:$FHQ$109,149,0),0))</f>
        <v/>
      </c>
      <c r="J197" s="1427"/>
      <c r="K197" s="1427"/>
      <c r="L197" s="1427"/>
      <c r="M197" s="1428"/>
      <c r="N197" s="1509"/>
      <c r="O197" s="1379"/>
      <c r="P197" s="1379"/>
      <c r="Q197" s="1379"/>
    </row>
    <row r="198" spans="1:17" s="469" customFormat="1" ht="17.25" customHeight="1">
      <c r="A198" s="1511"/>
      <c r="B198" s="311" t="s">
        <v>164</v>
      </c>
      <c r="C198" s="1409" t="str">
        <f>'Marks Entry'!$EV$3</f>
        <v>Art Education</v>
      </c>
      <c r="D198" s="1410"/>
      <c r="E198" s="1410"/>
      <c r="F198" s="1411" t="str">
        <f>IF(K168="","",IFERROR(VLOOKUP($A165,'Marks Entry'!$C$10:$FHQ$109,215,0),0))</f>
        <v>0/100</v>
      </c>
      <c r="G198" s="1412"/>
      <c r="H198" s="471" t="s">
        <v>30</v>
      </c>
      <c r="I198" s="354" t="str">
        <f>IF(K168="","",IFERROR(VLOOKUP($A165,'Marks Entry'!$C$10:$FHQ$109,155,0),0))</f>
        <v/>
      </c>
      <c r="J198" s="1392" t="s">
        <v>221</v>
      </c>
      <c r="K198" s="1392"/>
      <c r="L198" s="1392"/>
      <c r="M198" s="1393"/>
      <c r="N198" s="1509"/>
      <c r="O198" s="1379"/>
      <c r="P198" s="1379"/>
      <c r="Q198" s="1379"/>
    </row>
    <row r="199" spans="1:17" s="469" customFormat="1" ht="17.25" customHeight="1" thickBot="1">
      <c r="A199" s="1511"/>
      <c r="B199" s="311" t="s">
        <v>164</v>
      </c>
      <c r="C199" s="1413" t="str">
        <f>'Marks Entry'!$FB$3</f>
        <v>Freedom movement and trad. Of bravery in Raj.</v>
      </c>
      <c r="D199" s="1414"/>
      <c r="E199" s="1414"/>
      <c r="F199" s="1415" t="str">
        <f>IF(K168="","",IFERROR(VLOOKUP($A165,'Marks Entry'!$C$10:$FHQ$109,219,0),0))</f>
        <v>0/200</v>
      </c>
      <c r="G199" s="1416"/>
      <c r="H199" s="470" t="s">
        <v>91</v>
      </c>
      <c r="I199" s="355" t="str">
        <f>IF(K168="","",IFERROR(VLOOKUP($A165,'Marks Entry'!$C$10:$FHQ$109,167,0),0))</f>
        <v/>
      </c>
      <c r="J199" s="1392" t="s">
        <v>222</v>
      </c>
      <c r="K199" s="1392"/>
      <c r="L199" s="1392"/>
      <c r="M199" s="1393"/>
      <c r="N199" s="1509"/>
      <c r="O199" s="1379"/>
      <c r="P199" s="1379"/>
      <c r="Q199" s="1379"/>
    </row>
    <row r="200" spans="1:17" s="469" customFormat="1" ht="17.25" customHeight="1">
      <c r="A200" s="1511"/>
      <c r="B200" s="311" t="s">
        <v>164</v>
      </c>
      <c r="C200" s="1380" t="s">
        <v>166</v>
      </c>
      <c r="D200" s="1381"/>
      <c r="E200" s="1382"/>
      <c r="F200" s="1389" t="s">
        <v>167</v>
      </c>
      <c r="G200" s="1390"/>
      <c r="H200" s="1391"/>
      <c r="I200" s="356" t="s">
        <v>30</v>
      </c>
      <c r="J200" s="1392" t="s">
        <v>223</v>
      </c>
      <c r="K200" s="1392"/>
      <c r="L200" s="1392"/>
      <c r="M200" s="1393"/>
      <c r="N200" s="1509"/>
      <c r="O200" s="1379"/>
      <c r="P200" s="1379"/>
      <c r="Q200" s="1379"/>
    </row>
    <row r="201" spans="1:17" s="469" customFormat="1" ht="17.25" customHeight="1">
      <c r="A201" s="1511"/>
      <c r="B201" s="311" t="s">
        <v>164</v>
      </c>
      <c r="C201" s="1383"/>
      <c r="D201" s="1384"/>
      <c r="E201" s="1385"/>
      <c r="F201" s="1394" t="s">
        <v>217</v>
      </c>
      <c r="G201" s="1395"/>
      <c r="H201" s="1396"/>
      <c r="I201" s="357" t="s">
        <v>60</v>
      </c>
      <c r="J201" s="1397" t="s">
        <v>225</v>
      </c>
      <c r="K201" s="1398"/>
      <c r="L201" s="1398"/>
      <c r="M201" s="1399"/>
      <c r="N201" s="1509"/>
      <c r="O201" s="1379"/>
      <c r="P201" s="1379"/>
      <c r="Q201" s="1379"/>
    </row>
    <row r="202" spans="1:17" s="469" customFormat="1" ht="17.25" customHeight="1">
      <c r="A202" s="1511"/>
      <c r="B202" s="311" t="s">
        <v>164</v>
      </c>
      <c r="C202" s="1383"/>
      <c r="D202" s="1384"/>
      <c r="E202" s="1385"/>
      <c r="F202" s="1394" t="s">
        <v>218</v>
      </c>
      <c r="G202" s="1395"/>
      <c r="H202" s="1396"/>
      <c r="I202" s="357" t="s">
        <v>61</v>
      </c>
      <c r="J202" s="1400"/>
      <c r="K202" s="1401"/>
      <c r="L202" s="1401"/>
      <c r="M202" s="1402"/>
      <c r="N202" s="1509"/>
      <c r="O202" s="1379"/>
      <c r="P202" s="1379"/>
      <c r="Q202" s="1379"/>
    </row>
    <row r="203" spans="1:17" s="469" customFormat="1" ht="17.25" customHeight="1">
      <c r="A203" s="1511"/>
      <c r="B203" s="311" t="s">
        <v>164</v>
      </c>
      <c r="C203" s="1383"/>
      <c r="D203" s="1384"/>
      <c r="E203" s="1385"/>
      <c r="F203" s="1394" t="s">
        <v>219</v>
      </c>
      <c r="G203" s="1395"/>
      <c r="H203" s="1396"/>
      <c r="I203" s="357" t="s">
        <v>63</v>
      </c>
      <c r="J203" s="1400"/>
      <c r="K203" s="1401"/>
      <c r="L203" s="1401"/>
      <c r="M203" s="1402"/>
      <c r="N203" s="1509"/>
      <c r="O203" s="1379"/>
      <c r="P203" s="1379"/>
      <c r="Q203" s="1379"/>
    </row>
    <row r="204" spans="1:17" s="469" customFormat="1" ht="17.25" customHeight="1" thickBot="1">
      <c r="A204" s="1511"/>
      <c r="B204" s="358" t="s">
        <v>164</v>
      </c>
      <c r="C204" s="1386"/>
      <c r="D204" s="1387"/>
      <c r="E204" s="1388"/>
      <c r="F204" s="1403" t="s">
        <v>220</v>
      </c>
      <c r="G204" s="1404"/>
      <c r="H204" s="1405"/>
      <c r="I204" s="359" t="s">
        <v>62</v>
      </c>
      <c r="J204" s="1406" t="s">
        <v>224</v>
      </c>
      <c r="K204" s="1407"/>
      <c r="L204" s="1407"/>
      <c r="M204" s="1408"/>
      <c r="N204" s="1509"/>
      <c r="O204" s="1379"/>
      <c r="P204" s="1379"/>
      <c r="Q204" s="1379"/>
    </row>
    <row r="205" spans="1:17" s="469" customFormat="1" ht="12" customHeight="1" thickTop="1">
      <c r="A205" s="1377" t="s">
        <v>159</v>
      </c>
      <c r="B205" s="1377"/>
      <c r="C205" s="1377"/>
      <c r="D205" s="1377"/>
      <c r="E205" s="1377"/>
      <c r="F205" s="1377"/>
      <c r="G205" s="1377"/>
      <c r="H205" s="1377"/>
      <c r="I205" s="1377"/>
      <c r="J205" s="1377"/>
      <c r="K205" s="1377"/>
      <c r="L205" s="1377"/>
      <c r="M205" s="1377"/>
      <c r="N205" s="1377"/>
      <c r="O205" s="1379"/>
      <c r="P205" s="1379"/>
      <c r="Q205" s="1379"/>
    </row>
    <row r="206" spans="1:17" s="469" customFormat="1" ht="19.5" customHeight="1" thickBot="1">
      <c r="A206" s="308">
        <f>A165+1</f>
        <v>6</v>
      </c>
      <c r="B206" s="1508" t="s">
        <v>238</v>
      </c>
      <c r="C206" s="1508"/>
      <c r="D206" s="1508"/>
      <c r="E206" s="1508"/>
      <c r="F206" s="1508"/>
      <c r="G206" s="1508"/>
      <c r="H206" s="1508"/>
      <c r="I206" s="1508"/>
      <c r="J206" s="1508"/>
      <c r="K206" s="1508"/>
      <c r="L206" s="1508"/>
      <c r="M206" s="1508"/>
      <c r="N206" s="1509" t="s">
        <v>159</v>
      </c>
      <c r="O206" s="1379"/>
      <c r="P206" s="1379"/>
      <c r="Q206" s="1379"/>
    </row>
    <row r="207" spans="1:17" s="30" customFormat="1" ht="36" customHeight="1">
      <c r="A207" s="1510"/>
      <c r="B207" s="1512"/>
      <c r="C207" s="1513"/>
      <c r="D207" s="1516" t="str">
        <f>Master!$E$8</f>
        <v>GOVT VARISHTHA UPADHYAY SANSKRIT SCHOOL</v>
      </c>
      <c r="E207" s="1517"/>
      <c r="F207" s="1517"/>
      <c r="G207" s="1517"/>
      <c r="H207" s="1517"/>
      <c r="I207" s="1517"/>
      <c r="J207" s="1517"/>
      <c r="K207" s="1517"/>
      <c r="L207" s="1517"/>
      <c r="M207" s="1518"/>
      <c r="N207" s="1509"/>
      <c r="O207" s="1379"/>
      <c r="P207" s="1379"/>
      <c r="Q207" s="1379"/>
    </row>
    <row r="208" spans="1:17" s="469" customFormat="1" ht="19.5" customHeight="1" thickBot="1">
      <c r="A208" s="1510"/>
      <c r="B208" s="1514"/>
      <c r="C208" s="1515"/>
      <c r="D208" s="1519">
        <f>Master!$E$11</f>
        <v>0</v>
      </c>
      <c r="E208" s="1519"/>
      <c r="F208" s="1519"/>
      <c r="G208" s="1519"/>
      <c r="H208" s="1519"/>
      <c r="I208" s="1519"/>
      <c r="J208" s="1519"/>
      <c r="K208" s="1519"/>
      <c r="L208" s="1519"/>
      <c r="M208" s="1520"/>
      <c r="N208" s="1509"/>
      <c r="O208" s="1379"/>
      <c r="P208" s="1379"/>
      <c r="Q208" s="1379"/>
    </row>
    <row r="209" spans="1:17" s="66" customFormat="1" ht="18.75" customHeight="1">
      <c r="A209" s="1511"/>
      <c r="B209" s="309"/>
      <c r="C209" s="1521" t="s">
        <v>152</v>
      </c>
      <c r="D209" s="1522"/>
      <c r="E209" s="1522"/>
      <c r="F209" s="1522"/>
      <c r="G209" s="1522"/>
      <c r="H209" s="1523"/>
      <c r="I209" s="1530" t="s">
        <v>133</v>
      </c>
      <c r="J209" s="1531"/>
      <c r="K209" s="1534">
        <f>VLOOKUP($A206,'Marks Entry'!$C$10:$K$109,5)</f>
        <v>0</v>
      </c>
      <c r="L209" s="1536" t="s">
        <v>214</v>
      </c>
      <c r="M209" s="1537"/>
      <c r="N209" s="1509"/>
      <c r="O209" s="1379"/>
      <c r="P209" s="1379"/>
      <c r="Q209" s="1379"/>
    </row>
    <row r="210" spans="1:17" s="66" customFormat="1" ht="18.75" customHeight="1">
      <c r="A210" s="1511"/>
      <c r="B210" s="309"/>
      <c r="C210" s="1524"/>
      <c r="D210" s="1525"/>
      <c r="E210" s="1525"/>
      <c r="F210" s="1525"/>
      <c r="G210" s="1525"/>
      <c r="H210" s="1526"/>
      <c r="I210" s="1530"/>
      <c r="J210" s="1531"/>
      <c r="K210" s="1534"/>
      <c r="L210" s="1538">
        <f>Master!$E$14</f>
        <v>8170</v>
      </c>
      <c r="M210" s="1539"/>
      <c r="N210" s="1509"/>
      <c r="O210" s="1379"/>
      <c r="P210" s="1379"/>
      <c r="Q210" s="1379"/>
    </row>
    <row r="211" spans="1:17" s="469" customFormat="1" ht="15.75" customHeight="1">
      <c r="A211" s="1511"/>
      <c r="B211" s="310"/>
      <c r="C211" s="1524"/>
      <c r="D211" s="1525"/>
      <c r="E211" s="1525"/>
      <c r="F211" s="1525"/>
      <c r="G211" s="1525"/>
      <c r="H211" s="1526"/>
      <c r="I211" s="1530"/>
      <c r="J211" s="1531"/>
      <c r="K211" s="1534"/>
      <c r="L211" s="1540" t="s">
        <v>215</v>
      </c>
      <c r="M211" s="1541"/>
      <c r="N211" s="1509"/>
      <c r="O211" s="1379"/>
      <c r="P211" s="1379"/>
      <c r="Q211" s="1379"/>
    </row>
    <row r="212" spans="1:17" s="469" customFormat="1" ht="18" customHeight="1" thickBot="1">
      <c r="A212" s="1511"/>
      <c r="B212" s="310"/>
      <c r="C212" s="1527"/>
      <c r="D212" s="1528"/>
      <c r="E212" s="1528"/>
      <c r="F212" s="1528"/>
      <c r="G212" s="1528"/>
      <c r="H212" s="1529"/>
      <c r="I212" s="1532"/>
      <c r="J212" s="1533"/>
      <c r="K212" s="1535"/>
      <c r="L212" s="1542" t="str">
        <f>Master!$E$6</f>
        <v>2025-26</v>
      </c>
      <c r="M212" s="1543"/>
      <c r="N212" s="1509"/>
      <c r="O212" s="1379"/>
      <c r="P212" s="1379"/>
      <c r="Q212" s="1379"/>
    </row>
    <row r="213" spans="1:17" s="469" customFormat="1" ht="17.25" customHeight="1">
      <c r="A213" s="1511"/>
      <c r="B213" s="311" t="s">
        <v>164</v>
      </c>
      <c r="C213" s="1544" t="s">
        <v>20</v>
      </c>
      <c r="D213" s="1545"/>
      <c r="E213" s="1545"/>
      <c r="F213" s="1545"/>
      <c r="G213" s="1546"/>
      <c r="H213" s="312" t="s">
        <v>151</v>
      </c>
      <c r="I213" s="1547">
        <f>IF(K209="","",VLOOKUP($A206,'Marks Entry'!$C$10:$FW$109,3,0))</f>
        <v>0</v>
      </c>
      <c r="J213" s="1547"/>
      <c r="K213" s="1547"/>
      <c r="L213" s="1547"/>
      <c r="M213" s="1548"/>
      <c r="N213" s="1509"/>
      <c r="O213" s="1379"/>
      <c r="P213" s="1379"/>
      <c r="Q213" s="1379"/>
    </row>
    <row r="214" spans="1:17" s="469" customFormat="1" ht="17.25" customHeight="1">
      <c r="A214" s="1511"/>
      <c r="B214" s="311" t="s">
        <v>164</v>
      </c>
      <c r="C214" s="1474" t="s">
        <v>22</v>
      </c>
      <c r="D214" s="1475"/>
      <c r="E214" s="1475"/>
      <c r="F214" s="1475"/>
      <c r="G214" s="1476"/>
      <c r="H214" s="313" t="s">
        <v>151</v>
      </c>
      <c r="I214" s="1478">
        <f>IF(K209="","",VLOOKUP($A206,'Marks Entry'!$C$10:$FW$109,6,0))</f>
        <v>0</v>
      </c>
      <c r="J214" s="1478"/>
      <c r="K214" s="1478"/>
      <c r="L214" s="1478"/>
      <c r="M214" s="1479"/>
      <c r="N214" s="1509"/>
      <c r="O214" s="1379"/>
      <c r="P214" s="1379"/>
      <c r="Q214" s="1379"/>
    </row>
    <row r="215" spans="1:17" s="469" customFormat="1" ht="17.25" customHeight="1">
      <c r="A215" s="1511"/>
      <c r="B215" s="311" t="s">
        <v>164</v>
      </c>
      <c r="C215" s="1474" t="s">
        <v>23</v>
      </c>
      <c r="D215" s="1475"/>
      <c r="E215" s="1475"/>
      <c r="F215" s="1475"/>
      <c r="G215" s="1476"/>
      <c r="H215" s="313" t="s">
        <v>151</v>
      </c>
      <c r="I215" s="1478">
        <f>IF(K209="","",VLOOKUP($A206,'Marks Entry'!$C$10:$FW$109,7,0))</f>
        <v>0</v>
      </c>
      <c r="J215" s="1478"/>
      <c r="K215" s="1478"/>
      <c r="L215" s="1478"/>
      <c r="M215" s="1479"/>
      <c r="N215" s="1509"/>
      <c r="O215" s="1379"/>
      <c r="P215" s="1379"/>
      <c r="Q215" s="1379"/>
    </row>
    <row r="216" spans="1:17" s="469" customFormat="1" ht="17.25" customHeight="1">
      <c r="A216" s="1511"/>
      <c r="B216" s="311" t="s">
        <v>164</v>
      </c>
      <c r="C216" s="1474" t="s">
        <v>50</v>
      </c>
      <c r="D216" s="1475"/>
      <c r="E216" s="1475"/>
      <c r="F216" s="1475"/>
      <c r="G216" s="1476"/>
      <c r="H216" s="313" t="s">
        <v>151</v>
      </c>
      <c r="I216" s="1478">
        <f>IF(K209="","",VLOOKUP($A206,'Marks Entry'!$C$10:$FW$109,8,0))</f>
        <v>0</v>
      </c>
      <c r="J216" s="1478"/>
      <c r="K216" s="1478"/>
      <c r="L216" s="1478"/>
      <c r="M216" s="1479"/>
      <c r="N216" s="1509"/>
      <c r="O216" s="1379"/>
      <c r="P216" s="1379"/>
      <c r="Q216" s="1379"/>
    </row>
    <row r="217" spans="1:17" s="469" customFormat="1" ht="17.25" customHeight="1">
      <c r="A217" s="1511"/>
      <c r="B217" s="311" t="s">
        <v>164</v>
      </c>
      <c r="C217" s="1474" t="s">
        <v>51</v>
      </c>
      <c r="D217" s="1475"/>
      <c r="E217" s="1475"/>
      <c r="F217" s="1475"/>
      <c r="G217" s="1476"/>
      <c r="H217" s="313" t="s">
        <v>151</v>
      </c>
      <c r="I217" s="1477" t="str">
        <f>IF(K209="","",CONCATENATE('Marks Entry'!$G$4,'Marks Entry'!$J$4))</f>
        <v>9(A)</v>
      </c>
      <c r="J217" s="1478"/>
      <c r="K217" s="1478"/>
      <c r="L217" s="1478"/>
      <c r="M217" s="1479"/>
      <c r="N217" s="1509"/>
      <c r="O217" s="1379"/>
      <c r="P217" s="1379"/>
      <c r="Q217" s="1379"/>
    </row>
    <row r="218" spans="1:17" s="469" customFormat="1" ht="17.25" customHeight="1" thickBot="1">
      <c r="A218" s="1511"/>
      <c r="B218" s="311" t="s">
        <v>164</v>
      </c>
      <c r="C218" s="1480" t="s">
        <v>25</v>
      </c>
      <c r="D218" s="1481"/>
      <c r="E218" s="1481"/>
      <c r="F218" s="1481"/>
      <c r="G218" s="1482"/>
      <c r="H218" s="314" t="s">
        <v>151</v>
      </c>
      <c r="I218" s="1483">
        <f>IF(K209="","",VLOOKUP($A206,'Marks Entry'!$C$10:$FW$109,9,0))</f>
        <v>0</v>
      </c>
      <c r="J218" s="1483"/>
      <c r="K218" s="1483"/>
      <c r="L218" s="1483"/>
      <c r="M218" s="1484"/>
      <c r="N218" s="1509"/>
      <c r="O218" s="1379"/>
      <c r="P218" s="1379"/>
      <c r="Q218" s="1379"/>
    </row>
    <row r="219" spans="1:17" s="66" customFormat="1" ht="17.25" customHeight="1">
      <c r="A219" s="1511"/>
      <c r="B219" s="315" t="s">
        <v>164</v>
      </c>
      <c r="C219" s="1485" t="s">
        <v>52</v>
      </c>
      <c r="D219" s="1486"/>
      <c r="E219" s="1489" t="s">
        <v>67</v>
      </c>
      <c r="F219" s="1491" t="s">
        <v>68</v>
      </c>
      <c r="G219" s="1489" t="s">
        <v>195</v>
      </c>
      <c r="H219" s="1493" t="s">
        <v>29</v>
      </c>
      <c r="I219" s="1495" t="s">
        <v>53</v>
      </c>
      <c r="J219" s="1497" t="s">
        <v>216</v>
      </c>
      <c r="K219" s="1499" t="s">
        <v>81</v>
      </c>
      <c r="L219" s="1501" t="s">
        <v>74</v>
      </c>
      <c r="M219" s="1503" t="s">
        <v>100</v>
      </c>
      <c r="N219" s="1509"/>
      <c r="O219" s="1379"/>
      <c r="P219" s="1379"/>
      <c r="Q219" s="1379"/>
    </row>
    <row r="220" spans="1:17" s="66" customFormat="1" ht="21.75" customHeight="1">
      <c r="A220" s="1511"/>
      <c r="B220" s="315" t="s">
        <v>164</v>
      </c>
      <c r="C220" s="1487"/>
      <c r="D220" s="1488"/>
      <c r="E220" s="1490"/>
      <c r="F220" s="1492"/>
      <c r="G220" s="1490"/>
      <c r="H220" s="1494"/>
      <c r="I220" s="1496"/>
      <c r="J220" s="1498"/>
      <c r="K220" s="1500"/>
      <c r="L220" s="1502"/>
      <c r="M220" s="1504"/>
      <c r="N220" s="1509"/>
      <c r="O220" s="1379"/>
      <c r="P220" s="1379"/>
      <c r="Q220" s="1379"/>
    </row>
    <row r="221" spans="1:17" s="66" customFormat="1" ht="17.25" customHeight="1" thickBot="1">
      <c r="A221" s="1511"/>
      <c r="B221" s="315" t="s">
        <v>164</v>
      </c>
      <c r="C221" s="1506" t="s">
        <v>54</v>
      </c>
      <c r="D221" s="1507"/>
      <c r="E221" s="316">
        <f>'Marks Entry'!$L$8</f>
        <v>5</v>
      </c>
      <c r="F221" s="316">
        <f>'Marks Entry'!$M$8</f>
        <v>5</v>
      </c>
      <c r="G221" s="316">
        <f>'Marks Entry'!$M$8</f>
        <v>5</v>
      </c>
      <c r="H221" s="317">
        <f>SUM(E221:G221)</f>
        <v>15</v>
      </c>
      <c r="I221" s="316">
        <f>'Marks Entry'!$R$8</f>
        <v>35</v>
      </c>
      <c r="J221" s="317">
        <f>SUM(H221,I221)</f>
        <v>50</v>
      </c>
      <c r="K221" s="316">
        <f>'Marks Entry'!$T$8</f>
        <v>50</v>
      </c>
      <c r="L221" s="318">
        <f>SUM(J221,K221)</f>
        <v>100</v>
      </c>
      <c r="M221" s="1505"/>
      <c r="N221" s="1509"/>
      <c r="O221" s="1379"/>
      <c r="P221" s="1379"/>
      <c r="Q221" s="1379"/>
    </row>
    <row r="222" spans="1:17" s="66" customFormat="1" ht="17.25" customHeight="1">
      <c r="A222" s="1511"/>
      <c r="B222" s="315" t="s">
        <v>164</v>
      </c>
      <c r="C222" s="1466" t="str">
        <f>'Marks Entry'!$L$3</f>
        <v>HINDI</v>
      </c>
      <c r="D222" s="1467"/>
      <c r="E222" s="319">
        <f>IF(K209="","",IFERROR(VLOOKUP($A206,'Marks Entry'!$C$10:$FHQ$109,10,0),0))</f>
        <v>0</v>
      </c>
      <c r="F222" s="319">
        <f>IF(K209="","",IFERROR(VLOOKUP($A206,'Marks Entry'!$C$10:$FHQ$109,11,0),0))</f>
        <v>0</v>
      </c>
      <c r="G222" s="320">
        <f>IF(K209="","",IFERROR(VLOOKUP($A206,'Marks Entry'!$C$10:$FHQ$109,14,0),0))</f>
        <v>0</v>
      </c>
      <c r="H222" s="321">
        <f>SUM(E222:G222)</f>
        <v>0</v>
      </c>
      <c r="I222" s="319">
        <f>IF(K209="","",IFERROR(VLOOKUP($A206,'Marks Entry'!$C$10:$FHQ$109,16,0),0))</f>
        <v>0</v>
      </c>
      <c r="J222" s="321">
        <f t="shared" ref="J222:J229" si="15">SUM(H222,I222)</f>
        <v>0</v>
      </c>
      <c r="K222" s="319">
        <f>IF(K209="","",IFERROR(VLOOKUP($A206,'Marks Entry'!$C$10:$FHQ$109,18,0),0))</f>
        <v>0</v>
      </c>
      <c r="L222" s="322">
        <f t="shared" ref="L222:L229" si="16">SUM(J222,K222)</f>
        <v>0</v>
      </c>
      <c r="M222" s="323" t="str">
        <f>IF(K209="","",IFERROR(VLOOKUP($A206,'Marks Entry'!$C$10:$FHQ$109,23,0),0))</f>
        <v/>
      </c>
      <c r="N222" s="1509"/>
      <c r="O222" s="1379"/>
      <c r="P222" s="1379"/>
      <c r="Q222" s="1379"/>
    </row>
    <row r="223" spans="1:17" s="66" customFormat="1" ht="17.25" customHeight="1" thickBot="1">
      <c r="A223" s="1511"/>
      <c r="B223" s="315" t="s">
        <v>164</v>
      </c>
      <c r="C223" s="1468" t="str">
        <f>'Marks Entry'!$Z$3</f>
        <v>ENGLISH</v>
      </c>
      <c r="D223" s="1469"/>
      <c r="E223" s="324">
        <f>IF(K209="","",IFERROR(VLOOKUP($A206,'Marks Entry'!$C$10:$FHQ$109,24,0),0))</f>
        <v>0</v>
      </c>
      <c r="F223" s="324">
        <f>IF(K209="","",IFERROR(VLOOKUP($A206,'Marks Entry'!$C$10:$FHQ$109,25,0),0))</f>
        <v>0</v>
      </c>
      <c r="G223" s="325">
        <f>IF(K209="","",IFERROR(VLOOKUP($A206,'Marks Entry'!$C$10:$FHQ$109,28,0),0))</f>
        <v>0</v>
      </c>
      <c r="H223" s="326">
        <f t="shared" ref="H223:H229" si="17">SUM(E223:G223)</f>
        <v>0</v>
      </c>
      <c r="I223" s="327">
        <f>IF(K209="","",IFERROR(VLOOKUP($A206,'Marks Entry'!$C$10:$FHQ$109,30,0),0))</f>
        <v>0</v>
      </c>
      <c r="J223" s="326">
        <f t="shared" si="15"/>
        <v>0</v>
      </c>
      <c r="K223" s="324">
        <f>IF(K209="","",IFERROR(VLOOKUP($A206,'Marks Entry'!$C$10:$FHQ$109,32,0),0))</f>
        <v>0</v>
      </c>
      <c r="L223" s="328">
        <f t="shared" si="16"/>
        <v>0</v>
      </c>
      <c r="M223" s="329" t="str">
        <f>IF(K209="","",IFERROR(VLOOKUP($A206,'Marks Entry'!$C$10:$FHQ$109,37,0),0))</f>
        <v/>
      </c>
      <c r="N223" s="1509"/>
      <c r="O223" s="1379"/>
      <c r="P223" s="1379"/>
      <c r="Q223" s="1379"/>
    </row>
    <row r="224" spans="1:17" s="66" customFormat="1" ht="17.25" customHeight="1" thickBot="1">
      <c r="A224" s="1511"/>
      <c r="B224" s="315" t="s">
        <v>164</v>
      </c>
      <c r="C224" s="1470" t="s">
        <v>54</v>
      </c>
      <c r="D224" s="1471"/>
      <c r="E224" s="330">
        <f>'Marks Entry'!$AN$8</f>
        <v>10</v>
      </c>
      <c r="F224" s="330">
        <f>'Marks Entry'!$AO$8</f>
        <v>10</v>
      </c>
      <c r="G224" s="330">
        <f>'Marks Entry'!$AO$8</f>
        <v>10</v>
      </c>
      <c r="H224" s="331">
        <f t="shared" si="17"/>
        <v>30</v>
      </c>
      <c r="I224" s="330">
        <f>'Marks Entry'!$AT$8</f>
        <v>70</v>
      </c>
      <c r="J224" s="331">
        <f t="shared" si="15"/>
        <v>100</v>
      </c>
      <c r="K224" s="330">
        <f>'Marks Entry'!$AV$8</f>
        <v>100</v>
      </c>
      <c r="L224" s="332">
        <f t="shared" si="16"/>
        <v>200</v>
      </c>
      <c r="M224" s="333" t="s">
        <v>165</v>
      </c>
      <c r="N224" s="1509"/>
      <c r="O224" s="1379"/>
      <c r="P224" s="1379"/>
      <c r="Q224" s="1379"/>
    </row>
    <row r="225" spans="1:17" s="66" customFormat="1" ht="17.25" customHeight="1">
      <c r="A225" s="1511"/>
      <c r="B225" s="315" t="s">
        <v>164</v>
      </c>
      <c r="C225" s="1472" t="str">
        <f>'Marks Entry'!$AN$3</f>
        <v>SANSKRIT-I</v>
      </c>
      <c r="D225" s="1473"/>
      <c r="E225" s="319">
        <f>IF(K209="","",IFERROR(VLOOKUP($A206,'Marks Entry'!$C$10:$FHQ$109,38,0),0))</f>
        <v>0</v>
      </c>
      <c r="F225" s="319">
        <f>IF(K209="","",IFERROR(VLOOKUP($A206,'Marks Entry'!$C$10:$FHQ$109,39,0),0))</f>
        <v>0</v>
      </c>
      <c r="G225" s="320">
        <f>IF(K209="","",IFERROR(VLOOKUP($A206,'Marks Entry'!$C$10:$FHQ$109,42,0),0))</f>
        <v>0</v>
      </c>
      <c r="H225" s="334">
        <f t="shared" si="17"/>
        <v>0</v>
      </c>
      <c r="I225" s="335">
        <f>IF(K209="","",IFERROR(VLOOKUP($A206,'Marks Entry'!$C$10:$FHQ$109,44,0),0))</f>
        <v>0</v>
      </c>
      <c r="J225" s="334">
        <f t="shared" si="15"/>
        <v>0</v>
      </c>
      <c r="K225" s="319">
        <f>IF(K209="","",IFERROR(VLOOKUP($A206,'Marks Entry'!$C$10:$FHQ$109,46,0),0))</f>
        <v>0</v>
      </c>
      <c r="L225" s="322">
        <f t="shared" si="16"/>
        <v>0</v>
      </c>
      <c r="M225" s="323" t="str">
        <f>IF(K209="","",IFERROR(VLOOKUP($A206,'Marks Entry'!$C$10:$FHQ$109,51,0),0))</f>
        <v/>
      </c>
      <c r="N225" s="1509"/>
      <c r="O225" s="1379"/>
      <c r="P225" s="1379"/>
      <c r="Q225" s="1379"/>
    </row>
    <row r="226" spans="1:17" s="66" customFormat="1" ht="17.25" customHeight="1">
      <c r="A226" s="1511"/>
      <c r="B226" s="315" t="s">
        <v>164</v>
      </c>
      <c r="C226" s="1454" t="str">
        <f>'Marks Entry'!$BB$3</f>
        <v>SANSKRIT-II</v>
      </c>
      <c r="D226" s="1455"/>
      <c r="E226" s="319">
        <f>IF(K209="","",IFERROR(VLOOKUP($A206,'Marks Entry'!$C$10:$FHQ$109,52,0),0))</f>
        <v>0</v>
      </c>
      <c r="F226" s="319">
        <f>IF(K209="","",IFERROR(VLOOKUP($A206,'Marks Entry'!$C$10:$FHQ$109,53,0),0))</f>
        <v>0</v>
      </c>
      <c r="G226" s="320">
        <f>IF(K209="","",IFERROR(VLOOKUP($A206,'Marks Entry'!$C$10:$FHQ$109,56,0),0))</f>
        <v>0</v>
      </c>
      <c r="H226" s="336">
        <f t="shared" si="17"/>
        <v>0</v>
      </c>
      <c r="I226" s="337">
        <f>IF(K209="","",IFERROR(VLOOKUP($A206,'Marks Entry'!$C$10:$FHQ$109,58,0),0))</f>
        <v>0</v>
      </c>
      <c r="J226" s="336">
        <f t="shared" si="15"/>
        <v>0</v>
      </c>
      <c r="K226" s="319">
        <f>IF(K209="","",IFERROR(VLOOKUP($A206,'Marks Entry'!$C$10:$FHQ$109,60,0),0))</f>
        <v>0</v>
      </c>
      <c r="L226" s="322">
        <f t="shared" si="16"/>
        <v>0</v>
      </c>
      <c r="M226" s="323" t="str">
        <f>IF(K209="","",IFERROR(VLOOKUP($A206,'Marks Entry'!$C$10:$FHQ$109,65,0),0))</f>
        <v/>
      </c>
      <c r="N226" s="1509"/>
      <c r="O226" s="1379"/>
      <c r="P226" s="1379"/>
      <c r="Q226" s="1379"/>
    </row>
    <row r="227" spans="1:17" s="66" customFormat="1" ht="17.25" customHeight="1">
      <c r="A227" s="1511"/>
      <c r="B227" s="315" t="s">
        <v>164</v>
      </c>
      <c r="C227" s="1454" t="str">
        <f>'Marks Entry'!$BP$3</f>
        <v>SCIENCE</v>
      </c>
      <c r="D227" s="1455"/>
      <c r="E227" s="319">
        <f>IF(K209="","",IFERROR(VLOOKUP($A206,'Marks Entry'!$C$10:$FHQ$109,66,0),0))</f>
        <v>0</v>
      </c>
      <c r="F227" s="319">
        <f>IF(K209="","",IFERROR(VLOOKUP($A206,'Marks Entry'!$C$10:$FHQ$109,67,0),0))</f>
        <v>0</v>
      </c>
      <c r="G227" s="320">
        <f>IF(K209="","",IFERROR(VLOOKUP($A206,'Marks Entry'!$C$10:$FHQ$109,70,0),0))</f>
        <v>0</v>
      </c>
      <c r="H227" s="336">
        <f t="shared" si="17"/>
        <v>0</v>
      </c>
      <c r="I227" s="337">
        <f>IF(K209="","",IFERROR(VLOOKUP($A206,'Marks Entry'!$C$10:$FHQ$109,72,0),0))</f>
        <v>0</v>
      </c>
      <c r="J227" s="336">
        <f t="shared" si="15"/>
        <v>0</v>
      </c>
      <c r="K227" s="319">
        <f>IF(K209="","",IFERROR(VLOOKUP($A206,'Marks Entry'!$C$10:$FHQ$109,74,0),0))</f>
        <v>0</v>
      </c>
      <c r="L227" s="322">
        <f t="shared" si="16"/>
        <v>0</v>
      </c>
      <c r="M227" s="323" t="str">
        <f>IF(K209="","",IFERROR(VLOOKUP($A206,'Marks Entry'!$C$10:$FHQ$109,79,0),0))</f>
        <v/>
      </c>
      <c r="N227" s="1509"/>
      <c r="O227" s="1379"/>
      <c r="P227" s="1379"/>
      <c r="Q227" s="1379"/>
    </row>
    <row r="228" spans="1:17" s="66" customFormat="1" ht="17.25" customHeight="1">
      <c r="A228" s="1511"/>
      <c r="B228" s="315" t="s">
        <v>164</v>
      </c>
      <c r="C228" s="1456" t="str">
        <f>'Marks Entry'!$CD$3</f>
        <v>MATHEMATICS</v>
      </c>
      <c r="D228" s="1457"/>
      <c r="E228" s="338">
        <f>IF(K209="","",IFERROR(VLOOKUP($A206,'Marks Entry'!$C$10:$FHQ$109,80,0),0))</f>
        <v>0</v>
      </c>
      <c r="F228" s="338">
        <f>IF(K209="","",IFERROR(VLOOKUP($A206,'Marks Entry'!$C$10:$FHQ$109,81,0),0))</f>
        <v>0</v>
      </c>
      <c r="G228" s="339">
        <f>IF(K209="","",IFERROR(VLOOKUP($A206,'Marks Entry'!$C$10:$FHQ$109,84,0),0))</f>
        <v>0</v>
      </c>
      <c r="H228" s="340">
        <f t="shared" si="17"/>
        <v>0</v>
      </c>
      <c r="I228" s="341">
        <f>IF(K209="","",IFERROR(VLOOKUP($A206,'Marks Entry'!$C$10:$FHQ$109,86,0),0))</f>
        <v>0</v>
      </c>
      <c r="J228" s="340">
        <f t="shared" si="15"/>
        <v>0</v>
      </c>
      <c r="K228" s="338">
        <f>IF(K209="","",IFERROR(VLOOKUP($A206,'Marks Entry'!$C$10:$FHQ$109,88,0),0))</f>
        <v>0</v>
      </c>
      <c r="L228" s="342">
        <f t="shared" si="16"/>
        <v>0</v>
      </c>
      <c r="M228" s="343" t="str">
        <f>IF(K209="","",IFERROR(VLOOKUP($A206,'Marks Entry'!$C$10:$FHQ$109,93,0),0))</f>
        <v/>
      </c>
      <c r="N228" s="1509"/>
      <c r="O228" s="1379"/>
      <c r="P228" s="1379"/>
      <c r="Q228" s="1379"/>
    </row>
    <row r="229" spans="1:17" s="66" customFormat="1" ht="17.25" customHeight="1" thickBot="1">
      <c r="A229" s="1511"/>
      <c r="B229" s="315" t="s">
        <v>164</v>
      </c>
      <c r="C229" s="1456" t="str">
        <f>'Marks Entry'!$CR$3</f>
        <v>SOCIAL SCIENCE</v>
      </c>
      <c r="D229" s="1457"/>
      <c r="E229" s="338">
        <f>IF(K209="","",IFERROR(VLOOKUP($A206,'Marks Entry'!$C$10:$FHQ$109,94,0),0))</f>
        <v>0</v>
      </c>
      <c r="F229" s="338">
        <f>IF(K209="","",IFERROR(VLOOKUP($A206,'Marks Entry'!$C$10:$FHQ$109,95,0),0))</f>
        <v>0</v>
      </c>
      <c r="G229" s="339">
        <f>IF(K209="","",IFERROR(VLOOKUP($A206,'Marks Entry'!$C$10:$FHQ$109,98,0),0))</f>
        <v>0</v>
      </c>
      <c r="H229" s="340">
        <f t="shared" si="17"/>
        <v>0</v>
      </c>
      <c r="I229" s="341">
        <f>IF(K209="","",IFERROR(VLOOKUP($A206,'Marks Entry'!$C$10:$FHQ$109,100,0),0))</f>
        <v>0</v>
      </c>
      <c r="J229" s="340">
        <f t="shared" si="15"/>
        <v>0</v>
      </c>
      <c r="K229" s="338">
        <f>IF(K209="","",IFERROR(VLOOKUP($A206,'Marks Entry'!$C$10:$FHQ$109,102,0),0))</f>
        <v>0</v>
      </c>
      <c r="L229" s="342">
        <f t="shared" si="16"/>
        <v>0</v>
      </c>
      <c r="M229" s="343" t="str">
        <f>IF(K209="","",IFERROR(VLOOKUP($A206,'Marks Entry'!$C$10:$FHQ$109,107,0),0))</f>
        <v/>
      </c>
      <c r="N229" s="1509"/>
      <c r="O229" s="1379"/>
      <c r="P229" s="1379"/>
      <c r="Q229" s="1379"/>
    </row>
    <row r="230" spans="1:17" s="469" customFormat="1" ht="17.25" customHeight="1">
      <c r="A230" s="1511"/>
      <c r="B230" s="311" t="s">
        <v>164</v>
      </c>
      <c r="C230" s="1458" t="s">
        <v>75</v>
      </c>
      <c r="D230" s="1459"/>
      <c r="E230" s="1460"/>
      <c r="F230" s="1464" t="s">
        <v>76</v>
      </c>
      <c r="G230" s="1465"/>
      <c r="H230" s="1444" t="s">
        <v>77</v>
      </c>
      <c r="I230" s="1445"/>
      <c r="J230" s="472" t="s">
        <v>42</v>
      </c>
      <c r="K230" s="344" t="s">
        <v>93</v>
      </c>
      <c r="L230" s="345" t="s">
        <v>40</v>
      </c>
      <c r="M230" s="346" t="s">
        <v>44</v>
      </c>
      <c r="N230" s="1509"/>
      <c r="O230" s="1379"/>
      <c r="P230" s="1379"/>
      <c r="Q230" s="1379"/>
    </row>
    <row r="231" spans="1:17" s="469" customFormat="1" ht="20.25" customHeight="1" thickBot="1">
      <c r="A231" s="1511"/>
      <c r="B231" s="311" t="s">
        <v>164</v>
      </c>
      <c r="C231" s="1461"/>
      <c r="D231" s="1462"/>
      <c r="E231" s="1463"/>
      <c r="F231" s="1446" t="str">
        <f>IF(K209="","",IFERROR(VLOOKUP($A206,'Marks Entry'!$C$10:$FHQ$109,177,0),0))</f>
        <v/>
      </c>
      <c r="G231" s="1447"/>
      <c r="H231" s="1448" t="str">
        <f>IF(K209="","",IFERROR(VLOOKUP($A206,'Marks Entry'!$C$10:$FHQ$109,178,0),0))</f>
        <v/>
      </c>
      <c r="I231" s="1447"/>
      <c r="J231" s="473" t="str">
        <f>IF(K209="","",IFERROR(VLOOKUP($A206,'Marks Entry'!$C$10:$FHQ$109,179,0),0))</f>
        <v/>
      </c>
      <c r="K231" s="347" t="str">
        <f>IF(OR(K209="",K209="NSO",K209="TC",L231="Failed",L231="Supp."),"",IFERROR(VLOOKUP($A206,'Marks Entry'!$C$10:$FHQ$109,180,0),0))</f>
        <v/>
      </c>
      <c r="L231" s="348" t="str">
        <f>IF(K209="","",IFERROR(VLOOKUP($A206,'Marks Entry'!$C$10:$FHQ$109,181,0),0))</f>
        <v/>
      </c>
      <c r="M231" s="349" t="str">
        <f>IF(K209="","",IFERROR(VLOOKUP($A206,'Marks Entry'!$C$10:$FHQ$109,183,0),0))</f>
        <v/>
      </c>
      <c r="N231" s="1509"/>
      <c r="O231" s="1379"/>
      <c r="P231" s="1379"/>
      <c r="Q231" s="1379"/>
    </row>
    <row r="232" spans="1:17" s="469" customFormat="1" ht="17.25" customHeight="1">
      <c r="A232" s="1511"/>
      <c r="B232" s="311" t="s">
        <v>164</v>
      </c>
      <c r="C232" s="1449" t="s">
        <v>56</v>
      </c>
      <c r="D232" s="1450"/>
      <c r="E232" s="1450"/>
      <c r="F232" s="1450"/>
      <c r="G232" s="1450"/>
      <c r="H232" s="1450"/>
      <c r="I232" s="1451"/>
      <c r="J232" s="350" t="s">
        <v>57</v>
      </c>
      <c r="K232" s="351">
        <f>IF(K209="","",IFERROR(VLOOKUP($A206,'Marks Entry'!$C$10:$FHQ$109,174,0),0))</f>
        <v>0</v>
      </c>
      <c r="L232" s="1452" t="s">
        <v>102</v>
      </c>
      <c r="M232" s="1453"/>
      <c r="N232" s="1509"/>
      <c r="O232" s="1379"/>
      <c r="P232" s="1379"/>
      <c r="Q232" s="1379"/>
    </row>
    <row r="233" spans="1:17" s="469" customFormat="1" ht="17.25" customHeight="1" thickBot="1">
      <c r="A233" s="1511"/>
      <c r="B233" s="311" t="s">
        <v>164</v>
      </c>
      <c r="C233" s="1429" t="s">
        <v>52</v>
      </c>
      <c r="D233" s="1430"/>
      <c r="E233" s="1430"/>
      <c r="F233" s="1431" t="s">
        <v>160</v>
      </c>
      <c r="G233" s="1431"/>
      <c r="H233" s="1431"/>
      <c r="I233" s="1432" t="s">
        <v>256</v>
      </c>
      <c r="J233" s="352" t="s">
        <v>58</v>
      </c>
      <c r="K233" s="353">
        <f>IF(K209="","",IFERROR(VLOOKUP($A206,'Marks Entry'!$C$10:$FHQ$109,175,0),0))</f>
        <v>0</v>
      </c>
      <c r="L233" s="1434" t="str">
        <f>IF(K209="","",IFERROR(VLOOKUP($A206,'Marks Entry'!$C$10:$FHQ$109,176,0),0))</f>
        <v/>
      </c>
      <c r="M233" s="1435"/>
      <c r="N233" s="1509"/>
      <c r="O233" s="1379"/>
      <c r="P233" s="1379"/>
      <c r="Q233" s="1379"/>
    </row>
    <row r="234" spans="1:17" s="469" customFormat="1" ht="8.25" customHeight="1">
      <c r="A234" s="1511"/>
      <c r="B234" s="311" t="s">
        <v>164</v>
      </c>
      <c r="C234" s="1429"/>
      <c r="D234" s="1430"/>
      <c r="E234" s="1430"/>
      <c r="F234" s="1431"/>
      <c r="G234" s="1431"/>
      <c r="H234" s="1431"/>
      <c r="I234" s="1433"/>
      <c r="J234" s="1436" t="s">
        <v>59</v>
      </c>
      <c r="K234" s="1437"/>
      <c r="L234" s="1440" t="str">
        <f>IF(K209="","",IFERROR(VLOOKUP($A206,'Marks Entry'!$C$10:$FHQ$109,184,0),0))</f>
        <v/>
      </c>
      <c r="M234" s="1441"/>
      <c r="N234" s="1509"/>
      <c r="O234" s="1379"/>
      <c r="P234" s="1379"/>
      <c r="Q234" s="1379"/>
    </row>
    <row r="235" spans="1:17" s="469" customFormat="1" ht="17.25" customHeight="1">
      <c r="A235" s="1511"/>
      <c r="B235" s="311" t="s">
        <v>164</v>
      </c>
      <c r="C235" s="1417" t="str">
        <f>'Marks Entry'!$FN$3</f>
        <v>Vocational Education</v>
      </c>
      <c r="D235" s="1418"/>
      <c r="E235" s="1419"/>
      <c r="F235" s="1411" t="str">
        <f>IF(K209="","",IFERROR(VLOOKUP($A206,'Marks Entry'!$C$10:$FHQ$109,223,0),0))</f>
        <v>0/100</v>
      </c>
      <c r="G235" s="1412"/>
      <c r="H235" s="471" t="s">
        <v>30</v>
      </c>
      <c r="I235" s="354" t="str">
        <f>IF(K209="","",IFERROR(VLOOKUP($A206,'Marks Entry'!$C$10:$FHQ$109,173,0),0))</f>
        <v/>
      </c>
      <c r="J235" s="1438"/>
      <c r="K235" s="1439"/>
      <c r="L235" s="1442"/>
      <c r="M235" s="1443"/>
      <c r="N235" s="1509"/>
      <c r="O235" s="1379"/>
      <c r="P235" s="1379"/>
      <c r="Q235" s="1379"/>
    </row>
    <row r="236" spans="1:17" s="469" customFormat="1" ht="17.25" customHeight="1">
      <c r="A236" s="1511"/>
      <c r="B236" s="311" t="s">
        <v>164</v>
      </c>
      <c r="C236" s="1417" t="str">
        <f>'Marks Entry'!$DF$3</f>
        <v>Fou. Of Info. Tech.</v>
      </c>
      <c r="D236" s="1418"/>
      <c r="E236" s="1419"/>
      <c r="F236" s="1420" t="str">
        <f>IF(K209="","",IFERROR(VLOOKUP($A206,'Marks Entry'!$C$10:$FHQ$109,203,0),0))</f>
        <v>6/200</v>
      </c>
      <c r="G236" s="1421"/>
      <c r="H236" s="471" t="s">
        <v>30</v>
      </c>
      <c r="I236" s="354" t="str">
        <f>IF(K209="","",IFERROR(VLOOKUP($A206,'Marks Entry'!$C$10:$FHQ$109,120,0),0))</f>
        <v/>
      </c>
      <c r="J236" s="1422" t="s">
        <v>66</v>
      </c>
      <c r="K236" s="1422"/>
      <c r="L236" s="1423">
        <f>Master!$E$20</f>
        <v>46106</v>
      </c>
      <c r="M236" s="1424"/>
      <c r="N236" s="1509"/>
      <c r="O236" s="1379"/>
      <c r="P236" s="1379"/>
      <c r="Q236" s="1379"/>
    </row>
    <row r="237" spans="1:17" s="469" customFormat="1" ht="17.25" customHeight="1">
      <c r="A237" s="1511"/>
      <c r="B237" s="311" t="s">
        <v>164</v>
      </c>
      <c r="C237" s="1409" t="str">
        <f>'Marks Entry'!$DS$3</f>
        <v>Health &amp; Phy. Edu.</v>
      </c>
      <c r="D237" s="1410"/>
      <c r="E237" s="1410"/>
      <c r="F237" s="1420" t="str">
        <f>IF(K209="","",IFERROR(VLOOKUP($A206,'Marks Entry'!$C$10:$FHQ$109,207,0),0))</f>
        <v>0/200</v>
      </c>
      <c r="G237" s="1421"/>
      <c r="H237" s="471" t="s">
        <v>30</v>
      </c>
      <c r="I237" s="354" t="str">
        <f>IF(K209="","",IFERROR(VLOOKUP($A206,'Marks Entry'!$C$10:$FHQ$109,143,0),0))</f>
        <v>A</v>
      </c>
      <c r="J237" s="1425"/>
      <c r="K237" s="1425"/>
      <c r="L237" s="1425"/>
      <c r="M237" s="1426"/>
      <c r="N237" s="1509"/>
      <c r="O237" s="1379"/>
      <c r="P237" s="1379"/>
      <c r="Q237" s="1379"/>
    </row>
    <row r="238" spans="1:17" s="469" customFormat="1" ht="17.25" customHeight="1">
      <c r="A238" s="1511"/>
      <c r="B238" s="311" t="s">
        <v>164</v>
      </c>
      <c r="C238" s="1409" t="str">
        <f>'Marks Entry'!$EP$3</f>
        <v>S.U.P.W.</v>
      </c>
      <c r="D238" s="1410"/>
      <c r="E238" s="1410"/>
      <c r="F238" s="1411" t="str">
        <f>IF(K209="","",IFERROR(VLOOKUP($A206,'Marks Entry'!$C$10:$FHQ$109,211,0),0))</f>
        <v>0/100</v>
      </c>
      <c r="G238" s="1412"/>
      <c r="H238" s="471" t="s">
        <v>30</v>
      </c>
      <c r="I238" s="354" t="str">
        <f>IF(K209="","",IFERROR(VLOOKUP($A206,'Marks Entry'!$C$10:$FHQ$109,149,0),0))</f>
        <v/>
      </c>
      <c r="J238" s="1427"/>
      <c r="K238" s="1427"/>
      <c r="L238" s="1427"/>
      <c r="M238" s="1428"/>
      <c r="N238" s="1509"/>
      <c r="O238" s="1379"/>
      <c r="P238" s="1379"/>
      <c r="Q238" s="1379"/>
    </row>
    <row r="239" spans="1:17" s="469" customFormat="1" ht="17.25" customHeight="1">
      <c r="A239" s="1511"/>
      <c r="B239" s="311" t="s">
        <v>164</v>
      </c>
      <c r="C239" s="1409" t="str">
        <f>'Marks Entry'!$EV$3</f>
        <v>Art Education</v>
      </c>
      <c r="D239" s="1410"/>
      <c r="E239" s="1410"/>
      <c r="F239" s="1411" t="str">
        <f>IF(K209="","",IFERROR(VLOOKUP($A206,'Marks Entry'!$C$10:$FHQ$109,215,0),0))</f>
        <v>0/100</v>
      </c>
      <c r="G239" s="1412"/>
      <c r="H239" s="471" t="s">
        <v>30</v>
      </c>
      <c r="I239" s="354" t="str">
        <f>IF(K209="","",IFERROR(VLOOKUP($A206,'Marks Entry'!$C$10:$FHQ$109,155,0),0))</f>
        <v/>
      </c>
      <c r="J239" s="1392" t="s">
        <v>221</v>
      </c>
      <c r="K239" s="1392"/>
      <c r="L239" s="1392"/>
      <c r="M239" s="1393"/>
      <c r="N239" s="1509"/>
      <c r="O239" s="1379"/>
      <c r="P239" s="1379"/>
      <c r="Q239" s="1379"/>
    </row>
    <row r="240" spans="1:17" s="469" customFormat="1" ht="17.25" customHeight="1" thickBot="1">
      <c r="A240" s="1511"/>
      <c r="B240" s="311" t="s">
        <v>164</v>
      </c>
      <c r="C240" s="1413" t="str">
        <f>'Marks Entry'!$FB$3</f>
        <v>Freedom movement and trad. Of bravery in Raj.</v>
      </c>
      <c r="D240" s="1414"/>
      <c r="E240" s="1414"/>
      <c r="F240" s="1415" t="str">
        <f>IF(K209="","",IFERROR(VLOOKUP($A206,'Marks Entry'!$C$10:$FHQ$109,219,0),0))</f>
        <v>0/200</v>
      </c>
      <c r="G240" s="1416"/>
      <c r="H240" s="470" t="s">
        <v>91</v>
      </c>
      <c r="I240" s="355" t="str">
        <f>IF(K209="","",IFERROR(VLOOKUP($A206,'Marks Entry'!$C$10:$FHQ$109,167,0),0))</f>
        <v/>
      </c>
      <c r="J240" s="1392" t="s">
        <v>222</v>
      </c>
      <c r="K240" s="1392"/>
      <c r="L240" s="1392"/>
      <c r="M240" s="1393"/>
      <c r="N240" s="1509"/>
      <c r="O240" s="1379"/>
      <c r="P240" s="1379"/>
      <c r="Q240" s="1379"/>
    </row>
    <row r="241" spans="1:17" s="469" customFormat="1" ht="17.25" customHeight="1">
      <c r="A241" s="1511"/>
      <c r="B241" s="311" t="s">
        <v>164</v>
      </c>
      <c r="C241" s="1380" t="s">
        <v>166</v>
      </c>
      <c r="D241" s="1381"/>
      <c r="E241" s="1382"/>
      <c r="F241" s="1389" t="s">
        <v>167</v>
      </c>
      <c r="G241" s="1390"/>
      <c r="H241" s="1391"/>
      <c r="I241" s="356" t="s">
        <v>30</v>
      </c>
      <c r="J241" s="1392" t="s">
        <v>223</v>
      </c>
      <c r="K241" s="1392"/>
      <c r="L241" s="1392"/>
      <c r="M241" s="1393"/>
      <c r="N241" s="1509"/>
      <c r="O241" s="1379"/>
      <c r="P241" s="1379"/>
      <c r="Q241" s="1379"/>
    </row>
    <row r="242" spans="1:17" s="469" customFormat="1" ht="17.25" customHeight="1">
      <c r="A242" s="1511"/>
      <c r="B242" s="311" t="s">
        <v>164</v>
      </c>
      <c r="C242" s="1383"/>
      <c r="D242" s="1384"/>
      <c r="E242" s="1385"/>
      <c r="F242" s="1394" t="s">
        <v>217</v>
      </c>
      <c r="G242" s="1395"/>
      <c r="H242" s="1396"/>
      <c r="I242" s="357" t="s">
        <v>60</v>
      </c>
      <c r="J242" s="1397" t="s">
        <v>225</v>
      </c>
      <c r="K242" s="1398"/>
      <c r="L242" s="1398"/>
      <c r="M242" s="1399"/>
      <c r="N242" s="1509"/>
      <c r="O242" s="1379"/>
      <c r="P242" s="1379"/>
      <c r="Q242" s="1379"/>
    </row>
    <row r="243" spans="1:17" s="469" customFormat="1" ht="17.25" customHeight="1">
      <c r="A243" s="1511"/>
      <c r="B243" s="311" t="s">
        <v>164</v>
      </c>
      <c r="C243" s="1383"/>
      <c r="D243" s="1384"/>
      <c r="E243" s="1385"/>
      <c r="F243" s="1394" t="s">
        <v>218</v>
      </c>
      <c r="G243" s="1395"/>
      <c r="H243" s="1396"/>
      <c r="I243" s="357" t="s">
        <v>61</v>
      </c>
      <c r="J243" s="1400"/>
      <c r="K243" s="1401"/>
      <c r="L243" s="1401"/>
      <c r="M243" s="1402"/>
      <c r="N243" s="1509"/>
      <c r="O243" s="1379"/>
      <c r="P243" s="1379"/>
      <c r="Q243" s="1379"/>
    </row>
    <row r="244" spans="1:17" s="469" customFormat="1" ht="17.25" customHeight="1">
      <c r="A244" s="1511"/>
      <c r="B244" s="311" t="s">
        <v>164</v>
      </c>
      <c r="C244" s="1383"/>
      <c r="D244" s="1384"/>
      <c r="E244" s="1385"/>
      <c r="F244" s="1394" t="s">
        <v>219</v>
      </c>
      <c r="G244" s="1395"/>
      <c r="H244" s="1396"/>
      <c r="I244" s="357" t="s">
        <v>63</v>
      </c>
      <c r="J244" s="1400"/>
      <c r="K244" s="1401"/>
      <c r="L244" s="1401"/>
      <c r="M244" s="1402"/>
      <c r="N244" s="1509"/>
      <c r="O244" s="1379"/>
      <c r="P244" s="1379"/>
      <c r="Q244" s="1379"/>
    </row>
    <row r="245" spans="1:17" s="469" customFormat="1" ht="17.25" customHeight="1" thickBot="1">
      <c r="A245" s="1511"/>
      <c r="B245" s="358" t="s">
        <v>164</v>
      </c>
      <c r="C245" s="1386"/>
      <c r="D245" s="1387"/>
      <c r="E245" s="1388"/>
      <c r="F245" s="1403" t="s">
        <v>220</v>
      </c>
      <c r="G245" s="1404"/>
      <c r="H245" s="1405"/>
      <c r="I245" s="359" t="s">
        <v>62</v>
      </c>
      <c r="J245" s="1406" t="s">
        <v>224</v>
      </c>
      <c r="K245" s="1407"/>
      <c r="L245" s="1407"/>
      <c r="M245" s="1408"/>
      <c r="N245" s="1509"/>
      <c r="O245" s="1379"/>
      <c r="P245" s="1379"/>
      <c r="Q245" s="1379"/>
    </row>
    <row r="246" spans="1:17" s="469" customFormat="1" ht="12" customHeight="1" thickTop="1">
      <c r="A246" s="1377" t="s">
        <v>159</v>
      </c>
      <c r="B246" s="1377"/>
      <c r="C246" s="1377"/>
      <c r="D246" s="1377"/>
      <c r="E246" s="1377"/>
      <c r="F246" s="1377"/>
      <c r="G246" s="1377"/>
      <c r="H246" s="1377"/>
      <c r="I246" s="1377"/>
      <c r="J246" s="1377"/>
      <c r="K246" s="1377"/>
      <c r="L246" s="1377"/>
      <c r="M246" s="1377"/>
      <c r="N246" s="1377"/>
      <c r="O246" s="1379"/>
      <c r="P246" s="1379"/>
      <c r="Q246" s="1379"/>
    </row>
    <row r="247" spans="1:17" s="469" customFormat="1" ht="19.5" customHeight="1" thickBot="1">
      <c r="A247" s="308">
        <f>A206+1</f>
        <v>7</v>
      </c>
      <c r="B247" s="1508" t="s">
        <v>238</v>
      </c>
      <c r="C247" s="1508"/>
      <c r="D247" s="1508"/>
      <c r="E247" s="1508"/>
      <c r="F247" s="1508"/>
      <c r="G247" s="1508"/>
      <c r="H247" s="1508"/>
      <c r="I247" s="1508"/>
      <c r="J247" s="1508"/>
      <c r="K247" s="1508"/>
      <c r="L247" s="1508"/>
      <c r="M247" s="1508"/>
      <c r="N247" s="1509" t="s">
        <v>159</v>
      </c>
      <c r="O247" s="1379"/>
      <c r="P247" s="1379"/>
      <c r="Q247" s="1379"/>
    </row>
    <row r="248" spans="1:17" s="30" customFormat="1" ht="36" customHeight="1">
      <c r="A248" s="1510"/>
      <c r="B248" s="1512"/>
      <c r="C248" s="1513"/>
      <c r="D248" s="1516" t="str">
        <f>Master!$E$8</f>
        <v>GOVT VARISHTHA UPADHYAY SANSKRIT SCHOOL</v>
      </c>
      <c r="E248" s="1517"/>
      <c r="F248" s="1517"/>
      <c r="G248" s="1517"/>
      <c r="H248" s="1517"/>
      <c r="I248" s="1517"/>
      <c r="J248" s="1517"/>
      <c r="K248" s="1517"/>
      <c r="L248" s="1517"/>
      <c r="M248" s="1518"/>
      <c r="N248" s="1509"/>
      <c r="O248" s="1379"/>
      <c r="P248" s="1379"/>
      <c r="Q248" s="1379"/>
    </row>
    <row r="249" spans="1:17" s="469" customFormat="1" ht="19.5" customHeight="1" thickBot="1">
      <c r="A249" s="1510"/>
      <c r="B249" s="1514"/>
      <c r="C249" s="1515"/>
      <c r="D249" s="1519">
        <f>Master!$E$11</f>
        <v>0</v>
      </c>
      <c r="E249" s="1519"/>
      <c r="F249" s="1519"/>
      <c r="G249" s="1519"/>
      <c r="H249" s="1519"/>
      <c r="I249" s="1519"/>
      <c r="J249" s="1519"/>
      <c r="K249" s="1519"/>
      <c r="L249" s="1519"/>
      <c r="M249" s="1520"/>
      <c r="N249" s="1509"/>
      <c r="O249" s="1379"/>
      <c r="P249" s="1379"/>
      <c r="Q249" s="1379"/>
    </row>
    <row r="250" spans="1:17" s="66" customFormat="1" ht="18.75" customHeight="1">
      <c r="A250" s="1511"/>
      <c r="B250" s="309"/>
      <c r="C250" s="1521" t="s">
        <v>152</v>
      </c>
      <c r="D250" s="1522"/>
      <c r="E250" s="1522"/>
      <c r="F250" s="1522"/>
      <c r="G250" s="1522"/>
      <c r="H250" s="1523"/>
      <c r="I250" s="1530" t="s">
        <v>133</v>
      </c>
      <c r="J250" s="1531"/>
      <c r="K250" s="1534">
        <f>VLOOKUP($A247,'Marks Entry'!$C$10:$K$109,5)</f>
        <v>0</v>
      </c>
      <c r="L250" s="1536" t="s">
        <v>214</v>
      </c>
      <c r="M250" s="1537"/>
      <c r="N250" s="1509"/>
      <c r="O250" s="1379"/>
      <c r="P250" s="1379"/>
      <c r="Q250" s="1379"/>
    </row>
    <row r="251" spans="1:17" s="66" customFormat="1" ht="18.75" customHeight="1">
      <c r="A251" s="1511"/>
      <c r="B251" s="309"/>
      <c r="C251" s="1524"/>
      <c r="D251" s="1525"/>
      <c r="E251" s="1525"/>
      <c r="F251" s="1525"/>
      <c r="G251" s="1525"/>
      <c r="H251" s="1526"/>
      <c r="I251" s="1530"/>
      <c r="J251" s="1531"/>
      <c r="K251" s="1534"/>
      <c r="L251" s="1538">
        <f>Master!$E$14</f>
        <v>8170</v>
      </c>
      <c r="M251" s="1539"/>
      <c r="N251" s="1509"/>
      <c r="O251" s="1379"/>
      <c r="P251" s="1379"/>
      <c r="Q251" s="1379"/>
    </row>
    <row r="252" spans="1:17" s="469" customFormat="1" ht="15.75" customHeight="1">
      <c r="A252" s="1511"/>
      <c r="B252" s="310"/>
      <c r="C252" s="1524"/>
      <c r="D252" s="1525"/>
      <c r="E252" s="1525"/>
      <c r="F252" s="1525"/>
      <c r="G252" s="1525"/>
      <c r="H252" s="1526"/>
      <c r="I252" s="1530"/>
      <c r="J252" s="1531"/>
      <c r="K252" s="1534"/>
      <c r="L252" s="1540" t="s">
        <v>215</v>
      </c>
      <c r="M252" s="1541"/>
      <c r="N252" s="1509"/>
      <c r="O252" s="1379"/>
      <c r="P252" s="1379"/>
      <c r="Q252" s="1379"/>
    </row>
    <row r="253" spans="1:17" s="469" customFormat="1" ht="18" customHeight="1" thickBot="1">
      <c r="A253" s="1511"/>
      <c r="B253" s="310"/>
      <c r="C253" s="1527"/>
      <c r="D253" s="1528"/>
      <c r="E253" s="1528"/>
      <c r="F253" s="1528"/>
      <c r="G253" s="1528"/>
      <c r="H253" s="1529"/>
      <c r="I253" s="1532"/>
      <c r="J253" s="1533"/>
      <c r="K253" s="1535"/>
      <c r="L253" s="1542" t="str">
        <f>Master!$E$6</f>
        <v>2025-26</v>
      </c>
      <c r="M253" s="1543"/>
      <c r="N253" s="1509"/>
      <c r="O253" s="1379"/>
      <c r="P253" s="1379"/>
      <c r="Q253" s="1379"/>
    </row>
    <row r="254" spans="1:17" s="469" customFormat="1" ht="17.25" customHeight="1">
      <c r="A254" s="1511"/>
      <c r="B254" s="311" t="s">
        <v>164</v>
      </c>
      <c r="C254" s="1544" t="s">
        <v>20</v>
      </c>
      <c r="D254" s="1545"/>
      <c r="E254" s="1545"/>
      <c r="F254" s="1545"/>
      <c r="G254" s="1546"/>
      <c r="H254" s="312" t="s">
        <v>151</v>
      </c>
      <c r="I254" s="1547">
        <f>IF(K250="","",VLOOKUP($A247,'Marks Entry'!$C$10:$FW$109,3,0))</f>
        <v>0</v>
      </c>
      <c r="J254" s="1547"/>
      <c r="K254" s="1547"/>
      <c r="L254" s="1547"/>
      <c r="M254" s="1548"/>
      <c r="N254" s="1509"/>
      <c r="O254" s="1379"/>
      <c r="P254" s="1379"/>
      <c r="Q254" s="1379"/>
    </row>
    <row r="255" spans="1:17" s="469" customFormat="1" ht="17.25" customHeight="1">
      <c r="A255" s="1511"/>
      <c r="B255" s="311" t="s">
        <v>164</v>
      </c>
      <c r="C255" s="1474" t="s">
        <v>22</v>
      </c>
      <c r="D255" s="1475"/>
      <c r="E255" s="1475"/>
      <c r="F255" s="1475"/>
      <c r="G255" s="1476"/>
      <c r="H255" s="313" t="s">
        <v>151</v>
      </c>
      <c r="I255" s="1478">
        <f>IF(K250="","",VLOOKUP($A247,'Marks Entry'!$C$10:$FW$109,6,0))</f>
        <v>0</v>
      </c>
      <c r="J255" s="1478"/>
      <c r="K255" s="1478"/>
      <c r="L255" s="1478"/>
      <c r="M255" s="1479"/>
      <c r="N255" s="1509"/>
      <c r="O255" s="1379"/>
      <c r="P255" s="1379"/>
      <c r="Q255" s="1379"/>
    </row>
    <row r="256" spans="1:17" s="469" customFormat="1" ht="17.25" customHeight="1">
      <c r="A256" s="1511"/>
      <c r="B256" s="311" t="s">
        <v>164</v>
      </c>
      <c r="C256" s="1474" t="s">
        <v>23</v>
      </c>
      <c r="D256" s="1475"/>
      <c r="E256" s="1475"/>
      <c r="F256" s="1475"/>
      <c r="G256" s="1476"/>
      <c r="H256" s="313" t="s">
        <v>151</v>
      </c>
      <c r="I256" s="1478">
        <f>IF(K250="","",VLOOKUP($A247,'Marks Entry'!$C$10:$FW$109,7,0))</f>
        <v>0</v>
      </c>
      <c r="J256" s="1478"/>
      <c r="K256" s="1478"/>
      <c r="L256" s="1478"/>
      <c r="M256" s="1479"/>
      <c r="N256" s="1509"/>
      <c r="O256" s="1379"/>
      <c r="P256" s="1379"/>
      <c r="Q256" s="1379"/>
    </row>
    <row r="257" spans="1:17" s="469" customFormat="1" ht="17.25" customHeight="1">
      <c r="A257" s="1511"/>
      <c r="B257" s="311" t="s">
        <v>164</v>
      </c>
      <c r="C257" s="1474" t="s">
        <v>50</v>
      </c>
      <c r="D257" s="1475"/>
      <c r="E257" s="1475"/>
      <c r="F257" s="1475"/>
      <c r="G257" s="1476"/>
      <c r="H257" s="313" t="s">
        <v>151</v>
      </c>
      <c r="I257" s="1478">
        <f>IF(K250="","",VLOOKUP($A247,'Marks Entry'!$C$10:$FW$109,8,0))</f>
        <v>0</v>
      </c>
      <c r="J257" s="1478"/>
      <c r="K257" s="1478"/>
      <c r="L257" s="1478"/>
      <c r="M257" s="1479"/>
      <c r="N257" s="1509"/>
      <c r="O257" s="1379"/>
      <c r="P257" s="1379"/>
      <c r="Q257" s="1379"/>
    </row>
    <row r="258" spans="1:17" s="469" customFormat="1" ht="17.25" customHeight="1">
      <c r="A258" s="1511"/>
      <c r="B258" s="311" t="s">
        <v>164</v>
      </c>
      <c r="C258" s="1474" t="s">
        <v>51</v>
      </c>
      <c r="D258" s="1475"/>
      <c r="E258" s="1475"/>
      <c r="F258" s="1475"/>
      <c r="G258" s="1476"/>
      <c r="H258" s="313" t="s">
        <v>151</v>
      </c>
      <c r="I258" s="1477" t="str">
        <f>IF(K250="","",CONCATENATE('Marks Entry'!$G$4,'Marks Entry'!$J$4))</f>
        <v>9(A)</v>
      </c>
      <c r="J258" s="1478"/>
      <c r="K258" s="1478"/>
      <c r="L258" s="1478"/>
      <c r="M258" s="1479"/>
      <c r="N258" s="1509"/>
      <c r="O258" s="1379"/>
      <c r="P258" s="1379"/>
      <c r="Q258" s="1379"/>
    </row>
    <row r="259" spans="1:17" s="469" customFormat="1" ht="17.25" customHeight="1" thickBot="1">
      <c r="A259" s="1511"/>
      <c r="B259" s="311" t="s">
        <v>164</v>
      </c>
      <c r="C259" s="1480" t="s">
        <v>25</v>
      </c>
      <c r="D259" s="1481"/>
      <c r="E259" s="1481"/>
      <c r="F259" s="1481"/>
      <c r="G259" s="1482"/>
      <c r="H259" s="314" t="s">
        <v>151</v>
      </c>
      <c r="I259" s="1483">
        <f>IF(K250="","",VLOOKUP($A247,'Marks Entry'!$C$10:$FW$109,9,0))</f>
        <v>0</v>
      </c>
      <c r="J259" s="1483"/>
      <c r="K259" s="1483"/>
      <c r="L259" s="1483"/>
      <c r="M259" s="1484"/>
      <c r="N259" s="1509"/>
      <c r="O259" s="1379"/>
      <c r="P259" s="1379"/>
      <c r="Q259" s="1379"/>
    </row>
    <row r="260" spans="1:17" s="66" customFormat="1" ht="17.25" customHeight="1">
      <c r="A260" s="1511"/>
      <c r="B260" s="315" t="s">
        <v>164</v>
      </c>
      <c r="C260" s="1485" t="s">
        <v>52</v>
      </c>
      <c r="D260" s="1486"/>
      <c r="E260" s="1489" t="s">
        <v>67</v>
      </c>
      <c r="F260" s="1491" t="s">
        <v>68</v>
      </c>
      <c r="G260" s="1489" t="s">
        <v>195</v>
      </c>
      <c r="H260" s="1493" t="s">
        <v>29</v>
      </c>
      <c r="I260" s="1495" t="s">
        <v>53</v>
      </c>
      <c r="J260" s="1497" t="s">
        <v>216</v>
      </c>
      <c r="K260" s="1499" t="s">
        <v>81</v>
      </c>
      <c r="L260" s="1501" t="s">
        <v>74</v>
      </c>
      <c r="M260" s="1503" t="s">
        <v>100</v>
      </c>
      <c r="N260" s="1509"/>
      <c r="O260" s="1379"/>
      <c r="P260" s="1379"/>
      <c r="Q260" s="1379"/>
    </row>
    <row r="261" spans="1:17" s="66" customFormat="1" ht="21.75" customHeight="1">
      <c r="A261" s="1511"/>
      <c r="B261" s="315" t="s">
        <v>164</v>
      </c>
      <c r="C261" s="1487"/>
      <c r="D261" s="1488"/>
      <c r="E261" s="1490"/>
      <c r="F261" s="1492"/>
      <c r="G261" s="1490"/>
      <c r="H261" s="1494"/>
      <c r="I261" s="1496"/>
      <c r="J261" s="1498"/>
      <c r="K261" s="1500"/>
      <c r="L261" s="1502"/>
      <c r="M261" s="1504"/>
      <c r="N261" s="1509"/>
      <c r="O261" s="1379"/>
      <c r="P261" s="1379"/>
      <c r="Q261" s="1379"/>
    </row>
    <row r="262" spans="1:17" s="66" customFormat="1" ht="17.25" customHeight="1" thickBot="1">
      <c r="A262" s="1511"/>
      <c r="B262" s="315" t="s">
        <v>164</v>
      </c>
      <c r="C262" s="1506" t="s">
        <v>54</v>
      </c>
      <c r="D262" s="1507"/>
      <c r="E262" s="316">
        <f>'Marks Entry'!$L$8</f>
        <v>5</v>
      </c>
      <c r="F262" s="316">
        <f>'Marks Entry'!$M$8</f>
        <v>5</v>
      </c>
      <c r="G262" s="316">
        <f>'Marks Entry'!$M$8</f>
        <v>5</v>
      </c>
      <c r="H262" s="317">
        <f>SUM(E262:G262)</f>
        <v>15</v>
      </c>
      <c r="I262" s="316">
        <f>'Marks Entry'!$R$8</f>
        <v>35</v>
      </c>
      <c r="J262" s="317">
        <f>SUM(H262,I262)</f>
        <v>50</v>
      </c>
      <c r="K262" s="316">
        <f>'Marks Entry'!$T$8</f>
        <v>50</v>
      </c>
      <c r="L262" s="318">
        <f>SUM(J262,K262)</f>
        <v>100</v>
      </c>
      <c r="M262" s="1505"/>
      <c r="N262" s="1509"/>
      <c r="O262" s="1379"/>
      <c r="P262" s="1379"/>
      <c r="Q262" s="1379"/>
    </row>
    <row r="263" spans="1:17" s="66" customFormat="1" ht="17.25" customHeight="1">
      <c r="A263" s="1511"/>
      <c r="B263" s="315" t="s">
        <v>164</v>
      </c>
      <c r="C263" s="1466" t="str">
        <f>'Marks Entry'!$L$3</f>
        <v>HINDI</v>
      </c>
      <c r="D263" s="1467"/>
      <c r="E263" s="319">
        <f>IF(K250="","",IFERROR(VLOOKUP($A247,'Marks Entry'!$C$10:$FHQ$109,10,0),0))</f>
        <v>0</v>
      </c>
      <c r="F263" s="319">
        <f>IF(K250="","",IFERROR(VLOOKUP($A247,'Marks Entry'!$C$10:$FHQ$109,11,0),0))</f>
        <v>0</v>
      </c>
      <c r="G263" s="320">
        <f>IF(K250="","",IFERROR(VLOOKUP($A247,'Marks Entry'!$C$10:$FHQ$109,14,0),0))</f>
        <v>0</v>
      </c>
      <c r="H263" s="321">
        <f>SUM(E263:G263)</f>
        <v>0</v>
      </c>
      <c r="I263" s="319">
        <f>IF(K250="","",IFERROR(VLOOKUP($A247,'Marks Entry'!$C$10:$FHQ$109,16,0),0))</f>
        <v>0</v>
      </c>
      <c r="J263" s="321">
        <f t="shared" ref="J263:J270" si="18">SUM(H263,I263)</f>
        <v>0</v>
      </c>
      <c r="K263" s="319">
        <f>IF(K250="","",IFERROR(VLOOKUP($A247,'Marks Entry'!$C$10:$FHQ$109,18,0),0))</f>
        <v>0</v>
      </c>
      <c r="L263" s="322">
        <f t="shared" ref="L263:L270" si="19">SUM(J263,K263)</f>
        <v>0</v>
      </c>
      <c r="M263" s="323" t="str">
        <f>IF(K250="","",IFERROR(VLOOKUP($A247,'Marks Entry'!$C$10:$FHQ$109,23,0),0))</f>
        <v/>
      </c>
      <c r="N263" s="1509"/>
      <c r="O263" s="1379"/>
      <c r="P263" s="1379"/>
      <c r="Q263" s="1379"/>
    </row>
    <row r="264" spans="1:17" s="66" customFormat="1" ht="17.25" customHeight="1" thickBot="1">
      <c r="A264" s="1511"/>
      <c r="B264" s="315" t="s">
        <v>164</v>
      </c>
      <c r="C264" s="1468" t="str">
        <f>'Marks Entry'!$Z$3</f>
        <v>ENGLISH</v>
      </c>
      <c r="D264" s="1469"/>
      <c r="E264" s="324">
        <f>IF(K250="","",IFERROR(VLOOKUP($A247,'Marks Entry'!$C$10:$FHQ$109,24,0),0))</f>
        <v>0</v>
      </c>
      <c r="F264" s="324">
        <f>IF(K250="","",IFERROR(VLOOKUP($A247,'Marks Entry'!$C$10:$FHQ$109,25,0),0))</f>
        <v>0</v>
      </c>
      <c r="G264" s="325">
        <f>IF(K250="","",IFERROR(VLOOKUP($A247,'Marks Entry'!$C$10:$FHQ$109,28,0),0))</f>
        <v>0</v>
      </c>
      <c r="H264" s="326">
        <f t="shared" ref="H264:H270" si="20">SUM(E264:G264)</f>
        <v>0</v>
      </c>
      <c r="I264" s="327">
        <f>IF(K250="","",IFERROR(VLOOKUP($A247,'Marks Entry'!$C$10:$FHQ$109,30,0),0))</f>
        <v>0</v>
      </c>
      <c r="J264" s="326">
        <f t="shared" si="18"/>
        <v>0</v>
      </c>
      <c r="K264" s="324">
        <f>IF(K250="","",IFERROR(VLOOKUP($A247,'Marks Entry'!$C$10:$FHQ$109,32,0),0))</f>
        <v>0</v>
      </c>
      <c r="L264" s="328">
        <f t="shared" si="19"/>
        <v>0</v>
      </c>
      <c r="M264" s="329" t="str">
        <f>IF(K250="","",IFERROR(VLOOKUP($A247,'Marks Entry'!$C$10:$FHQ$109,37,0),0))</f>
        <v/>
      </c>
      <c r="N264" s="1509"/>
      <c r="O264" s="1379"/>
      <c r="P264" s="1379"/>
      <c r="Q264" s="1379"/>
    </row>
    <row r="265" spans="1:17" s="66" customFormat="1" ht="17.25" customHeight="1" thickBot="1">
      <c r="A265" s="1511"/>
      <c r="B265" s="315" t="s">
        <v>164</v>
      </c>
      <c r="C265" s="1470" t="s">
        <v>54</v>
      </c>
      <c r="D265" s="1471"/>
      <c r="E265" s="330">
        <f>'Marks Entry'!$AN$8</f>
        <v>10</v>
      </c>
      <c r="F265" s="330">
        <f>'Marks Entry'!$AO$8</f>
        <v>10</v>
      </c>
      <c r="G265" s="330">
        <f>'Marks Entry'!$AO$8</f>
        <v>10</v>
      </c>
      <c r="H265" s="331">
        <f t="shared" si="20"/>
        <v>30</v>
      </c>
      <c r="I265" s="330">
        <f>'Marks Entry'!$AT$8</f>
        <v>70</v>
      </c>
      <c r="J265" s="331">
        <f t="shared" si="18"/>
        <v>100</v>
      </c>
      <c r="K265" s="330">
        <f>'Marks Entry'!$AV$8</f>
        <v>100</v>
      </c>
      <c r="L265" s="332">
        <f t="shared" si="19"/>
        <v>200</v>
      </c>
      <c r="M265" s="333" t="s">
        <v>165</v>
      </c>
      <c r="N265" s="1509"/>
      <c r="O265" s="1379"/>
      <c r="P265" s="1379"/>
      <c r="Q265" s="1379"/>
    </row>
    <row r="266" spans="1:17" s="66" customFormat="1" ht="17.25" customHeight="1">
      <c r="A266" s="1511"/>
      <c r="B266" s="315" t="s">
        <v>164</v>
      </c>
      <c r="C266" s="1472" t="str">
        <f>'Marks Entry'!$AN$3</f>
        <v>SANSKRIT-I</v>
      </c>
      <c r="D266" s="1473"/>
      <c r="E266" s="319">
        <f>IF(K250="","",IFERROR(VLOOKUP($A247,'Marks Entry'!$C$10:$FHQ$109,38,0),0))</f>
        <v>0</v>
      </c>
      <c r="F266" s="319">
        <f>IF(K250="","",IFERROR(VLOOKUP($A247,'Marks Entry'!$C$10:$FHQ$109,39,0),0))</f>
        <v>0</v>
      </c>
      <c r="G266" s="320">
        <f>IF(K250="","",IFERROR(VLOOKUP($A247,'Marks Entry'!$C$10:$FHQ$109,42,0),0))</f>
        <v>0</v>
      </c>
      <c r="H266" s="334">
        <f t="shared" si="20"/>
        <v>0</v>
      </c>
      <c r="I266" s="335">
        <f>IF(K250="","",IFERROR(VLOOKUP($A247,'Marks Entry'!$C$10:$FHQ$109,44,0),0))</f>
        <v>0</v>
      </c>
      <c r="J266" s="334">
        <f t="shared" si="18"/>
        <v>0</v>
      </c>
      <c r="K266" s="319">
        <f>IF(K250="","",IFERROR(VLOOKUP($A247,'Marks Entry'!$C$10:$FHQ$109,46,0),0))</f>
        <v>0</v>
      </c>
      <c r="L266" s="322">
        <f t="shared" si="19"/>
        <v>0</v>
      </c>
      <c r="M266" s="323" t="str">
        <f>IF(K250="","",IFERROR(VLOOKUP($A247,'Marks Entry'!$C$10:$FHQ$109,51,0),0))</f>
        <v/>
      </c>
      <c r="N266" s="1509"/>
      <c r="O266" s="1379"/>
      <c r="P266" s="1379"/>
      <c r="Q266" s="1379"/>
    </row>
    <row r="267" spans="1:17" s="66" customFormat="1" ht="17.25" customHeight="1">
      <c r="A267" s="1511"/>
      <c r="B267" s="315" t="s">
        <v>164</v>
      </c>
      <c r="C267" s="1454" t="str">
        <f>'Marks Entry'!$BB$3</f>
        <v>SANSKRIT-II</v>
      </c>
      <c r="D267" s="1455"/>
      <c r="E267" s="319">
        <f>IF(K250="","",IFERROR(VLOOKUP($A247,'Marks Entry'!$C$10:$FHQ$109,52,0),0))</f>
        <v>0</v>
      </c>
      <c r="F267" s="319">
        <f>IF(K250="","",IFERROR(VLOOKUP($A247,'Marks Entry'!$C$10:$FHQ$109,53,0),0))</f>
        <v>0</v>
      </c>
      <c r="G267" s="320">
        <f>IF(K250="","",IFERROR(VLOOKUP($A247,'Marks Entry'!$C$10:$FHQ$109,56,0),0))</f>
        <v>0</v>
      </c>
      <c r="H267" s="336">
        <f t="shared" si="20"/>
        <v>0</v>
      </c>
      <c r="I267" s="337">
        <f>IF(K250="","",IFERROR(VLOOKUP($A247,'Marks Entry'!$C$10:$FHQ$109,58,0),0))</f>
        <v>0</v>
      </c>
      <c r="J267" s="336">
        <f t="shared" si="18"/>
        <v>0</v>
      </c>
      <c r="K267" s="319">
        <f>IF(K250="","",IFERROR(VLOOKUP($A247,'Marks Entry'!$C$10:$FHQ$109,60,0),0))</f>
        <v>0</v>
      </c>
      <c r="L267" s="322">
        <f t="shared" si="19"/>
        <v>0</v>
      </c>
      <c r="M267" s="323" t="str">
        <f>IF(K250="","",IFERROR(VLOOKUP($A247,'Marks Entry'!$C$10:$FHQ$109,65,0),0))</f>
        <v/>
      </c>
      <c r="N267" s="1509"/>
      <c r="O267" s="1379"/>
      <c r="P267" s="1379"/>
      <c r="Q267" s="1379"/>
    </row>
    <row r="268" spans="1:17" s="66" customFormat="1" ht="17.25" customHeight="1">
      <c r="A268" s="1511"/>
      <c r="B268" s="315" t="s">
        <v>164</v>
      </c>
      <c r="C268" s="1454" t="str">
        <f>'Marks Entry'!$BP$3</f>
        <v>SCIENCE</v>
      </c>
      <c r="D268" s="1455"/>
      <c r="E268" s="319">
        <f>IF(K250="","",IFERROR(VLOOKUP($A247,'Marks Entry'!$C$10:$FHQ$109,66,0),0))</f>
        <v>0</v>
      </c>
      <c r="F268" s="319">
        <f>IF(K250="","",IFERROR(VLOOKUP($A247,'Marks Entry'!$C$10:$FHQ$109,67,0),0))</f>
        <v>0</v>
      </c>
      <c r="G268" s="320">
        <f>IF(K250="","",IFERROR(VLOOKUP($A247,'Marks Entry'!$C$10:$FHQ$109,70,0),0))</f>
        <v>0</v>
      </c>
      <c r="H268" s="336">
        <f t="shared" si="20"/>
        <v>0</v>
      </c>
      <c r="I268" s="337">
        <f>IF(K250="","",IFERROR(VLOOKUP($A247,'Marks Entry'!$C$10:$FHQ$109,72,0),0))</f>
        <v>0</v>
      </c>
      <c r="J268" s="336">
        <f t="shared" si="18"/>
        <v>0</v>
      </c>
      <c r="K268" s="319">
        <f>IF(K250="","",IFERROR(VLOOKUP($A247,'Marks Entry'!$C$10:$FHQ$109,74,0),0))</f>
        <v>0</v>
      </c>
      <c r="L268" s="322">
        <f t="shared" si="19"/>
        <v>0</v>
      </c>
      <c r="M268" s="323" t="str">
        <f>IF(K250="","",IFERROR(VLOOKUP($A247,'Marks Entry'!$C$10:$FHQ$109,79,0),0))</f>
        <v/>
      </c>
      <c r="N268" s="1509"/>
      <c r="O268" s="1379"/>
      <c r="P268" s="1379"/>
      <c r="Q268" s="1379"/>
    </row>
    <row r="269" spans="1:17" s="66" customFormat="1" ht="17.25" customHeight="1">
      <c r="A269" s="1511"/>
      <c r="B269" s="315" t="s">
        <v>164</v>
      </c>
      <c r="C269" s="1456" t="str">
        <f>'Marks Entry'!$CD$3</f>
        <v>MATHEMATICS</v>
      </c>
      <c r="D269" s="1457"/>
      <c r="E269" s="338">
        <f>IF(K250="","",IFERROR(VLOOKUP($A247,'Marks Entry'!$C$10:$FHQ$109,80,0),0))</f>
        <v>0</v>
      </c>
      <c r="F269" s="338">
        <f>IF(K250="","",IFERROR(VLOOKUP($A247,'Marks Entry'!$C$10:$FHQ$109,81,0),0))</f>
        <v>0</v>
      </c>
      <c r="G269" s="339">
        <f>IF(K250="","",IFERROR(VLOOKUP($A247,'Marks Entry'!$C$10:$FHQ$109,84,0),0))</f>
        <v>0</v>
      </c>
      <c r="H269" s="340">
        <f t="shared" si="20"/>
        <v>0</v>
      </c>
      <c r="I269" s="341">
        <f>IF(K250="","",IFERROR(VLOOKUP($A247,'Marks Entry'!$C$10:$FHQ$109,86,0),0))</f>
        <v>0</v>
      </c>
      <c r="J269" s="340">
        <f t="shared" si="18"/>
        <v>0</v>
      </c>
      <c r="K269" s="338">
        <f>IF(K250="","",IFERROR(VLOOKUP($A247,'Marks Entry'!$C$10:$FHQ$109,88,0),0))</f>
        <v>0</v>
      </c>
      <c r="L269" s="342">
        <f t="shared" si="19"/>
        <v>0</v>
      </c>
      <c r="M269" s="343" t="str">
        <f>IF(K250="","",IFERROR(VLOOKUP($A247,'Marks Entry'!$C$10:$FHQ$109,93,0),0))</f>
        <v/>
      </c>
      <c r="N269" s="1509"/>
      <c r="O269" s="1379"/>
      <c r="P269" s="1379"/>
      <c r="Q269" s="1379"/>
    </row>
    <row r="270" spans="1:17" s="66" customFormat="1" ht="17.25" customHeight="1" thickBot="1">
      <c r="A270" s="1511"/>
      <c r="B270" s="315" t="s">
        <v>164</v>
      </c>
      <c r="C270" s="1456" t="str">
        <f>'Marks Entry'!$CR$3</f>
        <v>SOCIAL SCIENCE</v>
      </c>
      <c r="D270" s="1457"/>
      <c r="E270" s="338">
        <f>IF(K250="","",IFERROR(VLOOKUP($A247,'Marks Entry'!$C$10:$FHQ$109,94,0),0))</f>
        <v>0</v>
      </c>
      <c r="F270" s="338">
        <f>IF(K250="","",IFERROR(VLOOKUP($A247,'Marks Entry'!$C$10:$FHQ$109,95,0),0))</f>
        <v>0</v>
      </c>
      <c r="G270" s="339">
        <f>IF(K250="","",IFERROR(VLOOKUP($A247,'Marks Entry'!$C$10:$FHQ$109,98,0),0))</f>
        <v>0</v>
      </c>
      <c r="H270" s="340">
        <f t="shared" si="20"/>
        <v>0</v>
      </c>
      <c r="I270" s="341">
        <f>IF(K250="","",IFERROR(VLOOKUP($A247,'Marks Entry'!$C$10:$FHQ$109,100,0),0))</f>
        <v>0</v>
      </c>
      <c r="J270" s="340">
        <f t="shared" si="18"/>
        <v>0</v>
      </c>
      <c r="K270" s="338">
        <f>IF(K250="","",IFERROR(VLOOKUP($A247,'Marks Entry'!$C$10:$FHQ$109,102,0),0))</f>
        <v>0</v>
      </c>
      <c r="L270" s="342">
        <f t="shared" si="19"/>
        <v>0</v>
      </c>
      <c r="M270" s="343" t="str">
        <f>IF(K250="","",IFERROR(VLOOKUP($A247,'Marks Entry'!$C$10:$FHQ$109,107,0),0))</f>
        <v/>
      </c>
      <c r="N270" s="1509"/>
      <c r="O270" s="1379"/>
      <c r="P270" s="1379"/>
      <c r="Q270" s="1379"/>
    </row>
    <row r="271" spans="1:17" s="469" customFormat="1" ht="17.25" customHeight="1">
      <c r="A271" s="1511"/>
      <c r="B271" s="311" t="s">
        <v>164</v>
      </c>
      <c r="C271" s="1458" t="s">
        <v>75</v>
      </c>
      <c r="D271" s="1459"/>
      <c r="E271" s="1460"/>
      <c r="F271" s="1464" t="s">
        <v>76</v>
      </c>
      <c r="G271" s="1465"/>
      <c r="H271" s="1444" t="s">
        <v>77</v>
      </c>
      <c r="I271" s="1445"/>
      <c r="J271" s="472" t="s">
        <v>42</v>
      </c>
      <c r="K271" s="344" t="s">
        <v>93</v>
      </c>
      <c r="L271" s="345" t="s">
        <v>40</v>
      </c>
      <c r="M271" s="346" t="s">
        <v>44</v>
      </c>
      <c r="N271" s="1509"/>
      <c r="O271" s="1379"/>
      <c r="P271" s="1379"/>
      <c r="Q271" s="1379"/>
    </row>
    <row r="272" spans="1:17" s="469" customFormat="1" ht="20.25" customHeight="1" thickBot="1">
      <c r="A272" s="1511"/>
      <c r="B272" s="311" t="s">
        <v>164</v>
      </c>
      <c r="C272" s="1461"/>
      <c r="D272" s="1462"/>
      <c r="E272" s="1463"/>
      <c r="F272" s="1446" t="str">
        <f>IF(K250="","",IFERROR(VLOOKUP($A247,'Marks Entry'!$C$10:$FHQ$109,177,0),0))</f>
        <v/>
      </c>
      <c r="G272" s="1447"/>
      <c r="H272" s="1448" t="str">
        <f>IF(K250="","",IFERROR(VLOOKUP($A247,'Marks Entry'!$C$10:$FHQ$109,178,0),0))</f>
        <v/>
      </c>
      <c r="I272" s="1447"/>
      <c r="J272" s="473" t="str">
        <f>IF(K250="","",IFERROR(VLOOKUP($A247,'Marks Entry'!$C$10:$FHQ$109,179,0),0))</f>
        <v/>
      </c>
      <c r="K272" s="347" t="str">
        <f>IF(OR(K250="",K250="NSO",K250="TC",L272="Failed",L272="Supp."),"",IFERROR(VLOOKUP($A247,'Marks Entry'!$C$10:$FHQ$109,180,0),0))</f>
        <v/>
      </c>
      <c r="L272" s="348" t="str">
        <f>IF(K250="","",IFERROR(VLOOKUP($A247,'Marks Entry'!$C$10:$FHQ$109,181,0),0))</f>
        <v/>
      </c>
      <c r="M272" s="349" t="str">
        <f>IF(K250="","",IFERROR(VLOOKUP($A247,'Marks Entry'!$C$10:$FHQ$109,183,0),0))</f>
        <v/>
      </c>
      <c r="N272" s="1509"/>
      <c r="O272" s="1379"/>
      <c r="P272" s="1379"/>
      <c r="Q272" s="1379"/>
    </row>
    <row r="273" spans="1:17" s="469" customFormat="1" ht="17.25" customHeight="1">
      <c r="A273" s="1511"/>
      <c r="B273" s="311" t="s">
        <v>164</v>
      </c>
      <c r="C273" s="1449" t="s">
        <v>56</v>
      </c>
      <c r="D273" s="1450"/>
      <c r="E273" s="1450"/>
      <c r="F273" s="1450"/>
      <c r="G273" s="1450"/>
      <c r="H273" s="1450"/>
      <c r="I273" s="1451"/>
      <c r="J273" s="350" t="s">
        <v>57</v>
      </c>
      <c r="K273" s="351">
        <f>IF(K250="","",IFERROR(VLOOKUP($A247,'Marks Entry'!$C$10:$FHQ$109,174,0),0))</f>
        <v>0</v>
      </c>
      <c r="L273" s="1452" t="s">
        <v>102</v>
      </c>
      <c r="M273" s="1453"/>
      <c r="N273" s="1509"/>
      <c r="O273" s="1379"/>
      <c r="P273" s="1379"/>
      <c r="Q273" s="1379"/>
    </row>
    <row r="274" spans="1:17" s="469" customFormat="1" ht="17.25" customHeight="1" thickBot="1">
      <c r="A274" s="1511"/>
      <c r="B274" s="311" t="s">
        <v>164</v>
      </c>
      <c r="C274" s="1429" t="s">
        <v>52</v>
      </c>
      <c r="D274" s="1430"/>
      <c r="E274" s="1430"/>
      <c r="F274" s="1431" t="s">
        <v>160</v>
      </c>
      <c r="G274" s="1431"/>
      <c r="H274" s="1431"/>
      <c r="I274" s="1432" t="s">
        <v>256</v>
      </c>
      <c r="J274" s="352" t="s">
        <v>58</v>
      </c>
      <c r="K274" s="353">
        <f>IF(K250="","",IFERROR(VLOOKUP($A247,'Marks Entry'!$C$10:$FHQ$109,175,0),0))</f>
        <v>0</v>
      </c>
      <c r="L274" s="1434" t="str">
        <f>IF(K250="","",IFERROR(VLOOKUP($A247,'Marks Entry'!$C$10:$FHQ$109,176,0),0))</f>
        <v/>
      </c>
      <c r="M274" s="1435"/>
      <c r="N274" s="1509"/>
      <c r="O274" s="1379"/>
      <c r="P274" s="1379"/>
      <c r="Q274" s="1379"/>
    </row>
    <row r="275" spans="1:17" s="469" customFormat="1" ht="8.25" customHeight="1">
      <c r="A275" s="1511"/>
      <c r="B275" s="311" t="s">
        <v>164</v>
      </c>
      <c r="C275" s="1429"/>
      <c r="D275" s="1430"/>
      <c r="E275" s="1430"/>
      <c r="F275" s="1431"/>
      <c r="G275" s="1431"/>
      <c r="H275" s="1431"/>
      <c r="I275" s="1433"/>
      <c r="J275" s="1436" t="s">
        <v>59</v>
      </c>
      <c r="K275" s="1437"/>
      <c r="L275" s="1440" t="str">
        <f>IF(K250="","",IFERROR(VLOOKUP($A247,'Marks Entry'!$C$10:$FHQ$109,184,0),0))</f>
        <v/>
      </c>
      <c r="M275" s="1441"/>
      <c r="N275" s="1509"/>
      <c r="O275" s="1379"/>
      <c r="P275" s="1379"/>
      <c r="Q275" s="1379"/>
    </row>
    <row r="276" spans="1:17" s="469" customFormat="1" ht="17.25" customHeight="1">
      <c r="A276" s="1511"/>
      <c r="B276" s="311" t="s">
        <v>164</v>
      </c>
      <c r="C276" s="1417" t="str">
        <f>'Marks Entry'!$FN$3</f>
        <v>Vocational Education</v>
      </c>
      <c r="D276" s="1418"/>
      <c r="E276" s="1419"/>
      <c r="F276" s="1411" t="str">
        <f>IF(K250="","",IFERROR(VLOOKUP($A247,'Marks Entry'!$C$10:$FHQ$109,223,0),0))</f>
        <v>0/100</v>
      </c>
      <c r="G276" s="1412"/>
      <c r="H276" s="471" t="s">
        <v>30</v>
      </c>
      <c r="I276" s="354" t="str">
        <f>IF(K250="","",IFERROR(VLOOKUP($A247,'Marks Entry'!$C$10:$FHQ$109,173,0),0))</f>
        <v/>
      </c>
      <c r="J276" s="1438"/>
      <c r="K276" s="1439"/>
      <c r="L276" s="1442"/>
      <c r="M276" s="1443"/>
      <c r="N276" s="1509"/>
      <c r="O276" s="1379"/>
      <c r="P276" s="1379"/>
      <c r="Q276" s="1379"/>
    </row>
    <row r="277" spans="1:17" s="469" customFormat="1" ht="17.25" customHeight="1">
      <c r="A277" s="1511"/>
      <c r="B277" s="311" t="s">
        <v>164</v>
      </c>
      <c r="C277" s="1417" t="str">
        <f>'Marks Entry'!$DF$3</f>
        <v>Fou. Of Info. Tech.</v>
      </c>
      <c r="D277" s="1418"/>
      <c r="E277" s="1419"/>
      <c r="F277" s="1420" t="str">
        <f>IF(K250="","",IFERROR(VLOOKUP($A247,'Marks Entry'!$C$10:$FHQ$109,203,0),0))</f>
        <v>7/200</v>
      </c>
      <c r="G277" s="1421"/>
      <c r="H277" s="471" t="s">
        <v>30</v>
      </c>
      <c r="I277" s="354" t="str">
        <f>IF(K250="","",IFERROR(VLOOKUP($A247,'Marks Entry'!$C$10:$FHQ$109,120,0),0))</f>
        <v/>
      </c>
      <c r="J277" s="1422" t="s">
        <v>66</v>
      </c>
      <c r="K277" s="1422"/>
      <c r="L277" s="1423">
        <f>Master!$E$20</f>
        <v>46106</v>
      </c>
      <c r="M277" s="1424"/>
      <c r="N277" s="1509"/>
      <c r="O277" s="1379"/>
      <c r="P277" s="1379"/>
      <c r="Q277" s="1379"/>
    </row>
    <row r="278" spans="1:17" s="469" customFormat="1" ht="17.25" customHeight="1">
      <c r="A278" s="1511"/>
      <c r="B278" s="311" t="s">
        <v>164</v>
      </c>
      <c r="C278" s="1409" t="str">
        <f>'Marks Entry'!$DS$3</f>
        <v>Health &amp; Phy. Edu.</v>
      </c>
      <c r="D278" s="1410"/>
      <c r="E278" s="1410"/>
      <c r="F278" s="1420" t="str">
        <f>IF(K250="","",IFERROR(VLOOKUP($A247,'Marks Entry'!$C$10:$FHQ$109,207,0),0))</f>
        <v>0/200</v>
      </c>
      <c r="G278" s="1421"/>
      <c r="H278" s="471" t="s">
        <v>30</v>
      </c>
      <c r="I278" s="354" t="str">
        <f>IF(K250="","",IFERROR(VLOOKUP($A247,'Marks Entry'!$C$10:$FHQ$109,143,0),0))</f>
        <v>A</v>
      </c>
      <c r="J278" s="1425"/>
      <c r="K278" s="1425"/>
      <c r="L278" s="1425"/>
      <c r="M278" s="1426"/>
      <c r="N278" s="1509"/>
      <c r="O278" s="1379"/>
      <c r="P278" s="1379"/>
      <c r="Q278" s="1379"/>
    </row>
    <row r="279" spans="1:17" s="469" customFormat="1" ht="17.25" customHeight="1">
      <c r="A279" s="1511"/>
      <c r="B279" s="311" t="s">
        <v>164</v>
      </c>
      <c r="C279" s="1409" t="str">
        <f>'Marks Entry'!$EP$3</f>
        <v>S.U.P.W.</v>
      </c>
      <c r="D279" s="1410"/>
      <c r="E279" s="1410"/>
      <c r="F279" s="1411" t="str">
        <f>IF(K250="","",IFERROR(VLOOKUP($A247,'Marks Entry'!$C$10:$FHQ$109,211,0),0))</f>
        <v>0/100</v>
      </c>
      <c r="G279" s="1412"/>
      <c r="H279" s="471" t="s">
        <v>30</v>
      </c>
      <c r="I279" s="354" t="str">
        <f>IF(K250="","",IFERROR(VLOOKUP($A247,'Marks Entry'!$C$10:$FHQ$109,149,0),0))</f>
        <v/>
      </c>
      <c r="J279" s="1427"/>
      <c r="K279" s="1427"/>
      <c r="L279" s="1427"/>
      <c r="M279" s="1428"/>
      <c r="N279" s="1509"/>
      <c r="O279" s="1379"/>
      <c r="P279" s="1379"/>
      <c r="Q279" s="1379"/>
    </row>
    <row r="280" spans="1:17" s="469" customFormat="1" ht="17.25" customHeight="1">
      <c r="A280" s="1511"/>
      <c r="B280" s="311" t="s">
        <v>164</v>
      </c>
      <c r="C280" s="1409" t="str">
        <f>'Marks Entry'!$EV$3</f>
        <v>Art Education</v>
      </c>
      <c r="D280" s="1410"/>
      <c r="E280" s="1410"/>
      <c r="F280" s="1411" t="str">
        <f>IF(K250="","",IFERROR(VLOOKUP($A247,'Marks Entry'!$C$10:$FHQ$109,215,0),0))</f>
        <v>0/100</v>
      </c>
      <c r="G280" s="1412"/>
      <c r="H280" s="471" t="s">
        <v>30</v>
      </c>
      <c r="I280" s="354" t="str">
        <f>IF(K250="","",IFERROR(VLOOKUP($A247,'Marks Entry'!$C$10:$FHQ$109,155,0),0))</f>
        <v/>
      </c>
      <c r="J280" s="1392" t="s">
        <v>221</v>
      </c>
      <c r="K280" s="1392"/>
      <c r="L280" s="1392"/>
      <c r="M280" s="1393"/>
      <c r="N280" s="1509"/>
      <c r="O280" s="1379"/>
      <c r="P280" s="1379"/>
      <c r="Q280" s="1379"/>
    </row>
    <row r="281" spans="1:17" s="469" customFormat="1" ht="17.25" customHeight="1" thickBot="1">
      <c r="A281" s="1511"/>
      <c r="B281" s="311" t="s">
        <v>164</v>
      </c>
      <c r="C281" s="1413" t="str">
        <f>'Marks Entry'!$FB$3</f>
        <v>Freedom movement and trad. Of bravery in Raj.</v>
      </c>
      <c r="D281" s="1414"/>
      <c r="E281" s="1414"/>
      <c r="F281" s="1415" t="str">
        <f>IF(K250="","",IFERROR(VLOOKUP($A247,'Marks Entry'!$C$10:$FHQ$109,219,0),0))</f>
        <v>0/200</v>
      </c>
      <c r="G281" s="1416"/>
      <c r="H281" s="470" t="s">
        <v>91</v>
      </c>
      <c r="I281" s="355" t="str">
        <f>IF(K250="","",IFERROR(VLOOKUP($A247,'Marks Entry'!$C$10:$FHQ$109,167,0),0))</f>
        <v/>
      </c>
      <c r="J281" s="1392" t="s">
        <v>222</v>
      </c>
      <c r="K281" s="1392"/>
      <c r="L281" s="1392"/>
      <c r="M281" s="1393"/>
      <c r="N281" s="1509"/>
      <c r="O281" s="1379"/>
      <c r="P281" s="1379"/>
      <c r="Q281" s="1379"/>
    </row>
    <row r="282" spans="1:17" s="469" customFormat="1" ht="17.25" customHeight="1">
      <c r="A282" s="1511"/>
      <c r="B282" s="311" t="s">
        <v>164</v>
      </c>
      <c r="C282" s="1380" t="s">
        <v>166</v>
      </c>
      <c r="D282" s="1381"/>
      <c r="E282" s="1382"/>
      <c r="F282" s="1389" t="s">
        <v>167</v>
      </c>
      <c r="G282" s="1390"/>
      <c r="H282" s="1391"/>
      <c r="I282" s="356" t="s">
        <v>30</v>
      </c>
      <c r="J282" s="1392" t="s">
        <v>223</v>
      </c>
      <c r="K282" s="1392"/>
      <c r="L282" s="1392"/>
      <c r="M282" s="1393"/>
      <c r="N282" s="1509"/>
      <c r="O282" s="1379"/>
      <c r="P282" s="1379"/>
      <c r="Q282" s="1379"/>
    </row>
    <row r="283" spans="1:17" s="469" customFormat="1" ht="17.25" customHeight="1">
      <c r="A283" s="1511"/>
      <c r="B283" s="311" t="s">
        <v>164</v>
      </c>
      <c r="C283" s="1383"/>
      <c r="D283" s="1384"/>
      <c r="E283" s="1385"/>
      <c r="F283" s="1394" t="s">
        <v>217</v>
      </c>
      <c r="G283" s="1395"/>
      <c r="H283" s="1396"/>
      <c r="I283" s="357" t="s">
        <v>60</v>
      </c>
      <c r="J283" s="1397" t="s">
        <v>225</v>
      </c>
      <c r="K283" s="1398"/>
      <c r="L283" s="1398"/>
      <c r="M283" s="1399"/>
      <c r="N283" s="1509"/>
      <c r="O283" s="1379"/>
      <c r="P283" s="1379"/>
      <c r="Q283" s="1379"/>
    </row>
    <row r="284" spans="1:17" s="469" customFormat="1" ht="17.25" customHeight="1">
      <c r="A284" s="1511"/>
      <c r="B284" s="311" t="s">
        <v>164</v>
      </c>
      <c r="C284" s="1383"/>
      <c r="D284" s="1384"/>
      <c r="E284" s="1385"/>
      <c r="F284" s="1394" t="s">
        <v>218</v>
      </c>
      <c r="G284" s="1395"/>
      <c r="H284" s="1396"/>
      <c r="I284" s="357" t="s">
        <v>61</v>
      </c>
      <c r="J284" s="1400"/>
      <c r="K284" s="1401"/>
      <c r="L284" s="1401"/>
      <c r="M284" s="1402"/>
      <c r="N284" s="1509"/>
      <c r="O284" s="1379"/>
      <c r="P284" s="1379"/>
      <c r="Q284" s="1379"/>
    </row>
    <row r="285" spans="1:17" s="469" customFormat="1" ht="17.25" customHeight="1">
      <c r="A285" s="1511"/>
      <c r="B285" s="311" t="s">
        <v>164</v>
      </c>
      <c r="C285" s="1383"/>
      <c r="D285" s="1384"/>
      <c r="E285" s="1385"/>
      <c r="F285" s="1394" t="s">
        <v>219</v>
      </c>
      <c r="G285" s="1395"/>
      <c r="H285" s="1396"/>
      <c r="I285" s="357" t="s">
        <v>63</v>
      </c>
      <c r="J285" s="1400"/>
      <c r="K285" s="1401"/>
      <c r="L285" s="1401"/>
      <c r="M285" s="1402"/>
      <c r="N285" s="1509"/>
      <c r="O285" s="1379"/>
      <c r="P285" s="1379"/>
      <c r="Q285" s="1379"/>
    </row>
    <row r="286" spans="1:17" s="469" customFormat="1" ht="17.25" customHeight="1" thickBot="1">
      <c r="A286" s="1511"/>
      <c r="B286" s="358" t="s">
        <v>164</v>
      </c>
      <c r="C286" s="1386"/>
      <c r="D286" s="1387"/>
      <c r="E286" s="1388"/>
      <c r="F286" s="1403" t="s">
        <v>220</v>
      </c>
      <c r="G286" s="1404"/>
      <c r="H286" s="1405"/>
      <c r="I286" s="359" t="s">
        <v>62</v>
      </c>
      <c r="J286" s="1406" t="s">
        <v>224</v>
      </c>
      <c r="K286" s="1407"/>
      <c r="L286" s="1407"/>
      <c r="M286" s="1408"/>
      <c r="N286" s="1509"/>
      <c r="O286" s="1379"/>
      <c r="P286" s="1379"/>
      <c r="Q286" s="1379"/>
    </row>
    <row r="287" spans="1:17" s="469" customFormat="1" ht="12" customHeight="1" thickTop="1">
      <c r="A287" s="1377" t="s">
        <v>159</v>
      </c>
      <c r="B287" s="1377"/>
      <c r="C287" s="1377"/>
      <c r="D287" s="1377"/>
      <c r="E287" s="1377"/>
      <c r="F287" s="1377"/>
      <c r="G287" s="1377"/>
      <c r="H287" s="1377"/>
      <c r="I287" s="1377"/>
      <c r="J287" s="1377"/>
      <c r="K287" s="1377"/>
      <c r="L287" s="1377"/>
      <c r="M287" s="1377"/>
      <c r="N287" s="1377"/>
      <c r="O287" s="1379"/>
      <c r="P287" s="1379"/>
      <c r="Q287" s="1379"/>
    </row>
    <row r="288" spans="1:17" s="469" customFormat="1" ht="19.5" customHeight="1" thickBot="1">
      <c r="A288" s="308">
        <f>A247+1</f>
        <v>8</v>
      </c>
      <c r="B288" s="1508" t="s">
        <v>238</v>
      </c>
      <c r="C288" s="1508"/>
      <c r="D288" s="1508"/>
      <c r="E288" s="1508"/>
      <c r="F288" s="1508"/>
      <c r="G288" s="1508"/>
      <c r="H288" s="1508"/>
      <c r="I288" s="1508"/>
      <c r="J288" s="1508"/>
      <c r="K288" s="1508"/>
      <c r="L288" s="1508"/>
      <c r="M288" s="1508"/>
      <c r="N288" s="1509" t="s">
        <v>159</v>
      </c>
      <c r="O288" s="1379"/>
      <c r="P288" s="1379"/>
      <c r="Q288" s="1379"/>
    </row>
    <row r="289" spans="1:17" s="30" customFormat="1" ht="36" customHeight="1">
      <c r="A289" s="1510"/>
      <c r="B289" s="1512"/>
      <c r="C289" s="1513"/>
      <c r="D289" s="1516" t="str">
        <f>Master!$E$8</f>
        <v>GOVT VARISHTHA UPADHYAY SANSKRIT SCHOOL</v>
      </c>
      <c r="E289" s="1517"/>
      <c r="F289" s="1517"/>
      <c r="G289" s="1517"/>
      <c r="H289" s="1517"/>
      <c r="I289" s="1517"/>
      <c r="J289" s="1517"/>
      <c r="K289" s="1517"/>
      <c r="L289" s="1517"/>
      <c r="M289" s="1518"/>
      <c r="N289" s="1509"/>
      <c r="O289" s="1379"/>
      <c r="P289" s="1379"/>
      <c r="Q289" s="1379"/>
    </row>
    <row r="290" spans="1:17" s="469" customFormat="1" ht="19.5" customHeight="1" thickBot="1">
      <c r="A290" s="1510"/>
      <c r="B290" s="1514"/>
      <c r="C290" s="1515"/>
      <c r="D290" s="1519">
        <f>Master!$E$11</f>
        <v>0</v>
      </c>
      <c r="E290" s="1519"/>
      <c r="F290" s="1519"/>
      <c r="G290" s="1519"/>
      <c r="H290" s="1519"/>
      <c r="I290" s="1519"/>
      <c r="J290" s="1519"/>
      <c r="K290" s="1519"/>
      <c r="L290" s="1519"/>
      <c r="M290" s="1520"/>
      <c r="N290" s="1509"/>
      <c r="O290" s="1379"/>
      <c r="P290" s="1379"/>
      <c r="Q290" s="1379"/>
    </row>
    <row r="291" spans="1:17" s="66" customFormat="1" ht="18.75" customHeight="1">
      <c r="A291" s="1511"/>
      <c r="B291" s="309"/>
      <c r="C291" s="1521" t="s">
        <v>152</v>
      </c>
      <c r="D291" s="1522"/>
      <c r="E291" s="1522"/>
      <c r="F291" s="1522"/>
      <c r="G291" s="1522"/>
      <c r="H291" s="1523"/>
      <c r="I291" s="1530" t="s">
        <v>133</v>
      </c>
      <c r="J291" s="1531"/>
      <c r="K291" s="1534">
        <f>VLOOKUP($A288,'Marks Entry'!$C$10:$K$109,5)</f>
        <v>0</v>
      </c>
      <c r="L291" s="1536" t="s">
        <v>214</v>
      </c>
      <c r="M291" s="1537"/>
      <c r="N291" s="1509"/>
      <c r="O291" s="1379"/>
      <c r="P291" s="1379"/>
      <c r="Q291" s="1379"/>
    </row>
    <row r="292" spans="1:17" s="66" customFormat="1" ht="18.75" customHeight="1">
      <c r="A292" s="1511"/>
      <c r="B292" s="309"/>
      <c r="C292" s="1524"/>
      <c r="D292" s="1525"/>
      <c r="E292" s="1525"/>
      <c r="F292" s="1525"/>
      <c r="G292" s="1525"/>
      <c r="H292" s="1526"/>
      <c r="I292" s="1530"/>
      <c r="J292" s="1531"/>
      <c r="K292" s="1534"/>
      <c r="L292" s="1538">
        <f>Master!$E$14</f>
        <v>8170</v>
      </c>
      <c r="M292" s="1539"/>
      <c r="N292" s="1509"/>
      <c r="O292" s="1379"/>
      <c r="P292" s="1379"/>
      <c r="Q292" s="1379"/>
    </row>
    <row r="293" spans="1:17" s="469" customFormat="1" ht="15.75" customHeight="1">
      <c r="A293" s="1511"/>
      <c r="B293" s="310"/>
      <c r="C293" s="1524"/>
      <c r="D293" s="1525"/>
      <c r="E293" s="1525"/>
      <c r="F293" s="1525"/>
      <c r="G293" s="1525"/>
      <c r="H293" s="1526"/>
      <c r="I293" s="1530"/>
      <c r="J293" s="1531"/>
      <c r="K293" s="1534"/>
      <c r="L293" s="1540" t="s">
        <v>215</v>
      </c>
      <c r="M293" s="1541"/>
      <c r="N293" s="1509"/>
      <c r="O293" s="1379"/>
      <c r="P293" s="1379"/>
      <c r="Q293" s="1379"/>
    </row>
    <row r="294" spans="1:17" s="469" customFormat="1" ht="18" customHeight="1" thickBot="1">
      <c r="A294" s="1511"/>
      <c r="B294" s="310"/>
      <c r="C294" s="1527"/>
      <c r="D294" s="1528"/>
      <c r="E294" s="1528"/>
      <c r="F294" s="1528"/>
      <c r="G294" s="1528"/>
      <c r="H294" s="1529"/>
      <c r="I294" s="1532"/>
      <c r="J294" s="1533"/>
      <c r="K294" s="1535"/>
      <c r="L294" s="1542" t="str">
        <f>Master!$E$6</f>
        <v>2025-26</v>
      </c>
      <c r="M294" s="1543"/>
      <c r="N294" s="1509"/>
      <c r="O294" s="1379"/>
      <c r="P294" s="1379"/>
      <c r="Q294" s="1379"/>
    </row>
    <row r="295" spans="1:17" s="469" customFormat="1" ht="17.25" customHeight="1">
      <c r="A295" s="1511"/>
      <c r="B295" s="311" t="s">
        <v>164</v>
      </c>
      <c r="C295" s="1544" t="s">
        <v>20</v>
      </c>
      <c r="D295" s="1545"/>
      <c r="E295" s="1545"/>
      <c r="F295" s="1545"/>
      <c r="G295" s="1546"/>
      <c r="H295" s="312" t="s">
        <v>151</v>
      </c>
      <c r="I295" s="1547">
        <f>IF(K291="","",VLOOKUP($A288,'Marks Entry'!$C$10:$FW$109,3,0))</f>
        <v>0</v>
      </c>
      <c r="J295" s="1547"/>
      <c r="K295" s="1547"/>
      <c r="L295" s="1547"/>
      <c r="M295" s="1548"/>
      <c r="N295" s="1509"/>
      <c r="O295" s="1379"/>
      <c r="P295" s="1379"/>
      <c r="Q295" s="1379"/>
    </row>
    <row r="296" spans="1:17" s="469" customFormat="1" ht="17.25" customHeight="1">
      <c r="A296" s="1511"/>
      <c r="B296" s="311" t="s">
        <v>164</v>
      </c>
      <c r="C296" s="1474" t="s">
        <v>22</v>
      </c>
      <c r="D296" s="1475"/>
      <c r="E296" s="1475"/>
      <c r="F296" s="1475"/>
      <c r="G296" s="1476"/>
      <c r="H296" s="313" t="s">
        <v>151</v>
      </c>
      <c r="I296" s="1478">
        <f>IF(K291="","",VLOOKUP($A288,'Marks Entry'!$C$10:$FW$109,6,0))</f>
        <v>0</v>
      </c>
      <c r="J296" s="1478"/>
      <c r="K296" s="1478"/>
      <c r="L296" s="1478"/>
      <c r="M296" s="1479"/>
      <c r="N296" s="1509"/>
      <c r="O296" s="1379"/>
      <c r="P296" s="1379"/>
      <c r="Q296" s="1379"/>
    </row>
    <row r="297" spans="1:17" s="469" customFormat="1" ht="17.25" customHeight="1">
      <c r="A297" s="1511"/>
      <c r="B297" s="311" t="s">
        <v>164</v>
      </c>
      <c r="C297" s="1474" t="s">
        <v>23</v>
      </c>
      <c r="D297" s="1475"/>
      <c r="E297" s="1475"/>
      <c r="F297" s="1475"/>
      <c r="G297" s="1476"/>
      <c r="H297" s="313" t="s">
        <v>151</v>
      </c>
      <c r="I297" s="1478">
        <f>IF(K291="","",VLOOKUP($A288,'Marks Entry'!$C$10:$FW$109,7,0))</f>
        <v>0</v>
      </c>
      <c r="J297" s="1478"/>
      <c r="K297" s="1478"/>
      <c r="L297" s="1478"/>
      <c r="M297" s="1479"/>
      <c r="N297" s="1509"/>
      <c r="O297" s="1379"/>
      <c r="P297" s="1379"/>
      <c r="Q297" s="1379"/>
    </row>
    <row r="298" spans="1:17" s="469" customFormat="1" ht="17.25" customHeight="1">
      <c r="A298" s="1511"/>
      <c r="B298" s="311" t="s">
        <v>164</v>
      </c>
      <c r="C298" s="1474" t="s">
        <v>50</v>
      </c>
      <c r="D298" s="1475"/>
      <c r="E298" s="1475"/>
      <c r="F298" s="1475"/>
      <c r="G298" s="1476"/>
      <c r="H298" s="313" t="s">
        <v>151</v>
      </c>
      <c r="I298" s="1478">
        <f>IF(K291="","",VLOOKUP($A288,'Marks Entry'!$C$10:$FW$109,8,0))</f>
        <v>0</v>
      </c>
      <c r="J298" s="1478"/>
      <c r="K298" s="1478"/>
      <c r="L298" s="1478"/>
      <c r="M298" s="1479"/>
      <c r="N298" s="1509"/>
      <c r="O298" s="1379"/>
      <c r="P298" s="1379"/>
      <c r="Q298" s="1379"/>
    </row>
    <row r="299" spans="1:17" s="469" customFormat="1" ht="17.25" customHeight="1">
      <c r="A299" s="1511"/>
      <c r="B299" s="311" t="s">
        <v>164</v>
      </c>
      <c r="C299" s="1474" t="s">
        <v>51</v>
      </c>
      <c r="D299" s="1475"/>
      <c r="E299" s="1475"/>
      <c r="F299" s="1475"/>
      <c r="G299" s="1476"/>
      <c r="H299" s="313" t="s">
        <v>151</v>
      </c>
      <c r="I299" s="1477" t="str">
        <f>IF(K291="","",CONCATENATE('Marks Entry'!$G$4,'Marks Entry'!$J$4))</f>
        <v>9(A)</v>
      </c>
      <c r="J299" s="1478"/>
      <c r="K299" s="1478"/>
      <c r="L299" s="1478"/>
      <c r="M299" s="1479"/>
      <c r="N299" s="1509"/>
      <c r="O299" s="1379"/>
      <c r="P299" s="1379"/>
      <c r="Q299" s="1379"/>
    </row>
    <row r="300" spans="1:17" s="469" customFormat="1" ht="17.25" customHeight="1" thickBot="1">
      <c r="A300" s="1511"/>
      <c r="B300" s="311" t="s">
        <v>164</v>
      </c>
      <c r="C300" s="1480" t="s">
        <v>25</v>
      </c>
      <c r="D300" s="1481"/>
      <c r="E300" s="1481"/>
      <c r="F300" s="1481"/>
      <c r="G300" s="1482"/>
      <c r="H300" s="314" t="s">
        <v>151</v>
      </c>
      <c r="I300" s="1483">
        <f>IF(K291="","",VLOOKUP($A288,'Marks Entry'!$C$10:$FW$109,9,0))</f>
        <v>0</v>
      </c>
      <c r="J300" s="1483"/>
      <c r="K300" s="1483"/>
      <c r="L300" s="1483"/>
      <c r="M300" s="1484"/>
      <c r="N300" s="1509"/>
      <c r="O300" s="1379"/>
      <c r="P300" s="1379"/>
      <c r="Q300" s="1379"/>
    </row>
    <row r="301" spans="1:17" s="66" customFormat="1" ht="17.25" customHeight="1">
      <c r="A301" s="1511"/>
      <c r="B301" s="315" t="s">
        <v>164</v>
      </c>
      <c r="C301" s="1485" t="s">
        <v>52</v>
      </c>
      <c r="D301" s="1486"/>
      <c r="E301" s="1489" t="s">
        <v>67</v>
      </c>
      <c r="F301" s="1491" t="s">
        <v>68</v>
      </c>
      <c r="G301" s="1489" t="s">
        <v>195</v>
      </c>
      <c r="H301" s="1493" t="s">
        <v>29</v>
      </c>
      <c r="I301" s="1495" t="s">
        <v>53</v>
      </c>
      <c r="J301" s="1497" t="s">
        <v>216</v>
      </c>
      <c r="K301" s="1499" t="s">
        <v>81</v>
      </c>
      <c r="L301" s="1501" t="s">
        <v>74</v>
      </c>
      <c r="M301" s="1503" t="s">
        <v>100</v>
      </c>
      <c r="N301" s="1509"/>
      <c r="O301" s="1379"/>
      <c r="P301" s="1379"/>
      <c r="Q301" s="1379"/>
    </row>
    <row r="302" spans="1:17" s="66" customFormat="1" ht="21.75" customHeight="1">
      <c r="A302" s="1511"/>
      <c r="B302" s="315" t="s">
        <v>164</v>
      </c>
      <c r="C302" s="1487"/>
      <c r="D302" s="1488"/>
      <c r="E302" s="1490"/>
      <c r="F302" s="1492"/>
      <c r="G302" s="1490"/>
      <c r="H302" s="1494"/>
      <c r="I302" s="1496"/>
      <c r="J302" s="1498"/>
      <c r="K302" s="1500"/>
      <c r="L302" s="1502"/>
      <c r="M302" s="1504"/>
      <c r="N302" s="1509"/>
      <c r="O302" s="1379"/>
      <c r="P302" s="1379"/>
      <c r="Q302" s="1379"/>
    </row>
    <row r="303" spans="1:17" s="66" customFormat="1" ht="17.25" customHeight="1" thickBot="1">
      <c r="A303" s="1511"/>
      <c r="B303" s="315" t="s">
        <v>164</v>
      </c>
      <c r="C303" s="1506" t="s">
        <v>54</v>
      </c>
      <c r="D303" s="1507"/>
      <c r="E303" s="316">
        <f>'Marks Entry'!$L$8</f>
        <v>5</v>
      </c>
      <c r="F303" s="316">
        <f>'Marks Entry'!$M$8</f>
        <v>5</v>
      </c>
      <c r="G303" s="316">
        <f>'Marks Entry'!$M$8</f>
        <v>5</v>
      </c>
      <c r="H303" s="317">
        <f>SUM(E303:G303)</f>
        <v>15</v>
      </c>
      <c r="I303" s="316">
        <f>'Marks Entry'!$R$8</f>
        <v>35</v>
      </c>
      <c r="J303" s="317">
        <f>SUM(H303,I303)</f>
        <v>50</v>
      </c>
      <c r="K303" s="316">
        <f>'Marks Entry'!$T$8</f>
        <v>50</v>
      </c>
      <c r="L303" s="318">
        <f>SUM(J303,K303)</f>
        <v>100</v>
      </c>
      <c r="M303" s="1505"/>
      <c r="N303" s="1509"/>
      <c r="O303" s="1379"/>
      <c r="P303" s="1379"/>
      <c r="Q303" s="1379"/>
    </row>
    <row r="304" spans="1:17" s="66" customFormat="1" ht="17.25" customHeight="1">
      <c r="A304" s="1511"/>
      <c r="B304" s="315" t="s">
        <v>164</v>
      </c>
      <c r="C304" s="1466" t="str">
        <f>'Marks Entry'!$L$3</f>
        <v>HINDI</v>
      </c>
      <c r="D304" s="1467"/>
      <c r="E304" s="319">
        <f>IF(K291="","",IFERROR(VLOOKUP($A288,'Marks Entry'!$C$10:$FHQ$109,10,0),0))</f>
        <v>0</v>
      </c>
      <c r="F304" s="319">
        <f>IF(K291="","",IFERROR(VLOOKUP($A288,'Marks Entry'!$C$10:$FHQ$109,11,0),0))</f>
        <v>0</v>
      </c>
      <c r="G304" s="320">
        <f>IF(K291="","",IFERROR(VLOOKUP($A288,'Marks Entry'!$C$10:$FHQ$109,14,0),0))</f>
        <v>0</v>
      </c>
      <c r="H304" s="321">
        <f>SUM(E304:G304)</f>
        <v>0</v>
      </c>
      <c r="I304" s="319">
        <f>IF(K291="","",IFERROR(VLOOKUP($A288,'Marks Entry'!$C$10:$FHQ$109,16,0),0))</f>
        <v>0</v>
      </c>
      <c r="J304" s="321">
        <f t="shared" ref="J304:J311" si="21">SUM(H304,I304)</f>
        <v>0</v>
      </c>
      <c r="K304" s="319">
        <f>IF(K291="","",IFERROR(VLOOKUP($A288,'Marks Entry'!$C$10:$FHQ$109,18,0),0))</f>
        <v>0</v>
      </c>
      <c r="L304" s="322">
        <f t="shared" ref="L304:L311" si="22">SUM(J304,K304)</f>
        <v>0</v>
      </c>
      <c r="M304" s="323" t="str">
        <f>IF(K291="","",IFERROR(VLOOKUP($A288,'Marks Entry'!$C$10:$FHQ$109,23,0),0))</f>
        <v/>
      </c>
      <c r="N304" s="1509"/>
      <c r="O304" s="1379"/>
      <c r="P304" s="1379"/>
      <c r="Q304" s="1379"/>
    </row>
    <row r="305" spans="1:17" s="66" customFormat="1" ht="17.25" customHeight="1" thickBot="1">
      <c r="A305" s="1511"/>
      <c r="B305" s="315" t="s">
        <v>164</v>
      </c>
      <c r="C305" s="1468" t="str">
        <f>'Marks Entry'!$Z$3</f>
        <v>ENGLISH</v>
      </c>
      <c r="D305" s="1469"/>
      <c r="E305" s="324">
        <f>IF(K291="","",IFERROR(VLOOKUP($A288,'Marks Entry'!$C$10:$FHQ$109,24,0),0))</f>
        <v>0</v>
      </c>
      <c r="F305" s="324">
        <f>IF(K291="","",IFERROR(VLOOKUP($A288,'Marks Entry'!$C$10:$FHQ$109,25,0),0))</f>
        <v>0</v>
      </c>
      <c r="G305" s="325">
        <f>IF(K291="","",IFERROR(VLOOKUP($A288,'Marks Entry'!$C$10:$FHQ$109,28,0),0))</f>
        <v>0</v>
      </c>
      <c r="H305" s="326">
        <f t="shared" ref="H305:H311" si="23">SUM(E305:G305)</f>
        <v>0</v>
      </c>
      <c r="I305" s="327">
        <f>IF(K291="","",IFERROR(VLOOKUP($A288,'Marks Entry'!$C$10:$FHQ$109,30,0),0))</f>
        <v>0</v>
      </c>
      <c r="J305" s="326">
        <f t="shared" si="21"/>
        <v>0</v>
      </c>
      <c r="K305" s="324">
        <f>IF(K291="","",IFERROR(VLOOKUP($A288,'Marks Entry'!$C$10:$FHQ$109,32,0),0))</f>
        <v>0</v>
      </c>
      <c r="L305" s="328">
        <f t="shared" si="22"/>
        <v>0</v>
      </c>
      <c r="M305" s="329" t="str">
        <f>IF(K291="","",IFERROR(VLOOKUP($A288,'Marks Entry'!$C$10:$FHQ$109,37,0),0))</f>
        <v/>
      </c>
      <c r="N305" s="1509"/>
      <c r="O305" s="1379"/>
      <c r="P305" s="1379"/>
      <c r="Q305" s="1379"/>
    </row>
    <row r="306" spans="1:17" s="66" customFormat="1" ht="17.25" customHeight="1" thickBot="1">
      <c r="A306" s="1511"/>
      <c r="B306" s="315" t="s">
        <v>164</v>
      </c>
      <c r="C306" s="1470" t="s">
        <v>54</v>
      </c>
      <c r="D306" s="1471"/>
      <c r="E306" s="330">
        <f>'Marks Entry'!$AN$8</f>
        <v>10</v>
      </c>
      <c r="F306" s="330">
        <f>'Marks Entry'!$AO$8</f>
        <v>10</v>
      </c>
      <c r="G306" s="330">
        <f>'Marks Entry'!$AO$8</f>
        <v>10</v>
      </c>
      <c r="H306" s="331">
        <f t="shared" si="23"/>
        <v>30</v>
      </c>
      <c r="I306" s="330">
        <f>'Marks Entry'!$AT$8</f>
        <v>70</v>
      </c>
      <c r="J306" s="331">
        <f t="shared" si="21"/>
        <v>100</v>
      </c>
      <c r="K306" s="330">
        <f>'Marks Entry'!$AV$8</f>
        <v>100</v>
      </c>
      <c r="L306" s="332">
        <f t="shared" si="22"/>
        <v>200</v>
      </c>
      <c r="M306" s="333" t="s">
        <v>165</v>
      </c>
      <c r="N306" s="1509"/>
      <c r="O306" s="1379"/>
      <c r="P306" s="1379"/>
      <c r="Q306" s="1379"/>
    </row>
    <row r="307" spans="1:17" s="66" customFormat="1" ht="17.25" customHeight="1">
      <c r="A307" s="1511"/>
      <c r="B307" s="315" t="s">
        <v>164</v>
      </c>
      <c r="C307" s="1472" t="str">
        <f>'Marks Entry'!$AN$3</f>
        <v>SANSKRIT-I</v>
      </c>
      <c r="D307" s="1473"/>
      <c r="E307" s="319">
        <f>IF(K291="","",IFERROR(VLOOKUP($A288,'Marks Entry'!$C$10:$FHQ$109,38,0),0))</f>
        <v>0</v>
      </c>
      <c r="F307" s="319">
        <f>IF(K291="","",IFERROR(VLOOKUP($A288,'Marks Entry'!$C$10:$FHQ$109,39,0),0))</f>
        <v>0</v>
      </c>
      <c r="G307" s="320">
        <f>IF(K291="","",IFERROR(VLOOKUP($A288,'Marks Entry'!$C$10:$FHQ$109,42,0),0))</f>
        <v>0</v>
      </c>
      <c r="H307" s="334">
        <f t="shared" si="23"/>
        <v>0</v>
      </c>
      <c r="I307" s="335">
        <f>IF(K291="","",IFERROR(VLOOKUP($A288,'Marks Entry'!$C$10:$FHQ$109,44,0),0))</f>
        <v>0</v>
      </c>
      <c r="J307" s="334">
        <f t="shared" si="21"/>
        <v>0</v>
      </c>
      <c r="K307" s="319">
        <f>IF(K291="","",IFERROR(VLOOKUP($A288,'Marks Entry'!$C$10:$FHQ$109,46,0),0))</f>
        <v>0</v>
      </c>
      <c r="L307" s="322">
        <f t="shared" si="22"/>
        <v>0</v>
      </c>
      <c r="M307" s="323" t="str">
        <f>IF(K291="","",IFERROR(VLOOKUP($A288,'Marks Entry'!$C$10:$FHQ$109,51,0),0))</f>
        <v/>
      </c>
      <c r="N307" s="1509"/>
      <c r="O307" s="1379"/>
      <c r="P307" s="1379"/>
      <c r="Q307" s="1379"/>
    </row>
    <row r="308" spans="1:17" s="66" customFormat="1" ht="17.25" customHeight="1">
      <c r="A308" s="1511"/>
      <c r="B308" s="315" t="s">
        <v>164</v>
      </c>
      <c r="C308" s="1454" t="str">
        <f>'Marks Entry'!$BB$3</f>
        <v>SANSKRIT-II</v>
      </c>
      <c r="D308" s="1455"/>
      <c r="E308" s="319">
        <f>IF(K291="","",IFERROR(VLOOKUP($A288,'Marks Entry'!$C$10:$FHQ$109,52,0),0))</f>
        <v>0</v>
      </c>
      <c r="F308" s="319">
        <f>IF(K291="","",IFERROR(VLOOKUP($A288,'Marks Entry'!$C$10:$FHQ$109,53,0),0))</f>
        <v>0</v>
      </c>
      <c r="G308" s="320">
        <f>IF(K291="","",IFERROR(VLOOKUP($A288,'Marks Entry'!$C$10:$FHQ$109,56,0),0))</f>
        <v>0</v>
      </c>
      <c r="H308" s="336">
        <f t="shared" si="23"/>
        <v>0</v>
      </c>
      <c r="I308" s="337">
        <f>IF(K291="","",IFERROR(VLOOKUP($A288,'Marks Entry'!$C$10:$FHQ$109,58,0),0))</f>
        <v>0</v>
      </c>
      <c r="J308" s="336">
        <f t="shared" si="21"/>
        <v>0</v>
      </c>
      <c r="K308" s="319">
        <f>IF(K291="","",IFERROR(VLOOKUP($A288,'Marks Entry'!$C$10:$FHQ$109,60,0),0))</f>
        <v>0</v>
      </c>
      <c r="L308" s="322">
        <f t="shared" si="22"/>
        <v>0</v>
      </c>
      <c r="M308" s="323" t="str">
        <f>IF(K291="","",IFERROR(VLOOKUP($A288,'Marks Entry'!$C$10:$FHQ$109,65,0),0))</f>
        <v/>
      </c>
      <c r="N308" s="1509"/>
      <c r="O308" s="1379"/>
      <c r="P308" s="1379"/>
      <c r="Q308" s="1379"/>
    </row>
    <row r="309" spans="1:17" s="66" customFormat="1" ht="17.25" customHeight="1">
      <c r="A309" s="1511"/>
      <c r="B309" s="315" t="s">
        <v>164</v>
      </c>
      <c r="C309" s="1454" t="str">
        <f>'Marks Entry'!$BP$3</f>
        <v>SCIENCE</v>
      </c>
      <c r="D309" s="1455"/>
      <c r="E309" s="319">
        <f>IF(K291="","",IFERROR(VLOOKUP($A288,'Marks Entry'!$C$10:$FHQ$109,66,0),0))</f>
        <v>0</v>
      </c>
      <c r="F309" s="319">
        <f>IF(K291="","",IFERROR(VLOOKUP($A288,'Marks Entry'!$C$10:$FHQ$109,67,0),0))</f>
        <v>0</v>
      </c>
      <c r="G309" s="320">
        <f>IF(K291="","",IFERROR(VLOOKUP($A288,'Marks Entry'!$C$10:$FHQ$109,70,0),0))</f>
        <v>0</v>
      </c>
      <c r="H309" s="336">
        <f t="shared" si="23"/>
        <v>0</v>
      </c>
      <c r="I309" s="337">
        <f>IF(K291="","",IFERROR(VLOOKUP($A288,'Marks Entry'!$C$10:$FHQ$109,72,0),0))</f>
        <v>0</v>
      </c>
      <c r="J309" s="336">
        <f t="shared" si="21"/>
        <v>0</v>
      </c>
      <c r="K309" s="319">
        <f>IF(K291="","",IFERROR(VLOOKUP($A288,'Marks Entry'!$C$10:$FHQ$109,74,0),0))</f>
        <v>0</v>
      </c>
      <c r="L309" s="322">
        <f t="shared" si="22"/>
        <v>0</v>
      </c>
      <c r="M309" s="323" t="str">
        <f>IF(K291="","",IFERROR(VLOOKUP($A288,'Marks Entry'!$C$10:$FHQ$109,79,0),0))</f>
        <v/>
      </c>
      <c r="N309" s="1509"/>
      <c r="O309" s="1379"/>
      <c r="P309" s="1379"/>
      <c r="Q309" s="1379"/>
    </row>
    <row r="310" spans="1:17" s="66" customFormat="1" ht="17.25" customHeight="1">
      <c r="A310" s="1511"/>
      <c r="B310" s="315" t="s">
        <v>164</v>
      </c>
      <c r="C310" s="1456" t="str">
        <f>'Marks Entry'!$CD$3</f>
        <v>MATHEMATICS</v>
      </c>
      <c r="D310" s="1457"/>
      <c r="E310" s="338">
        <f>IF(K291="","",IFERROR(VLOOKUP($A288,'Marks Entry'!$C$10:$FHQ$109,80,0),0))</f>
        <v>0</v>
      </c>
      <c r="F310" s="338">
        <f>IF(K291="","",IFERROR(VLOOKUP($A288,'Marks Entry'!$C$10:$FHQ$109,81,0),0))</f>
        <v>0</v>
      </c>
      <c r="G310" s="339">
        <f>IF(K291="","",IFERROR(VLOOKUP($A288,'Marks Entry'!$C$10:$FHQ$109,84,0),0))</f>
        <v>0</v>
      </c>
      <c r="H310" s="340">
        <f t="shared" si="23"/>
        <v>0</v>
      </c>
      <c r="I310" s="341">
        <f>IF(K291="","",IFERROR(VLOOKUP($A288,'Marks Entry'!$C$10:$FHQ$109,86,0),0))</f>
        <v>0</v>
      </c>
      <c r="J310" s="340">
        <f t="shared" si="21"/>
        <v>0</v>
      </c>
      <c r="K310" s="338">
        <f>IF(K291="","",IFERROR(VLOOKUP($A288,'Marks Entry'!$C$10:$FHQ$109,88,0),0))</f>
        <v>0</v>
      </c>
      <c r="L310" s="342">
        <f t="shared" si="22"/>
        <v>0</v>
      </c>
      <c r="M310" s="343" t="str">
        <f>IF(K291="","",IFERROR(VLOOKUP($A288,'Marks Entry'!$C$10:$FHQ$109,93,0),0))</f>
        <v/>
      </c>
      <c r="N310" s="1509"/>
      <c r="O310" s="1379"/>
      <c r="P310" s="1379"/>
      <c r="Q310" s="1379"/>
    </row>
    <row r="311" spans="1:17" s="66" customFormat="1" ht="17.25" customHeight="1" thickBot="1">
      <c r="A311" s="1511"/>
      <c r="B311" s="315" t="s">
        <v>164</v>
      </c>
      <c r="C311" s="1456" t="str">
        <f>'Marks Entry'!$CR$3</f>
        <v>SOCIAL SCIENCE</v>
      </c>
      <c r="D311" s="1457"/>
      <c r="E311" s="338">
        <f>IF(K291="","",IFERROR(VLOOKUP($A288,'Marks Entry'!$C$10:$FHQ$109,94,0),0))</f>
        <v>0</v>
      </c>
      <c r="F311" s="338">
        <f>IF(K291="","",IFERROR(VLOOKUP($A288,'Marks Entry'!$C$10:$FHQ$109,95,0),0))</f>
        <v>0</v>
      </c>
      <c r="G311" s="339">
        <f>IF(K291="","",IFERROR(VLOOKUP($A288,'Marks Entry'!$C$10:$FHQ$109,98,0),0))</f>
        <v>0</v>
      </c>
      <c r="H311" s="340">
        <f t="shared" si="23"/>
        <v>0</v>
      </c>
      <c r="I311" s="341">
        <f>IF(K291="","",IFERROR(VLOOKUP($A288,'Marks Entry'!$C$10:$FHQ$109,100,0),0))</f>
        <v>0</v>
      </c>
      <c r="J311" s="340">
        <f t="shared" si="21"/>
        <v>0</v>
      </c>
      <c r="K311" s="338">
        <f>IF(K291="","",IFERROR(VLOOKUP($A288,'Marks Entry'!$C$10:$FHQ$109,102,0),0))</f>
        <v>0</v>
      </c>
      <c r="L311" s="342">
        <f t="shared" si="22"/>
        <v>0</v>
      </c>
      <c r="M311" s="343" t="str">
        <f>IF(K291="","",IFERROR(VLOOKUP($A288,'Marks Entry'!$C$10:$FHQ$109,107,0),0))</f>
        <v/>
      </c>
      <c r="N311" s="1509"/>
      <c r="O311" s="1379"/>
      <c r="P311" s="1379"/>
      <c r="Q311" s="1379"/>
    </row>
    <row r="312" spans="1:17" s="469" customFormat="1" ht="17.25" customHeight="1">
      <c r="A312" s="1511"/>
      <c r="B312" s="311" t="s">
        <v>164</v>
      </c>
      <c r="C312" s="1458" t="s">
        <v>75</v>
      </c>
      <c r="D312" s="1459"/>
      <c r="E312" s="1460"/>
      <c r="F312" s="1464" t="s">
        <v>76</v>
      </c>
      <c r="G312" s="1465"/>
      <c r="H312" s="1444" t="s">
        <v>77</v>
      </c>
      <c r="I312" s="1445"/>
      <c r="J312" s="472" t="s">
        <v>42</v>
      </c>
      <c r="K312" s="344" t="s">
        <v>93</v>
      </c>
      <c r="L312" s="345" t="s">
        <v>40</v>
      </c>
      <c r="M312" s="346" t="s">
        <v>44</v>
      </c>
      <c r="N312" s="1509"/>
      <c r="O312" s="1379"/>
      <c r="P312" s="1379"/>
      <c r="Q312" s="1379"/>
    </row>
    <row r="313" spans="1:17" s="469" customFormat="1" ht="20.25" customHeight="1" thickBot="1">
      <c r="A313" s="1511"/>
      <c r="B313" s="311" t="s">
        <v>164</v>
      </c>
      <c r="C313" s="1461"/>
      <c r="D313" s="1462"/>
      <c r="E313" s="1463"/>
      <c r="F313" s="1446" t="str">
        <f>IF(K291="","",IFERROR(VLOOKUP($A288,'Marks Entry'!$C$10:$FHQ$109,177,0),0))</f>
        <v/>
      </c>
      <c r="G313" s="1447"/>
      <c r="H313" s="1448" t="str">
        <f>IF(K291="","",IFERROR(VLOOKUP($A288,'Marks Entry'!$C$10:$FHQ$109,178,0),0))</f>
        <v/>
      </c>
      <c r="I313" s="1447"/>
      <c r="J313" s="473" t="str">
        <f>IF(K291="","",IFERROR(VLOOKUP($A288,'Marks Entry'!$C$10:$FHQ$109,179,0),0))</f>
        <v/>
      </c>
      <c r="K313" s="347" t="str">
        <f>IF(OR(K291="",K291="NSO",K291="TC",L313="Failed",L313="Supp."),"",IFERROR(VLOOKUP($A288,'Marks Entry'!$C$10:$FHQ$109,180,0),0))</f>
        <v/>
      </c>
      <c r="L313" s="348" t="str">
        <f>IF(K291="","",IFERROR(VLOOKUP($A288,'Marks Entry'!$C$10:$FHQ$109,181,0),0))</f>
        <v/>
      </c>
      <c r="M313" s="349" t="str">
        <f>IF(K291="","",IFERROR(VLOOKUP($A288,'Marks Entry'!$C$10:$FHQ$109,183,0),0))</f>
        <v/>
      </c>
      <c r="N313" s="1509"/>
      <c r="O313" s="1379"/>
      <c r="P313" s="1379"/>
      <c r="Q313" s="1379"/>
    </row>
    <row r="314" spans="1:17" s="469" customFormat="1" ht="17.25" customHeight="1">
      <c r="A314" s="1511"/>
      <c r="B314" s="311" t="s">
        <v>164</v>
      </c>
      <c r="C314" s="1449" t="s">
        <v>56</v>
      </c>
      <c r="D314" s="1450"/>
      <c r="E314" s="1450"/>
      <c r="F314" s="1450"/>
      <c r="G314" s="1450"/>
      <c r="H314" s="1450"/>
      <c r="I314" s="1451"/>
      <c r="J314" s="350" t="s">
        <v>57</v>
      </c>
      <c r="K314" s="351">
        <f>IF(K291="","",IFERROR(VLOOKUP($A288,'Marks Entry'!$C$10:$FHQ$109,174,0),0))</f>
        <v>0</v>
      </c>
      <c r="L314" s="1452" t="s">
        <v>102</v>
      </c>
      <c r="M314" s="1453"/>
      <c r="N314" s="1509"/>
      <c r="O314" s="1379"/>
      <c r="P314" s="1379"/>
      <c r="Q314" s="1379"/>
    </row>
    <row r="315" spans="1:17" s="469" customFormat="1" ht="17.25" customHeight="1" thickBot="1">
      <c r="A315" s="1511"/>
      <c r="B315" s="311" t="s">
        <v>164</v>
      </c>
      <c r="C315" s="1429" t="s">
        <v>52</v>
      </c>
      <c r="D315" s="1430"/>
      <c r="E315" s="1430"/>
      <c r="F315" s="1431" t="s">
        <v>160</v>
      </c>
      <c r="G315" s="1431"/>
      <c r="H315" s="1431"/>
      <c r="I315" s="1432" t="s">
        <v>256</v>
      </c>
      <c r="J315" s="352" t="s">
        <v>58</v>
      </c>
      <c r="K315" s="353">
        <f>IF(K291="","",IFERROR(VLOOKUP($A288,'Marks Entry'!$C$10:$FHQ$109,175,0),0))</f>
        <v>0</v>
      </c>
      <c r="L315" s="1434" t="str">
        <f>IF(K291="","",IFERROR(VLOOKUP($A288,'Marks Entry'!$C$10:$FHQ$109,176,0),0))</f>
        <v/>
      </c>
      <c r="M315" s="1435"/>
      <c r="N315" s="1509"/>
      <c r="O315" s="1379"/>
      <c r="P315" s="1379"/>
      <c r="Q315" s="1379"/>
    </row>
    <row r="316" spans="1:17" s="469" customFormat="1" ht="8.25" customHeight="1">
      <c r="A316" s="1511"/>
      <c r="B316" s="311" t="s">
        <v>164</v>
      </c>
      <c r="C316" s="1429"/>
      <c r="D316" s="1430"/>
      <c r="E316" s="1430"/>
      <c r="F316" s="1431"/>
      <c r="G316" s="1431"/>
      <c r="H316" s="1431"/>
      <c r="I316" s="1433"/>
      <c r="J316" s="1436" t="s">
        <v>59</v>
      </c>
      <c r="K316" s="1437"/>
      <c r="L316" s="1440" t="str">
        <f>IF(K291="","",IFERROR(VLOOKUP($A288,'Marks Entry'!$C$10:$FHQ$109,184,0),0))</f>
        <v/>
      </c>
      <c r="M316" s="1441"/>
      <c r="N316" s="1509"/>
      <c r="O316" s="1379"/>
      <c r="P316" s="1379"/>
      <c r="Q316" s="1379"/>
    </row>
    <row r="317" spans="1:17" s="469" customFormat="1" ht="17.25" customHeight="1">
      <c r="A317" s="1511"/>
      <c r="B317" s="311" t="s">
        <v>164</v>
      </c>
      <c r="C317" s="1417" t="str">
        <f>'Marks Entry'!$FN$3</f>
        <v>Vocational Education</v>
      </c>
      <c r="D317" s="1418"/>
      <c r="E317" s="1419"/>
      <c r="F317" s="1411" t="str">
        <f>IF(K291="","",IFERROR(VLOOKUP($A288,'Marks Entry'!$C$10:$FHQ$109,223,0),0))</f>
        <v>0/100</v>
      </c>
      <c r="G317" s="1412"/>
      <c r="H317" s="471" t="s">
        <v>30</v>
      </c>
      <c r="I317" s="354" t="str">
        <f>IF(K291="","",IFERROR(VLOOKUP($A288,'Marks Entry'!$C$10:$FHQ$109,173,0),0))</f>
        <v/>
      </c>
      <c r="J317" s="1438"/>
      <c r="K317" s="1439"/>
      <c r="L317" s="1442"/>
      <c r="M317" s="1443"/>
      <c r="N317" s="1509"/>
      <c r="O317" s="1379"/>
      <c r="P317" s="1379"/>
      <c r="Q317" s="1379"/>
    </row>
    <row r="318" spans="1:17" s="469" customFormat="1" ht="17.25" customHeight="1">
      <c r="A318" s="1511"/>
      <c r="B318" s="311" t="s">
        <v>164</v>
      </c>
      <c r="C318" s="1417" t="str">
        <f>'Marks Entry'!$DF$3</f>
        <v>Fou. Of Info. Tech.</v>
      </c>
      <c r="D318" s="1418"/>
      <c r="E318" s="1419"/>
      <c r="F318" s="1420" t="str">
        <f>IF(K291="","",IFERROR(VLOOKUP($A288,'Marks Entry'!$C$10:$FHQ$109,203,0),0))</f>
        <v>7/200</v>
      </c>
      <c r="G318" s="1421"/>
      <c r="H318" s="471" t="s">
        <v>30</v>
      </c>
      <c r="I318" s="354" t="str">
        <f>IF(K291="","",IFERROR(VLOOKUP($A288,'Marks Entry'!$C$10:$FHQ$109,120,0),0))</f>
        <v/>
      </c>
      <c r="J318" s="1422" t="s">
        <v>66</v>
      </c>
      <c r="K318" s="1422"/>
      <c r="L318" s="1423">
        <f>Master!$E$20</f>
        <v>46106</v>
      </c>
      <c r="M318" s="1424"/>
      <c r="N318" s="1509"/>
      <c r="O318" s="1379"/>
      <c r="P318" s="1379"/>
      <c r="Q318" s="1379"/>
    </row>
    <row r="319" spans="1:17" s="469" customFormat="1" ht="17.25" customHeight="1">
      <c r="A319" s="1511"/>
      <c r="B319" s="311" t="s">
        <v>164</v>
      </c>
      <c r="C319" s="1409" t="str">
        <f>'Marks Entry'!$DS$3</f>
        <v>Health &amp; Phy. Edu.</v>
      </c>
      <c r="D319" s="1410"/>
      <c r="E319" s="1410"/>
      <c r="F319" s="1420" t="str">
        <f>IF(K291="","",IFERROR(VLOOKUP($A288,'Marks Entry'!$C$10:$FHQ$109,207,0),0))</f>
        <v>0/200</v>
      </c>
      <c r="G319" s="1421"/>
      <c r="H319" s="471" t="s">
        <v>30</v>
      </c>
      <c r="I319" s="354" t="str">
        <f>IF(K291="","",IFERROR(VLOOKUP($A288,'Marks Entry'!$C$10:$FHQ$109,143,0),0))</f>
        <v>A</v>
      </c>
      <c r="J319" s="1425"/>
      <c r="K319" s="1425"/>
      <c r="L319" s="1425"/>
      <c r="M319" s="1426"/>
      <c r="N319" s="1509"/>
      <c r="O319" s="1379"/>
      <c r="P319" s="1379"/>
      <c r="Q319" s="1379"/>
    </row>
    <row r="320" spans="1:17" s="469" customFormat="1" ht="17.25" customHeight="1">
      <c r="A320" s="1511"/>
      <c r="B320" s="311" t="s">
        <v>164</v>
      </c>
      <c r="C320" s="1409" t="str">
        <f>'Marks Entry'!$EP$3</f>
        <v>S.U.P.W.</v>
      </c>
      <c r="D320" s="1410"/>
      <c r="E320" s="1410"/>
      <c r="F320" s="1411" t="str">
        <f>IF(K291="","",IFERROR(VLOOKUP($A288,'Marks Entry'!$C$10:$FHQ$109,211,0),0))</f>
        <v>0/100</v>
      </c>
      <c r="G320" s="1412"/>
      <c r="H320" s="471" t="s">
        <v>30</v>
      </c>
      <c r="I320" s="354" t="str">
        <f>IF(K291="","",IFERROR(VLOOKUP($A288,'Marks Entry'!$C$10:$FHQ$109,149,0),0))</f>
        <v/>
      </c>
      <c r="J320" s="1427"/>
      <c r="K320" s="1427"/>
      <c r="L320" s="1427"/>
      <c r="M320" s="1428"/>
      <c r="N320" s="1509"/>
      <c r="O320" s="1379"/>
      <c r="P320" s="1379"/>
      <c r="Q320" s="1379"/>
    </row>
    <row r="321" spans="1:17" s="469" customFormat="1" ht="17.25" customHeight="1">
      <c r="A321" s="1511"/>
      <c r="B321" s="311" t="s">
        <v>164</v>
      </c>
      <c r="C321" s="1409" t="str">
        <f>'Marks Entry'!$EV$3</f>
        <v>Art Education</v>
      </c>
      <c r="D321" s="1410"/>
      <c r="E321" s="1410"/>
      <c r="F321" s="1411" t="str">
        <f>IF(K291="","",IFERROR(VLOOKUP($A288,'Marks Entry'!$C$10:$FHQ$109,215,0),0))</f>
        <v>0/100</v>
      </c>
      <c r="G321" s="1412"/>
      <c r="H321" s="471" t="s">
        <v>30</v>
      </c>
      <c r="I321" s="354" t="str">
        <f>IF(K291="","",IFERROR(VLOOKUP($A288,'Marks Entry'!$C$10:$FHQ$109,155,0),0))</f>
        <v/>
      </c>
      <c r="J321" s="1392" t="s">
        <v>221</v>
      </c>
      <c r="K321" s="1392"/>
      <c r="L321" s="1392"/>
      <c r="M321" s="1393"/>
      <c r="N321" s="1509"/>
      <c r="O321" s="1379"/>
      <c r="P321" s="1379"/>
      <c r="Q321" s="1379"/>
    </row>
    <row r="322" spans="1:17" s="469" customFormat="1" ht="17.25" customHeight="1" thickBot="1">
      <c r="A322" s="1511"/>
      <c r="B322" s="311" t="s">
        <v>164</v>
      </c>
      <c r="C322" s="1413" t="str">
        <f>'Marks Entry'!$FB$3</f>
        <v>Freedom movement and trad. Of bravery in Raj.</v>
      </c>
      <c r="D322" s="1414"/>
      <c r="E322" s="1414"/>
      <c r="F322" s="1415" t="str">
        <f>IF(K291="","",IFERROR(VLOOKUP($A288,'Marks Entry'!$C$10:$FHQ$109,219,0),0))</f>
        <v>0/200</v>
      </c>
      <c r="G322" s="1416"/>
      <c r="H322" s="470" t="s">
        <v>91</v>
      </c>
      <c r="I322" s="355" t="str">
        <f>IF(K291="","",IFERROR(VLOOKUP($A288,'Marks Entry'!$C$10:$FHQ$109,167,0),0))</f>
        <v/>
      </c>
      <c r="J322" s="1392" t="s">
        <v>222</v>
      </c>
      <c r="K322" s="1392"/>
      <c r="L322" s="1392"/>
      <c r="M322" s="1393"/>
      <c r="N322" s="1509"/>
      <c r="O322" s="1379"/>
      <c r="P322" s="1379"/>
      <c r="Q322" s="1379"/>
    </row>
    <row r="323" spans="1:17" s="469" customFormat="1" ht="17.25" customHeight="1">
      <c r="A323" s="1511"/>
      <c r="B323" s="311" t="s">
        <v>164</v>
      </c>
      <c r="C323" s="1380" t="s">
        <v>166</v>
      </c>
      <c r="D323" s="1381"/>
      <c r="E323" s="1382"/>
      <c r="F323" s="1389" t="s">
        <v>167</v>
      </c>
      <c r="G323" s="1390"/>
      <c r="H323" s="1391"/>
      <c r="I323" s="356" t="s">
        <v>30</v>
      </c>
      <c r="J323" s="1392" t="s">
        <v>223</v>
      </c>
      <c r="K323" s="1392"/>
      <c r="L323" s="1392"/>
      <c r="M323" s="1393"/>
      <c r="N323" s="1509"/>
      <c r="O323" s="1379"/>
      <c r="P323" s="1379"/>
      <c r="Q323" s="1379"/>
    </row>
    <row r="324" spans="1:17" s="469" customFormat="1" ht="17.25" customHeight="1">
      <c r="A324" s="1511"/>
      <c r="B324" s="311" t="s">
        <v>164</v>
      </c>
      <c r="C324" s="1383"/>
      <c r="D324" s="1384"/>
      <c r="E324" s="1385"/>
      <c r="F324" s="1394" t="s">
        <v>217</v>
      </c>
      <c r="G324" s="1395"/>
      <c r="H324" s="1396"/>
      <c r="I324" s="357" t="s">
        <v>60</v>
      </c>
      <c r="J324" s="1397" t="s">
        <v>225</v>
      </c>
      <c r="K324" s="1398"/>
      <c r="L324" s="1398"/>
      <c r="M324" s="1399"/>
      <c r="N324" s="1509"/>
      <c r="O324" s="1379"/>
      <c r="P324" s="1379"/>
      <c r="Q324" s="1379"/>
    </row>
    <row r="325" spans="1:17" s="469" customFormat="1" ht="17.25" customHeight="1">
      <c r="A325" s="1511"/>
      <c r="B325" s="311" t="s">
        <v>164</v>
      </c>
      <c r="C325" s="1383"/>
      <c r="D325" s="1384"/>
      <c r="E325" s="1385"/>
      <c r="F325" s="1394" t="s">
        <v>218</v>
      </c>
      <c r="G325" s="1395"/>
      <c r="H325" s="1396"/>
      <c r="I325" s="357" t="s">
        <v>61</v>
      </c>
      <c r="J325" s="1400"/>
      <c r="K325" s="1401"/>
      <c r="L325" s="1401"/>
      <c r="M325" s="1402"/>
      <c r="N325" s="1509"/>
      <c r="O325" s="1379"/>
      <c r="P325" s="1379"/>
      <c r="Q325" s="1379"/>
    </row>
    <row r="326" spans="1:17" s="469" customFormat="1" ht="17.25" customHeight="1">
      <c r="A326" s="1511"/>
      <c r="B326" s="311" t="s">
        <v>164</v>
      </c>
      <c r="C326" s="1383"/>
      <c r="D326" s="1384"/>
      <c r="E326" s="1385"/>
      <c r="F326" s="1394" t="s">
        <v>219</v>
      </c>
      <c r="G326" s="1395"/>
      <c r="H326" s="1396"/>
      <c r="I326" s="357" t="s">
        <v>63</v>
      </c>
      <c r="J326" s="1400"/>
      <c r="K326" s="1401"/>
      <c r="L326" s="1401"/>
      <c r="M326" s="1402"/>
      <c r="N326" s="1509"/>
      <c r="O326" s="1379"/>
      <c r="P326" s="1379"/>
      <c r="Q326" s="1379"/>
    </row>
    <row r="327" spans="1:17" s="469" customFormat="1" ht="17.25" customHeight="1" thickBot="1">
      <c r="A327" s="1511"/>
      <c r="B327" s="358" t="s">
        <v>164</v>
      </c>
      <c r="C327" s="1386"/>
      <c r="D327" s="1387"/>
      <c r="E327" s="1388"/>
      <c r="F327" s="1403" t="s">
        <v>220</v>
      </c>
      <c r="G327" s="1404"/>
      <c r="H327" s="1405"/>
      <c r="I327" s="359" t="s">
        <v>62</v>
      </c>
      <c r="J327" s="1406" t="s">
        <v>224</v>
      </c>
      <c r="K327" s="1407"/>
      <c r="L327" s="1407"/>
      <c r="M327" s="1408"/>
      <c r="N327" s="1509"/>
      <c r="O327" s="1379"/>
      <c r="P327" s="1379"/>
      <c r="Q327" s="1379"/>
    </row>
    <row r="328" spans="1:17" s="469" customFormat="1" ht="12" customHeight="1" thickTop="1">
      <c r="A328" s="1377" t="s">
        <v>159</v>
      </c>
      <c r="B328" s="1377"/>
      <c r="C328" s="1377"/>
      <c r="D328" s="1377"/>
      <c r="E328" s="1377"/>
      <c r="F328" s="1377"/>
      <c r="G328" s="1377"/>
      <c r="H328" s="1377"/>
      <c r="I328" s="1377"/>
      <c r="J328" s="1377"/>
      <c r="K328" s="1377"/>
      <c r="L328" s="1377"/>
      <c r="M328" s="1377"/>
      <c r="N328" s="1377"/>
      <c r="O328" s="1379"/>
      <c r="P328" s="1379"/>
      <c r="Q328" s="1379"/>
    </row>
    <row r="329" spans="1:17" s="469" customFormat="1" ht="19.5" customHeight="1" thickBot="1">
      <c r="A329" s="308">
        <f>A288+1</f>
        <v>9</v>
      </c>
      <c r="B329" s="1508" t="s">
        <v>238</v>
      </c>
      <c r="C329" s="1508"/>
      <c r="D329" s="1508"/>
      <c r="E329" s="1508"/>
      <c r="F329" s="1508"/>
      <c r="G329" s="1508"/>
      <c r="H329" s="1508"/>
      <c r="I329" s="1508"/>
      <c r="J329" s="1508"/>
      <c r="K329" s="1508"/>
      <c r="L329" s="1508"/>
      <c r="M329" s="1508"/>
      <c r="N329" s="1509" t="s">
        <v>159</v>
      </c>
      <c r="O329" s="1379"/>
      <c r="P329" s="1379"/>
      <c r="Q329" s="1379"/>
    </row>
    <row r="330" spans="1:17" s="30" customFormat="1" ht="36" customHeight="1">
      <c r="A330" s="1510"/>
      <c r="B330" s="1512"/>
      <c r="C330" s="1513"/>
      <c r="D330" s="1516" t="str">
        <f>Master!$E$8</f>
        <v>GOVT VARISHTHA UPADHYAY SANSKRIT SCHOOL</v>
      </c>
      <c r="E330" s="1517"/>
      <c r="F330" s="1517"/>
      <c r="G330" s="1517"/>
      <c r="H330" s="1517"/>
      <c r="I330" s="1517"/>
      <c r="J330" s="1517"/>
      <c r="K330" s="1517"/>
      <c r="L330" s="1517"/>
      <c r="M330" s="1518"/>
      <c r="N330" s="1509"/>
      <c r="O330" s="1379"/>
      <c r="P330" s="1379"/>
      <c r="Q330" s="1379"/>
    </row>
    <row r="331" spans="1:17" s="469" customFormat="1" ht="19.5" customHeight="1" thickBot="1">
      <c r="A331" s="1510"/>
      <c r="B331" s="1514"/>
      <c r="C331" s="1515"/>
      <c r="D331" s="1519">
        <f>Master!$E$11</f>
        <v>0</v>
      </c>
      <c r="E331" s="1519"/>
      <c r="F331" s="1519"/>
      <c r="G331" s="1519"/>
      <c r="H331" s="1519"/>
      <c r="I331" s="1519"/>
      <c r="J331" s="1519"/>
      <c r="K331" s="1519"/>
      <c r="L331" s="1519"/>
      <c r="M331" s="1520"/>
      <c r="N331" s="1509"/>
      <c r="O331" s="1379"/>
      <c r="P331" s="1379"/>
      <c r="Q331" s="1379"/>
    </row>
    <row r="332" spans="1:17" s="66" customFormat="1" ht="18.75" customHeight="1">
      <c r="A332" s="1511"/>
      <c r="B332" s="309"/>
      <c r="C332" s="1521" t="s">
        <v>152</v>
      </c>
      <c r="D332" s="1522"/>
      <c r="E332" s="1522"/>
      <c r="F332" s="1522"/>
      <c r="G332" s="1522"/>
      <c r="H332" s="1523"/>
      <c r="I332" s="1530" t="s">
        <v>133</v>
      </c>
      <c r="J332" s="1531"/>
      <c r="K332" s="1534">
        <f>VLOOKUP($A329,'Marks Entry'!$C$10:$K$109,5)</f>
        <v>0</v>
      </c>
      <c r="L332" s="1536" t="s">
        <v>214</v>
      </c>
      <c r="M332" s="1537"/>
      <c r="N332" s="1509"/>
      <c r="O332" s="1379"/>
      <c r="P332" s="1379"/>
      <c r="Q332" s="1379"/>
    </row>
    <row r="333" spans="1:17" s="66" customFormat="1" ht="18.75" customHeight="1">
      <c r="A333" s="1511"/>
      <c r="B333" s="309"/>
      <c r="C333" s="1524"/>
      <c r="D333" s="1525"/>
      <c r="E333" s="1525"/>
      <c r="F333" s="1525"/>
      <c r="G333" s="1525"/>
      <c r="H333" s="1526"/>
      <c r="I333" s="1530"/>
      <c r="J333" s="1531"/>
      <c r="K333" s="1534"/>
      <c r="L333" s="1538">
        <f>Master!$E$14</f>
        <v>8170</v>
      </c>
      <c r="M333" s="1539"/>
      <c r="N333" s="1509"/>
      <c r="O333" s="1379"/>
      <c r="P333" s="1379"/>
      <c r="Q333" s="1379"/>
    </row>
    <row r="334" spans="1:17" s="469" customFormat="1" ht="15.75" customHeight="1">
      <c r="A334" s="1511"/>
      <c r="B334" s="310"/>
      <c r="C334" s="1524"/>
      <c r="D334" s="1525"/>
      <c r="E334" s="1525"/>
      <c r="F334" s="1525"/>
      <c r="G334" s="1525"/>
      <c r="H334" s="1526"/>
      <c r="I334" s="1530"/>
      <c r="J334" s="1531"/>
      <c r="K334" s="1534"/>
      <c r="L334" s="1540" t="s">
        <v>215</v>
      </c>
      <c r="M334" s="1541"/>
      <c r="N334" s="1509"/>
      <c r="O334" s="1379"/>
      <c r="P334" s="1379"/>
      <c r="Q334" s="1379"/>
    </row>
    <row r="335" spans="1:17" s="469" customFormat="1" ht="18" customHeight="1" thickBot="1">
      <c r="A335" s="1511"/>
      <c r="B335" s="310"/>
      <c r="C335" s="1527"/>
      <c r="D335" s="1528"/>
      <c r="E335" s="1528"/>
      <c r="F335" s="1528"/>
      <c r="G335" s="1528"/>
      <c r="H335" s="1529"/>
      <c r="I335" s="1532"/>
      <c r="J335" s="1533"/>
      <c r="K335" s="1535"/>
      <c r="L335" s="1542" t="str">
        <f>Master!$E$6</f>
        <v>2025-26</v>
      </c>
      <c r="M335" s="1543"/>
      <c r="N335" s="1509"/>
      <c r="O335" s="1379"/>
      <c r="P335" s="1379"/>
      <c r="Q335" s="1379"/>
    </row>
    <row r="336" spans="1:17" s="469" customFormat="1" ht="17.25" customHeight="1">
      <c r="A336" s="1511"/>
      <c r="B336" s="311" t="s">
        <v>164</v>
      </c>
      <c r="C336" s="1544" t="s">
        <v>20</v>
      </c>
      <c r="D336" s="1545"/>
      <c r="E336" s="1545"/>
      <c r="F336" s="1545"/>
      <c r="G336" s="1546"/>
      <c r="H336" s="312" t="s">
        <v>151</v>
      </c>
      <c r="I336" s="1547">
        <f>IF(K332="","",VLOOKUP($A329,'Marks Entry'!$C$10:$FW$109,3,0))</f>
        <v>0</v>
      </c>
      <c r="J336" s="1547"/>
      <c r="K336" s="1547"/>
      <c r="L336" s="1547"/>
      <c r="M336" s="1548"/>
      <c r="N336" s="1509"/>
      <c r="O336" s="1379"/>
      <c r="P336" s="1379"/>
      <c r="Q336" s="1379"/>
    </row>
    <row r="337" spans="1:17" s="469" customFormat="1" ht="17.25" customHeight="1">
      <c r="A337" s="1511"/>
      <c r="B337" s="311" t="s">
        <v>164</v>
      </c>
      <c r="C337" s="1474" t="s">
        <v>22</v>
      </c>
      <c r="D337" s="1475"/>
      <c r="E337" s="1475"/>
      <c r="F337" s="1475"/>
      <c r="G337" s="1476"/>
      <c r="H337" s="313" t="s">
        <v>151</v>
      </c>
      <c r="I337" s="1478">
        <f>IF(K332="","",VLOOKUP($A329,'Marks Entry'!$C$10:$FW$109,6,0))</f>
        <v>0</v>
      </c>
      <c r="J337" s="1478"/>
      <c r="K337" s="1478"/>
      <c r="L337" s="1478"/>
      <c r="M337" s="1479"/>
      <c r="N337" s="1509"/>
      <c r="O337" s="1379"/>
      <c r="P337" s="1379"/>
      <c r="Q337" s="1379"/>
    </row>
    <row r="338" spans="1:17" s="469" customFormat="1" ht="17.25" customHeight="1">
      <c r="A338" s="1511"/>
      <c r="B338" s="311" t="s">
        <v>164</v>
      </c>
      <c r="C338" s="1474" t="s">
        <v>23</v>
      </c>
      <c r="D338" s="1475"/>
      <c r="E338" s="1475"/>
      <c r="F338" s="1475"/>
      <c r="G338" s="1476"/>
      <c r="H338" s="313" t="s">
        <v>151</v>
      </c>
      <c r="I338" s="1478">
        <f>IF(K332="","",VLOOKUP($A329,'Marks Entry'!$C$10:$FW$109,7,0))</f>
        <v>0</v>
      </c>
      <c r="J338" s="1478"/>
      <c r="K338" s="1478"/>
      <c r="L338" s="1478"/>
      <c r="M338" s="1479"/>
      <c r="N338" s="1509"/>
      <c r="O338" s="1379"/>
      <c r="P338" s="1379"/>
      <c r="Q338" s="1379"/>
    </row>
    <row r="339" spans="1:17" s="469" customFormat="1" ht="17.25" customHeight="1">
      <c r="A339" s="1511"/>
      <c r="B339" s="311" t="s">
        <v>164</v>
      </c>
      <c r="C339" s="1474" t="s">
        <v>50</v>
      </c>
      <c r="D339" s="1475"/>
      <c r="E339" s="1475"/>
      <c r="F339" s="1475"/>
      <c r="G339" s="1476"/>
      <c r="H339" s="313" t="s">
        <v>151</v>
      </c>
      <c r="I339" s="1478">
        <f>IF(K332="","",VLOOKUP($A329,'Marks Entry'!$C$10:$FW$109,8,0))</f>
        <v>0</v>
      </c>
      <c r="J339" s="1478"/>
      <c r="K339" s="1478"/>
      <c r="L339" s="1478"/>
      <c r="M339" s="1479"/>
      <c r="N339" s="1509"/>
      <c r="O339" s="1379"/>
      <c r="P339" s="1379"/>
      <c r="Q339" s="1379"/>
    </row>
    <row r="340" spans="1:17" s="469" customFormat="1" ht="17.25" customHeight="1">
      <c r="A340" s="1511"/>
      <c r="B340" s="311" t="s">
        <v>164</v>
      </c>
      <c r="C340" s="1474" t="s">
        <v>51</v>
      </c>
      <c r="D340" s="1475"/>
      <c r="E340" s="1475"/>
      <c r="F340" s="1475"/>
      <c r="G340" s="1476"/>
      <c r="H340" s="313" t="s">
        <v>151</v>
      </c>
      <c r="I340" s="1477" t="str">
        <f>IF(K332="","",CONCATENATE('Marks Entry'!$G$4,'Marks Entry'!$J$4))</f>
        <v>9(A)</v>
      </c>
      <c r="J340" s="1478"/>
      <c r="K340" s="1478"/>
      <c r="L340" s="1478"/>
      <c r="M340" s="1479"/>
      <c r="N340" s="1509"/>
      <c r="O340" s="1379"/>
      <c r="P340" s="1379"/>
      <c r="Q340" s="1379"/>
    </row>
    <row r="341" spans="1:17" s="469" customFormat="1" ht="17.25" customHeight="1" thickBot="1">
      <c r="A341" s="1511"/>
      <c r="B341" s="311" t="s">
        <v>164</v>
      </c>
      <c r="C341" s="1480" t="s">
        <v>25</v>
      </c>
      <c r="D341" s="1481"/>
      <c r="E341" s="1481"/>
      <c r="F341" s="1481"/>
      <c r="G341" s="1482"/>
      <c r="H341" s="314" t="s">
        <v>151</v>
      </c>
      <c r="I341" s="1483">
        <f>IF(K332="","",VLOOKUP($A329,'Marks Entry'!$C$10:$FW$109,9,0))</f>
        <v>0</v>
      </c>
      <c r="J341" s="1483"/>
      <c r="K341" s="1483"/>
      <c r="L341" s="1483"/>
      <c r="M341" s="1484"/>
      <c r="N341" s="1509"/>
      <c r="O341" s="1379"/>
      <c r="P341" s="1379"/>
      <c r="Q341" s="1379"/>
    </row>
    <row r="342" spans="1:17" s="66" customFormat="1" ht="17.25" customHeight="1">
      <c r="A342" s="1511"/>
      <c r="B342" s="315" t="s">
        <v>164</v>
      </c>
      <c r="C342" s="1485" t="s">
        <v>52</v>
      </c>
      <c r="D342" s="1486"/>
      <c r="E342" s="1489" t="s">
        <v>67</v>
      </c>
      <c r="F342" s="1491" t="s">
        <v>68</v>
      </c>
      <c r="G342" s="1489" t="s">
        <v>195</v>
      </c>
      <c r="H342" s="1493" t="s">
        <v>29</v>
      </c>
      <c r="I342" s="1495" t="s">
        <v>53</v>
      </c>
      <c r="J342" s="1497" t="s">
        <v>216</v>
      </c>
      <c r="K342" s="1499" t="s">
        <v>81</v>
      </c>
      <c r="L342" s="1501" t="s">
        <v>74</v>
      </c>
      <c r="M342" s="1503" t="s">
        <v>100</v>
      </c>
      <c r="N342" s="1509"/>
      <c r="O342" s="1379"/>
      <c r="P342" s="1379"/>
      <c r="Q342" s="1379"/>
    </row>
    <row r="343" spans="1:17" s="66" customFormat="1" ht="21.75" customHeight="1">
      <c r="A343" s="1511"/>
      <c r="B343" s="315" t="s">
        <v>164</v>
      </c>
      <c r="C343" s="1487"/>
      <c r="D343" s="1488"/>
      <c r="E343" s="1490"/>
      <c r="F343" s="1492"/>
      <c r="G343" s="1490"/>
      <c r="H343" s="1494"/>
      <c r="I343" s="1496"/>
      <c r="J343" s="1498"/>
      <c r="K343" s="1500"/>
      <c r="L343" s="1502"/>
      <c r="M343" s="1504"/>
      <c r="N343" s="1509"/>
      <c r="O343" s="1379"/>
      <c r="P343" s="1379"/>
      <c r="Q343" s="1379"/>
    </row>
    <row r="344" spans="1:17" s="66" customFormat="1" ht="17.25" customHeight="1" thickBot="1">
      <c r="A344" s="1511"/>
      <c r="B344" s="315" t="s">
        <v>164</v>
      </c>
      <c r="C344" s="1506" t="s">
        <v>54</v>
      </c>
      <c r="D344" s="1507"/>
      <c r="E344" s="316">
        <f>'Marks Entry'!$L$8</f>
        <v>5</v>
      </c>
      <c r="F344" s="316">
        <f>'Marks Entry'!$M$8</f>
        <v>5</v>
      </c>
      <c r="G344" s="316">
        <f>'Marks Entry'!$M$8</f>
        <v>5</v>
      </c>
      <c r="H344" s="317">
        <f>SUM(E344:G344)</f>
        <v>15</v>
      </c>
      <c r="I344" s="316">
        <f>'Marks Entry'!$R$8</f>
        <v>35</v>
      </c>
      <c r="J344" s="317">
        <f>SUM(H344,I344)</f>
        <v>50</v>
      </c>
      <c r="K344" s="316">
        <f>'Marks Entry'!$T$8</f>
        <v>50</v>
      </c>
      <c r="L344" s="318">
        <f>SUM(J344,K344)</f>
        <v>100</v>
      </c>
      <c r="M344" s="1505"/>
      <c r="N344" s="1509"/>
      <c r="O344" s="1379"/>
      <c r="P344" s="1379"/>
      <c r="Q344" s="1379"/>
    </row>
    <row r="345" spans="1:17" s="66" customFormat="1" ht="17.25" customHeight="1">
      <c r="A345" s="1511"/>
      <c r="B345" s="315" t="s">
        <v>164</v>
      </c>
      <c r="C345" s="1466" t="str">
        <f>'Marks Entry'!$L$3</f>
        <v>HINDI</v>
      </c>
      <c r="D345" s="1467"/>
      <c r="E345" s="319">
        <f>IF(K332="","",IFERROR(VLOOKUP($A329,'Marks Entry'!$C$10:$FHQ$109,10,0),0))</f>
        <v>0</v>
      </c>
      <c r="F345" s="319">
        <f>IF(K332="","",IFERROR(VLOOKUP($A329,'Marks Entry'!$C$10:$FHQ$109,11,0),0))</f>
        <v>0</v>
      </c>
      <c r="G345" s="320">
        <f>IF(K332="","",IFERROR(VLOOKUP($A329,'Marks Entry'!$C$10:$FHQ$109,14,0),0))</f>
        <v>0</v>
      </c>
      <c r="H345" s="321">
        <f>SUM(E345:G345)</f>
        <v>0</v>
      </c>
      <c r="I345" s="319">
        <f>IF(K332="","",IFERROR(VLOOKUP($A329,'Marks Entry'!$C$10:$FHQ$109,16,0),0))</f>
        <v>0</v>
      </c>
      <c r="J345" s="321">
        <f t="shared" ref="J345:J352" si="24">SUM(H345,I345)</f>
        <v>0</v>
      </c>
      <c r="K345" s="319">
        <f>IF(K332="","",IFERROR(VLOOKUP($A329,'Marks Entry'!$C$10:$FHQ$109,18,0),0))</f>
        <v>0</v>
      </c>
      <c r="L345" s="322">
        <f t="shared" ref="L345:L352" si="25">SUM(J345,K345)</f>
        <v>0</v>
      </c>
      <c r="M345" s="323" t="str">
        <f>IF(K332="","",IFERROR(VLOOKUP($A329,'Marks Entry'!$C$10:$FHQ$109,23,0),0))</f>
        <v/>
      </c>
      <c r="N345" s="1509"/>
      <c r="O345" s="1379"/>
      <c r="P345" s="1379"/>
      <c r="Q345" s="1379"/>
    </row>
    <row r="346" spans="1:17" s="66" customFormat="1" ht="17.25" customHeight="1" thickBot="1">
      <c r="A346" s="1511"/>
      <c r="B346" s="315" t="s">
        <v>164</v>
      </c>
      <c r="C346" s="1468" t="str">
        <f>'Marks Entry'!$Z$3</f>
        <v>ENGLISH</v>
      </c>
      <c r="D346" s="1469"/>
      <c r="E346" s="324">
        <f>IF(K332="","",IFERROR(VLOOKUP($A329,'Marks Entry'!$C$10:$FHQ$109,24,0),0))</f>
        <v>0</v>
      </c>
      <c r="F346" s="324">
        <f>IF(K332="","",IFERROR(VLOOKUP($A329,'Marks Entry'!$C$10:$FHQ$109,25,0),0))</f>
        <v>0</v>
      </c>
      <c r="G346" s="325">
        <f>IF(K332="","",IFERROR(VLOOKUP($A329,'Marks Entry'!$C$10:$FHQ$109,28,0),0))</f>
        <v>0</v>
      </c>
      <c r="H346" s="326">
        <f t="shared" ref="H346:H352" si="26">SUM(E346:G346)</f>
        <v>0</v>
      </c>
      <c r="I346" s="327">
        <f>IF(K332="","",IFERROR(VLOOKUP($A329,'Marks Entry'!$C$10:$FHQ$109,30,0),0))</f>
        <v>0</v>
      </c>
      <c r="J346" s="326">
        <f t="shared" si="24"/>
        <v>0</v>
      </c>
      <c r="K346" s="324">
        <f>IF(K332="","",IFERROR(VLOOKUP($A329,'Marks Entry'!$C$10:$FHQ$109,32,0),0))</f>
        <v>0</v>
      </c>
      <c r="L346" s="328">
        <f t="shared" si="25"/>
        <v>0</v>
      </c>
      <c r="M346" s="329" t="str">
        <f>IF(K332="","",IFERROR(VLOOKUP($A329,'Marks Entry'!$C$10:$FHQ$109,37,0),0))</f>
        <v/>
      </c>
      <c r="N346" s="1509"/>
      <c r="O346" s="1379"/>
      <c r="P346" s="1379"/>
      <c r="Q346" s="1379"/>
    </row>
    <row r="347" spans="1:17" s="66" customFormat="1" ht="17.25" customHeight="1" thickBot="1">
      <c r="A347" s="1511"/>
      <c r="B347" s="315" t="s">
        <v>164</v>
      </c>
      <c r="C347" s="1470" t="s">
        <v>54</v>
      </c>
      <c r="D347" s="1471"/>
      <c r="E347" s="330">
        <f>'Marks Entry'!$AN$8</f>
        <v>10</v>
      </c>
      <c r="F347" s="330">
        <f>'Marks Entry'!$AO$8</f>
        <v>10</v>
      </c>
      <c r="G347" s="330">
        <f>'Marks Entry'!$AO$8</f>
        <v>10</v>
      </c>
      <c r="H347" s="331">
        <f t="shared" si="26"/>
        <v>30</v>
      </c>
      <c r="I347" s="330">
        <f>'Marks Entry'!$AT$8</f>
        <v>70</v>
      </c>
      <c r="J347" s="331">
        <f t="shared" si="24"/>
        <v>100</v>
      </c>
      <c r="K347" s="330">
        <f>'Marks Entry'!$AV$8</f>
        <v>100</v>
      </c>
      <c r="L347" s="332">
        <f t="shared" si="25"/>
        <v>200</v>
      </c>
      <c r="M347" s="333" t="s">
        <v>165</v>
      </c>
      <c r="N347" s="1509"/>
      <c r="O347" s="1379"/>
      <c r="P347" s="1379"/>
      <c r="Q347" s="1379"/>
    </row>
    <row r="348" spans="1:17" s="66" customFormat="1" ht="17.25" customHeight="1">
      <c r="A348" s="1511"/>
      <c r="B348" s="315" t="s">
        <v>164</v>
      </c>
      <c r="C348" s="1472" t="str">
        <f>'Marks Entry'!$AN$3</f>
        <v>SANSKRIT-I</v>
      </c>
      <c r="D348" s="1473"/>
      <c r="E348" s="319">
        <f>IF(K332="","",IFERROR(VLOOKUP($A329,'Marks Entry'!$C$10:$FHQ$109,38,0),0))</f>
        <v>0</v>
      </c>
      <c r="F348" s="319">
        <f>IF(K332="","",IFERROR(VLOOKUP($A329,'Marks Entry'!$C$10:$FHQ$109,39,0),0))</f>
        <v>0</v>
      </c>
      <c r="G348" s="320">
        <f>IF(K332="","",IFERROR(VLOOKUP($A329,'Marks Entry'!$C$10:$FHQ$109,42,0),0))</f>
        <v>0</v>
      </c>
      <c r="H348" s="334">
        <f t="shared" si="26"/>
        <v>0</v>
      </c>
      <c r="I348" s="335">
        <f>IF(K332="","",IFERROR(VLOOKUP($A329,'Marks Entry'!$C$10:$FHQ$109,44,0),0))</f>
        <v>0</v>
      </c>
      <c r="J348" s="334">
        <f t="shared" si="24"/>
        <v>0</v>
      </c>
      <c r="K348" s="319">
        <f>IF(K332="","",IFERROR(VLOOKUP($A329,'Marks Entry'!$C$10:$FHQ$109,46,0),0))</f>
        <v>0</v>
      </c>
      <c r="L348" s="322">
        <f t="shared" si="25"/>
        <v>0</v>
      </c>
      <c r="M348" s="323" t="str">
        <f>IF(K332="","",IFERROR(VLOOKUP($A329,'Marks Entry'!$C$10:$FHQ$109,51,0),0))</f>
        <v/>
      </c>
      <c r="N348" s="1509"/>
      <c r="O348" s="1379"/>
      <c r="P348" s="1379"/>
      <c r="Q348" s="1379"/>
    </row>
    <row r="349" spans="1:17" s="66" customFormat="1" ht="17.25" customHeight="1">
      <c r="A349" s="1511"/>
      <c r="B349" s="315" t="s">
        <v>164</v>
      </c>
      <c r="C349" s="1454" t="str">
        <f>'Marks Entry'!$BB$3</f>
        <v>SANSKRIT-II</v>
      </c>
      <c r="D349" s="1455"/>
      <c r="E349" s="319">
        <f>IF(K332="","",IFERROR(VLOOKUP($A329,'Marks Entry'!$C$10:$FHQ$109,52,0),0))</f>
        <v>0</v>
      </c>
      <c r="F349" s="319">
        <f>IF(K332="","",IFERROR(VLOOKUP($A329,'Marks Entry'!$C$10:$FHQ$109,53,0),0))</f>
        <v>0</v>
      </c>
      <c r="G349" s="320">
        <f>IF(K332="","",IFERROR(VLOOKUP($A329,'Marks Entry'!$C$10:$FHQ$109,56,0),0))</f>
        <v>0</v>
      </c>
      <c r="H349" s="336">
        <f t="shared" si="26"/>
        <v>0</v>
      </c>
      <c r="I349" s="337">
        <f>IF(K332="","",IFERROR(VLOOKUP($A329,'Marks Entry'!$C$10:$FHQ$109,58,0),0))</f>
        <v>0</v>
      </c>
      <c r="J349" s="336">
        <f t="shared" si="24"/>
        <v>0</v>
      </c>
      <c r="K349" s="319">
        <f>IF(K332="","",IFERROR(VLOOKUP($A329,'Marks Entry'!$C$10:$FHQ$109,60,0),0))</f>
        <v>0</v>
      </c>
      <c r="L349" s="322">
        <f t="shared" si="25"/>
        <v>0</v>
      </c>
      <c r="M349" s="323" t="str">
        <f>IF(K332="","",IFERROR(VLOOKUP($A329,'Marks Entry'!$C$10:$FHQ$109,65,0),0))</f>
        <v/>
      </c>
      <c r="N349" s="1509"/>
      <c r="O349" s="1379"/>
      <c r="P349" s="1379"/>
      <c r="Q349" s="1379"/>
    </row>
    <row r="350" spans="1:17" s="66" customFormat="1" ht="17.25" customHeight="1">
      <c r="A350" s="1511"/>
      <c r="B350" s="315" t="s">
        <v>164</v>
      </c>
      <c r="C350" s="1454" t="str">
        <f>'Marks Entry'!$BP$3</f>
        <v>SCIENCE</v>
      </c>
      <c r="D350" s="1455"/>
      <c r="E350" s="319">
        <f>IF(K332="","",IFERROR(VLOOKUP($A329,'Marks Entry'!$C$10:$FHQ$109,66,0),0))</f>
        <v>0</v>
      </c>
      <c r="F350" s="319">
        <f>IF(K332="","",IFERROR(VLOOKUP($A329,'Marks Entry'!$C$10:$FHQ$109,67,0),0))</f>
        <v>0</v>
      </c>
      <c r="G350" s="320">
        <f>IF(K332="","",IFERROR(VLOOKUP($A329,'Marks Entry'!$C$10:$FHQ$109,70,0),0))</f>
        <v>0</v>
      </c>
      <c r="H350" s="336">
        <f t="shared" si="26"/>
        <v>0</v>
      </c>
      <c r="I350" s="337">
        <f>IF(K332="","",IFERROR(VLOOKUP($A329,'Marks Entry'!$C$10:$FHQ$109,72,0),0))</f>
        <v>0</v>
      </c>
      <c r="J350" s="336">
        <f t="shared" si="24"/>
        <v>0</v>
      </c>
      <c r="K350" s="319">
        <f>IF(K332="","",IFERROR(VLOOKUP($A329,'Marks Entry'!$C$10:$FHQ$109,74,0),0))</f>
        <v>0</v>
      </c>
      <c r="L350" s="322">
        <f t="shared" si="25"/>
        <v>0</v>
      </c>
      <c r="M350" s="323" t="str">
        <f>IF(K332="","",IFERROR(VLOOKUP($A329,'Marks Entry'!$C$10:$FHQ$109,79,0),0))</f>
        <v/>
      </c>
      <c r="N350" s="1509"/>
      <c r="O350" s="1379"/>
      <c r="P350" s="1379"/>
      <c r="Q350" s="1379"/>
    </row>
    <row r="351" spans="1:17" s="66" customFormat="1" ht="17.25" customHeight="1">
      <c r="A351" s="1511"/>
      <c r="B351" s="315" t="s">
        <v>164</v>
      </c>
      <c r="C351" s="1456" t="str">
        <f>'Marks Entry'!$CD$3</f>
        <v>MATHEMATICS</v>
      </c>
      <c r="D351" s="1457"/>
      <c r="E351" s="338">
        <f>IF(K332="","",IFERROR(VLOOKUP($A329,'Marks Entry'!$C$10:$FHQ$109,80,0),0))</f>
        <v>0</v>
      </c>
      <c r="F351" s="338">
        <f>IF(K332="","",IFERROR(VLOOKUP($A329,'Marks Entry'!$C$10:$FHQ$109,81,0),0))</f>
        <v>0</v>
      </c>
      <c r="G351" s="339">
        <f>IF(K332="","",IFERROR(VLOOKUP($A329,'Marks Entry'!$C$10:$FHQ$109,84,0),0))</f>
        <v>0</v>
      </c>
      <c r="H351" s="340">
        <f t="shared" si="26"/>
        <v>0</v>
      </c>
      <c r="I351" s="341">
        <f>IF(K332="","",IFERROR(VLOOKUP($A329,'Marks Entry'!$C$10:$FHQ$109,86,0),0))</f>
        <v>0</v>
      </c>
      <c r="J351" s="340">
        <f t="shared" si="24"/>
        <v>0</v>
      </c>
      <c r="K351" s="338">
        <f>IF(K332="","",IFERROR(VLOOKUP($A329,'Marks Entry'!$C$10:$FHQ$109,88,0),0))</f>
        <v>0</v>
      </c>
      <c r="L351" s="342">
        <f t="shared" si="25"/>
        <v>0</v>
      </c>
      <c r="M351" s="343" t="str">
        <f>IF(K332="","",IFERROR(VLOOKUP($A329,'Marks Entry'!$C$10:$FHQ$109,93,0),0))</f>
        <v/>
      </c>
      <c r="N351" s="1509"/>
      <c r="O351" s="1379"/>
      <c r="P351" s="1379"/>
      <c r="Q351" s="1379"/>
    </row>
    <row r="352" spans="1:17" s="66" customFormat="1" ht="17.25" customHeight="1" thickBot="1">
      <c r="A352" s="1511"/>
      <c r="B352" s="315" t="s">
        <v>164</v>
      </c>
      <c r="C352" s="1456" t="str">
        <f>'Marks Entry'!$CR$3</f>
        <v>SOCIAL SCIENCE</v>
      </c>
      <c r="D352" s="1457"/>
      <c r="E352" s="338">
        <f>IF(K332="","",IFERROR(VLOOKUP($A329,'Marks Entry'!$C$10:$FHQ$109,94,0),0))</f>
        <v>0</v>
      </c>
      <c r="F352" s="338">
        <f>IF(K332="","",IFERROR(VLOOKUP($A329,'Marks Entry'!$C$10:$FHQ$109,95,0),0))</f>
        <v>0</v>
      </c>
      <c r="G352" s="339">
        <f>IF(K332="","",IFERROR(VLOOKUP($A329,'Marks Entry'!$C$10:$FHQ$109,98,0),0))</f>
        <v>0</v>
      </c>
      <c r="H352" s="340">
        <f t="shared" si="26"/>
        <v>0</v>
      </c>
      <c r="I352" s="341">
        <f>IF(K332="","",IFERROR(VLOOKUP($A329,'Marks Entry'!$C$10:$FHQ$109,100,0),0))</f>
        <v>0</v>
      </c>
      <c r="J352" s="340">
        <f t="shared" si="24"/>
        <v>0</v>
      </c>
      <c r="K352" s="338">
        <f>IF(K332="","",IFERROR(VLOOKUP($A329,'Marks Entry'!$C$10:$FHQ$109,102,0),0))</f>
        <v>0</v>
      </c>
      <c r="L352" s="342">
        <f t="shared" si="25"/>
        <v>0</v>
      </c>
      <c r="M352" s="343" t="str">
        <f>IF(K332="","",IFERROR(VLOOKUP($A329,'Marks Entry'!$C$10:$FHQ$109,107,0),0))</f>
        <v/>
      </c>
      <c r="N352" s="1509"/>
      <c r="O352" s="1379"/>
      <c r="P352" s="1379"/>
      <c r="Q352" s="1379"/>
    </row>
    <row r="353" spans="1:17" s="469" customFormat="1" ht="17.25" customHeight="1">
      <c r="A353" s="1511"/>
      <c r="B353" s="311" t="s">
        <v>164</v>
      </c>
      <c r="C353" s="1458" t="s">
        <v>75</v>
      </c>
      <c r="D353" s="1459"/>
      <c r="E353" s="1460"/>
      <c r="F353" s="1464" t="s">
        <v>76</v>
      </c>
      <c r="G353" s="1465"/>
      <c r="H353" s="1444" t="s">
        <v>77</v>
      </c>
      <c r="I353" s="1445"/>
      <c r="J353" s="472" t="s">
        <v>42</v>
      </c>
      <c r="K353" s="344" t="s">
        <v>93</v>
      </c>
      <c r="L353" s="345" t="s">
        <v>40</v>
      </c>
      <c r="M353" s="346" t="s">
        <v>44</v>
      </c>
      <c r="N353" s="1509"/>
      <c r="O353" s="1379"/>
      <c r="P353" s="1379"/>
      <c r="Q353" s="1379"/>
    </row>
    <row r="354" spans="1:17" s="469" customFormat="1" ht="20.25" customHeight="1" thickBot="1">
      <c r="A354" s="1511"/>
      <c r="B354" s="311" t="s">
        <v>164</v>
      </c>
      <c r="C354" s="1461"/>
      <c r="D354" s="1462"/>
      <c r="E354" s="1463"/>
      <c r="F354" s="1446" t="str">
        <f>IF(K332="","",IFERROR(VLOOKUP($A329,'Marks Entry'!$C$10:$FHQ$109,177,0),0))</f>
        <v/>
      </c>
      <c r="G354" s="1447"/>
      <c r="H354" s="1448" t="str">
        <f>IF(K332="","",IFERROR(VLOOKUP($A329,'Marks Entry'!$C$10:$FHQ$109,178,0),0))</f>
        <v/>
      </c>
      <c r="I354" s="1447"/>
      <c r="J354" s="473" t="str">
        <f>IF(K332="","",IFERROR(VLOOKUP($A329,'Marks Entry'!$C$10:$FHQ$109,179,0),0))</f>
        <v/>
      </c>
      <c r="K354" s="347" t="str">
        <f>IF(OR(K332="",K332="NSO",K332="TC",L354="Failed",L354="Supp."),"",IFERROR(VLOOKUP($A329,'Marks Entry'!$C$10:$FHQ$109,180,0),0))</f>
        <v/>
      </c>
      <c r="L354" s="348" t="str">
        <f>IF(K332="","",IFERROR(VLOOKUP($A329,'Marks Entry'!$C$10:$FHQ$109,181,0),0))</f>
        <v/>
      </c>
      <c r="M354" s="349" t="str">
        <f>IF(K332="","",IFERROR(VLOOKUP($A329,'Marks Entry'!$C$10:$FHQ$109,183,0),0))</f>
        <v/>
      </c>
      <c r="N354" s="1509"/>
      <c r="O354" s="1379"/>
      <c r="P354" s="1379"/>
      <c r="Q354" s="1379"/>
    </row>
    <row r="355" spans="1:17" s="469" customFormat="1" ht="17.25" customHeight="1">
      <c r="A355" s="1511"/>
      <c r="B355" s="311" t="s">
        <v>164</v>
      </c>
      <c r="C355" s="1449" t="s">
        <v>56</v>
      </c>
      <c r="D355" s="1450"/>
      <c r="E355" s="1450"/>
      <c r="F355" s="1450"/>
      <c r="G355" s="1450"/>
      <c r="H355" s="1450"/>
      <c r="I355" s="1451"/>
      <c r="J355" s="350" t="s">
        <v>57</v>
      </c>
      <c r="K355" s="351">
        <f>IF(K332="","",IFERROR(VLOOKUP($A329,'Marks Entry'!$C$10:$FHQ$109,174,0),0))</f>
        <v>0</v>
      </c>
      <c r="L355" s="1452" t="s">
        <v>102</v>
      </c>
      <c r="M355" s="1453"/>
      <c r="N355" s="1509"/>
      <c r="O355" s="1379"/>
      <c r="P355" s="1379"/>
      <c r="Q355" s="1379"/>
    </row>
    <row r="356" spans="1:17" s="469" customFormat="1" ht="17.25" customHeight="1" thickBot="1">
      <c r="A356" s="1511"/>
      <c r="B356" s="311" t="s">
        <v>164</v>
      </c>
      <c r="C356" s="1429" t="s">
        <v>52</v>
      </c>
      <c r="D356" s="1430"/>
      <c r="E356" s="1430"/>
      <c r="F356" s="1431" t="s">
        <v>160</v>
      </c>
      <c r="G356" s="1431"/>
      <c r="H356" s="1431"/>
      <c r="I356" s="1432" t="s">
        <v>256</v>
      </c>
      <c r="J356" s="352" t="s">
        <v>58</v>
      </c>
      <c r="K356" s="353">
        <f>IF(K332="","",IFERROR(VLOOKUP($A329,'Marks Entry'!$C$10:$FHQ$109,175,0),0))</f>
        <v>0</v>
      </c>
      <c r="L356" s="1434" t="str">
        <f>IF(K332="","",IFERROR(VLOOKUP($A329,'Marks Entry'!$C$10:$FHQ$109,176,0),0))</f>
        <v/>
      </c>
      <c r="M356" s="1435"/>
      <c r="N356" s="1509"/>
      <c r="O356" s="1379"/>
      <c r="P356" s="1379"/>
      <c r="Q356" s="1379"/>
    </row>
    <row r="357" spans="1:17" s="469" customFormat="1" ht="8.25" customHeight="1">
      <c r="A357" s="1511"/>
      <c r="B357" s="311" t="s">
        <v>164</v>
      </c>
      <c r="C357" s="1429"/>
      <c r="D357" s="1430"/>
      <c r="E357" s="1430"/>
      <c r="F357" s="1431"/>
      <c r="G357" s="1431"/>
      <c r="H357" s="1431"/>
      <c r="I357" s="1433"/>
      <c r="J357" s="1436" t="s">
        <v>59</v>
      </c>
      <c r="K357" s="1437"/>
      <c r="L357" s="1440" t="str">
        <f>IF(K332="","",IFERROR(VLOOKUP($A329,'Marks Entry'!$C$10:$FHQ$109,184,0),0))</f>
        <v/>
      </c>
      <c r="M357" s="1441"/>
      <c r="N357" s="1509"/>
      <c r="O357" s="1379"/>
      <c r="P357" s="1379"/>
      <c r="Q357" s="1379"/>
    </row>
    <row r="358" spans="1:17" s="469" customFormat="1" ht="17.25" customHeight="1">
      <c r="A358" s="1511"/>
      <c r="B358" s="311" t="s">
        <v>164</v>
      </c>
      <c r="C358" s="1417" t="str">
        <f>'Marks Entry'!$FN$3</f>
        <v>Vocational Education</v>
      </c>
      <c r="D358" s="1418"/>
      <c r="E358" s="1419"/>
      <c r="F358" s="1411" t="str">
        <f>IF(K332="","",IFERROR(VLOOKUP($A329,'Marks Entry'!$C$10:$FHQ$109,223,0),0))</f>
        <v>0/100</v>
      </c>
      <c r="G358" s="1412"/>
      <c r="H358" s="471" t="s">
        <v>30</v>
      </c>
      <c r="I358" s="354" t="str">
        <f>IF(K332="","",IFERROR(VLOOKUP($A329,'Marks Entry'!$C$10:$FHQ$109,173,0),0))</f>
        <v/>
      </c>
      <c r="J358" s="1438"/>
      <c r="K358" s="1439"/>
      <c r="L358" s="1442"/>
      <c r="M358" s="1443"/>
      <c r="N358" s="1509"/>
      <c r="O358" s="1379"/>
      <c r="P358" s="1379"/>
      <c r="Q358" s="1379"/>
    </row>
    <row r="359" spans="1:17" s="469" customFormat="1" ht="17.25" customHeight="1">
      <c r="A359" s="1511"/>
      <c r="B359" s="311" t="s">
        <v>164</v>
      </c>
      <c r="C359" s="1417" t="str">
        <f>'Marks Entry'!$DF$3</f>
        <v>Fou. Of Info. Tech.</v>
      </c>
      <c r="D359" s="1418"/>
      <c r="E359" s="1419"/>
      <c r="F359" s="1420" t="str">
        <f>IF(K332="","",IFERROR(VLOOKUP($A329,'Marks Entry'!$C$10:$FHQ$109,203,0),0))</f>
        <v>5/200</v>
      </c>
      <c r="G359" s="1421"/>
      <c r="H359" s="471" t="s">
        <v>30</v>
      </c>
      <c r="I359" s="354" t="str">
        <f>IF(K332="","",IFERROR(VLOOKUP($A329,'Marks Entry'!$C$10:$FHQ$109,120,0),0))</f>
        <v/>
      </c>
      <c r="J359" s="1422" t="s">
        <v>66</v>
      </c>
      <c r="K359" s="1422"/>
      <c r="L359" s="1423">
        <f>Master!$E$20</f>
        <v>46106</v>
      </c>
      <c r="M359" s="1424"/>
      <c r="N359" s="1509"/>
      <c r="O359" s="1379"/>
      <c r="P359" s="1379"/>
      <c r="Q359" s="1379"/>
    </row>
    <row r="360" spans="1:17" s="469" customFormat="1" ht="17.25" customHeight="1">
      <c r="A360" s="1511"/>
      <c r="B360" s="311" t="s">
        <v>164</v>
      </c>
      <c r="C360" s="1409" t="str">
        <f>'Marks Entry'!$DS$3</f>
        <v>Health &amp; Phy. Edu.</v>
      </c>
      <c r="D360" s="1410"/>
      <c r="E360" s="1410"/>
      <c r="F360" s="1420" t="str">
        <f>IF(K332="","",IFERROR(VLOOKUP($A329,'Marks Entry'!$C$10:$FHQ$109,207,0),0))</f>
        <v>0/200</v>
      </c>
      <c r="G360" s="1421"/>
      <c r="H360" s="471" t="s">
        <v>30</v>
      </c>
      <c r="I360" s="354" t="str">
        <f>IF(K332="","",IFERROR(VLOOKUP($A329,'Marks Entry'!$C$10:$FHQ$109,143,0),0))</f>
        <v>A</v>
      </c>
      <c r="J360" s="1425"/>
      <c r="K360" s="1425"/>
      <c r="L360" s="1425"/>
      <c r="M360" s="1426"/>
      <c r="N360" s="1509"/>
      <c r="O360" s="1379"/>
      <c r="P360" s="1379"/>
      <c r="Q360" s="1379"/>
    </row>
    <row r="361" spans="1:17" s="469" customFormat="1" ht="17.25" customHeight="1">
      <c r="A361" s="1511"/>
      <c r="B361" s="311" t="s">
        <v>164</v>
      </c>
      <c r="C361" s="1409" t="str">
        <f>'Marks Entry'!$EP$3</f>
        <v>S.U.P.W.</v>
      </c>
      <c r="D361" s="1410"/>
      <c r="E361" s="1410"/>
      <c r="F361" s="1411" t="str">
        <f>IF(K332="","",IFERROR(VLOOKUP($A329,'Marks Entry'!$C$10:$FHQ$109,211,0),0))</f>
        <v>0/100</v>
      </c>
      <c r="G361" s="1412"/>
      <c r="H361" s="471" t="s">
        <v>30</v>
      </c>
      <c r="I361" s="354" t="str">
        <f>IF(K332="","",IFERROR(VLOOKUP($A329,'Marks Entry'!$C$10:$FHQ$109,149,0),0))</f>
        <v/>
      </c>
      <c r="J361" s="1427"/>
      <c r="K361" s="1427"/>
      <c r="L361" s="1427"/>
      <c r="M361" s="1428"/>
      <c r="N361" s="1509"/>
      <c r="O361" s="1379"/>
      <c r="P361" s="1379"/>
      <c r="Q361" s="1379"/>
    </row>
    <row r="362" spans="1:17" s="469" customFormat="1" ht="17.25" customHeight="1">
      <c r="A362" s="1511"/>
      <c r="B362" s="311" t="s">
        <v>164</v>
      </c>
      <c r="C362" s="1409" t="str">
        <f>'Marks Entry'!$EV$3</f>
        <v>Art Education</v>
      </c>
      <c r="D362" s="1410"/>
      <c r="E362" s="1410"/>
      <c r="F362" s="1411" t="str">
        <f>IF(K332="","",IFERROR(VLOOKUP($A329,'Marks Entry'!$C$10:$FHQ$109,215,0),0))</f>
        <v>0/100</v>
      </c>
      <c r="G362" s="1412"/>
      <c r="H362" s="471" t="s">
        <v>30</v>
      </c>
      <c r="I362" s="354" t="str">
        <f>IF(K332="","",IFERROR(VLOOKUP($A329,'Marks Entry'!$C$10:$FHQ$109,155,0),0))</f>
        <v/>
      </c>
      <c r="J362" s="1392" t="s">
        <v>221</v>
      </c>
      <c r="K362" s="1392"/>
      <c r="L362" s="1392"/>
      <c r="M362" s="1393"/>
      <c r="N362" s="1509"/>
      <c r="O362" s="1379"/>
      <c r="P362" s="1379"/>
      <c r="Q362" s="1379"/>
    </row>
    <row r="363" spans="1:17" s="469" customFormat="1" ht="17.25" customHeight="1" thickBot="1">
      <c r="A363" s="1511"/>
      <c r="B363" s="311" t="s">
        <v>164</v>
      </c>
      <c r="C363" s="1413" t="str">
        <f>'Marks Entry'!$FB$3</f>
        <v>Freedom movement and trad. Of bravery in Raj.</v>
      </c>
      <c r="D363" s="1414"/>
      <c r="E363" s="1414"/>
      <c r="F363" s="1415" t="str">
        <f>IF(K332="","",IFERROR(VLOOKUP($A329,'Marks Entry'!$C$10:$FHQ$109,219,0),0))</f>
        <v>0/200</v>
      </c>
      <c r="G363" s="1416"/>
      <c r="H363" s="470" t="s">
        <v>91</v>
      </c>
      <c r="I363" s="355" t="str">
        <f>IF(K332="","",IFERROR(VLOOKUP($A329,'Marks Entry'!$C$10:$FHQ$109,167,0),0))</f>
        <v/>
      </c>
      <c r="J363" s="1392" t="s">
        <v>222</v>
      </c>
      <c r="K363" s="1392"/>
      <c r="L363" s="1392"/>
      <c r="M363" s="1393"/>
      <c r="N363" s="1509"/>
      <c r="O363" s="1379"/>
      <c r="P363" s="1379"/>
      <c r="Q363" s="1379"/>
    </row>
    <row r="364" spans="1:17" s="469" customFormat="1" ht="17.25" customHeight="1">
      <c r="A364" s="1511"/>
      <c r="B364" s="311" t="s">
        <v>164</v>
      </c>
      <c r="C364" s="1380" t="s">
        <v>166</v>
      </c>
      <c r="D364" s="1381"/>
      <c r="E364" s="1382"/>
      <c r="F364" s="1389" t="s">
        <v>167</v>
      </c>
      <c r="G364" s="1390"/>
      <c r="H364" s="1391"/>
      <c r="I364" s="356" t="s">
        <v>30</v>
      </c>
      <c r="J364" s="1392" t="s">
        <v>223</v>
      </c>
      <c r="K364" s="1392"/>
      <c r="L364" s="1392"/>
      <c r="M364" s="1393"/>
      <c r="N364" s="1509"/>
      <c r="O364" s="1379"/>
      <c r="P364" s="1379"/>
      <c r="Q364" s="1379"/>
    </row>
    <row r="365" spans="1:17" s="469" customFormat="1" ht="17.25" customHeight="1">
      <c r="A365" s="1511"/>
      <c r="B365" s="311" t="s">
        <v>164</v>
      </c>
      <c r="C365" s="1383"/>
      <c r="D365" s="1384"/>
      <c r="E365" s="1385"/>
      <c r="F365" s="1394" t="s">
        <v>217</v>
      </c>
      <c r="G365" s="1395"/>
      <c r="H365" s="1396"/>
      <c r="I365" s="357" t="s">
        <v>60</v>
      </c>
      <c r="J365" s="1397" t="s">
        <v>225</v>
      </c>
      <c r="K365" s="1398"/>
      <c r="L365" s="1398"/>
      <c r="M365" s="1399"/>
      <c r="N365" s="1509"/>
      <c r="O365" s="1379"/>
      <c r="P365" s="1379"/>
      <c r="Q365" s="1379"/>
    </row>
    <row r="366" spans="1:17" s="469" customFormat="1" ht="17.25" customHeight="1">
      <c r="A366" s="1511"/>
      <c r="B366" s="311" t="s">
        <v>164</v>
      </c>
      <c r="C366" s="1383"/>
      <c r="D366" s="1384"/>
      <c r="E366" s="1385"/>
      <c r="F366" s="1394" t="s">
        <v>218</v>
      </c>
      <c r="G366" s="1395"/>
      <c r="H366" s="1396"/>
      <c r="I366" s="357" t="s">
        <v>61</v>
      </c>
      <c r="J366" s="1400"/>
      <c r="K366" s="1401"/>
      <c r="L366" s="1401"/>
      <c r="M366" s="1402"/>
      <c r="N366" s="1509"/>
      <c r="O366" s="1379"/>
      <c r="P366" s="1379"/>
      <c r="Q366" s="1379"/>
    </row>
    <row r="367" spans="1:17" s="469" customFormat="1" ht="17.25" customHeight="1">
      <c r="A367" s="1511"/>
      <c r="B367" s="311" t="s">
        <v>164</v>
      </c>
      <c r="C367" s="1383"/>
      <c r="D367" s="1384"/>
      <c r="E367" s="1385"/>
      <c r="F367" s="1394" t="s">
        <v>219</v>
      </c>
      <c r="G367" s="1395"/>
      <c r="H367" s="1396"/>
      <c r="I367" s="357" t="s">
        <v>63</v>
      </c>
      <c r="J367" s="1400"/>
      <c r="K367" s="1401"/>
      <c r="L367" s="1401"/>
      <c r="M367" s="1402"/>
      <c r="N367" s="1509"/>
      <c r="O367" s="1379"/>
      <c r="P367" s="1379"/>
      <c r="Q367" s="1379"/>
    </row>
    <row r="368" spans="1:17" s="469" customFormat="1" ht="17.25" customHeight="1" thickBot="1">
      <c r="A368" s="1511"/>
      <c r="B368" s="358" t="s">
        <v>164</v>
      </c>
      <c r="C368" s="1386"/>
      <c r="D368" s="1387"/>
      <c r="E368" s="1388"/>
      <c r="F368" s="1403" t="s">
        <v>220</v>
      </c>
      <c r="G368" s="1404"/>
      <c r="H368" s="1405"/>
      <c r="I368" s="359" t="s">
        <v>62</v>
      </c>
      <c r="J368" s="1406" t="s">
        <v>224</v>
      </c>
      <c r="K368" s="1407"/>
      <c r="L368" s="1407"/>
      <c r="M368" s="1408"/>
      <c r="N368" s="1509"/>
      <c r="O368" s="1379"/>
      <c r="P368" s="1379"/>
      <c r="Q368" s="1379"/>
    </row>
    <row r="369" spans="1:17" s="469" customFormat="1" ht="12" customHeight="1" thickTop="1">
      <c r="A369" s="1377" t="s">
        <v>159</v>
      </c>
      <c r="B369" s="1377"/>
      <c r="C369" s="1377"/>
      <c r="D369" s="1377"/>
      <c r="E369" s="1377"/>
      <c r="F369" s="1377"/>
      <c r="G369" s="1377"/>
      <c r="H369" s="1377"/>
      <c r="I369" s="1377"/>
      <c r="J369" s="1377"/>
      <c r="K369" s="1377"/>
      <c r="L369" s="1377"/>
      <c r="M369" s="1377"/>
      <c r="N369" s="1377"/>
      <c r="O369" s="1379"/>
      <c r="P369" s="1379"/>
      <c r="Q369" s="1379"/>
    </row>
    <row r="370" spans="1:17" s="469" customFormat="1" ht="19.5" customHeight="1" thickBot="1">
      <c r="A370" s="308">
        <f>A329+1</f>
        <v>10</v>
      </c>
      <c r="B370" s="1508" t="s">
        <v>238</v>
      </c>
      <c r="C370" s="1508"/>
      <c r="D370" s="1508"/>
      <c r="E370" s="1508"/>
      <c r="F370" s="1508"/>
      <c r="G370" s="1508"/>
      <c r="H370" s="1508"/>
      <c r="I370" s="1508"/>
      <c r="J370" s="1508"/>
      <c r="K370" s="1508"/>
      <c r="L370" s="1508"/>
      <c r="M370" s="1508"/>
      <c r="N370" s="1509" t="s">
        <v>159</v>
      </c>
      <c r="O370" s="1379"/>
      <c r="P370" s="1379"/>
      <c r="Q370" s="1379"/>
    </row>
    <row r="371" spans="1:17" s="30" customFormat="1" ht="36" customHeight="1">
      <c r="A371" s="1510"/>
      <c r="B371" s="1512"/>
      <c r="C371" s="1513"/>
      <c r="D371" s="1516" t="str">
        <f>Master!$E$8</f>
        <v>GOVT VARISHTHA UPADHYAY SANSKRIT SCHOOL</v>
      </c>
      <c r="E371" s="1517"/>
      <c r="F371" s="1517"/>
      <c r="G371" s="1517"/>
      <c r="H371" s="1517"/>
      <c r="I371" s="1517"/>
      <c r="J371" s="1517"/>
      <c r="K371" s="1517"/>
      <c r="L371" s="1517"/>
      <c r="M371" s="1518"/>
      <c r="N371" s="1509"/>
      <c r="O371" s="1379"/>
      <c r="P371" s="1379"/>
      <c r="Q371" s="1379"/>
    </row>
    <row r="372" spans="1:17" s="469" customFormat="1" ht="19.5" customHeight="1" thickBot="1">
      <c r="A372" s="1510"/>
      <c r="B372" s="1514"/>
      <c r="C372" s="1515"/>
      <c r="D372" s="1519">
        <f>Master!$E$11</f>
        <v>0</v>
      </c>
      <c r="E372" s="1519"/>
      <c r="F372" s="1519"/>
      <c r="G372" s="1519"/>
      <c r="H372" s="1519"/>
      <c r="I372" s="1519"/>
      <c r="J372" s="1519"/>
      <c r="K372" s="1519"/>
      <c r="L372" s="1519"/>
      <c r="M372" s="1520"/>
      <c r="N372" s="1509"/>
      <c r="O372" s="1379"/>
      <c r="P372" s="1379"/>
      <c r="Q372" s="1379"/>
    </row>
    <row r="373" spans="1:17" s="66" customFormat="1" ht="18.75" customHeight="1">
      <c r="A373" s="1511"/>
      <c r="B373" s="309"/>
      <c r="C373" s="1521" t="s">
        <v>152</v>
      </c>
      <c r="D373" s="1522"/>
      <c r="E373" s="1522"/>
      <c r="F373" s="1522"/>
      <c r="G373" s="1522"/>
      <c r="H373" s="1523"/>
      <c r="I373" s="1530" t="s">
        <v>133</v>
      </c>
      <c r="J373" s="1531"/>
      <c r="K373" s="1534">
        <f>VLOOKUP($A370,'Marks Entry'!$C$10:$K$109,5)</f>
        <v>0</v>
      </c>
      <c r="L373" s="1536" t="s">
        <v>214</v>
      </c>
      <c r="M373" s="1537"/>
      <c r="N373" s="1509"/>
      <c r="O373" s="1379"/>
      <c r="P373" s="1379"/>
      <c r="Q373" s="1379"/>
    </row>
    <row r="374" spans="1:17" s="66" customFormat="1" ht="18.75" customHeight="1">
      <c r="A374" s="1511"/>
      <c r="B374" s="309"/>
      <c r="C374" s="1524"/>
      <c r="D374" s="1525"/>
      <c r="E374" s="1525"/>
      <c r="F374" s="1525"/>
      <c r="G374" s="1525"/>
      <c r="H374" s="1526"/>
      <c r="I374" s="1530"/>
      <c r="J374" s="1531"/>
      <c r="K374" s="1534"/>
      <c r="L374" s="1538">
        <f>Master!$E$14</f>
        <v>8170</v>
      </c>
      <c r="M374" s="1539"/>
      <c r="N374" s="1509"/>
      <c r="O374" s="1379"/>
      <c r="P374" s="1379"/>
      <c r="Q374" s="1379"/>
    </row>
    <row r="375" spans="1:17" s="469" customFormat="1" ht="15.75" customHeight="1">
      <c r="A375" s="1511"/>
      <c r="B375" s="310"/>
      <c r="C375" s="1524"/>
      <c r="D375" s="1525"/>
      <c r="E375" s="1525"/>
      <c r="F375" s="1525"/>
      <c r="G375" s="1525"/>
      <c r="H375" s="1526"/>
      <c r="I375" s="1530"/>
      <c r="J375" s="1531"/>
      <c r="K375" s="1534"/>
      <c r="L375" s="1540" t="s">
        <v>215</v>
      </c>
      <c r="M375" s="1541"/>
      <c r="N375" s="1509"/>
      <c r="O375" s="1379"/>
      <c r="P375" s="1379"/>
      <c r="Q375" s="1379"/>
    </row>
    <row r="376" spans="1:17" s="469" customFormat="1" ht="18" customHeight="1" thickBot="1">
      <c r="A376" s="1511"/>
      <c r="B376" s="310"/>
      <c r="C376" s="1527"/>
      <c r="D376" s="1528"/>
      <c r="E376" s="1528"/>
      <c r="F376" s="1528"/>
      <c r="G376" s="1528"/>
      <c r="H376" s="1529"/>
      <c r="I376" s="1532"/>
      <c r="J376" s="1533"/>
      <c r="K376" s="1535"/>
      <c r="L376" s="1542" t="str">
        <f>Master!$E$6</f>
        <v>2025-26</v>
      </c>
      <c r="M376" s="1543"/>
      <c r="N376" s="1509"/>
      <c r="O376" s="1379"/>
      <c r="P376" s="1379"/>
      <c r="Q376" s="1379"/>
    </row>
    <row r="377" spans="1:17" s="469" customFormat="1" ht="17.25" customHeight="1">
      <c r="A377" s="1511"/>
      <c r="B377" s="311" t="s">
        <v>164</v>
      </c>
      <c r="C377" s="1544" t="s">
        <v>20</v>
      </c>
      <c r="D377" s="1545"/>
      <c r="E377" s="1545"/>
      <c r="F377" s="1545"/>
      <c r="G377" s="1546"/>
      <c r="H377" s="312" t="s">
        <v>151</v>
      </c>
      <c r="I377" s="1547">
        <f>IF(K373="","",VLOOKUP($A370,'Marks Entry'!$C$10:$FW$109,3,0))</f>
        <v>0</v>
      </c>
      <c r="J377" s="1547"/>
      <c r="K377" s="1547"/>
      <c r="L377" s="1547"/>
      <c r="M377" s="1548"/>
      <c r="N377" s="1509"/>
      <c r="O377" s="1379"/>
      <c r="P377" s="1379"/>
      <c r="Q377" s="1379"/>
    </row>
    <row r="378" spans="1:17" s="469" customFormat="1" ht="17.25" customHeight="1">
      <c r="A378" s="1511"/>
      <c r="B378" s="311" t="s">
        <v>164</v>
      </c>
      <c r="C378" s="1474" t="s">
        <v>22</v>
      </c>
      <c r="D378" s="1475"/>
      <c r="E378" s="1475"/>
      <c r="F378" s="1475"/>
      <c r="G378" s="1476"/>
      <c r="H378" s="313" t="s">
        <v>151</v>
      </c>
      <c r="I378" s="1478">
        <f>IF(K373="","",VLOOKUP($A370,'Marks Entry'!$C$10:$FW$109,6,0))</f>
        <v>0</v>
      </c>
      <c r="J378" s="1478"/>
      <c r="K378" s="1478"/>
      <c r="L378" s="1478"/>
      <c r="M378" s="1479"/>
      <c r="N378" s="1509"/>
      <c r="O378" s="1379"/>
      <c r="P378" s="1379"/>
      <c r="Q378" s="1379"/>
    </row>
    <row r="379" spans="1:17" s="469" customFormat="1" ht="17.25" customHeight="1">
      <c r="A379" s="1511"/>
      <c r="B379" s="311" t="s">
        <v>164</v>
      </c>
      <c r="C379" s="1474" t="s">
        <v>23</v>
      </c>
      <c r="D379" s="1475"/>
      <c r="E379" s="1475"/>
      <c r="F379" s="1475"/>
      <c r="G379" s="1476"/>
      <c r="H379" s="313" t="s">
        <v>151</v>
      </c>
      <c r="I379" s="1478">
        <f>IF(K373="","",VLOOKUP($A370,'Marks Entry'!$C$10:$FW$109,7,0))</f>
        <v>0</v>
      </c>
      <c r="J379" s="1478"/>
      <c r="K379" s="1478"/>
      <c r="L379" s="1478"/>
      <c r="M379" s="1479"/>
      <c r="N379" s="1509"/>
      <c r="O379" s="1379"/>
      <c r="P379" s="1379"/>
      <c r="Q379" s="1379"/>
    </row>
    <row r="380" spans="1:17" s="469" customFormat="1" ht="17.25" customHeight="1">
      <c r="A380" s="1511"/>
      <c r="B380" s="311" t="s">
        <v>164</v>
      </c>
      <c r="C380" s="1474" t="s">
        <v>50</v>
      </c>
      <c r="D380" s="1475"/>
      <c r="E380" s="1475"/>
      <c r="F380" s="1475"/>
      <c r="G380" s="1476"/>
      <c r="H380" s="313" t="s">
        <v>151</v>
      </c>
      <c r="I380" s="1478">
        <f>IF(K373="","",VLOOKUP($A370,'Marks Entry'!$C$10:$FW$109,8,0))</f>
        <v>0</v>
      </c>
      <c r="J380" s="1478"/>
      <c r="K380" s="1478"/>
      <c r="L380" s="1478"/>
      <c r="M380" s="1479"/>
      <c r="N380" s="1509"/>
      <c r="O380" s="1379"/>
      <c r="P380" s="1379"/>
      <c r="Q380" s="1379"/>
    </row>
    <row r="381" spans="1:17" s="469" customFormat="1" ht="17.25" customHeight="1">
      <c r="A381" s="1511"/>
      <c r="B381" s="311" t="s">
        <v>164</v>
      </c>
      <c r="C381" s="1474" t="s">
        <v>51</v>
      </c>
      <c r="D381" s="1475"/>
      <c r="E381" s="1475"/>
      <c r="F381" s="1475"/>
      <c r="G381" s="1476"/>
      <c r="H381" s="313" t="s">
        <v>151</v>
      </c>
      <c r="I381" s="1477" t="str">
        <f>IF(K373="","",CONCATENATE('Marks Entry'!$G$4,'Marks Entry'!$J$4))</f>
        <v>9(A)</v>
      </c>
      <c r="J381" s="1478"/>
      <c r="K381" s="1478"/>
      <c r="L381" s="1478"/>
      <c r="M381" s="1479"/>
      <c r="N381" s="1509"/>
      <c r="O381" s="1379"/>
      <c r="P381" s="1379"/>
      <c r="Q381" s="1379"/>
    </row>
    <row r="382" spans="1:17" s="469" customFormat="1" ht="17.25" customHeight="1" thickBot="1">
      <c r="A382" s="1511"/>
      <c r="B382" s="311" t="s">
        <v>164</v>
      </c>
      <c r="C382" s="1480" t="s">
        <v>25</v>
      </c>
      <c r="D382" s="1481"/>
      <c r="E382" s="1481"/>
      <c r="F382" s="1481"/>
      <c r="G382" s="1482"/>
      <c r="H382" s="314" t="s">
        <v>151</v>
      </c>
      <c r="I382" s="1483">
        <f>IF(K373="","",VLOOKUP($A370,'Marks Entry'!$C$10:$FW$109,9,0))</f>
        <v>0</v>
      </c>
      <c r="J382" s="1483"/>
      <c r="K382" s="1483"/>
      <c r="L382" s="1483"/>
      <c r="M382" s="1484"/>
      <c r="N382" s="1509"/>
      <c r="O382" s="1379"/>
      <c r="P382" s="1379"/>
      <c r="Q382" s="1379"/>
    </row>
    <row r="383" spans="1:17" s="66" customFormat="1" ht="17.25" customHeight="1">
      <c r="A383" s="1511"/>
      <c r="B383" s="315" t="s">
        <v>164</v>
      </c>
      <c r="C383" s="1485" t="s">
        <v>52</v>
      </c>
      <c r="D383" s="1486"/>
      <c r="E383" s="1489" t="s">
        <v>67</v>
      </c>
      <c r="F383" s="1491" t="s">
        <v>68</v>
      </c>
      <c r="G383" s="1489" t="s">
        <v>195</v>
      </c>
      <c r="H383" s="1493" t="s">
        <v>29</v>
      </c>
      <c r="I383" s="1495" t="s">
        <v>53</v>
      </c>
      <c r="J383" s="1497" t="s">
        <v>216</v>
      </c>
      <c r="K383" s="1499" t="s">
        <v>81</v>
      </c>
      <c r="L383" s="1501" t="s">
        <v>74</v>
      </c>
      <c r="M383" s="1503" t="s">
        <v>100</v>
      </c>
      <c r="N383" s="1509"/>
      <c r="O383" s="1379"/>
      <c r="P383" s="1379"/>
      <c r="Q383" s="1379"/>
    </row>
    <row r="384" spans="1:17" s="66" customFormat="1" ht="21.75" customHeight="1">
      <c r="A384" s="1511"/>
      <c r="B384" s="315" t="s">
        <v>164</v>
      </c>
      <c r="C384" s="1487"/>
      <c r="D384" s="1488"/>
      <c r="E384" s="1490"/>
      <c r="F384" s="1492"/>
      <c r="G384" s="1490"/>
      <c r="H384" s="1494"/>
      <c r="I384" s="1496"/>
      <c r="J384" s="1498"/>
      <c r="K384" s="1500"/>
      <c r="L384" s="1502"/>
      <c r="M384" s="1504"/>
      <c r="N384" s="1509"/>
      <c r="O384" s="1379"/>
      <c r="P384" s="1379"/>
      <c r="Q384" s="1379"/>
    </row>
    <row r="385" spans="1:17" s="66" customFormat="1" ht="17.25" customHeight="1" thickBot="1">
      <c r="A385" s="1511"/>
      <c r="B385" s="315" t="s">
        <v>164</v>
      </c>
      <c r="C385" s="1506" t="s">
        <v>54</v>
      </c>
      <c r="D385" s="1507"/>
      <c r="E385" s="316">
        <f>'Marks Entry'!$L$8</f>
        <v>5</v>
      </c>
      <c r="F385" s="316">
        <f>'Marks Entry'!$M$8</f>
        <v>5</v>
      </c>
      <c r="G385" s="316">
        <f>'Marks Entry'!$M$8</f>
        <v>5</v>
      </c>
      <c r="H385" s="317">
        <f>SUM(E385:G385)</f>
        <v>15</v>
      </c>
      <c r="I385" s="316">
        <f>'Marks Entry'!$R$8</f>
        <v>35</v>
      </c>
      <c r="J385" s="317">
        <f>SUM(H385,I385)</f>
        <v>50</v>
      </c>
      <c r="K385" s="316">
        <f>'Marks Entry'!$T$8</f>
        <v>50</v>
      </c>
      <c r="L385" s="318">
        <f>SUM(J385,K385)</f>
        <v>100</v>
      </c>
      <c r="M385" s="1505"/>
      <c r="N385" s="1509"/>
      <c r="O385" s="1379"/>
      <c r="P385" s="1379"/>
      <c r="Q385" s="1379"/>
    </row>
    <row r="386" spans="1:17" s="66" customFormat="1" ht="17.25" customHeight="1">
      <c r="A386" s="1511"/>
      <c r="B386" s="315" t="s">
        <v>164</v>
      </c>
      <c r="C386" s="1466" t="str">
        <f>'Marks Entry'!$L$3</f>
        <v>HINDI</v>
      </c>
      <c r="D386" s="1467"/>
      <c r="E386" s="319">
        <f>IF(K373="","",IFERROR(VLOOKUP($A370,'Marks Entry'!$C$10:$FHQ$109,10,0),0))</f>
        <v>0</v>
      </c>
      <c r="F386" s="319">
        <f>IF(K373="","",IFERROR(VLOOKUP($A370,'Marks Entry'!$C$10:$FHQ$109,11,0),0))</f>
        <v>0</v>
      </c>
      <c r="G386" s="320">
        <f>IF(K373="","",IFERROR(VLOOKUP($A370,'Marks Entry'!$C$10:$FHQ$109,14,0),0))</f>
        <v>0</v>
      </c>
      <c r="H386" s="321">
        <f>SUM(E386:G386)</f>
        <v>0</v>
      </c>
      <c r="I386" s="319">
        <f>IF(K373="","",IFERROR(VLOOKUP($A370,'Marks Entry'!$C$10:$FHQ$109,16,0),0))</f>
        <v>0</v>
      </c>
      <c r="J386" s="321">
        <f t="shared" ref="J386:J393" si="27">SUM(H386,I386)</f>
        <v>0</v>
      </c>
      <c r="K386" s="319">
        <f>IF(K373="","",IFERROR(VLOOKUP($A370,'Marks Entry'!$C$10:$FHQ$109,18,0),0))</f>
        <v>0</v>
      </c>
      <c r="L386" s="322">
        <f t="shared" ref="L386:L393" si="28">SUM(J386,K386)</f>
        <v>0</v>
      </c>
      <c r="M386" s="323" t="str">
        <f>IF(K373="","",IFERROR(VLOOKUP($A370,'Marks Entry'!$C$10:$FHQ$109,23,0),0))</f>
        <v/>
      </c>
      <c r="N386" s="1509"/>
      <c r="O386" s="1379"/>
      <c r="P386" s="1379"/>
      <c r="Q386" s="1379"/>
    </row>
    <row r="387" spans="1:17" s="66" customFormat="1" ht="17.25" customHeight="1" thickBot="1">
      <c r="A387" s="1511"/>
      <c r="B387" s="315" t="s">
        <v>164</v>
      </c>
      <c r="C387" s="1468" t="str">
        <f>'Marks Entry'!$Z$3</f>
        <v>ENGLISH</v>
      </c>
      <c r="D387" s="1469"/>
      <c r="E387" s="324">
        <f>IF(K373="","",IFERROR(VLOOKUP($A370,'Marks Entry'!$C$10:$FHQ$109,24,0),0))</f>
        <v>0</v>
      </c>
      <c r="F387" s="324">
        <f>IF(K373="","",IFERROR(VLOOKUP($A370,'Marks Entry'!$C$10:$FHQ$109,25,0),0))</f>
        <v>0</v>
      </c>
      <c r="G387" s="325">
        <f>IF(K373="","",IFERROR(VLOOKUP($A370,'Marks Entry'!$C$10:$FHQ$109,28,0),0))</f>
        <v>0</v>
      </c>
      <c r="H387" s="326">
        <f t="shared" ref="H387:H393" si="29">SUM(E387:G387)</f>
        <v>0</v>
      </c>
      <c r="I387" s="327">
        <f>IF(K373="","",IFERROR(VLOOKUP($A370,'Marks Entry'!$C$10:$FHQ$109,30,0),0))</f>
        <v>0</v>
      </c>
      <c r="J387" s="326">
        <f t="shared" si="27"/>
        <v>0</v>
      </c>
      <c r="K387" s="324">
        <f>IF(K373="","",IFERROR(VLOOKUP($A370,'Marks Entry'!$C$10:$FHQ$109,32,0),0))</f>
        <v>0</v>
      </c>
      <c r="L387" s="328">
        <f t="shared" si="28"/>
        <v>0</v>
      </c>
      <c r="M387" s="329" t="str">
        <f>IF(K373="","",IFERROR(VLOOKUP($A370,'Marks Entry'!$C$10:$FHQ$109,37,0),0))</f>
        <v/>
      </c>
      <c r="N387" s="1509"/>
      <c r="O387" s="1379"/>
      <c r="P387" s="1379"/>
      <c r="Q387" s="1379"/>
    </row>
    <row r="388" spans="1:17" s="66" customFormat="1" ht="17.25" customHeight="1" thickBot="1">
      <c r="A388" s="1511"/>
      <c r="B388" s="315" t="s">
        <v>164</v>
      </c>
      <c r="C388" s="1470" t="s">
        <v>54</v>
      </c>
      <c r="D388" s="1471"/>
      <c r="E388" s="330">
        <f>'Marks Entry'!$AN$8</f>
        <v>10</v>
      </c>
      <c r="F388" s="330">
        <f>'Marks Entry'!$AO$8</f>
        <v>10</v>
      </c>
      <c r="G388" s="330">
        <f>'Marks Entry'!$AO$8</f>
        <v>10</v>
      </c>
      <c r="H388" s="331">
        <f t="shared" si="29"/>
        <v>30</v>
      </c>
      <c r="I388" s="330">
        <f>'Marks Entry'!$AT$8</f>
        <v>70</v>
      </c>
      <c r="J388" s="331">
        <f t="shared" si="27"/>
        <v>100</v>
      </c>
      <c r="K388" s="330">
        <f>'Marks Entry'!$AV$8</f>
        <v>100</v>
      </c>
      <c r="L388" s="332">
        <f t="shared" si="28"/>
        <v>200</v>
      </c>
      <c r="M388" s="333" t="s">
        <v>165</v>
      </c>
      <c r="N388" s="1509"/>
      <c r="O388" s="1379"/>
      <c r="P388" s="1379"/>
      <c r="Q388" s="1379"/>
    </row>
    <row r="389" spans="1:17" s="66" customFormat="1" ht="17.25" customHeight="1">
      <c r="A389" s="1511"/>
      <c r="B389" s="315" t="s">
        <v>164</v>
      </c>
      <c r="C389" s="1472" t="str">
        <f>'Marks Entry'!$AN$3</f>
        <v>SANSKRIT-I</v>
      </c>
      <c r="D389" s="1473"/>
      <c r="E389" s="319">
        <f>IF(K373="","",IFERROR(VLOOKUP($A370,'Marks Entry'!$C$10:$FHQ$109,38,0),0))</f>
        <v>0</v>
      </c>
      <c r="F389" s="319">
        <f>IF(K373="","",IFERROR(VLOOKUP($A370,'Marks Entry'!$C$10:$FHQ$109,39,0),0))</f>
        <v>0</v>
      </c>
      <c r="G389" s="320">
        <f>IF(K373="","",IFERROR(VLOOKUP($A370,'Marks Entry'!$C$10:$FHQ$109,42,0),0))</f>
        <v>0</v>
      </c>
      <c r="H389" s="334">
        <f t="shared" si="29"/>
        <v>0</v>
      </c>
      <c r="I389" s="335">
        <f>IF(K373="","",IFERROR(VLOOKUP($A370,'Marks Entry'!$C$10:$FHQ$109,44,0),0))</f>
        <v>0</v>
      </c>
      <c r="J389" s="334">
        <f t="shared" si="27"/>
        <v>0</v>
      </c>
      <c r="K389" s="319">
        <f>IF(K373="","",IFERROR(VLOOKUP($A370,'Marks Entry'!$C$10:$FHQ$109,46,0),0))</f>
        <v>0</v>
      </c>
      <c r="L389" s="322">
        <f t="shared" si="28"/>
        <v>0</v>
      </c>
      <c r="M389" s="323" t="str">
        <f>IF(K373="","",IFERROR(VLOOKUP($A370,'Marks Entry'!$C$10:$FHQ$109,51,0),0))</f>
        <v/>
      </c>
      <c r="N389" s="1509"/>
      <c r="O389" s="1379"/>
      <c r="P389" s="1379"/>
      <c r="Q389" s="1379"/>
    </row>
    <row r="390" spans="1:17" s="66" customFormat="1" ht="17.25" customHeight="1">
      <c r="A390" s="1511"/>
      <c r="B390" s="315" t="s">
        <v>164</v>
      </c>
      <c r="C390" s="1454" t="str">
        <f>'Marks Entry'!$BB$3</f>
        <v>SANSKRIT-II</v>
      </c>
      <c r="D390" s="1455"/>
      <c r="E390" s="319">
        <f>IF(K373="","",IFERROR(VLOOKUP($A370,'Marks Entry'!$C$10:$FHQ$109,52,0),0))</f>
        <v>0</v>
      </c>
      <c r="F390" s="319">
        <f>IF(K373="","",IFERROR(VLOOKUP($A370,'Marks Entry'!$C$10:$FHQ$109,53,0),0))</f>
        <v>0</v>
      </c>
      <c r="G390" s="320">
        <f>IF(K373="","",IFERROR(VLOOKUP($A370,'Marks Entry'!$C$10:$FHQ$109,56,0),0))</f>
        <v>0</v>
      </c>
      <c r="H390" s="336">
        <f t="shared" si="29"/>
        <v>0</v>
      </c>
      <c r="I390" s="337">
        <f>IF(K373="","",IFERROR(VLOOKUP($A370,'Marks Entry'!$C$10:$FHQ$109,58,0),0))</f>
        <v>0</v>
      </c>
      <c r="J390" s="336">
        <f t="shared" si="27"/>
        <v>0</v>
      </c>
      <c r="K390" s="319">
        <f>IF(K373="","",IFERROR(VLOOKUP($A370,'Marks Entry'!$C$10:$FHQ$109,60,0),0))</f>
        <v>0</v>
      </c>
      <c r="L390" s="322">
        <f t="shared" si="28"/>
        <v>0</v>
      </c>
      <c r="M390" s="323" t="str">
        <f>IF(K373="","",IFERROR(VLOOKUP($A370,'Marks Entry'!$C$10:$FHQ$109,65,0),0))</f>
        <v/>
      </c>
      <c r="N390" s="1509"/>
      <c r="O390" s="1379"/>
      <c r="P390" s="1379"/>
      <c r="Q390" s="1379"/>
    </row>
    <row r="391" spans="1:17" s="66" customFormat="1" ht="17.25" customHeight="1">
      <c r="A391" s="1511"/>
      <c r="B391" s="315" t="s">
        <v>164</v>
      </c>
      <c r="C391" s="1454" t="str">
        <f>'Marks Entry'!$BP$3</f>
        <v>SCIENCE</v>
      </c>
      <c r="D391" s="1455"/>
      <c r="E391" s="319">
        <f>IF(K373="","",IFERROR(VLOOKUP($A370,'Marks Entry'!$C$10:$FHQ$109,66,0),0))</f>
        <v>0</v>
      </c>
      <c r="F391" s="319">
        <f>IF(K373="","",IFERROR(VLOOKUP($A370,'Marks Entry'!$C$10:$FHQ$109,67,0),0))</f>
        <v>0</v>
      </c>
      <c r="G391" s="320">
        <f>IF(K373="","",IFERROR(VLOOKUP($A370,'Marks Entry'!$C$10:$FHQ$109,70,0),0))</f>
        <v>0</v>
      </c>
      <c r="H391" s="336">
        <f t="shared" si="29"/>
        <v>0</v>
      </c>
      <c r="I391" s="337">
        <f>IF(K373="","",IFERROR(VLOOKUP($A370,'Marks Entry'!$C$10:$FHQ$109,72,0),0))</f>
        <v>0</v>
      </c>
      <c r="J391" s="336">
        <f t="shared" si="27"/>
        <v>0</v>
      </c>
      <c r="K391" s="319">
        <f>IF(K373="","",IFERROR(VLOOKUP($A370,'Marks Entry'!$C$10:$FHQ$109,74,0),0))</f>
        <v>0</v>
      </c>
      <c r="L391" s="322">
        <f t="shared" si="28"/>
        <v>0</v>
      </c>
      <c r="M391" s="323" t="str">
        <f>IF(K373="","",IFERROR(VLOOKUP($A370,'Marks Entry'!$C$10:$FHQ$109,79,0),0))</f>
        <v/>
      </c>
      <c r="N391" s="1509"/>
      <c r="O391" s="1379"/>
      <c r="P391" s="1379"/>
      <c r="Q391" s="1379"/>
    </row>
    <row r="392" spans="1:17" s="66" customFormat="1" ht="17.25" customHeight="1">
      <c r="A392" s="1511"/>
      <c r="B392" s="315" t="s">
        <v>164</v>
      </c>
      <c r="C392" s="1456" t="str">
        <f>'Marks Entry'!$CD$3</f>
        <v>MATHEMATICS</v>
      </c>
      <c r="D392" s="1457"/>
      <c r="E392" s="338">
        <f>IF(K373="","",IFERROR(VLOOKUP($A370,'Marks Entry'!$C$10:$FHQ$109,80,0),0))</f>
        <v>0</v>
      </c>
      <c r="F392" s="338">
        <f>IF(K373="","",IFERROR(VLOOKUP($A370,'Marks Entry'!$C$10:$FHQ$109,81,0),0))</f>
        <v>0</v>
      </c>
      <c r="G392" s="339">
        <f>IF(K373="","",IFERROR(VLOOKUP($A370,'Marks Entry'!$C$10:$FHQ$109,84,0),0))</f>
        <v>0</v>
      </c>
      <c r="H392" s="340">
        <f t="shared" si="29"/>
        <v>0</v>
      </c>
      <c r="I392" s="341">
        <f>IF(K373="","",IFERROR(VLOOKUP($A370,'Marks Entry'!$C$10:$FHQ$109,86,0),0))</f>
        <v>0</v>
      </c>
      <c r="J392" s="340">
        <f t="shared" si="27"/>
        <v>0</v>
      </c>
      <c r="K392" s="338">
        <f>IF(K373="","",IFERROR(VLOOKUP($A370,'Marks Entry'!$C$10:$FHQ$109,88,0),0))</f>
        <v>0</v>
      </c>
      <c r="L392" s="342">
        <f t="shared" si="28"/>
        <v>0</v>
      </c>
      <c r="M392" s="343" t="str">
        <f>IF(K373="","",IFERROR(VLOOKUP($A370,'Marks Entry'!$C$10:$FHQ$109,93,0),0))</f>
        <v/>
      </c>
      <c r="N392" s="1509"/>
      <c r="O392" s="1379"/>
      <c r="P392" s="1379"/>
      <c r="Q392" s="1379"/>
    </row>
    <row r="393" spans="1:17" s="66" customFormat="1" ht="17.25" customHeight="1" thickBot="1">
      <c r="A393" s="1511"/>
      <c r="B393" s="315" t="s">
        <v>164</v>
      </c>
      <c r="C393" s="1456" t="str">
        <f>'Marks Entry'!$CR$3</f>
        <v>SOCIAL SCIENCE</v>
      </c>
      <c r="D393" s="1457"/>
      <c r="E393" s="338">
        <f>IF(K373="","",IFERROR(VLOOKUP($A370,'Marks Entry'!$C$10:$FHQ$109,94,0),0))</f>
        <v>0</v>
      </c>
      <c r="F393" s="338">
        <f>IF(K373="","",IFERROR(VLOOKUP($A370,'Marks Entry'!$C$10:$FHQ$109,95,0),0))</f>
        <v>0</v>
      </c>
      <c r="G393" s="339">
        <f>IF(K373="","",IFERROR(VLOOKUP($A370,'Marks Entry'!$C$10:$FHQ$109,98,0),0))</f>
        <v>0</v>
      </c>
      <c r="H393" s="340">
        <f t="shared" si="29"/>
        <v>0</v>
      </c>
      <c r="I393" s="341">
        <f>IF(K373="","",IFERROR(VLOOKUP($A370,'Marks Entry'!$C$10:$FHQ$109,100,0),0))</f>
        <v>0</v>
      </c>
      <c r="J393" s="340">
        <f t="shared" si="27"/>
        <v>0</v>
      </c>
      <c r="K393" s="338">
        <f>IF(K373="","",IFERROR(VLOOKUP($A370,'Marks Entry'!$C$10:$FHQ$109,102,0),0))</f>
        <v>0</v>
      </c>
      <c r="L393" s="342">
        <f t="shared" si="28"/>
        <v>0</v>
      </c>
      <c r="M393" s="343" t="str">
        <f>IF(K373="","",IFERROR(VLOOKUP($A370,'Marks Entry'!$C$10:$FHQ$109,107,0),0))</f>
        <v/>
      </c>
      <c r="N393" s="1509"/>
      <c r="O393" s="1379"/>
      <c r="P393" s="1379"/>
      <c r="Q393" s="1379"/>
    </row>
    <row r="394" spans="1:17" s="469" customFormat="1" ht="17.25" customHeight="1">
      <c r="A394" s="1511"/>
      <c r="B394" s="311" t="s">
        <v>164</v>
      </c>
      <c r="C394" s="1458" t="s">
        <v>75</v>
      </c>
      <c r="D394" s="1459"/>
      <c r="E394" s="1460"/>
      <c r="F394" s="1464" t="s">
        <v>76</v>
      </c>
      <c r="G394" s="1465"/>
      <c r="H394" s="1444" t="s">
        <v>77</v>
      </c>
      <c r="I394" s="1445"/>
      <c r="J394" s="472" t="s">
        <v>42</v>
      </c>
      <c r="K394" s="344" t="s">
        <v>93</v>
      </c>
      <c r="L394" s="345" t="s">
        <v>40</v>
      </c>
      <c r="M394" s="346" t="s">
        <v>44</v>
      </c>
      <c r="N394" s="1509"/>
      <c r="O394" s="1379"/>
      <c r="P394" s="1379"/>
      <c r="Q394" s="1379"/>
    </row>
    <row r="395" spans="1:17" s="469" customFormat="1" ht="20.25" customHeight="1" thickBot="1">
      <c r="A395" s="1511"/>
      <c r="B395" s="311" t="s">
        <v>164</v>
      </c>
      <c r="C395" s="1461"/>
      <c r="D395" s="1462"/>
      <c r="E395" s="1463"/>
      <c r="F395" s="1446" t="str">
        <f>IF(K373="","",IFERROR(VLOOKUP($A370,'Marks Entry'!$C$10:$FHQ$109,177,0),0))</f>
        <v/>
      </c>
      <c r="G395" s="1447"/>
      <c r="H395" s="1448" t="str">
        <f>IF(K373="","",IFERROR(VLOOKUP($A370,'Marks Entry'!$C$10:$FHQ$109,178,0),0))</f>
        <v/>
      </c>
      <c r="I395" s="1447"/>
      <c r="J395" s="473" t="str">
        <f>IF(K373="","",IFERROR(VLOOKUP($A370,'Marks Entry'!$C$10:$FHQ$109,179,0),0))</f>
        <v/>
      </c>
      <c r="K395" s="347" t="str">
        <f>IF(OR(K373="",K373="NSO",K373="TC",L395="Failed",L395="Supp."),"",IFERROR(VLOOKUP($A370,'Marks Entry'!$C$10:$FHQ$109,180,0),0))</f>
        <v/>
      </c>
      <c r="L395" s="348" t="str">
        <f>IF(K373="","",IFERROR(VLOOKUP($A370,'Marks Entry'!$C$10:$FHQ$109,181,0),0))</f>
        <v/>
      </c>
      <c r="M395" s="349" t="str">
        <f>IF(K373="","",IFERROR(VLOOKUP($A370,'Marks Entry'!$C$10:$FHQ$109,183,0),0))</f>
        <v/>
      </c>
      <c r="N395" s="1509"/>
      <c r="O395" s="1379"/>
      <c r="P395" s="1379"/>
      <c r="Q395" s="1379"/>
    </row>
    <row r="396" spans="1:17" s="469" customFormat="1" ht="17.25" customHeight="1">
      <c r="A396" s="1511"/>
      <c r="B396" s="311" t="s">
        <v>164</v>
      </c>
      <c r="C396" s="1449" t="s">
        <v>56</v>
      </c>
      <c r="D396" s="1450"/>
      <c r="E396" s="1450"/>
      <c r="F396" s="1450"/>
      <c r="G396" s="1450"/>
      <c r="H396" s="1450"/>
      <c r="I396" s="1451"/>
      <c r="J396" s="350" t="s">
        <v>57</v>
      </c>
      <c r="K396" s="351">
        <f>IF(K373="","",IFERROR(VLOOKUP($A370,'Marks Entry'!$C$10:$FHQ$109,174,0),0))</f>
        <v>0</v>
      </c>
      <c r="L396" s="1452" t="s">
        <v>102</v>
      </c>
      <c r="M396" s="1453"/>
      <c r="N396" s="1509"/>
      <c r="O396" s="1379"/>
      <c r="P396" s="1379"/>
      <c r="Q396" s="1379"/>
    </row>
    <row r="397" spans="1:17" s="469" customFormat="1" ht="17.25" customHeight="1" thickBot="1">
      <c r="A397" s="1511"/>
      <c r="B397" s="311" t="s">
        <v>164</v>
      </c>
      <c r="C397" s="1429" t="s">
        <v>52</v>
      </c>
      <c r="D397" s="1430"/>
      <c r="E397" s="1430"/>
      <c r="F397" s="1431" t="s">
        <v>160</v>
      </c>
      <c r="G397" s="1431"/>
      <c r="H397" s="1431"/>
      <c r="I397" s="1432" t="s">
        <v>256</v>
      </c>
      <c r="J397" s="352" t="s">
        <v>58</v>
      </c>
      <c r="K397" s="353">
        <f>IF(K373="","",IFERROR(VLOOKUP($A370,'Marks Entry'!$C$10:$FHQ$109,175,0),0))</f>
        <v>0</v>
      </c>
      <c r="L397" s="1434" t="str">
        <f>IF(K373="","",IFERROR(VLOOKUP($A370,'Marks Entry'!$C$10:$FHQ$109,176,0),0))</f>
        <v/>
      </c>
      <c r="M397" s="1435"/>
      <c r="N397" s="1509"/>
      <c r="O397" s="1379"/>
      <c r="P397" s="1379"/>
      <c r="Q397" s="1379"/>
    </row>
    <row r="398" spans="1:17" s="469" customFormat="1" ht="8.25" customHeight="1">
      <c r="A398" s="1511"/>
      <c r="B398" s="311" t="s">
        <v>164</v>
      </c>
      <c r="C398" s="1429"/>
      <c r="D398" s="1430"/>
      <c r="E398" s="1430"/>
      <c r="F398" s="1431"/>
      <c r="G398" s="1431"/>
      <c r="H398" s="1431"/>
      <c r="I398" s="1433"/>
      <c r="J398" s="1436" t="s">
        <v>59</v>
      </c>
      <c r="K398" s="1437"/>
      <c r="L398" s="1440" t="str">
        <f>IF(K373="","",IFERROR(VLOOKUP($A370,'Marks Entry'!$C$10:$FHQ$109,184,0),0))</f>
        <v/>
      </c>
      <c r="M398" s="1441"/>
      <c r="N398" s="1509"/>
      <c r="O398" s="1379"/>
      <c r="P398" s="1379"/>
      <c r="Q398" s="1379"/>
    </row>
    <row r="399" spans="1:17" s="469" customFormat="1" ht="17.25" customHeight="1">
      <c r="A399" s="1511"/>
      <c r="B399" s="311" t="s">
        <v>164</v>
      </c>
      <c r="C399" s="1417" t="str">
        <f>'Marks Entry'!$FN$3</f>
        <v>Vocational Education</v>
      </c>
      <c r="D399" s="1418"/>
      <c r="E399" s="1419"/>
      <c r="F399" s="1411" t="str">
        <f>IF(K373="","",IFERROR(VLOOKUP($A370,'Marks Entry'!$C$10:$FHQ$109,223,0),0))</f>
        <v>0/100</v>
      </c>
      <c r="G399" s="1412"/>
      <c r="H399" s="471" t="s">
        <v>30</v>
      </c>
      <c r="I399" s="354" t="str">
        <f>IF(K373="","",IFERROR(VLOOKUP($A370,'Marks Entry'!$C$10:$FHQ$109,173,0),0))</f>
        <v/>
      </c>
      <c r="J399" s="1438"/>
      <c r="K399" s="1439"/>
      <c r="L399" s="1442"/>
      <c r="M399" s="1443"/>
      <c r="N399" s="1509"/>
      <c r="O399" s="1379"/>
      <c r="P399" s="1379"/>
      <c r="Q399" s="1379"/>
    </row>
    <row r="400" spans="1:17" s="469" customFormat="1" ht="17.25" customHeight="1">
      <c r="A400" s="1511"/>
      <c r="B400" s="311" t="s">
        <v>164</v>
      </c>
      <c r="C400" s="1417" t="str">
        <f>'Marks Entry'!$DF$3</f>
        <v>Fou. Of Info. Tech.</v>
      </c>
      <c r="D400" s="1418"/>
      <c r="E400" s="1419"/>
      <c r="F400" s="1420" t="str">
        <f>IF(K373="","",IFERROR(VLOOKUP($A370,'Marks Entry'!$C$10:$FHQ$109,203,0),0))</f>
        <v>5/200</v>
      </c>
      <c r="G400" s="1421"/>
      <c r="H400" s="471" t="s">
        <v>30</v>
      </c>
      <c r="I400" s="354" t="str">
        <f>IF(K373="","",IFERROR(VLOOKUP($A370,'Marks Entry'!$C$10:$FHQ$109,120,0),0))</f>
        <v/>
      </c>
      <c r="J400" s="1422" t="s">
        <v>66</v>
      </c>
      <c r="K400" s="1422"/>
      <c r="L400" s="1423">
        <f>Master!$E$20</f>
        <v>46106</v>
      </c>
      <c r="M400" s="1424"/>
      <c r="N400" s="1509"/>
      <c r="O400" s="1379"/>
      <c r="P400" s="1379"/>
      <c r="Q400" s="1379"/>
    </row>
    <row r="401" spans="1:17" s="469" customFormat="1" ht="17.25" customHeight="1">
      <c r="A401" s="1511"/>
      <c r="B401" s="311" t="s">
        <v>164</v>
      </c>
      <c r="C401" s="1409" t="str">
        <f>'Marks Entry'!$DS$3</f>
        <v>Health &amp; Phy. Edu.</v>
      </c>
      <c r="D401" s="1410"/>
      <c r="E401" s="1410"/>
      <c r="F401" s="1420" t="str">
        <f>IF(K373="","",IFERROR(VLOOKUP($A370,'Marks Entry'!$C$10:$FHQ$109,207,0),0))</f>
        <v>0/200</v>
      </c>
      <c r="G401" s="1421"/>
      <c r="H401" s="471" t="s">
        <v>30</v>
      </c>
      <c r="I401" s="354" t="str">
        <f>IF(K373="","",IFERROR(VLOOKUP($A370,'Marks Entry'!$C$10:$FHQ$109,143,0),0))</f>
        <v>A</v>
      </c>
      <c r="J401" s="1425"/>
      <c r="K401" s="1425"/>
      <c r="L401" s="1425"/>
      <c r="M401" s="1426"/>
      <c r="N401" s="1509"/>
      <c r="O401" s="1379"/>
      <c r="P401" s="1379"/>
      <c r="Q401" s="1379"/>
    </row>
    <row r="402" spans="1:17" s="469" customFormat="1" ht="17.25" customHeight="1">
      <c r="A402" s="1511"/>
      <c r="B402" s="311" t="s">
        <v>164</v>
      </c>
      <c r="C402" s="1409" t="str">
        <f>'Marks Entry'!$EP$3</f>
        <v>S.U.P.W.</v>
      </c>
      <c r="D402" s="1410"/>
      <c r="E402" s="1410"/>
      <c r="F402" s="1411" t="str">
        <f>IF(K373="","",IFERROR(VLOOKUP($A370,'Marks Entry'!$C$10:$FHQ$109,211,0),0))</f>
        <v>0/100</v>
      </c>
      <c r="G402" s="1412"/>
      <c r="H402" s="471" t="s">
        <v>30</v>
      </c>
      <c r="I402" s="354" t="str">
        <f>IF(K373="","",IFERROR(VLOOKUP($A370,'Marks Entry'!$C$10:$FHQ$109,149,0),0))</f>
        <v/>
      </c>
      <c r="J402" s="1427"/>
      <c r="K402" s="1427"/>
      <c r="L402" s="1427"/>
      <c r="M402" s="1428"/>
      <c r="N402" s="1509"/>
      <c r="O402" s="1379"/>
      <c r="P402" s="1379"/>
      <c r="Q402" s="1379"/>
    </row>
    <row r="403" spans="1:17" s="469" customFormat="1" ht="17.25" customHeight="1">
      <c r="A403" s="1511"/>
      <c r="B403" s="311" t="s">
        <v>164</v>
      </c>
      <c r="C403" s="1409" t="str">
        <f>'Marks Entry'!$EV$3</f>
        <v>Art Education</v>
      </c>
      <c r="D403" s="1410"/>
      <c r="E403" s="1410"/>
      <c r="F403" s="1411" t="str">
        <f>IF(K373="","",IFERROR(VLOOKUP($A370,'Marks Entry'!$C$10:$FHQ$109,215,0),0))</f>
        <v>0/100</v>
      </c>
      <c r="G403" s="1412"/>
      <c r="H403" s="471" t="s">
        <v>30</v>
      </c>
      <c r="I403" s="354" t="str">
        <f>IF(K373="","",IFERROR(VLOOKUP($A370,'Marks Entry'!$C$10:$FHQ$109,155,0),0))</f>
        <v/>
      </c>
      <c r="J403" s="1392" t="s">
        <v>221</v>
      </c>
      <c r="K403" s="1392"/>
      <c r="L403" s="1392"/>
      <c r="M403" s="1393"/>
      <c r="N403" s="1509"/>
      <c r="O403" s="1379"/>
      <c r="P403" s="1379"/>
      <c r="Q403" s="1379"/>
    </row>
    <row r="404" spans="1:17" s="469" customFormat="1" ht="17.25" customHeight="1" thickBot="1">
      <c r="A404" s="1511"/>
      <c r="B404" s="311" t="s">
        <v>164</v>
      </c>
      <c r="C404" s="1413" t="str">
        <f>'Marks Entry'!$FB$3</f>
        <v>Freedom movement and trad. Of bravery in Raj.</v>
      </c>
      <c r="D404" s="1414"/>
      <c r="E404" s="1414"/>
      <c r="F404" s="1415" t="str">
        <f>IF(K373="","",IFERROR(VLOOKUP($A370,'Marks Entry'!$C$10:$FHQ$109,219,0),0))</f>
        <v>0/200</v>
      </c>
      <c r="G404" s="1416"/>
      <c r="H404" s="470" t="s">
        <v>91</v>
      </c>
      <c r="I404" s="355" t="str">
        <f>IF(K373="","",IFERROR(VLOOKUP($A370,'Marks Entry'!$C$10:$FHQ$109,167,0),0))</f>
        <v/>
      </c>
      <c r="J404" s="1392" t="s">
        <v>222</v>
      </c>
      <c r="K404" s="1392"/>
      <c r="L404" s="1392"/>
      <c r="M404" s="1393"/>
      <c r="N404" s="1509"/>
      <c r="O404" s="1379"/>
      <c r="P404" s="1379"/>
      <c r="Q404" s="1379"/>
    </row>
    <row r="405" spans="1:17" s="469" customFormat="1" ht="17.25" customHeight="1">
      <c r="A405" s="1511"/>
      <c r="B405" s="311" t="s">
        <v>164</v>
      </c>
      <c r="C405" s="1380" t="s">
        <v>166</v>
      </c>
      <c r="D405" s="1381"/>
      <c r="E405" s="1382"/>
      <c r="F405" s="1389" t="s">
        <v>167</v>
      </c>
      <c r="G405" s="1390"/>
      <c r="H405" s="1391"/>
      <c r="I405" s="356" t="s">
        <v>30</v>
      </c>
      <c r="J405" s="1392" t="s">
        <v>223</v>
      </c>
      <c r="K405" s="1392"/>
      <c r="L405" s="1392"/>
      <c r="M405" s="1393"/>
      <c r="N405" s="1509"/>
      <c r="O405" s="1379"/>
      <c r="P405" s="1379"/>
      <c r="Q405" s="1379"/>
    </row>
    <row r="406" spans="1:17" s="469" customFormat="1" ht="17.25" customHeight="1">
      <c r="A406" s="1511"/>
      <c r="B406" s="311" t="s">
        <v>164</v>
      </c>
      <c r="C406" s="1383"/>
      <c r="D406" s="1384"/>
      <c r="E406" s="1385"/>
      <c r="F406" s="1394" t="s">
        <v>217</v>
      </c>
      <c r="G406" s="1395"/>
      <c r="H406" s="1396"/>
      <c r="I406" s="357" t="s">
        <v>60</v>
      </c>
      <c r="J406" s="1397" t="s">
        <v>225</v>
      </c>
      <c r="K406" s="1398"/>
      <c r="L406" s="1398"/>
      <c r="M406" s="1399"/>
      <c r="N406" s="1509"/>
      <c r="O406" s="1379"/>
      <c r="P406" s="1379"/>
      <c r="Q406" s="1379"/>
    </row>
    <row r="407" spans="1:17" s="469" customFormat="1" ht="17.25" customHeight="1">
      <c r="A407" s="1511"/>
      <c r="B407" s="311" t="s">
        <v>164</v>
      </c>
      <c r="C407" s="1383"/>
      <c r="D407" s="1384"/>
      <c r="E407" s="1385"/>
      <c r="F407" s="1394" t="s">
        <v>218</v>
      </c>
      <c r="G407" s="1395"/>
      <c r="H407" s="1396"/>
      <c r="I407" s="357" t="s">
        <v>61</v>
      </c>
      <c r="J407" s="1400"/>
      <c r="K407" s="1401"/>
      <c r="L407" s="1401"/>
      <c r="M407" s="1402"/>
      <c r="N407" s="1509"/>
      <c r="O407" s="1379"/>
      <c r="P407" s="1379"/>
      <c r="Q407" s="1379"/>
    </row>
    <row r="408" spans="1:17" s="469" customFormat="1" ht="17.25" customHeight="1">
      <c r="A408" s="1511"/>
      <c r="B408" s="311" t="s">
        <v>164</v>
      </c>
      <c r="C408" s="1383"/>
      <c r="D408" s="1384"/>
      <c r="E408" s="1385"/>
      <c r="F408" s="1394" t="s">
        <v>219</v>
      </c>
      <c r="G408" s="1395"/>
      <c r="H408" s="1396"/>
      <c r="I408" s="357" t="s">
        <v>63</v>
      </c>
      <c r="J408" s="1400"/>
      <c r="K408" s="1401"/>
      <c r="L408" s="1401"/>
      <c r="M408" s="1402"/>
      <c r="N408" s="1509"/>
      <c r="O408" s="1379"/>
      <c r="P408" s="1379"/>
      <c r="Q408" s="1379"/>
    </row>
    <row r="409" spans="1:17" s="469" customFormat="1" ht="17.25" customHeight="1" thickBot="1">
      <c r="A409" s="1511"/>
      <c r="B409" s="358" t="s">
        <v>164</v>
      </c>
      <c r="C409" s="1386"/>
      <c r="D409" s="1387"/>
      <c r="E409" s="1388"/>
      <c r="F409" s="1403" t="s">
        <v>220</v>
      </c>
      <c r="G409" s="1404"/>
      <c r="H409" s="1405"/>
      <c r="I409" s="359" t="s">
        <v>62</v>
      </c>
      <c r="J409" s="1406" t="s">
        <v>224</v>
      </c>
      <c r="K409" s="1407"/>
      <c r="L409" s="1407"/>
      <c r="M409" s="1408"/>
      <c r="N409" s="1509"/>
      <c r="O409" s="1379"/>
      <c r="P409" s="1379"/>
      <c r="Q409" s="1379"/>
    </row>
    <row r="410" spans="1:17" s="469" customFormat="1" ht="12" customHeight="1" thickTop="1">
      <c r="A410" s="1377" t="s">
        <v>159</v>
      </c>
      <c r="B410" s="1377"/>
      <c r="C410" s="1377"/>
      <c r="D410" s="1377"/>
      <c r="E410" s="1377"/>
      <c r="F410" s="1377"/>
      <c r="G410" s="1377"/>
      <c r="H410" s="1377"/>
      <c r="I410" s="1377"/>
      <c r="J410" s="1377"/>
      <c r="K410" s="1377"/>
      <c r="L410" s="1377"/>
      <c r="M410" s="1377"/>
      <c r="N410" s="1377"/>
      <c r="O410" s="1379"/>
      <c r="P410" s="1379"/>
      <c r="Q410" s="1379"/>
    </row>
    <row r="411" spans="1:17" hidden="1"/>
    <row r="412" spans="1:17" hidden="1"/>
    <row r="413" spans="1:17" hidden="1"/>
    <row r="414" spans="1:17" hidden="1"/>
    <row r="415" spans="1:17" hidden="1"/>
    <row r="416" spans="1:17"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sheetData>
  <sheetProtection formatCells="0" formatColumns="0" formatRows="0"/>
  <mergeCells count="876">
    <mergeCell ref="O2:Q7"/>
    <mergeCell ref="O8:Q12"/>
    <mergeCell ref="O13:Q15"/>
    <mergeCell ref="O16:Q20"/>
    <mergeCell ref="L35:M35"/>
    <mergeCell ref="L28:M28"/>
    <mergeCell ref="I13:M13"/>
    <mergeCell ref="L34:M34"/>
    <mergeCell ref="L7:M7"/>
    <mergeCell ref="C22:D22"/>
    <mergeCell ref="L14:L15"/>
    <mergeCell ref="M14:M16"/>
    <mergeCell ref="L31:M31"/>
    <mergeCell ref="J29:K30"/>
    <mergeCell ref="L29:M30"/>
    <mergeCell ref="F30:G30"/>
    <mergeCell ref="H14:H15"/>
    <mergeCell ref="C19:D19"/>
    <mergeCell ref="J14:J15"/>
    <mergeCell ref="C14:D15"/>
    <mergeCell ref="C18:D18"/>
    <mergeCell ref="C17:D17"/>
    <mergeCell ref="F14:F15"/>
    <mergeCell ref="C21:D21"/>
    <mergeCell ref="C34:E34"/>
    <mergeCell ref="J31:K31"/>
    <mergeCell ref="C28:E29"/>
    <mergeCell ref="C33:E33"/>
    <mergeCell ref="F35:G35"/>
    <mergeCell ref="F34:G34"/>
    <mergeCell ref="F33:G33"/>
    <mergeCell ref="F32:G32"/>
    <mergeCell ref="F31:G31"/>
    <mergeCell ref="B1:M1"/>
    <mergeCell ref="L27:M27"/>
    <mergeCell ref="I10:M10"/>
    <mergeCell ref="C11:G11"/>
    <mergeCell ref="C12:G12"/>
    <mergeCell ref="I8:M8"/>
    <mergeCell ref="I9:M9"/>
    <mergeCell ref="J40:M40"/>
    <mergeCell ref="C4:H7"/>
    <mergeCell ref="I4:J7"/>
    <mergeCell ref="I28:I29"/>
    <mergeCell ref="D2:M2"/>
    <mergeCell ref="F39:H39"/>
    <mergeCell ref="J36:K36"/>
    <mergeCell ref="C23:D23"/>
    <mergeCell ref="F28:H29"/>
    <mergeCell ref="C31:E31"/>
    <mergeCell ref="C35:E35"/>
    <mergeCell ref="C27:I27"/>
    <mergeCell ref="C30:E30"/>
    <mergeCell ref="F38:H38"/>
    <mergeCell ref="F36:H36"/>
    <mergeCell ref="C36:E40"/>
    <mergeCell ref="J35:K35"/>
    <mergeCell ref="G14:G15"/>
    <mergeCell ref="C16:D16"/>
    <mergeCell ref="E14:E15"/>
    <mergeCell ref="K4:K7"/>
    <mergeCell ref="B2:C3"/>
    <mergeCell ref="L4:M4"/>
    <mergeCell ref="A2:A40"/>
    <mergeCell ref="C20:D20"/>
    <mergeCell ref="A41:N41"/>
    <mergeCell ref="C24:D24"/>
    <mergeCell ref="C32:E32"/>
    <mergeCell ref="J37:M39"/>
    <mergeCell ref="C8:G8"/>
    <mergeCell ref="F26:G26"/>
    <mergeCell ref="I14:I15"/>
    <mergeCell ref="F37:H37"/>
    <mergeCell ref="J34:K34"/>
    <mergeCell ref="I11:M11"/>
    <mergeCell ref="I12:M12"/>
    <mergeCell ref="L6:M6"/>
    <mergeCell ref="C13:G13"/>
    <mergeCell ref="H25:I25"/>
    <mergeCell ref="C9:G9"/>
    <mergeCell ref="N1:N40"/>
    <mergeCell ref="O1:Q1"/>
    <mergeCell ref="B42:M42"/>
    <mergeCell ref="N42:N81"/>
    <mergeCell ref="A43:A81"/>
    <mergeCell ref="B43:C44"/>
    <mergeCell ref="D43:M43"/>
    <mergeCell ref="D44:M44"/>
    <mergeCell ref="C45:H48"/>
    <mergeCell ref="I45:J48"/>
    <mergeCell ref="K45:K48"/>
    <mergeCell ref="L45:M45"/>
    <mergeCell ref="L46:M46"/>
    <mergeCell ref="L47:M47"/>
    <mergeCell ref="L48:M48"/>
    <mergeCell ref="L36:M36"/>
    <mergeCell ref="F40:H40"/>
    <mergeCell ref="D3:M3"/>
    <mergeCell ref="C25:E26"/>
    <mergeCell ref="L5:M5"/>
    <mergeCell ref="J32:M33"/>
    <mergeCell ref="K14:K15"/>
    <mergeCell ref="H26:I26"/>
    <mergeCell ref="C10:G10"/>
    <mergeCell ref="F25:G25"/>
    <mergeCell ref="C58:D58"/>
    <mergeCell ref="C49:G49"/>
    <mergeCell ref="I49:M49"/>
    <mergeCell ref="C50:G50"/>
    <mergeCell ref="I50:M50"/>
    <mergeCell ref="C51:G51"/>
    <mergeCell ref="I51:M51"/>
    <mergeCell ref="C52:G52"/>
    <mergeCell ref="I52:M52"/>
    <mergeCell ref="C53:G53"/>
    <mergeCell ref="I53:M53"/>
    <mergeCell ref="C54:G54"/>
    <mergeCell ref="I54:M54"/>
    <mergeCell ref="C55:D56"/>
    <mergeCell ref="E55:E56"/>
    <mergeCell ref="F55:F56"/>
    <mergeCell ref="G55:G56"/>
    <mergeCell ref="H55:H56"/>
    <mergeCell ref="I55:I56"/>
    <mergeCell ref="J55:J56"/>
    <mergeCell ref="K55:K56"/>
    <mergeCell ref="L55:L56"/>
    <mergeCell ref="M55:M57"/>
    <mergeCell ref="C57:D57"/>
    <mergeCell ref="C64:D64"/>
    <mergeCell ref="C65:D65"/>
    <mergeCell ref="C66:E67"/>
    <mergeCell ref="F66:G66"/>
    <mergeCell ref="H66:I66"/>
    <mergeCell ref="F67:G67"/>
    <mergeCell ref="H67:I67"/>
    <mergeCell ref="C59:D59"/>
    <mergeCell ref="C60:D60"/>
    <mergeCell ref="C61:D61"/>
    <mergeCell ref="C62:D62"/>
    <mergeCell ref="C63:D63"/>
    <mergeCell ref="C68:I68"/>
    <mergeCell ref="L68:M68"/>
    <mergeCell ref="C69:E70"/>
    <mergeCell ref="F69:H70"/>
    <mergeCell ref="I69:I70"/>
    <mergeCell ref="L69:M69"/>
    <mergeCell ref="J70:K71"/>
    <mergeCell ref="L70:M71"/>
    <mergeCell ref="C71:E71"/>
    <mergeCell ref="F71:G71"/>
    <mergeCell ref="C75:E75"/>
    <mergeCell ref="F75:G75"/>
    <mergeCell ref="J75:K75"/>
    <mergeCell ref="L75:M75"/>
    <mergeCell ref="C76:E76"/>
    <mergeCell ref="F76:G76"/>
    <mergeCell ref="J76:K76"/>
    <mergeCell ref="L76:M76"/>
    <mergeCell ref="C72:E72"/>
    <mergeCell ref="F72:G72"/>
    <mergeCell ref="J72:K72"/>
    <mergeCell ref="L72:M72"/>
    <mergeCell ref="C73:E73"/>
    <mergeCell ref="F73:G73"/>
    <mergeCell ref="J73:M74"/>
    <mergeCell ref="C74:E74"/>
    <mergeCell ref="F74:G74"/>
    <mergeCell ref="C77:E81"/>
    <mergeCell ref="F77:H77"/>
    <mergeCell ref="J77:K77"/>
    <mergeCell ref="L77:M77"/>
    <mergeCell ref="F78:H78"/>
    <mergeCell ref="J78:M80"/>
    <mergeCell ref="F79:H79"/>
    <mergeCell ref="F80:H80"/>
    <mergeCell ref="F81:H81"/>
    <mergeCell ref="J81:M81"/>
    <mergeCell ref="C91:G91"/>
    <mergeCell ref="I91:M91"/>
    <mergeCell ref="C92:G92"/>
    <mergeCell ref="I92:M92"/>
    <mergeCell ref="C93:G93"/>
    <mergeCell ref="I93:M93"/>
    <mergeCell ref="A82:N82"/>
    <mergeCell ref="B83:M83"/>
    <mergeCell ref="N83:N122"/>
    <mergeCell ref="A84:A122"/>
    <mergeCell ref="B84:C85"/>
    <mergeCell ref="D84:M84"/>
    <mergeCell ref="D85:M85"/>
    <mergeCell ref="C86:H89"/>
    <mergeCell ref="I86:J89"/>
    <mergeCell ref="K86:K89"/>
    <mergeCell ref="L86:M86"/>
    <mergeCell ref="L87:M87"/>
    <mergeCell ref="L88:M88"/>
    <mergeCell ref="L89:M89"/>
    <mergeCell ref="C90:G90"/>
    <mergeCell ref="I90:M90"/>
    <mergeCell ref="C94:G94"/>
    <mergeCell ref="I94:M94"/>
    <mergeCell ref="C95:G95"/>
    <mergeCell ref="I95:M95"/>
    <mergeCell ref="C96:D97"/>
    <mergeCell ref="E96:E97"/>
    <mergeCell ref="F96:F97"/>
    <mergeCell ref="G96:G97"/>
    <mergeCell ref="H96:H97"/>
    <mergeCell ref="I96:I97"/>
    <mergeCell ref="J96:J97"/>
    <mergeCell ref="K96:K97"/>
    <mergeCell ref="L96:L97"/>
    <mergeCell ref="M96:M98"/>
    <mergeCell ref="C98:D98"/>
    <mergeCell ref="C104:D104"/>
    <mergeCell ref="C105:D105"/>
    <mergeCell ref="C106:D106"/>
    <mergeCell ref="C107:E108"/>
    <mergeCell ref="F107:G107"/>
    <mergeCell ref="C99:D99"/>
    <mergeCell ref="C100:D100"/>
    <mergeCell ref="C101:D101"/>
    <mergeCell ref="C102:D102"/>
    <mergeCell ref="C103:D103"/>
    <mergeCell ref="C110:E111"/>
    <mergeCell ref="F110:H111"/>
    <mergeCell ref="I110:I111"/>
    <mergeCell ref="L110:M110"/>
    <mergeCell ref="J111:K112"/>
    <mergeCell ref="L111:M112"/>
    <mergeCell ref="C112:E112"/>
    <mergeCell ref="F112:G112"/>
    <mergeCell ref="H107:I107"/>
    <mergeCell ref="F108:G108"/>
    <mergeCell ref="H108:I108"/>
    <mergeCell ref="C109:I109"/>
    <mergeCell ref="L109:M109"/>
    <mergeCell ref="C116:E116"/>
    <mergeCell ref="F116:G116"/>
    <mergeCell ref="J116:K116"/>
    <mergeCell ref="L116:M116"/>
    <mergeCell ref="C117:E117"/>
    <mergeCell ref="F117:G117"/>
    <mergeCell ref="J117:K117"/>
    <mergeCell ref="L117:M117"/>
    <mergeCell ref="C113:E113"/>
    <mergeCell ref="F113:G113"/>
    <mergeCell ref="J113:K113"/>
    <mergeCell ref="L113:M113"/>
    <mergeCell ref="C114:E114"/>
    <mergeCell ref="F114:G114"/>
    <mergeCell ref="J114:M115"/>
    <mergeCell ref="C115:E115"/>
    <mergeCell ref="F115:G115"/>
    <mergeCell ref="C118:E122"/>
    <mergeCell ref="F118:H118"/>
    <mergeCell ref="J118:K118"/>
    <mergeCell ref="L118:M118"/>
    <mergeCell ref="F119:H119"/>
    <mergeCell ref="J119:M121"/>
    <mergeCell ref="F120:H120"/>
    <mergeCell ref="F121:H121"/>
    <mergeCell ref="F122:H122"/>
    <mergeCell ref="J122:M122"/>
    <mergeCell ref="C132:G132"/>
    <mergeCell ref="I132:M132"/>
    <mergeCell ref="C133:G133"/>
    <mergeCell ref="I133:M133"/>
    <mergeCell ref="C134:G134"/>
    <mergeCell ref="I134:M134"/>
    <mergeCell ref="A123:N123"/>
    <mergeCell ref="B124:M124"/>
    <mergeCell ref="N124:N163"/>
    <mergeCell ref="A125:A163"/>
    <mergeCell ref="B125:C126"/>
    <mergeCell ref="D125:M125"/>
    <mergeCell ref="D126:M126"/>
    <mergeCell ref="C127:H130"/>
    <mergeCell ref="I127:J130"/>
    <mergeCell ref="K127:K130"/>
    <mergeCell ref="L127:M127"/>
    <mergeCell ref="L128:M128"/>
    <mergeCell ref="L129:M129"/>
    <mergeCell ref="L130:M130"/>
    <mergeCell ref="C131:G131"/>
    <mergeCell ref="I131:M131"/>
    <mergeCell ref="C135:G135"/>
    <mergeCell ref="I135:M135"/>
    <mergeCell ref="C136:G136"/>
    <mergeCell ref="I136:M136"/>
    <mergeCell ref="C137:D138"/>
    <mergeCell ref="E137:E138"/>
    <mergeCell ref="F137:F138"/>
    <mergeCell ref="G137:G138"/>
    <mergeCell ref="H137:H138"/>
    <mergeCell ref="I137:I138"/>
    <mergeCell ref="J137:J138"/>
    <mergeCell ref="K137:K138"/>
    <mergeCell ref="L137:L138"/>
    <mergeCell ref="M137:M139"/>
    <mergeCell ref="C139:D139"/>
    <mergeCell ref="C145:D145"/>
    <mergeCell ref="C146:D146"/>
    <mergeCell ref="C147:D147"/>
    <mergeCell ref="C148:E149"/>
    <mergeCell ref="F148:G148"/>
    <mergeCell ref="C140:D140"/>
    <mergeCell ref="C141:D141"/>
    <mergeCell ref="C142:D142"/>
    <mergeCell ref="C143:D143"/>
    <mergeCell ref="C144:D144"/>
    <mergeCell ref="C151:E152"/>
    <mergeCell ref="F151:H152"/>
    <mergeCell ref="I151:I152"/>
    <mergeCell ref="L151:M151"/>
    <mergeCell ref="J152:K153"/>
    <mergeCell ref="L152:M153"/>
    <mergeCell ref="C153:E153"/>
    <mergeCell ref="F153:G153"/>
    <mergeCell ref="H148:I148"/>
    <mergeCell ref="F149:G149"/>
    <mergeCell ref="H149:I149"/>
    <mergeCell ref="C150:I150"/>
    <mergeCell ref="L150:M150"/>
    <mergeCell ref="C157:E157"/>
    <mergeCell ref="F157:G157"/>
    <mergeCell ref="J157:K157"/>
    <mergeCell ref="L157:M157"/>
    <mergeCell ref="C158:E158"/>
    <mergeCell ref="F158:G158"/>
    <mergeCell ref="J158:K158"/>
    <mergeCell ref="L158:M158"/>
    <mergeCell ref="C154:E154"/>
    <mergeCell ref="F154:G154"/>
    <mergeCell ref="J154:K154"/>
    <mergeCell ref="L154:M154"/>
    <mergeCell ref="C155:E155"/>
    <mergeCell ref="F155:G155"/>
    <mergeCell ref="J155:M156"/>
    <mergeCell ref="C156:E156"/>
    <mergeCell ref="F156:G156"/>
    <mergeCell ref="C159:E163"/>
    <mergeCell ref="F159:H159"/>
    <mergeCell ref="J159:K159"/>
    <mergeCell ref="L159:M159"/>
    <mergeCell ref="F160:H160"/>
    <mergeCell ref="J160:M162"/>
    <mergeCell ref="F161:H161"/>
    <mergeCell ref="F162:H162"/>
    <mergeCell ref="F163:H163"/>
    <mergeCell ref="J163:M163"/>
    <mergeCell ref="C173:G173"/>
    <mergeCell ref="I173:M173"/>
    <mergeCell ref="C174:G174"/>
    <mergeCell ref="I174:M174"/>
    <mergeCell ref="C175:G175"/>
    <mergeCell ref="I175:M175"/>
    <mergeCell ref="A164:N164"/>
    <mergeCell ref="B165:M165"/>
    <mergeCell ref="N165:N204"/>
    <mergeCell ref="A166:A204"/>
    <mergeCell ref="B166:C167"/>
    <mergeCell ref="D166:M166"/>
    <mergeCell ref="D167:M167"/>
    <mergeCell ref="C168:H171"/>
    <mergeCell ref="I168:J171"/>
    <mergeCell ref="K168:K171"/>
    <mergeCell ref="L168:M168"/>
    <mergeCell ref="L169:M169"/>
    <mergeCell ref="L170:M170"/>
    <mergeCell ref="L171:M171"/>
    <mergeCell ref="C172:G172"/>
    <mergeCell ref="I172:M172"/>
    <mergeCell ref="C176:G176"/>
    <mergeCell ref="I176:M176"/>
    <mergeCell ref="C177:G177"/>
    <mergeCell ref="I177:M177"/>
    <mergeCell ref="C178:D179"/>
    <mergeCell ref="E178:E179"/>
    <mergeCell ref="F178:F179"/>
    <mergeCell ref="G178:G179"/>
    <mergeCell ref="H178:H179"/>
    <mergeCell ref="I178:I179"/>
    <mergeCell ref="J178:J179"/>
    <mergeCell ref="K178:K179"/>
    <mergeCell ref="L178:L179"/>
    <mergeCell ref="M178:M180"/>
    <mergeCell ref="C180:D180"/>
    <mergeCell ref="C186:D186"/>
    <mergeCell ref="C187:D187"/>
    <mergeCell ref="C188:D188"/>
    <mergeCell ref="C189:E190"/>
    <mergeCell ref="F189:G189"/>
    <mergeCell ref="C181:D181"/>
    <mergeCell ref="C182:D182"/>
    <mergeCell ref="C183:D183"/>
    <mergeCell ref="C184:D184"/>
    <mergeCell ref="C185:D185"/>
    <mergeCell ref="C192:E193"/>
    <mergeCell ref="F192:H193"/>
    <mergeCell ref="I192:I193"/>
    <mergeCell ref="L192:M192"/>
    <mergeCell ref="J193:K194"/>
    <mergeCell ref="L193:M194"/>
    <mergeCell ref="C194:E194"/>
    <mergeCell ref="F194:G194"/>
    <mergeCell ref="H189:I189"/>
    <mergeCell ref="F190:G190"/>
    <mergeCell ref="H190:I190"/>
    <mergeCell ref="C191:I191"/>
    <mergeCell ref="L191:M191"/>
    <mergeCell ref="C198:E198"/>
    <mergeCell ref="F198:G198"/>
    <mergeCell ref="J198:K198"/>
    <mergeCell ref="L198:M198"/>
    <mergeCell ref="C199:E199"/>
    <mergeCell ref="F199:G199"/>
    <mergeCell ref="J199:K199"/>
    <mergeCell ref="L199:M199"/>
    <mergeCell ref="C195:E195"/>
    <mergeCell ref="F195:G195"/>
    <mergeCell ref="J195:K195"/>
    <mergeCell ref="L195:M195"/>
    <mergeCell ref="C196:E196"/>
    <mergeCell ref="F196:G196"/>
    <mergeCell ref="J196:M197"/>
    <mergeCell ref="C197:E197"/>
    <mergeCell ref="F197:G197"/>
    <mergeCell ref="C200:E204"/>
    <mergeCell ref="F200:H200"/>
    <mergeCell ref="J200:K200"/>
    <mergeCell ref="L200:M200"/>
    <mergeCell ref="F201:H201"/>
    <mergeCell ref="J201:M203"/>
    <mergeCell ref="F202:H202"/>
    <mergeCell ref="F203:H203"/>
    <mergeCell ref="F204:H204"/>
    <mergeCell ref="J204:M204"/>
    <mergeCell ref="C214:G214"/>
    <mergeCell ref="I214:M214"/>
    <mergeCell ref="C215:G215"/>
    <mergeCell ref="I215:M215"/>
    <mergeCell ref="C216:G216"/>
    <mergeCell ref="I216:M216"/>
    <mergeCell ref="A205:N205"/>
    <mergeCell ref="B206:M206"/>
    <mergeCell ref="N206:N245"/>
    <mergeCell ref="A207:A245"/>
    <mergeCell ref="B207:C208"/>
    <mergeCell ref="D207:M207"/>
    <mergeCell ref="D208:M208"/>
    <mergeCell ref="C209:H212"/>
    <mergeCell ref="I209:J212"/>
    <mergeCell ref="K209:K212"/>
    <mergeCell ref="L209:M209"/>
    <mergeCell ref="L210:M210"/>
    <mergeCell ref="L211:M211"/>
    <mergeCell ref="L212:M212"/>
    <mergeCell ref="C213:G213"/>
    <mergeCell ref="I213:M213"/>
    <mergeCell ref="C217:G217"/>
    <mergeCell ref="I217:M217"/>
    <mergeCell ref="C218:G218"/>
    <mergeCell ref="I218:M218"/>
    <mergeCell ref="C219:D220"/>
    <mergeCell ref="E219:E220"/>
    <mergeCell ref="F219:F220"/>
    <mergeCell ref="G219:G220"/>
    <mergeCell ref="H219:H220"/>
    <mergeCell ref="I219:I220"/>
    <mergeCell ref="J219:J220"/>
    <mergeCell ref="K219:K220"/>
    <mergeCell ref="L219:L220"/>
    <mergeCell ref="M219:M221"/>
    <mergeCell ref="C221:D221"/>
    <mergeCell ref="C227:D227"/>
    <mergeCell ref="C228:D228"/>
    <mergeCell ref="C229:D229"/>
    <mergeCell ref="C230:E231"/>
    <mergeCell ref="F230:G230"/>
    <mergeCell ref="C222:D222"/>
    <mergeCell ref="C223:D223"/>
    <mergeCell ref="C224:D224"/>
    <mergeCell ref="C225:D225"/>
    <mergeCell ref="C226:D226"/>
    <mergeCell ref="C233:E234"/>
    <mergeCell ref="F233:H234"/>
    <mergeCell ref="I233:I234"/>
    <mergeCell ref="L233:M233"/>
    <mergeCell ref="J234:K235"/>
    <mergeCell ref="L234:M235"/>
    <mergeCell ref="C235:E235"/>
    <mergeCell ref="F235:G235"/>
    <mergeCell ref="H230:I230"/>
    <mergeCell ref="F231:G231"/>
    <mergeCell ref="H231:I231"/>
    <mergeCell ref="C232:I232"/>
    <mergeCell ref="L232:M232"/>
    <mergeCell ref="C239:E239"/>
    <mergeCell ref="F239:G239"/>
    <mergeCell ref="J239:K239"/>
    <mergeCell ref="L239:M239"/>
    <mergeCell ref="C240:E240"/>
    <mergeCell ref="F240:G240"/>
    <mergeCell ref="J240:K240"/>
    <mergeCell ref="L240:M240"/>
    <mergeCell ref="C236:E236"/>
    <mergeCell ref="F236:G236"/>
    <mergeCell ref="J236:K236"/>
    <mergeCell ref="L236:M236"/>
    <mergeCell ref="C237:E237"/>
    <mergeCell ref="F237:G237"/>
    <mergeCell ref="J237:M238"/>
    <mergeCell ref="C238:E238"/>
    <mergeCell ref="F238:G238"/>
    <mergeCell ref="C241:E245"/>
    <mergeCell ref="F241:H241"/>
    <mergeCell ref="J241:K241"/>
    <mergeCell ref="L241:M241"/>
    <mergeCell ref="F242:H242"/>
    <mergeCell ref="J242:M244"/>
    <mergeCell ref="F243:H243"/>
    <mergeCell ref="F244:H244"/>
    <mergeCell ref="F245:H245"/>
    <mergeCell ref="J245:M245"/>
    <mergeCell ref="C255:G255"/>
    <mergeCell ref="I255:M255"/>
    <mergeCell ref="C256:G256"/>
    <mergeCell ref="I256:M256"/>
    <mergeCell ref="C257:G257"/>
    <mergeCell ref="I257:M257"/>
    <mergeCell ref="A246:N246"/>
    <mergeCell ref="B247:M247"/>
    <mergeCell ref="N247:N286"/>
    <mergeCell ref="A248:A286"/>
    <mergeCell ref="B248:C249"/>
    <mergeCell ref="D248:M248"/>
    <mergeCell ref="D249:M249"/>
    <mergeCell ref="C250:H253"/>
    <mergeCell ref="I250:J253"/>
    <mergeCell ref="K250:K253"/>
    <mergeCell ref="L250:M250"/>
    <mergeCell ref="L251:M251"/>
    <mergeCell ref="L252:M252"/>
    <mergeCell ref="L253:M253"/>
    <mergeCell ref="C254:G254"/>
    <mergeCell ref="I254:M254"/>
    <mergeCell ref="C258:G258"/>
    <mergeCell ref="I258:M258"/>
    <mergeCell ref="C259:G259"/>
    <mergeCell ref="I259:M259"/>
    <mergeCell ref="C260:D261"/>
    <mergeCell ref="E260:E261"/>
    <mergeCell ref="F260:F261"/>
    <mergeCell ref="G260:G261"/>
    <mergeCell ref="H260:H261"/>
    <mergeCell ref="I260:I261"/>
    <mergeCell ref="J260:J261"/>
    <mergeCell ref="K260:K261"/>
    <mergeCell ref="L260:L261"/>
    <mergeCell ref="M260:M262"/>
    <mergeCell ref="C262:D262"/>
    <mergeCell ref="C268:D268"/>
    <mergeCell ref="C269:D269"/>
    <mergeCell ref="C270:D270"/>
    <mergeCell ref="C271:E272"/>
    <mergeCell ref="F271:G271"/>
    <mergeCell ref="C263:D263"/>
    <mergeCell ref="C264:D264"/>
    <mergeCell ref="C265:D265"/>
    <mergeCell ref="C266:D266"/>
    <mergeCell ref="C267:D267"/>
    <mergeCell ref="C274:E275"/>
    <mergeCell ref="F274:H275"/>
    <mergeCell ref="I274:I275"/>
    <mergeCell ref="L274:M274"/>
    <mergeCell ref="J275:K276"/>
    <mergeCell ref="L275:M276"/>
    <mergeCell ref="C276:E276"/>
    <mergeCell ref="F276:G276"/>
    <mergeCell ref="H271:I271"/>
    <mergeCell ref="F272:G272"/>
    <mergeCell ref="H272:I272"/>
    <mergeCell ref="C273:I273"/>
    <mergeCell ref="L273:M273"/>
    <mergeCell ref="C280:E280"/>
    <mergeCell ref="F280:G280"/>
    <mergeCell ref="J280:K280"/>
    <mergeCell ref="L280:M280"/>
    <mergeCell ref="C281:E281"/>
    <mergeCell ref="F281:G281"/>
    <mergeCell ref="J281:K281"/>
    <mergeCell ref="L281:M281"/>
    <mergeCell ref="C277:E277"/>
    <mergeCell ref="F277:G277"/>
    <mergeCell ref="J277:K277"/>
    <mergeCell ref="L277:M277"/>
    <mergeCell ref="C278:E278"/>
    <mergeCell ref="F278:G278"/>
    <mergeCell ref="J278:M279"/>
    <mergeCell ref="C279:E279"/>
    <mergeCell ref="F279:G279"/>
    <mergeCell ref="C282:E286"/>
    <mergeCell ref="F282:H282"/>
    <mergeCell ref="J282:K282"/>
    <mergeCell ref="L282:M282"/>
    <mergeCell ref="F283:H283"/>
    <mergeCell ref="J283:M285"/>
    <mergeCell ref="F284:H284"/>
    <mergeCell ref="F285:H285"/>
    <mergeCell ref="F286:H286"/>
    <mergeCell ref="J286:M286"/>
    <mergeCell ref="C296:G296"/>
    <mergeCell ref="I296:M296"/>
    <mergeCell ref="C297:G297"/>
    <mergeCell ref="I297:M297"/>
    <mergeCell ref="C298:G298"/>
    <mergeCell ref="I298:M298"/>
    <mergeCell ref="A287:N287"/>
    <mergeCell ref="B288:M288"/>
    <mergeCell ref="N288:N327"/>
    <mergeCell ref="A289:A327"/>
    <mergeCell ref="B289:C290"/>
    <mergeCell ref="D289:M289"/>
    <mergeCell ref="D290:M290"/>
    <mergeCell ref="C291:H294"/>
    <mergeCell ref="I291:J294"/>
    <mergeCell ref="K291:K294"/>
    <mergeCell ref="L291:M291"/>
    <mergeCell ref="L292:M292"/>
    <mergeCell ref="L293:M293"/>
    <mergeCell ref="L294:M294"/>
    <mergeCell ref="C295:G295"/>
    <mergeCell ref="I295:M295"/>
    <mergeCell ref="C299:G299"/>
    <mergeCell ref="I299:M299"/>
    <mergeCell ref="C300:G300"/>
    <mergeCell ref="I300:M300"/>
    <mergeCell ref="C301:D302"/>
    <mergeCell ref="E301:E302"/>
    <mergeCell ref="F301:F302"/>
    <mergeCell ref="G301:G302"/>
    <mergeCell ref="H301:H302"/>
    <mergeCell ref="I301:I302"/>
    <mergeCell ref="J301:J302"/>
    <mergeCell ref="K301:K302"/>
    <mergeCell ref="L301:L302"/>
    <mergeCell ref="M301:M303"/>
    <mergeCell ref="C303:D303"/>
    <mergeCell ref="C309:D309"/>
    <mergeCell ref="C310:D310"/>
    <mergeCell ref="C311:D311"/>
    <mergeCell ref="C312:E313"/>
    <mergeCell ref="F312:G312"/>
    <mergeCell ref="C304:D304"/>
    <mergeCell ref="C305:D305"/>
    <mergeCell ref="C306:D306"/>
    <mergeCell ref="C307:D307"/>
    <mergeCell ref="C308:D308"/>
    <mergeCell ref="C315:E316"/>
    <mergeCell ref="F315:H316"/>
    <mergeCell ref="I315:I316"/>
    <mergeCell ref="L315:M315"/>
    <mergeCell ref="J316:K317"/>
    <mergeCell ref="L316:M317"/>
    <mergeCell ref="C317:E317"/>
    <mergeCell ref="F317:G317"/>
    <mergeCell ref="H312:I312"/>
    <mergeCell ref="F313:G313"/>
    <mergeCell ref="H313:I313"/>
    <mergeCell ref="C314:I314"/>
    <mergeCell ref="L314:M314"/>
    <mergeCell ref="C321:E321"/>
    <mergeCell ref="F321:G321"/>
    <mergeCell ref="J321:K321"/>
    <mergeCell ref="L321:M321"/>
    <mergeCell ref="C322:E322"/>
    <mergeCell ref="F322:G322"/>
    <mergeCell ref="J322:K322"/>
    <mergeCell ref="L322:M322"/>
    <mergeCell ref="C318:E318"/>
    <mergeCell ref="F318:G318"/>
    <mergeCell ref="J318:K318"/>
    <mergeCell ref="L318:M318"/>
    <mergeCell ref="C319:E319"/>
    <mergeCell ref="F319:G319"/>
    <mergeCell ref="J319:M320"/>
    <mergeCell ref="C320:E320"/>
    <mergeCell ref="F320:G320"/>
    <mergeCell ref="C323:E327"/>
    <mergeCell ref="F323:H323"/>
    <mergeCell ref="J323:K323"/>
    <mergeCell ref="L323:M323"/>
    <mergeCell ref="F324:H324"/>
    <mergeCell ref="J324:M326"/>
    <mergeCell ref="F325:H325"/>
    <mergeCell ref="F326:H326"/>
    <mergeCell ref="F327:H327"/>
    <mergeCell ref="J327:M327"/>
    <mergeCell ref="C337:G337"/>
    <mergeCell ref="I337:M337"/>
    <mergeCell ref="C338:G338"/>
    <mergeCell ref="I338:M338"/>
    <mergeCell ref="C339:G339"/>
    <mergeCell ref="I339:M339"/>
    <mergeCell ref="A328:N328"/>
    <mergeCell ref="B329:M329"/>
    <mergeCell ref="N329:N368"/>
    <mergeCell ref="A330:A368"/>
    <mergeCell ref="B330:C331"/>
    <mergeCell ref="D330:M330"/>
    <mergeCell ref="D331:M331"/>
    <mergeCell ref="C332:H335"/>
    <mergeCell ref="I332:J335"/>
    <mergeCell ref="K332:K335"/>
    <mergeCell ref="L332:M332"/>
    <mergeCell ref="L333:M333"/>
    <mergeCell ref="L334:M334"/>
    <mergeCell ref="L335:M335"/>
    <mergeCell ref="C336:G336"/>
    <mergeCell ref="I336:M336"/>
    <mergeCell ref="C340:G340"/>
    <mergeCell ref="I340:M340"/>
    <mergeCell ref="C341:G341"/>
    <mergeCell ref="I341:M341"/>
    <mergeCell ref="C342:D343"/>
    <mergeCell ref="E342:E343"/>
    <mergeCell ref="F342:F343"/>
    <mergeCell ref="G342:G343"/>
    <mergeCell ref="H342:H343"/>
    <mergeCell ref="I342:I343"/>
    <mergeCell ref="J342:J343"/>
    <mergeCell ref="K342:K343"/>
    <mergeCell ref="L342:L343"/>
    <mergeCell ref="M342:M344"/>
    <mergeCell ref="C344:D344"/>
    <mergeCell ref="C350:D350"/>
    <mergeCell ref="C351:D351"/>
    <mergeCell ref="C352:D352"/>
    <mergeCell ref="C353:E354"/>
    <mergeCell ref="F353:G353"/>
    <mergeCell ref="C345:D345"/>
    <mergeCell ref="C346:D346"/>
    <mergeCell ref="C347:D347"/>
    <mergeCell ref="C348:D348"/>
    <mergeCell ref="C349:D349"/>
    <mergeCell ref="C356:E357"/>
    <mergeCell ref="F356:H357"/>
    <mergeCell ref="I356:I357"/>
    <mergeCell ref="L356:M356"/>
    <mergeCell ref="J357:K358"/>
    <mergeCell ref="L357:M358"/>
    <mergeCell ref="C358:E358"/>
    <mergeCell ref="F358:G358"/>
    <mergeCell ref="H353:I353"/>
    <mergeCell ref="F354:G354"/>
    <mergeCell ref="H354:I354"/>
    <mergeCell ref="C355:I355"/>
    <mergeCell ref="L355:M355"/>
    <mergeCell ref="C362:E362"/>
    <mergeCell ref="F362:G362"/>
    <mergeCell ref="J362:K362"/>
    <mergeCell ref="L362:M362"/>
    <mergeCell ref="C363:E363"/>
    <mergeCell ref="F363:G363"/>
    <mergeCell ref="J363:K363"/>
    <mergeCell ref="L363:M363"/>
    <mergeCell ref="C359:E359"/>
    <mergeCell ref="F359:G359"/>
    <mergeCell ref="J359:K359"/>
    <mergeCell ref="L359:M359"/>
    <mergeCell ref="C360:E360"/>
    <mergeCell ref="F360:G360"/>
    <mergeCell ref="J360:M361"/>
    <mergeCell ref="C361:E361"/>
    <mergeCell ref="F361:G361"/>
    <mergeCell ref="C364:E368"/>
    <mergeCell ref="F364:H364"/>
    <mergeCell ref="J364:K364"/>
    <mergeCell ref="L364:M364"/>
    <mergeCell ref="F365:H365"/>
    <mergeCell ref="J365:M367"/>
    <mergeCell ref="F366:H366"/>
    <mergeCell ref="F367:H367"/>
    <mergeCell ref="F368:H368"/>
    <mergeCell ref="J368:M368"/>
    <mergeCell ref="C378:G378"/>
    <mergeCell ref="I378:M378"/>
    <mergeCell ref="C379:G379"/>
    <mergeCell ref="I379:M379"/>
    <mergeCell ref="C380:G380"/>
    <mergeCell ref="I380:M380"/>
    <mergeCell ref="A369:N369"/>
    <mergeCell ref="B370:M370"/>
    <mergeCell ref="N370:N409"/>
    <mergeCell ref="A371:A409"/>
    <mergeCell ref="B371:C372"/>
    <mergeCell ref="D371:M371"/>
    <mergeCell ref="D372:M372"/>
    <mergeCell ref="C373:H376"/>
    <mergeCell ref="I373:J376"/>
    <mergeCell ref="K373:K376"/>
    <mergeCell ref="L373:M373"/>
    <mergeCell ref="L374:M374"/>
    <mergeCell ref="L375:M375"/>
    <mergeCell ref="L376:M376"/>
    <mergeCell ref="C377:G377"/>
    <mergeCell ref="I377:M377"/>
    <mergeCell ref="C386:D386"/>
    <mergeCell ref="C387:D387"/>
    <mergeCell ref="C388:D388"/>
    <mergeCell ref="C389:D389"/>
    <mergeCell ref="C390:D390"/>
    <mergeCell ref="C381:G381"/>
    <mergeCell ref="I381:M381"/>
    <mergeCell ref="C382:G382"/>
    <mergeCell ref="I382:M382"/>
    <mergeCell ref="C383:D384"/>
    <mergeCell ref="E383:E384"/>
    <mergeCell ref="F383:F384"/>
    <mergeCell ref="G383:G384"/>
    <mergeCell ref="H383:H384"/>
    <mergeCell ref="I383:I384"/>
    <mergeCell ref="J383:J384"/>
    <mergeCell ref="K383:K384"/>
    <mergeCell ref="L383:L384"/>
    <mergeCell ref="M383:M385"/>
    <mergeCell ref="C385:D385"/>
    <mergeCell ref="H394:I394"/>
    <mergeCell ref="F395:G395"/>
    <mergeCell ref="H395:I395"/>
    <mergeCell ref="C396:I396"/>
    <mergeCell ref="L396:M396"/>
    <mergeCell ref="C391:D391"/>
    <mergeCell ref="C392:D392"/>
    <mergeCell ref="C393:D393"/>
    <mergeCell ref="C394:E395"/>
    <mergeCell ref="F394:G394"/>
    <mergeCell ref="C401:E401"/>
    <mergeCell ref="F401:G401"/>
    <mergeCell ref="J401:M402"/>
    <mergeCell ref="C402:E402"/>
    <mergeCell ref="F402:G402"/>
    <mergeCell ref="C397:E398"/>
    <mergeCell ref="F397:H398"/>
    <mergeCell ref="I397:I398"/>
    <mergeCell ref="L397:M397"/>
    <mergeCell ref="J398:K399"/>
    <mergeCell ref="L398:M399"/>
    <mergeCell ref="C399:E399"/>
    <mergeCell ref="F399:G399"/>
    <mergeCell ref="A410:N410"/>
    <mergeCell ref="O21:Q410"/>
    <mergeCell ref="C405:E409"/>
    <mergeCell ref="F405:H405"/>
    <mergeCell ref="J405:K405"/>
    <mergeCell ref="L405:M405"/>
    <mergeCell ref="F406:H406"/>
    <mergeCell ref="J406:M408"/>
    <mergeCell ref="F407:H407"/>
    <mergeCell ref="F408:H408"/>
    <mergeCell ref="F409:H409"/>
    <mergeCell ref="J409:M409"/>
    <mergeCell ref="C403:E403"/>
    <mergeCell ref="F403:G403"/>
    <mergeCell ref="J403:K403"/>
    <mergeCell ref="L403:M403"/>
    <mergeCell ref="C404:E404"/>
    <mergeCell ref="F404:G404"/>
    <mergeCell ref="J404:K404"/>
    <mergeCell ref="L404:M404"/>
    <mergeCell ref="C400:E400"/>
    <mergeCell ref="F400:G400"/>
    <mergeCell ref="J400:K400"/>
    <mergeCell ref="L400:M400"/>
  </mergeCells>
  <conditionalFormatting sqref="L14 M14:M15 L16 J16:K22 F21:I22 F27:H27 F16:G20 D2:D3 B2 C8:C14 C27:C28 I30:I35 D34:D40 F23:K24 C16:C25 L7 F14:H14 G16:I16 L17:M24 G19:J19 C35:D35 C30:C40 I27:I28 F34:F40 G36:G40">
    <cfRule type="containsText" dxfId="79" priority="2156" stopIfTrue="1" operator="containsText" text="dsoy jktdh; fo|ky;ksa esa iz;ksx gsrq fu%'kqYd">
      <formula>NOT(ISERROR(SEARCH("dsoy jktdh; fo|ky;ksa esa iz;ksx gsrq fu%'kqYd",B2)))</formula>
    </cfRule>
    <cfRule type="containsText" dxfId="78" priority="2159" stopIfTrue="1" operator="containsText" text="f'k{kk foHkkx jktLFkku">
      <formula>NOT(ISERROR(SEARCH("f'k{kk foHkkx jktLFkku",B2)))</formula>
    </cfRule>
    <cfRule type="containsText" dxfId="77" priority="2160" stopIfTrue="1" operator="containsText" text="iw.kkZad">
      <formula>NOT(ISERROR(SEARCH("iw.kkZad",B2)))</formula>
    </cfRule>
  </conditionalFormatting>
  <conditionalFormatting sqref="F30:F35 H30:H35">
    <cfRule type="cellIs" dxfId="76" priority="1850" operator="equal">
      <formula>"0/200"</formula>
    </cfRule>
    <cfRule type="cellIs" dxfId="75" priority="1851" operator="equal">
      <formula>"0/100"</formula>
    </cfRule>
  </conditionalFormatting>
  <conditionalFormatting sqref="F37:G38 D34:D40">
    <cfRule type="cellIs" dxfId="74" priority="1573" stopIfTrue="1" operator="equal">
      <formula>1800</formula>
    </cfRule>
    <cfRule type="cellIs" dxfId="73" priority="1574" stopIfTrue="1" operator="equal">
      <formula>200</formula>
    </cfRule>
  </conditionalFormatting>
  <conditionalFormatting sqref="M17:M26 L7:L14 H35:I36 H27 C1:C5 I8:K13 D17:D27 E16:E27 C16:C28 C8:C14 F37:G40 H8:H14 D1:M3 M7:M15 E14:G14 K4:K7 G27:G28 I30:I34 C31:D40 C35:E35 F16:F28 G16:L24 J26:K26 A1:B40 I27:I28 E31:F36 G36 C30:F30 H30:I30 H31:H34">
    <cfRule type="cellIs" dxfId="72" priority="1409" operator="equal">
      <formula>0</formula>
    </cfRule>
  </conditionalFormatting>
  <conditionalFormatting sqref="L55 M55:M56 L57 J57:K63 F62:I63 F68:H68 F57:G61 D43:D44 B43 C49:C55 C68:C69 I71:I76 D75:D81 F64:K65 C57:C66 L48 F55:H55 H57:I57 L58:M65 H60:I60 C71:C81 I68:I69 F75:F81 G77:G81">
    <cfRule type="containsText" dxfId="71" priority="70" stopIfTrue="1" operator="containsText" text="dsoy jktdh; fo|ky;ksa esa iz;ksx gsrq fu%'kqYd">
      <formula>NOT(ISERROR(SEARCH("dsoy jktdh; fo|ky;ksa esa iz;ksx gsrq fu%'kqYd",B43)))</formula>
    </cfRule>
    <cfRule type="containsText" dxfId="70" priority="71" stopIfTrue="1" operator="containsText" text="f'k{kk foHkkx jktLFkku">
      <formula>NOT(ISERROR(SEARCH("f'k{kk foHkkx jktLFkku",B43)))</formula>
    </cfRule>
    <cfRule type="containsText" dxfId="69" priority="72" stopIfTrue="1" operator="containsText" text="iw.kkZad">
      <formula>NOT(ISERROR(SEARCH("iw.kkZad",B43)))</formula>
    </cfRule>
  </conditionalFormatting>
  <conditionalFormatting sqref="F71:F76 H71:H76">
    <cfRule type="cellIs" dxfId="68" priority="68" operator="equal">
      <formula>"0/200"</formula>
    </cfRule>
    <cfRule type="cellIs" dxfId="67" priority="69" operator="equal">
      <formula>"0/100"</formula>
    </cfRule>
  </conditionalFormatting>
  <conditionalFormatting sqref="F78:G79 D75:D81">
    <cfRule type="cellIs" dxfId="66" priority="66" stopIfTrue="1" operator="equal">
      <formula>1800</formula>
    </cfRule>
    <cfRule type="cellIs" dxfId="65" priority="67" stopIfTrue="1" operator="equal">
      <formula>200</formula>
    </cfRule>
  </conditionalFormatting>
  <conditionalFormatting sqref="M58:M67 L48:L55 H68 C42:C46 I49:K54 D58:D68 E57:E68 C57:C69 C49:C55 F78:G81 H49:H55 D42:M44 M48:M56 E55:G55 K45:K48 G68:G69 C72:D81 F57:F69 G57:L65 J67:K67 A42:B81 I68:I69 E72:F76 E77:G77 C71:F71 H71:I77">
    <cfRule type="cellIs" dxfId="64" priority="65" operator="equal">
      <formula>0</formula>
    </cfRule>
  </conditionalFormatting>
  <conditionalFormatting sqref="L96 M96:M97 L98 J98:K104 F103:I104 F109:H109 F98:G102 D84:D85 B84 C90:C96 C109:C110 I112:I117 D116:D122 F105:K106 C98:C107 L89 F96:H96 H98:I98 L99:M106 H101:I101 C112:C122 I109:I110 F116:F122 G118:G122">
    <cfRule type="containsText" dxfId="63" priority="62" stopIfTrue="1" operator="containsText" text="dsoy jktdh; fo|ky;ksa esa iz;ksx gsrq fu%'kqYd">
      <formula>NOT(ISERROR(SEARCH("dsoy jktdh; fo|ky;ksa esa iz;ksx gsrq fu%'kqYd",B84)))</formula>
    </cfRule>
    <cfRule type="containsText" dxfId="62" priority="63" stopIfTrue="1" operator="containsText" text="f'k{kk foHkkx jktLFkku">
      <formula>NOT(ISERROR(SEARCH("f'k{kk foHkkx jktLFkku",B84)))</formula>
    </cfRule>
    <cfRule type="containsText" dxfId="61" priority="64" stopIfTrue="1" operator="containsText" text="iw.kkZad">
      <formula>NOT(ISERROR(SEARCH("iw.kkZad",B84)))</formula>
    </cfRule>
  </conditionalFormatting>
  <conditionalFormatting sqref="F112:F117 H112:H117">
    <cfRule type="cellIs" dxfId="60" priority="60" operator="equal">
      <formula>"0/200"</formula>
    </cfRule>
    <cfRule type="cellIs" dxfId="59" priority="61" operator="equal">
      <formula>"0/100"</formula>
    </cfRule>
  </conditionalFormatting>
  <conditionalFormatting sqref="F119:G120 D116:D122">
    <cfRule type="cellIs" dxfId="58" priority="58" stopIfTrue="1" operator="equal">
      <formula>1800</formula>
    </cfRule>
    <cfRule type="cellIs" dxfId="57" priority="59" stopIfTrue="1" operator="equal">
      <formula>200</formula>
    </cfRule>
  </conditionalFormatting>
  <conditionalFormatting sqref="M99:M108 L89:L96 H109 C83:C87 I90:K95 D99:D109 E98:E109 C98:C110 C90:C96 F119:G122 H90:H96 D83:M85 M89:M97 E96:G96 K86:K89 G109:G110 C113:D122 F98:F110 G98:L106 J108:K108 A83:B122 I109:I110 E113:F117 E118:G118 C112:F112 H112:I118">
    <cfRule type="cellIs" dxfId="56" priority="57" operator="equal">
      <formula>0</formula>
    </cfRule>
  </conditionalFormatting>
  <conditionalFormatting sqref="L137 M137:M138 L139 J139:K145 F144:I145 F150:H150 F139:G143 D125:D126 B125 C131:C137 C150:C151 I153:I158 D157:D163 F146:K147 C139:C148 L130 F137:H137 H139:I139 L140:M147 H142:I142 C153:C163 I150:I151 F157:F163 G159:G163">
    <cfRule type="containsText" dxfId="55" priority="54" stopIfTrue="1" operator="containsText" text="dsoy jktdh; fo|ky;ksa esa iz;ksx gsrq fu%'kqYd">
      <formula>NOT(ISERROR(SEARCH("dsoy jktdh; fo|ky;ksa esa iz;ksx gsrq fu%'kqYd",B125)))</formula>
    </cfRule>
    <cfRule type="containsText" dxfId="54" priority="55" stopIfTrue="1" operator="containsText" text="f'k{kk foHkkx jktLFkku">
      <formula>NOT(ISERROR(SEARCH("f'k{kk foHkkx jktLFkku",B125)))</formula>
    </cfRule>
    <cfRule type="containsText" dxfId="53" priority="56" stopIfTrue="1" operator="containsText" text="iw.kkZad">
      <formula>NOT(ISERROR(SEARCH("iw.kkZad",B125)))</formula>
    </cfRule>
  </conditionalFormatting>
  <conditionalFormatting sqref="F153:F158 H153:H158">
    <cfRule type="cellIs" dxfId="52" priority="52" operator="equal">
      <formula>"0/200"</formula>
    </cfRule>
    <cfRule type="cellIs" dxfId="51" priority="53" operator="equal">
      <formula>"0/100"</formula>
    </cfRule>
  </conditionalFormatting>
  <conditionalFormatting sqref="F160:G161 D157:D163">
    <cfRule type="cellIs" dxfId="50" priority="50" stopIfTrue="1" operator="equal">
      <formula>1800</formula>
    </cfRule>
    <cfRule type="cellIs" dxfId="49" priority="51" stopIfTrue="1" operator="equal">
      <formula>200</formula>
    </cfRule>
  </conditionalFormatting>
  <conditionalFormatting sqref="M140:M149 L130:L137 H150 C124:C128 I131:K136 D140:D150 E139:E150 C139:C151 C131:C137 F160:G163 H131:H137 D124:M126 M130:M138 E137:G137 K127:K130 G150:G151 C154:D163 F139:F151 G139:L147 J149:K149 A124:B163 I150:I151 E154:F158 E159:G159 C153:F153 H153:I159">
    <cfRule type="cellIs" dxfId="48" priority="49" operator="equal">
      <formula>0</formula>
    </cfRule>
  </conditionalFormatting>
  <conditionalFormatting sqref="L178 M178:M179 L180 J180:K186 F185:I186 F191:H191 F180:G184 D166:D167 B166 C172:C178 C191:C192 I194:I199 D198:D204 F187:K188 C180:C189 L171 F178:H178 H180:I180 L181:M188 H183:I183 C194:C204 I191:I192 F198:F204 G200:G204">
    <cfRule type="containsText" dxfId="47" priority="46" stopIfTrue="1" operator="containsText" text="dsoy jktdh; fo|ky;ksa esa iz;ksx gsrq fu%'kqYd">
      <formula>NOT(ISERROR(SEARCH("dsoy jktdh; fo|ky;ksa esa iz;ksx gsrq fu%'kqYd",B166)))</formula>
    </cfRule>
    <cfRule type="containsText" dxfId="46" priority="47" stopIfTrue="1" operator="containsText" text="f'k{kk foHkkx jktLFkku">
      <formula>NOT(ISERROR(SEARCH("f'k{kk foHkkx jktLFkku",B166)))</formula>
    </cfRule>
    <cfRule type="containsText" dxfId="45" priority="48" stopIfTrue="1" operator="containsText" text="iw.kkZad">
      <formula>NOT(ISERROR(SEARCH("iw.kkZad",B166)))</formula>
    </cfRule>
  </conditionalFormatting>
  <conditionalFormatting sqref="F194:F199 H194:H199">
    <cfRule type="cellIs" dxfId="44" priority="44" operator="equal">
      <formula>"0/200"</formula>
    </cfRule>
    <cfRule type="cellIs" dxfId="43" priority="45" operator="equal">
      <formula>"0/100"</formula>
    </cfRule>
  </conditionalFormatting>
  <conditionalFormatting sqref="F201:G202 D198:D204">
    <cfRule type="cellIs" dxfId="42" priority="42" stopIfTrue="1" operator="equal">
      <formula>1800</formula>
    </cfRule>
    <cfRule type="cellIs" dxfId="41" priority="43" stopIfTrue="1" operator="equal">
      <formula>200</formula>
    </cfRule>
  </conditionalFormatting>
  <conditionalFormatting sqref="M181:M190 L171:L178 H191 C165:C169 I172:K177 D181:D191 E180:E191 C180:C192 C172:C178 F201:G204 H172:H178 D165:M167 M171:M179 E178:G178 K168:K171 G191:G192 C195:D204 F180:F192 G180:L188 J190:K190 A165:B204 I191:I192 E195:F199 E200:G200 C194:F194 H194:I200">
    <cfRule type="cellIs" dxfId="40" priority="41" operator="equal">
      <formula>0</formula>
    </cfRule>
  </conditionalFormatting>
  <conditionalFormatting sqref="L219 M219:M220 L221 J221:K227 F226:I227 F232:H232 F221:G225 D207:D208 B207 C213:C219 C232:C233 I235:I240 D239:D245 F228:K229 C221:C230 L212 F219:H219 H221:I221 L222:M229 H224:I224 C235:C245 I232:I233 F239:F245 G241:G245">
    <cfRule type="containsText" dxfId="39" priority="38" stopIfTrue="1" operator="containsText" text="dsoy jktdh; fo|ky;ksa esa iz;ksx gsrq fu%'kqYd">
      <formula>NOT(ISERROR(SEARCH("dsoy jktdh; fo|ky;ksa esa iz;ksx gsrq fu%'kqYd",B207)))</formula>
    </cfRule>
    <cfRule type="containsText" dxfId="38" priority="39" stopIfTrue="1" operator="containsText" text="f'k{kk foHkkx jktLFkku">
      <formula>NOT(ISERROR(SEARCH("f'k{kk foHkkx jktLFkku",B207)))</formula>
    </cfRule>
    <cfRule type="containsText" dxfId="37" priority="40" stopIfTrue="1" operator="containsText" text="iw.kkZad">
      <formula>NOT(ISERROR(SEARCH("iw.kkZad",B207)))</formula>
    </cfRule>
  </conditionalFormatting>
  <conditionalFormatting sqref="F235:F240 H235:H240">
    <cfRule type="cellIs" dxfId="36" priority="36" operator="equal">
      <formula>"0/200"</formula>
    </cfRule>
    <cfRule type="cellIs" dxfId="35" priority="37" operator="equal">
      <formula>"0/100"</formula>
    </cfRule>
  </conditionalFormatting>
  <conditionalFormatting sqref="F242:G243 D239:D245">
    <cfRule type="cellIs" dxfId="34" priority="34" stopIfTrue="1" operator="equal">
      <formula>1800</formula>
    </cfRule>
    <cfRule type="cellIs" dxfId="33" priority="35" stopIfTrue="1" operator="equal">
      <formula>200</formula>
    </cfRule>
  </conditionalFormatting>
  <conditionalFormatting sqref="M222:M231 L212:L219 H232 C206:C210 I213:K218 D222:D232 E221:E232 C221:C233 C213:C219 F242:G245 H213:H219 D206:M208 M212:M220 E219:G219 K209:K212 G232:G233 C236:D245 F221:F233 G221:L229 J231:K231 A206:B245 I232:I233 E236:F240 E241:G241 C235:F235 H235:I241">
    <cfRule type="cellIs" dxfId="32" priority="33" operator="equal">
      <formula>0</formula>
    </cfRule>
  </conditionalFormatting>
  <conditionalFormatting sqref="L260 M260:M261 L262 J262:K268 F267:I268 F273:H273 F262:G266 D248:D249 B248 C254:C260 C273:C274 I276:I281 D280:D286 F269:K270 C262:C271 L253 F260:H260 H262:I262 L263:M270 H265:I265 C276:C286 I273:I274 F280:F286 G282:G286">
    <cfRule type="containsText" dxfId="31" priority="30" stopIfTrue="1" operator="containsText" text="dsoy jktdh; fo|ky;ksa esa iz;ksx gsrq fu%'kqYd">
      <formula>NOT(ISERROR(SEARCH("dsoy jktdh; fo|ky;ksa esa iz;ksx gsrq fu%'kqYd",B248)))</formula>
    </cfRule>
    <cfRule type="containsText" dxfId="30" priority="31" stopIfTrue="1" operator="containsText" text="f'k{kk foHkkx jktLFkku">
      <formula>NOT(ISERROR(SEARCH("f'k{kk foHkkx jktLFkku",B248)))</formula>
    </cfRule>
    <cfRule type="containsText" dxfId="29" priority="32" stopIfTrue="1" operator="containsText" text="iw.kkZad">
      <formula>NOT(ISERROR(SEARCH("iw.kkZad",B248)))</formula>
    </cfRule>
  </conditionalFormatting>
  <conditionalFormatting sqref="F276:F281 H276:H281">
    <cfRule type="cellIs" dxfId="28" priority="28" operator="equal">
      <formula>"0/200"</formula>
    </cfRule>
    <cfRule type="cellIs" dxfId="27" priority="29" operator="equal">
      <formula>"0/100"</formula>
    </cfRule>
  </conditionalFormatting>
  <conditionalFormatting sqref="F283:G284 D280:D286">
    <cfRule type="cellIs" dxfId="26" priority="26" stopIfTrue="1" operator="equal">
      <formula>1800</formula>
    </cfRule>
    <cfRule type="cellIs" dxfId="25" priority="27" stopIfTrue="1" operator="equal">
      <formula>200</formula>
    </cfRule>
  </conditionalFormatting>
  <conditionalFormatting sqref="M263:M272 L253:L260 H273 C247:C251 I254:K259 D263:D273 E262:E273 C262:C274 C254:C260 F283:G286 H254:H260 D247:M249 M253:M261 E260:G260 K250:K253 G273:G274 C277:D286 F262:F274 G262:L270 J272:K272 A247:B286 I273:I274 E277:F281 E282:G282 C276:F276 H276:I282">
    <cfRule type="cellIs" dxfId="24" priority="25" operator="equal">
      <formula>0</formula>
    </cfRule>
  </conditionalFormatting>
  <conditionalFormatting sqref="L301 M301:M302 L303 J303:K309 F308:I309 F314:H314 F303:G307 D289:D290 B289 C295:C301 C314:C315 I317:I322 D321:D327 F310:K311 C303:C312 L294 F301:H301 H303:I303 L304:M311 H306:I306 C317:C327 I314:I315 F321:F327 G323:G327">
    <cfRule type="containsText" dxfId="23" priority="22" stopIfTrue="1" operator="containsText" text="dsoy jktdh; fo|ky;ksa esa iz;ksx gsrq fu%'kqYd">
      <formula>NOT(ISERROR(SEARCH("dsoy jktdh; fo|ky;ksa esa iz;ksx gsrq fu%'kqYd",B289)))</formula>
    </cfRule>
    <cfRule type="containsText" dxfId="22" priority="23" stopIfTrue="1" operator="containsText" text="f'k{kk foHkkx jktLFkku">
      <formula>NOT(ISERROR(SEARCH("f'k{kk foHkkx jktLFkku",B289)))</formula>
    </cfRule>
    <cfRule type="containsText" dxfId="21" priority="24" stopIfTrue="1" operator="containsText" text="iw.kkZad">
      <formula>NOT(ISERROR(SEARCH("iw.kkZad",B289)))</formula>
    </cfRule>
  </conditionalFormatting>
  <conditionalFormatting sqref="F317:F322 H317:H322">
    <cfRule type="cellIs" dxfId="20" priority="20" operator="equal">
      <formula>"0/200"</formula>
    </cfRule>
    <cfRule type="cellIs" dxfId="19" priority="21" operator="equal">
      <formula>"0/100"</formula>
    </cfRule>
  </conditionalFormatting>
  <conditionalFormatting sqref="F324:G325 D321:D327">
    <cfRule type="cellIs" dxfId="18" priority="18" stopIfTrue="1" operator="equal">
      <formula>1800</formula>
    </cfRule>
    <cfRule type="cellIs" dxfId="17" priority="19" stopIfTrue="1" operator="equal">
      <formula>200</formula>
    </cfRule>
  </conditionalFormatting>
  <conditionalFormatting sqref="M304:M313 L294:L301 H314 C288:C292 I295:K300 D304:D314 E303:E314 C303:C315 C295:C301 F324:G327 H295:H301 D288:M290 M294:M302 E301:G301 K291:K294 G314:G315 C318:D327 F303:F315 G303:L311 J313:K313 A288:B327 I314:I315 E318:F322 E323:G323 C317:F317 H317:I323">
    <cfRule type="cellIs" dxfId="16" priority="17" operator="equal">
      <formula>0</formula>
    </cfRule>
  </conditionalFormatting>
  <conditionalFormatting sqref="L342 M342:M343 L344 J344:K350 F349:I350 F355:H355 F344:G348 D330:D331 B330 C336:C342 C355:C356 I358:I363 D362:D368 F351:K352 C344:C353 L335 F342:H342 H344:I344 L345:M352 H347:I347 C358:C368 I355:I356 F362:F368 G364:G368">
    <cfRule type="containsText" dxfId="15" priority="14" stopIfTrue="1" operator="containsText" text="dsoy jktdh; fo|ky;ksa esa iz;ksx gsrq fu%'kqYd">
      <formula>NOT(ISERROR(SEARCH("dsoy jktdh; fo|ky;ksa esa iz;ksx gsrq fu%'kqYd",B330)))</formula>
    </cfRule>
    <cfRule type="containsText" dxfId="14" priority="15" stopIfTrue="1" operator="containsText" text="f'k{kk foHkkx jktLFkku">
      <formula>NOT(ISERROR(SEARCH("f'k{kk foHkkx jktLFkku",B330)))</formula>
    </cfRule>
    <cfRule type="containsText" dxfId="13" priority="16" stopIfTrue="1" operator="containsText" text="iw.kkZad">
      <formula>NOT(ISERROR(SEARCH("iw.kkZad",B330)))</formula>
    </cfRule>
  </conditionalFormatting>
  <conditionalFormatting sqref="F358:F363 H358:H363">
    <cfRule type="cellIs" dxfId="12" priority="12" operator="equal">
      <formula>"0/200"</formula>
    </cfRule>
    <cfRule type="cellIs" dxfId="11" priority="13" operator="equal">
      <formula>"0/100"</formula>
    </cfRule>
  </conditionalFormatting>
  <conditionalFormatting sqref="F365:G366 D362:D368">
    <cfRule type="cellIs" dxfId="10" priority="10" stopIfTrue="1" operator="equal">
      <formula>1800</formula>
    </cfRule>
    <cfRule type="cellIs" dxfId="9" priority="11" stopIfTrue="1" operator="equal">
      <formula>200</formula>
    </cfRule>
  </conditionalFormatting>
  <conditionalFormatting sqref="M345:M354 L335:L342 H355 C329:C333 I336:K341 D345:D355 E344:E355 C344:C356 C336:C342 F365:G368 H336:H342 D329:M331 M335:M343 E342:G342 K332:K335 G355:G356 C359:D368 F344:F356 G344:L352 J354:K354 A329:B368 I355:I356 E359:F363 E364:G364 C358:F358 H358:I364">
    <cfRule type="cellIs" dxfId="8" priority="9" operator="equal">
      <formula>0</formula>
    </cfRule>
  </conditionalFormatting>
  <conditionalFormatting sqref="L383 M383:M384 L385 J385:K391 F390:I391 F396:H396 F385:G389 D371:D372 B371 C377:C383 C396:C397 I399:I404 D403:D409 F392:K393 C385:C394 L376 F383:H383 H385:I385 L386:M393 H388:I388 C399:C409 I396:I397 F403:F409 G405:G409">
    <cfRule type="containsText" dxfId="7" priority="6" stopIfTrue="1" operator="containsText" text="dsoy jktdh; fo|ky;ksa esa iz;ksx gsrq fu%'kqYd">
      <formula>NOT(ISERROR(SEARCH("dsoy jktdh; fo|ky;ksa esa iz;ksx gsrq fu%'kqYd",B371)))</formula>
    </cfRule>
    <cfRule type="containsText" dxfId="6" priority="7" stopIfTrue="1" operator="containsText" text="f'k{kk foHkkx jktLFkku">
      <formula>NOT(ISERROR(SEARCH("f'k{kk foHkkx jktLFkku",B371)))</formula>
    </cfRule>
    <cfRule type="containsText" dxfId="5" priority="8" stopIfTrue="1" operator="containsText" text="iw.kkZad">
      <formula>NOT(ISERROR(SEARCH("iw.kkZad",B371)))</formula>
    </cfRule>
  </conditionalFormatting>
  <conditionalFormatting sqref="F399:F404 H399:H404">
    <cfRule type="cellIs" dxfId="4" priority="4" operator="equal">
      <formula>"0/200"</formula>
    </cfRule>
    <cfRule type="cellIs" dxfId="3" priority="5" operator="equal">
      <formula>"0/100"</formula>
    </cfRule>
  </conditionalFormatting>
  <conditionalFormatting sqref="F406:G407 D403:D409">
    <cfRule type="cellIs" dxfId="2" priority="2" stopIfTrue="1" operator="equal">
      <formula>1800</formula>
    </cfRule>
    <cfRule type="cellIs" dxfId="1" priority="3" stopIfTrue="1" operator="equal">
      <formula>200</formula>
    </cfRule>
  </conditionalFormatting>
  <conditionalFormatting sqref="M386:M395 L376:L383 H396 C370:C374 I377:K382 D386:D396 E385:E396 C385:C397 C377:C383 F406:G409 H377:H383 D370:M372 M376:M384 E383:G383 K373:K376 G396:G397 C400:D409 F385:F397 G385:L393 J395:K395 A370:B409 I396:I397 E400:F404 E405:G405 C399:F399 H399:I405">
    <cfRule type="cellIs" dxfId="0" priority="1" operator="equal">
      <formula>0</formula>
    </cfRule>
  </conditionalFormatting>
  <pageMargins left="0.3" right="0.2" top="0.22" bottom="0.22" header="0.19" footer="0.19"/>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Help</vt:lpstr>
      <vt:lpstr>Master</vt:lpstr>
      <vt:lpstr>Marks Entry</vt:lpstr>
      <vt:lpstr>Result Sheet</vt:lpstr>
      <vt:lpstr>Statics</vt:lpstr>
      <vt:lpstr>Cat.Wise Result</vt:lpstr>
      <vt:lpstr>Report card</vt:lpstr>
      <vt:lpstr>'Cat.Wise Result'!Print_Area</vt:lpstr>
      <vt:lpstr>'Report card'!Print_Area</vt:lpstr>
      <vt:lpstr>'Result Sheet'!Print_Area</vt:lpstr>
      <vt:lpstr>Statics!Print_Area</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2026-03-20T07:19:59Z</cp:lastPrinted>
  <dcterms:created xsi:type="dcterms:W3CDTF">2020-04-10T10:21:31Z</dcterms:created>
  <dcterms:modified xsi:type="dcterms:W3CDTF">2026-03-20T07:30:51Z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b1b18639b6b84c8186e75dbde3469e20</vt:lpwstr>
  </property>
</Properties>
</file>