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OMAN NUMBER" sheetId="14" r:id="rId1"/>
  </sheets>
  <calcPr calcId="145621"/>
</workbook>
</file>

<file path=xl/calcChain.xml><?xml version="1.0" encoding="utf-8"?>
<calcChain xmlns="http://schemas.openxmlformats.org/spreadsheetml/2006/main">
  <c r="W2" i="14" l="1"/>
  <c r="BC3" i="14" l="1"/>
  <c r="BD5" i="14" s="1"/>
  <c r="BE5" i="14" s="1"/>
  <c r="N11" i="14"/>
  <c r="BD3" i="14" s="1"/>
  <c r="B12" i="14"/>
  <c r="M13" i="14"/>
  <c r="S13" i="14"/>
  <c r="Y13" i="14"/>
  <c r="AE13" i="14"/>
  <c r="AK13" i="14"/>
  <c r="AQ13" i="14"/>
  <c r="AW13" i="14"/>
  <c r="L14" i="14"/>
  <c r="R14" i="14"/>
  <c r="X14" i="14"/>
  <c r="AD14" i="14"/>
  <c r="AJ14" i="14"/>
  <c r="AP14" i="14"/>
  <c r="AV14" i="14"/>
  <c r="B16" i="14"/>
  <c r="H16" i="14"/>
  <c r="N16" i="14"/>
  <c r="Q16" i="14"/>
  <c r="W16" i="14"/>
  <c r="AF16" i="14"/>
  <c r="BD4" i="14" l="1"/>
  <c r="BE4" i="14" s="1"/>
  <c r="BF4" i="14" s="1"/>
  <c r="BD6" i="14"/>
  <c r="BE6" i="14" s="1"/>
  <c r="BG6" i="14" s="1"/>
  <c r="BF5" i="14"/>
  <c r="BG5" i="14"/>
  <c r="BD7" i="14"/>
  <c r="BE7" i="14" s="1"/>
  <c r="BG4" i="14" l="1"/>
  <c r="BF6" i="14"/>
  <c r="BF7" i="14"/>
  <c r="BG7" i="14"/>
  <c r="BH3" i="14" s="1"/>
  <c r="BH4" i="14" l="1"/>
  <c r="BH6" i="14"/>
  <c r="BH5" i="14"/>
  <c r="BH7" i="14"/>
  <c r="BN11" i="14" l="1"/>
  <c r="BR11" i="14"/>
  <c r="BV11" i="14"/>
  <c r="H20" i="14"/>
  <c r="BO11" i="14"/>
  <c r="BS11" i="14"/>
  <c r="BL7" i="14"/>
  <c r="BP11" i="14"/>
  <c r="BT11" i="14"/>
  <c r="BI7" i="14"/>
  <c r="BQ11" i="14"/>
  <c r="BU11" i="14"/>
  <c r="B20" i="14"/>
  <c r="BL6" i="14"/>
  <c r="BP10" i="14"/>
  <c r="BT10" i="14"/>
  <c r="BI6" i="14"/>
  <c r="BQ10" i="14"/>
  <c r="BU10" i="14"/>
  <c r="BN10" i="14"/>
  <c r="BR10" i="14"/>
  <c r="BV10" i="14"/>
  <c r="B19" i="14"/>
  <c r="BO10" i="14"/>
  <c r="BS10" i="14"/>
  <c r="H19" i="14"/>
  <c r="BQ9" i="14"/>
  <c r="BU9" i="14"/>
  <c r="BN9" i="14"/>
  <c r="BR9" i="14"/>
  <c r="BV9" i="14"/>
  <c r="B18" i="14"/>
  <c r="BL5" i="14"/>
  <c r="BO9" i="14"/>
  <c r="BS9" i="14"/>
  <c r="H18" i="14"/>
  <c r="BI5" i="14"/>
  <c r="BP9" i="14"/>
  <c r="BT9" i="14"/>
  <c r="BL4" i="14"/>
  <c r="BN8" i="14"/>
  <c r="BR8" i="14"/>
  <c r="BV8" i="14"/>
  <c r="B17" i="14"/>
  <c r="BI4" i="14"/>
  <c r="BO8" i="14"/>
  <c r="BS8" i="14"/>
  <c r="H17" i="14"/>
  <c r="BP8" i="14"/>
  <c r="BT8" i="14"/>
  <c r="BQ8" i="14"/>
  <c r="BU8" i="14"/>
  <c r="BJ7" i="14" l="1"/>
  <c r="BK7" i="14" s="1"/>
  <c r="Q20" i="14"/>
  <c r="BM7" i="14"/>
  <c r="BN15" i="14" s="1"/>
  <c r="AF20" i="14" s="1"/>
  <c r="BM4" i="14"/>
  <c r="BN12" i="14" s="1"/>
  <c r="AF17" i="14" s="1"/>
  <c r="BJ4" i="14"/>
  <c r="BK4" i="14" s="1"/>
  <c r="Q17" i="14"/>
  <c r="BJ5" i="14"/>
  <c r="BK5" i="14" s="1"/>
  <c r="Q18" i="14"/>
  <c r="BM5" i="14"/>
  <c r="BN13" i="14" s="1"/>
  <c r="AF18" i="14" s="1"/>
  <c r="BM6" i="14"/>
  <c r="BN14" i="14" s="1"/>
  <c r="AF19" i="14" s="1"/>
  <c r="Q19" i="14"/>
  <c r="BJ6" i="14"/>
  <c r="BK6" i="14" s="1"/>
  <c r="BF11" i="14" l="1"/>
  <c r="BG11" i="14"/>
  <c r="BH11" i="14"/>
  <c r="BI11" i="14"/>
  <c r="BH10" i="14"/>
  <c r="BI10" i="14"/>
  <c r="BF10" i="14"/>
  <c r="BG10" i="14"/>
  <c r="BH13" i="14"/>
  <c r="BI13" i="14"/>
  <c r="BF13" i="14"/>
  <c r="BK18" i="14" s="1"/>
  <c r="BG13" i="14"/>
  <c r="BJ18" i="14" s="1"/>
  <c r="BH12" i="14"/>
  <c r="BI12" i="14"/>
  <c r="BF12" i="14"/>
  <c r="BG12" i="14"/>
  <c r="N20" i="14"/>
  <c r="W20" i="14"/>
  <c r="W17" i="14"/>
  <c r="N17" i="14"/>
  <c r="N19" i="14"/>
  <c r="W19" i="14"/>
  <c r="W18" i="14"/>
  <c r="N18" i="14"/>
  <c r="BJ15" i="14" l="1"/>
  <c r="BJ17" i="14"/>
  <c r="BI18" i="14"/>
  <c r="BJ16" i="14"/>
  <c r="BL16" i="14"/>
  <c r="BG15" i="14"/>
  <c r="BH16" i="14"/>
  <c r="BI17" i="14"/>
  <c r="BK16" i="14"/>
  <c r="BK17" i="14"/>
  <c r="BF17" i="14"/>
  <c r="BL17" i="14"/>
  <c r="BF18" i="14"/>
  <c r="BL18" i="14"/>
  <c r="BG18" i="14"/>
  <c r="BH15" i="14"/>
  <c r="BF16" i="14"/>
  <c r="BG17" i="14"/>
  <c r="BH17" i="14"/>
  <c r="BH18" i="14"/>
  <c r="BI15" i="14"/>
  <c r="BG16" i="14"/>
  <c r="BK15" i="14"/>
  <c r="BI16" i="14"/>
  <c r="BF15" i="14"/>
  <c r="BL15" i="14"/>
  <c r="BG19" i="14" l="1"/>
  <c r="BG23" i="14" s="1"/>
  <c r="BF19" i="14"/>
  <c r="BF23" i="14" s="1"/>
  <c r="BJ19" i="14"/>
  <c r="BJ23" i="14" s="1"/>
  <c r="BK19" i="14"/>
  <c r="BK23" i="14" s="1"/>
  <c r="BL19" i="14"/>
  <c r="BL23" i="14" s="1"/>
  <c r="BH19" i="14"/>
  <c r="BH23" i="14" s="1"/>
  <c r="BD23" i="14" s="1"/>
  <c r="BE23" i="14" s="1"/>
  <c r="BI19" i="14"/>
  <c r="BI23" i="14" s="1"/>
</calcChain>
</file>

<file path=xl/sharedStrings.xml><?xml version="1.0" encoding="utf-8"?>
<sst xmlns="http://schemas.openxmlformats.org/spreadsheetml/2006/main" count="83" uniqueCount="62">
  <si>
    <t>+</t>
  </si>
  <si>
    <t>I</t>
  </si>
  <si>
    <t>V</t>
  </si>
  <si>
    <t>X</t>
  </si>
  <si>
    <t>D</t>
  </si>
  <si>
    <t>C</t>
  </si>
  <si>
    <t>L</t>
  </si>
  <si>
    <t>M</t>
  </si>
  <si>
    <t>1000+1000+1000</t>
  </si>
  <si>
    <t>1000+1000</t>
  </si>
  <si>
    <t>1000-100</t>
  </si>
  <si>
    <t>500+100+100+100</t>
  </si>
  <si>
    <t>500+100+100</t>
  </si>
  <si>
    <t>500+100</t>
  </si>
  <si>
    <t>500-100</t>
  </si>
  <si>
    <t>100+100+100</t>
  </si>
  <si>
    <t>100+100</t>
  </si>
  <si>
    <t>100-10</t>
  </si>
  <si>
    <t>50+10+10+10</t>
  </si>
  <si>
    <t>50+10+10</t>
  </si>
  <si>
    <t>50+10</t>
  </si>
  <si>
    <t>50-10</t>
  </si>
  <si>
    <t>10+10+10</t>
  </si>
  <si>
    <t>10+10</t>
  </si>
  <si>
    <t>5+1+1+1</t>
  </si>
  <si>
    <t>5+1+1</t>
  </si>
  <si>
    <t>5+1</t>
  </si>
  <si>
    <t>1+1+1</t>
  </si>
  <si>
    <t>5-1</t>
  </si>
  <si>
    <t>1+1</t>
  </si>
  <si>
    <t>किसी भी संकेत की पुनरावर्ती (1 से अधिक बार) होने पर, वह जितनी बार आता है उसका मान उतनी ही बार जोड़ दिया जाता हैI</t>
  </si>
  <si>
    <t>संकेत V, L व D के मान को कभी भी घटाया नहीं जाता हैi</t>
  </si>
  <si>
    <t>यदि कोई छोटे मान वाला संकेत, बड़े मान वाले संकेत के दांयी ओर (बाद में→) हो तो बड़े मान में छोटे मान को (अधिकतम 3 बार) जोड़ा जाता हैi</t>
  </si>
  <si>
    <t>यदि कोई छोटे मान वाला संकेत, बड़े मान वाले संकेत के बांयी ओर (←पहले) हो तो बड़े मान में से छोटे मान को (अधिकतम 1 बार) घटाया जाता हैi</t>
  </si>
  <si>
    <t>10-1</t>
  </si>
  <si>
    <t>vad</t>
  </si>
  <si>
    <t>vad dk eku</t>
  </si>
  <si>
    <t>gtkj</t>
  </si>
  <si>
    <t>lSadM+k</t>
  </si>
  <si>
    <t>ngkbZ</t>
  </si>
  <si>
    <t>bdkbZ</t>
  </si>
  <si>
    <t>pkSFkk</t>
  </si>
  <si>
    <t>rhljk</t>
  </si>
  <si>
    <t>nwljk</t>
  </si>
  <si>
    <t>igyk</t>
  </si>
  <si>
    <t>;fn NksVs eku okyk dksbZ ladsr ,d cM+s eku okys ladsr ds ckabZ vksj yx tkrk gS rks cM+s eku esa ls NksVs eku dks ?kVk fn;k tkrk gSA</t>
  </si>
  <si>
    <t>;fn NksVs eku okyk dksbZ ladsr ,d cM+s eku okys ladsr ds nkabZ vksj yx tkrk gS rks cM+s eku esa NksVs eku dks tksM+ fn;k tkrk gSA</t>
  </si>
  <si>
    <t>foLrkfjr LFkkuh;eku</t>
  </si>
  <si>
    <t>jkseu la[;k</t>
  </si>
  <si>
    <t>LFkkuh;eku</t>
  </si>
  <si>
    <t>nka;sa ls LFkku</t>
  </si>
  <si>
    <t>fdlh Hkh ladsr dh iqujko`fÙk rhu ls vf/kd ckj ugha dh tkrh gSA</t>
  </si>
  <si>
    <t xml:space="preserve">dkys ckWDl esa fy[ks ladsr dks muds vkxs fy[ks ladsrksa esa ls ?kVk;k tk ldrk gSA </t>
  </si>
  <si>
    <t>bu ladsrksa ds ekuksa dks dHkh ?kVk;k ugha tkrk gSA</t>
  </si>
  <si>
    <t>jkseu la[;k esa iz;qDr ladsrkad ,oa mudk eku&amp;</t>
  </si>
  <si>
    <t>bu ladsrksa dh dHkh iqujko`fÙk ugha gksrh gSaA</t>
  </si>
  <si>
    <r>
      <t>fdlh Hkh ladsr dh iqujko`f</t>
    </r>
    <r>
      <rPr>
        <sz val="11"/>
        <color theme="9" tint="-0.249977111117893"/>
        <rFont val="Kruti Dev 010"/>
      </rPr>
      <t>Ù</t>
    </r>
    <r>
      <rPr>
        <sz val="11"/>
        <color theme="9" tint="-0.249977111117893"/>
        <rFont val="Calibri"/>
        <family val="2"/>
      </rPr>
      <t>k gksus ij og ftruh ckj vkrk gS mldk eku mruh gh ckj tksM+ fn;k tkrk gSA</t>
    </r>
  </si>
  <si>
    <t>uhps ckWDl esa fdlh la[;k dh jkseu la[;k gsrq vf/kdre 3999 rd dh la[;k fy[kdj ihys ckWDl esa pj.k dzekad p;u djsa&amp;</t>
  </si>
  <si>
    <t>-</t>
  </si>
  <si>
    <t>jkseu la[;kad</t>
  </si>
  <si>
    <t xml:space="preserve"> किसी भी संकेत की पुनरावर्ती 3 से अधिक बार नहीं होती हैi</t>
  </si>
  <si>
    <t xml:space="preserve"> संकेत V, L व D की कभी भी पुनरावर्ती नहीं होती हैi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</si>
</sst>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b/>
      <sz val="16"/>
      <color rgb="FF006600"/>
      <name val="Arial"/>
      <family val="2"/>
    </font>
    <font>
      <b/>
      <sz val="16"/>
      <color rgb="FF7030A0"/>
      <name val="Arial"/>
      <family val="2"/>
    </font>
    <font>
      <b/>
      <sz val="16"/>
      <color rgb="FFCC0099"/>
      <name val="Arial"/>
      <family val="2"/>
    </font>
    <font>
      <b/>
      <sz val="16"/>
      <color rgb="FFC00000"/>
      <name val="Arial"/>
      <family val="2"/>
    </font>
    <font>
      <b/>
      <sz val="16"/>
      <color rgb="FF0000CC"/>
      <name val="Arial"/>
      <family val="2"/>
    </font>
    <font>
      <b/>
      <sz val="16"/>
      <color theme="4" tint="-0.499984740745262"/>
      <name val="Arial"/>
      <family val="2"/>
    </font>
    <font>
      <b/>
      <sz val="28"/>
      <color rgb="FF0000CC"/>
      <name val="Arial"/>
      <family val="2"/>
    </font>
    <font>
      <b/>
      <sz val="48"/>
      <color theme="1"/>
      <name val="Arial"/>
      <family val="2"/>
    </font>
    <font>
      <b/>
      <sz val="36"/>
      <color theme="1"/>
      <name val="Arial"/>
      <family val="2"/>
    </font>
    <font>
      <sz val="11"/>
      <color theme="9" tint="-0.249977111117893"/>
      <name val="Calibri"/>
      <family val="2"/>
      <scheme val="minor"/>
    </font>
    <font>
      <b/>
      <sz val="26"/>
      <color rgb="FFC00000"/>
      <name val="Kruti Dev 010"/>
    </font>
    <font>
      <b/>
      <sz val="11"/>
      <name val="Arial"/>
      <family val="2"/>
    </font>
    <font>
      <b/>
      <sz val="18"/>
      <name val="Kruti Dev 010"/>
    </font>
    <font>
      <b/>
      <sz val="28"/>
      <color rgb="FFCC00CC"/>
      <name val="Arial"/>
      <family val="2"/>
    </font>
    <font>
      <b/>
      <sz val="28"/>
      <color rgb="FFCC00CC"/>
      <name val="Times New Roman"/>
      <family val="1"/>
    </font>
    <font>
      <b/>
      <sz val="26"/>
      <color rgb="FFCC00CC"/>
      <name val="Kruti Dev 010"/>
    </font>
    <font>
      <b/>
      <sz val="28"/>
      <color rgb="FF006600"/>
      <name val="Arial"/>
      <family val="2"/>
    </font>
    <font>
      <b/>
      <sz val="28"/>
      <color rgb="FF006600"/>
      <name val="Times New Roman"/>
      <family val="1"/>
    </font>
    <font>
      <b/>
      <sz val="26"/>
      <color rgb="FF006600"/>
      <name val="Kruti Dev 010"/>
    </font>
    <font>
      <b/>
      <sz val="28"/>
      <color rgb="FFC00000"/>
      <name val="Arial"/>
      <family val="2"/>
    </font>
    <font>
      <b/>
      <sz val="28"/>
      <color rgb="FFC00000"/>
      <name val="Times New Roman"/>
      <family val="1"/>
    </font>
    <font>
      <b/>
      <sz val="28"/>
      <color rgb="FF0000CC"/>
      <name val="Times New Roman"/>
      <family val="1"/>
    </font>
    <font>
      <b/>
      <sz val="26"/>
      <color rgb="FF0000CC"/>
      <name val="Kruti Dev 010"/>
    </font>
    <font>
      <b/>
      <sz val="20"/>
      <name val="Kruti Dev 010"/>
    </font>
    <font>
      <b/>
      <sz val="14"/>
      <color theme="5" tint="-0.499984740745262"/>
      <name val="Arial"/>
      <family val="2"/>
    </font>
    <font>
      <b/>
      <sz val="14"/>
      <color rgb="FFFFFF00"/>
      <name val="Arial"/>
      <family val="2"/>
    </font>
    <font>
      <b/>
      <sz val="28"/>
      <color rgb="FFFFFF00"/>
      <name val="Arial"/>
      <family val="2"/>
    </font>
    <font>
      <b/>
      <sz val="28"/>
      <name val="Arial"/>
      <family val="2"/>
    </font>
    <font>
      <b/>
      <sz val="36"/>
      <color rgb="FFFFFF00"/>
      <name val="Times New Roman"/>
      <family val="1"/>
    </font>
    <font>
      <b/>
      <sz val="36"/>
      <name val="Times New Roman"/>
      <family val="1"/>
    </font>
    <font>
      <b/>
      <sz val="36"/>
      <color theme="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72"/>
      <color rgb="FF006600"/>
      <name val="Times New Roman"/>
      <family val="1"/>
    </font>
    <font>
      <b/>
      <sz val="72"/>
      <color rgb="FF0000CC"/>
      <name val="Arial"/>
      <family val="2"/>
    </font>
    <font>
      <b/>
      <sz val="72"/>
      <color theme="1"/>
      <name val="Kruti Dev 010"/>
    </font>
    <font>
      <b/>
      <sz val="20"/>
      <color theme="1"/>
      <name val="Kruti Dev 010"/>
    </font>
    <font>
      <sz val="11"/>
      <color theme="9" tint="-0.249977111117893"/>
      <name val="Kruti Dev 010"/>
    </font>
    <font>
      <sz val="11"/>
      <color theme="9" tint="-0.249977111117893"/>
      <name val="Calibri"/>
      <family val="2"/>
    </font>
    <font>
      <b/>
      <sz val="20"/>
      <color theme="0"/>
      <name val="Kruti Dev 010"/>
    </font>
    <font>
      <b/>
      <sz val="12"/>
      <color theme="1"/>
      <name val="Kruti Dev 010"/>
    </font>
  </fonts>
  <fills count="2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17" borderId="0" xfId="0" applyFill="1" applyProtection="1">
      <protection hidden="1"/>
    </xf>
    <xf numFmtId="0" fontId="0" fillId="0" borderId="0" xfId="0" applyFill="1" applyProtection="1">
      <protection hidden="1"/>
    </xf>
    <xf numFmtId="0" fontId="12" fillId="0" borderId="3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2" fillId="0" borderId="8" xfId="0" applyFont="1" applyFill="1" applyBorder="1" applyAlignment="1" applyProtection="1">
      <alignment vertical="center"/>
      <protection hidden="1"/>
    </xf>
    <xf numFmtId="0" fontId="13" fillId="17" borderId="0" xfId="0" applyFont="1" applyFill="1" applyBorder="1" applyAlignment="1" applyProtection="1">
      <alignment vertical="center"/>
      <protection hidden="1"/>
    </xf>
    <xf numFmtId="0" fontId="0" fillId="9" borderId="0" xfId="0" applyFill="1" applyProtection="1">
      <protection hidden="1"/>
    </xf>
    <xf numFmtId="0" fontId="13" fillId="9" borderId="0" xfId="0" applyFont="1" applyFill="1" applyBorder="1" applyAlignment="1" applyProtection="1">
      <alignment vertical="center"/>
      <protection hidden="1"/>
    </xf>
    <xf numFmtId="0" fontId="14" fillId="9" borderId="13" xfId="0" applyFont="1" applyFill="1" applyBorder="1" applyAlignment="1" applyProtection="1">
      <alignment horizontal="center" vertical="center"/>
      <protection hidden="1"/>
    </xf>
    <xf numFmtId="0" fontId="16" fillId="9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9" borderId="9" xfId="0" applyFont="1" applyFill="1" applyBorder="1" applyAlignment="1" applyProtection="1">
      <alignment horizontal="center" vertical="center"/>
      <protection hidden="1"/>
    </xf>
    <xf numFmtId="0" fontId="25" fillId="9" borderId="0" xfId="0" applyFont="1" applyFill="1" applyBorder="1" applyAlignment="1" applyProtection="1">
      <alignment horizontal="center" vertical="center"/>
      <protection hidden="1"/>
    </xf>
    <xf numFmtId="0" fontId="26" fillId="9" borderId="0" xfId="0" applyFont="1" applyFill="1" applyBorder="1" applyAlignment="1" applyProtection="1">
      <alignment vertical="center"/>
      <protection hidden="1"/>
    </xf>
    <xf numFmtId="0" fontId="26" fillId="9" borderId="0" xfId="0" applyFont="1" applyFill="1" applyBorder="1" applyAlignment="1" applyProtection="1">
      <alignment horizontal="center" vertical="center"/>
      <protection hidden="1"/>
    </xf>
    <xf numFmtId="0" fontId="28" fillId="9" borderId="0" xfId="0" applyFont="1" applyFill="1" applyBorder="1" applyAlignment="1" applyProtection="1">
      <alignment horizontal="center" vertical="center"/>
      <protection hidden="1"/>
    </xf>
    <xf numFmtId="0" fontId="28" fillId="9" borderId="0" xfId="0" applyFont="1" applyFill="1" applyBorder="1" applyAlignment="1" applyProtection="1">
      <alignment vertical="center"/>
      <protection hidden="1"/>
    </xf>
    <xf numFmtId="0" fontId="29" fillId="9" borderId="0" xfId="0" applyFont="1" applyFill="1" applyBorder="1" applyAlignment="1" applyProtection="1">
      <alignment horizontal="center" vertical="center"/>
      <protection hidden="1"/>
    </xf>
    <xf numFmtId="0" fontId="30" fillId="19" borderId="0" xfId="0" applyFont="1" applyFill="1" applyBorder="1" applyAlignment="1" applyProtection="1">
      <alignment vertical="center"/>
      <protection hidden="1"/>
    </xf>
    <xf numFmtId="0" fontId="30" fillId="16" borderId="0" xfId="0" applyFont="1" applyFill="1" applyBorder="1" applyAlignment="1" applyProtection="1">
      <alignment vertical="center"/>
      <protection hidden="1"/>
    </xf>
    <xf numFmtId="0" fontId="30" fillId="9" borderId="0" xfId="0" applyFont="1" applyFill="1" applyBorder="1" applyAlignment="1" applyProtection="1">
      <alignment horizontal="center" vertical="center"/>
      <protection hidden="1"/>
    </xf>
    <xf numFmtId="0" fontId="30" fillId="20" borderId="0" xfId="0" applyFont="1" applyFill="1" applyBorder="1" applyAlignment="1" applyProtection="1">
      <alignment vertical="center"/>
      <protection hidden="1"/>
    </xf>
    <xf numFmtId="0" fontId="30" fillId="11" borderId="0" xfId="0" applyFont="1" applyFill="1" applyBorder="1" applyAlignment="1" applyProtection="1">
      <alignment vertical="center"/>
      <protection hidden="1"/>
    </xf>
    <xf numFmtId="0" fontId="30" fillId="13" borderId="0" xfId="0" applyFont="1" applyFill="1" applyBorder="1" applyAlignment="1" applyProtection="1">
      <alignment vertical="center"/>
      <protection hidden="1"/>
    </xf>
    <xf numFmtId="0" fontId="30" fillId="21" borderId="0" xfId="0" applyFont="1" applyFill="1" applyBorder="1" applyAlignment="1" applyProtection="1">
      <alignment vertical="center"/>
      <protection hidden="1"/>
    </xf>
    <xf numFmtId="0" fontId="30" fillId="9" borderId="0" xfId="0" applyFont="1" applyFill="1" applyBorder="1" applyAlignment="1" applyProtection="1">
      <alignment vertical="center"/>
      <protection hidden="1"/>
    </xf>
    <xf numFmtId="0" fontId="30" fillId="12" borderId="0" xfId="0" applyFont="1" applyFill="1" applyBorder="1" applyAlignment="1" applyProtection="1">
      <alignment vertical="center"/>
      <protection hidden="1"/>
    </xf>
    <xf numFmtId="0" fontId="32" fillId="9" borderId="9" xfId="0" applyFont="1" applyFill="1" applyBorder="1" applyAlignment="1" applyProtection="1">
      <alignment horizontal="center" vertical="center"/>
      <protection hidden="1"/>
    </xf>
    <xf numFmtId="0" fontId="32" fillId="9" borderId="0" xfId="0" applyFont="1" applyFill="1" applyBorder="1" applyAlignment="1" applyProtection="1">
      <alignment vertical="center"/>
      <protection hidden="1"/>
    </xf>
    <xf numFmtId="0" fontId="32" fillId="9" borderId="0" xfId="0" applyFont="1" applyFill="1" applyBorder="1" applyAlignment="1" applyProtection="1">
      <alignment horizontal="center" vertical="center"/>
      <protection hidden="1"/>
    </xf>
    <xf numFmtId="0" fontId="33" fillId="9" borderId="0" xfId="0" applyFont="1" applyFill="1" applyBorder="1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0" fontId="16" fillId="9" borderId="15" xfId="0" applyFont="1" applyFill="1" applyBorder="1" applyAlignment="1" applyProtection="1">
      <alignment horizontal="center" vertical="center"/>
      <protection hidden="1"/>
    </xf>
    <xf numFmtId="0" fontId="14" fillId="9" borderId="15" xfId="0" applyFont="1" applyFill="1" applyBorder="1" applyAlignment="1" applyProtection="1">
      <alignment horizontal="center" vertical="center"/>
      <protection hidden="1"/>
    </xf>
    <xf numFmtId="0" fontId="14" fillId="9" borderId="15" xfId="0" applyFont="1" applyFill="1" applyBorder="1" applyAlignment="1" applyProtection="1">
      <alignment horizontal="right" vertical="center"/>
      <protection hidden="1"/>
    </xf>
    <xf numFmtId="0" fontId="15" fillId="9" borderId="15" xfId="0" applyFont="1" applyFill="1" applyBorder="1" applyAlignment="1" applyProtection="1">
      <alignment horizontal="center" vertical="center"/>
      <protection hidden="1"/>
    </xf>
    <xf numFmtId="0" fontId="6" fillId="18" borderId="8" xfId="0" applyFont="1" applyFill="1" applyBorder="1" applyAlignment="1" applyProtection="1">
      <alignment vertical="center"/>
      <protection hidden="1"/>
    </xf>
    <xf numFmtId="0" fontId="3" fillId="18" borderId="8" xfId="0" applyFont="1" applyFill="1" applyBorder="1" applyAlignment="1" applyProtection="1">
      <alignment vertical="center"/>
      <protection hidden="1"/>
    </xf>
    <xf numFmtId="0" fontId="5" fillId="18" borderId="8" xfId="0" applyFont="1" applyFill="1" applyBorder="1" applyAlignment="1" applyProtection="1">
      <alignment vertical="center"/>
      <protection hidden="1"/>
    </xf>
    <xf numFmtId="0" fontId="4" fillId="18" borderId="8" xfId="0" applyFont="1" applyFill="1" applyBorder="1" applyAlignment="1" applyProtection="1">
      <alignment vertical="center"/>
      <protection hidden="1"/>
    </xf>
    <xf numFmtId="0" fontId="2" fillId="18" borderId="8" xfId="0" applyFont="1" applyFill="1" applyBorder="1" applyAlignment="1" applyProtection="1">
      <alignment vertical="center"/>
      <protection hidden="1"/>
    </xf>
    <xf numFmtId="0" fontId="1" fillId="18" borderId="8" xfId="0" applyFont="1" applyFill="1" applyBorder="1" applyAlignment="1" applyProtection="1">
      <alignment vertical="center"/>
      <protection hidden="1"/>
    </xf>
    <xf numFmtId="0" fontId="5" fillId="18" borderId="0" xfId="0" applyFont="1" applyFill="1" applyBorder="1" applyAlignment="1" applyProtection="1">
      <alignment vertical="center"/>
      <protection hidden="1"/>
    </xf>
    <xf numFmtId="0" fontId="4" fillId="18" borderId="0" xfId="0" applyFont="1" applyFill="1" applyBorder="1" applyAlignment="1" applyProtection="1">
      <alignment vertical="center"/>
      <protection hidden="1"/>
    </xf>
    <xf numFmtId="0" fontId="2" fillId="18" borderId="0" xfId="0" applyFont="1" applyFill="1" applyBorder="1" applyAlignment="1" applyProtection="1">
      <alignment vertical="center"/>
      <protection hidden="1"/>
    </xf>
    <xf numFmtId="0" fontId="1" fillId="18" borderId="0" xfId="0" applyFont="1" applyFill="1" applyBorder="1" applyAlignment="1" applyProtection="1">
      <alignment vertical="center"/>
      <protection hidden="1"/>
    </xf>
    <xf numFmtId="0" fontId="6" fillId="18" borderId="14" xfId="0" applyFont="1" applyFill="1" applyBorder="1" applyAlignment="1" applyProtection="1">
      <alignment vertical="center"/>
      <protection hidden="1"/>
    </xf>
    <xf numFmtId="0" fontId="3" fillId="18" borderId="14" xfId="0" applyFont="1" applyFill="1" applyBorder="1" applyAlignment="1" applyProtection="1">
      <alignment vertical="center"/>
      <protection hidden="1"/>
    </xf>
    <xf numFmtId="0" fontId="5" fillId="18" borderId="14" xfId="0" applyFont="1" applyFill="1" applyBorder="1" applyAlignment="1" applyProtection="1">
      <alignment vertical="center"/>
      <protection hidden="1"/>
    </xf>
    <xf numFmtId="0" fontId="4" fillId="18" borderId="14" xfId="0" applyFont="1" applyFill="1" applyBorder="1" applyAlignment="1" applyProtection="1">
      <alignment vertical="center"/>
      <protection hidden="1"/>
    </xf>
    <xf numFmtId="0" fontId="2" fillId="18" borderId="14" xfId="0" applyFont="1" applyFill="1" applyBorder="1" applyAlignment="1" applyProtection="1">
      <alignment vertical="center"/>
      <protection hidden="1"/>
    </xf>
    <xf numFmtId="0" fontId="1" fillId="18" borderId="14" xfId="0" applyFont="1" applyFill="1" applyBorder="1" applyAlignment="1" applyProtection="1">
      <alignment vertical="center"/>
      <protection hidden="1"/>
    </xf>
    <xf numFmtId="0" fontId="36" fillId="18" borderId="1" xfId="0" applyFont="1" applyFill="1" applyBorder="1" applyAlignment="1" applyProtection="1">
      <alignment vertical="center"/>
      <protection hidden="1"/>
    </xf>
    <xf numFmtId="0" fontId="36" fillId="18" borderId="2" xfId="0" applyFont="1" applyFill="1" applyBorder="1" applyAlignment="1" applyProtection="1">
      <alignment vertical="center"/>
      <protection hidden="1"/>
    </xf>
    <xf numFmtId="0" fontId="36" fillId="18" borderId="8" xfId="0" applyFont="1" applyFill="1" applyBorder="1" applyAlignment="1" applyProtection="1">
      <alignment vertical="center"/>
      <protection hidden="1"/>
    </xf>
    <xf numFmtId="0" fontId="36" fillId="18" borderId="0" xfId="0" applyFont="1" applyFill="1" applyBorder="1" applyAlignment="1" applyProtection="1">
      <alignment vertical="center"/>
      <protection hidden="1"/>
    </xf>
    <xf numFmtId="0" fontId="36" fillId="18" borderId="6" xfId="0" applyFont="1" applyFill="1" applyBorder="1" applyAlignment="1" applyProtection="1">
      <alignment vertical="center"/>
      <protection hidden="1"/>
    </xf>
    <xf numFmtId="0" fontId="36" fillId="18" borderId="9" xfId="0" applyFont="1" applyFill="1" applyBorder="1" applyAlignment="1" applyProtection="1">
      <alignment vertical="center"/>
      <protection hidden="1"/>
    </xf>
    <xf numFmtId="0" fontId="37" fillId="4" borderId="0" xfId="0" applyFont="1" applyFill="1" applyAlignment="1" applyProtection="1">
      <alignment vertical="center" wrapText="1"/>
      <protection hidden="1"/>
    </xf>
    <xf numFmtId="0" fontId="8" fillId="4" borderId="0" xfId="0" applyFont="1" applyFill="1" applyAlignment="1" applyProtection="1">
      <alignment vertical="center" wrapText="1"/>
      <protection hidden="1"/>
    </xf>
    <xf numFmtId="0" fontId="37" fillId="4" borderId="4" xfId="0" applyFont="1" applyFill="1" applyBorder="1" applyAlignment="1" applyProtection="1">
      <alignment vertical="center" wrapText="1"/>
      <protection hidden="1"/>
    </xf>
    <xf numFmtId="0" fontId="10" fillId="17" borderId="0" xfId="0" applyFont="1" applyFill="1" applyBorder="1" applyAlignment="1" applyProtection="1">
      <alignment horizontal="center"/>
      <protection hidden="1"/>
    </xf>
    <xf numFmtId="0" fontId="27" fillId="9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6" fillId="7" borderId="1" xfId="0" applyFont="1" applyFill="1" applyBorder="1" applyAlignment="1" applyProtection="1">
      <alignment horizontal="center" vertical="center"/>
      <protection hidden="1"/>
    </xf>
    <xf numFmtId="0" fontId="36" fillId="7" borderId="2" xfId="0" applyFont="1" applyFill="1" applyBorder="1" applyAlignment="1" applyProtection="1">
      <alignment horizontal="center" vertical="center"/>
      <protection hidden="1"/>
    </xf>
    <xf numFmtId="0" fontId="36" fillId="7" borderId="6" xfId="0" applyFont="1" applyFill="1" applyBorder="1" applyAlignment="1" applyProtection="1">
      <alignment horizontal="center" vertical="center"/>
      <protection hidden="1"/>
    </xf>
    <xf numFmtId="0" fontId="36" fillId="7" borderId="8" xfId="0" applyFont="1" applyFill="1" applyBorder="1" applyAlignment="1" applyProtection="1">
      <alignment horizontal="center" vertical="center"/>
      <protection hidden="1"/>
    </xf>
    <xf numFmtId="0" fontId="36" fillId="7" borderId="0" xfId="0" applyFont="1" applyFill="1" applyBorder="1" applyAlignment="1" applyProtection="1">
      <alignment horizontal="center" vertical="center"/>
      <protection hidden="1"/>
    </xf>
    <xf numFmtId="0" fontId="36" fillId="7" borderId="9" xfId="0" applyFont="1" applyFill="1" applyBorder="1" applyAlignment="1" applyProtection="1">
      <alignment horizontal="center" vertical="center"/>
      <protection hidden="1"/>
    </xf>
    <xf numFmtId="0" fontId="36" fillId="7" borderId="3" xfId="0" applyFont="1" applyFill="1" applyBorder="1" applyAlignment="1" applyProtection="1">
      <alignment horizontal="center" vertical="center"/>
      <protection hidden="1"/>
    </xf>
    <xf numFmtId="0" fontId="36" fillId="7" borderId="4" xfId="0" applyFont="1" applyFill="1" applyBorder="1" applyAlignment="1" applyProtection="1">
      <alignment horizontal="center" vertical="center"/>
      <protection hidden="1"/>
    </xf>
    <xf numFmtId="0" fontId="36" fillId="7" borderId="7" xfId="0" applyFont="1" applyFill="1" applyBorder="1" applyAlignment="1" applyProtection="1">
      <alignment horizontal="center" vertical="center"/>
      <protection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6" fillId="12" borderId="10" xfId="0" applyFont="1" applyFill="1" applyBorder="1" applyAlignment="1" applyProtection="1">
      <alignment horizontal="center" vertical="center"/>
      <protection hidden="1"/>
    </xf>
    <xf numFmtId="0" fontId="6" fillId="12" borderId="11" xfId="0" applyFont="1" applyFill="1" applyBorder="1" applyAlignment="1" applyProtection="1">
      <alignment horizontal="center" vertical="center"/>
      <protection hidden="1"/>
    </xf>
    <xf numFmtId="0" fontId="6" fillId="12" borderId="12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1" fillId="4" borderId="0" xfId="0" applyFont="1" applyFill="1" applyAlignment="1" applyProtection="1">
      <alignment horizontal="center" vertical="center" wrapText="1"/>
      <protection hidden="1"/>
    </xf>
    <xf numFmtId="0" fontId="41" fillId="4" borderId="4" xfId="0" applyFont="1" applyFill="1" applyBorder="1" applyAlignment="1" applyProtection="1">
      <alignment horizontal="center" vertical="center" wrapText="1"/>
      <protection hidden="1"/>
    </xf>
    <xf numFmtId="0" fontId="9" fillId="25" borderId="1" xfId="0" applyFont="1" applyFill="1" applyBorder="1" applyAlignment="1" applyProtection="1">
      <alignment horizontal="center" vertical="center" wrapText="1"/>
      <protection locked="0"/>
    </xf>
    <xf numFmtId="0" fontId="9" fillId="25" borderId="6" xfId="0" applyFont="1" applyFill="1" applyBorder="1" applyAlignment="1" applyProtection="1">
      <alignment horizontal="center" vertical="center" wrapText="1"/>
      <protection locked="0"/>
    </xf>
    <xf numFmtId="0" fontId="9" fillId="25" borderId="8" xfId="0" applyFont="1" applyFill="1" applyBorder="1" applyAlignment="1" applyProtection="1">
      <alignment horizontal="center" vertical="center" wrapText="1"/>
      <protection locked="0"/>
    </xf>
    <xf numFmtId="0" fontId="9" fillId="25" borderId="9" xfId="0" applyFont="1" applyFill="1" applyBorder="1" applyAlignment="1" applyProtection="1">
      <alignment horizontal="center" vertical="center" wrapText="1"/>
      <protection locked="0"/>
    </xf>
    <xf numFmtId="0" fontId="9" fillId="25" borderId="3" xfId="0" applyFont="1" applyFill="1" applyBorder="1" applyAlignment="1" applyProtection="1">
      <alignment horizontal="center" vertical="center" wrapText="1"/>
      <protection locked="0"/>
    </xf>
    <xf numFmtId="0" fontId="9" fillId="25" borderId="7" xfId="0" applyFont="1" applyFill="1" applyBorder="1" applyAlignment="1" applyProtection="1">
      <alignment horizontal="center" vertical="center" wrapText="1"/>
      <protection locked="0"/>
    </xf>
    <xf numFmtId="0" fontId="16" fillId="16" borderId="5" xfId="0" applyFont="1" applyFill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 vertical="center"/>
      <protection hidden="1"/>
    </xf>
    <xf numFmtId="0" fontId="20" fillId="5" borderId="5" xfId="0" applyFont="1" applyFill="1" applyBorder="1" applyAlignment="1" applyProtection="1">
      <alignment horizontal="right" vertical="center"/>
      <protection hidden="1"/>
    </xf>
    <xf numFmtId="0" fontId="17" fillId="13" borderId="5" xfId="0" applyFont="1" applyFill="1" applyBorder="1" applyAlignment="1" applyProtection="1">
      <alignment horizontal="center" vertical="center"/>
      <protection hidden="1"/>
    </xf>
    <xf numFmtId="0" fontId="17" fillId="13" borderId="5" xfId="0" applyFont="1" applyFill="1" applyBorder="1" applyAlignment="1" applyProtection="1">
      <alignment horizontal="right" vertical="center"/>
      <protection hidden="1"/>
    </xf>
    <xf numFmtId="0" fontId="20" fillId="5" borderId="5" xfId="0" applyFont="1" applyFill="1" applyBorder="1" applyAlignment="1" applyProtection="1">
      <alignment horizontal="center" vertical="center"/>
      <protection hidden="1"/>
    </xf>
    <xf numFmtId="0" fontId="35" fillId="2" borderId="10" xfId="0" applyFont="1" applyFill="1" applyBorder="1" applyAlignment="1" applyProtection="1">
      <alignment horizontal="center" vertical="center"/>
      <protection locked="0"/>
    </xf>
    <xf numFmtId="0" fontId="35" fillId="2" borderId="11" xfId="0" applyFont="1" applyFill="1" applyBorder="1" applyAlignment="1" applyProtection="1">
      <alignment horizontal="center" vertical="center"/>
      <protection locked="0"/>
    </xf>
    <xf numFmtId="0" fontId="34" fillId="7" borderId="10" xfId="0" applyFont="1" applyFill="1" applyBorder="1" applyAlignment="1" applyProtection="1">
      <alignment horizontal="center" vertical="center"/>
      <protection hidden="1"/>
    </xf>
    <xf numFmtId="0" fontId="34" fillId="7" borderId="11" xfId="0" applyFont="1" applyFill="1" applyBorder="1" applyAlignment="1" applyProtection="1">
      <alignment horizontal="center" vertical="center"/>
      <protection hidden="1"/>
    </xf>
    <xf numFmtId="0" fontId="34" fillId="7" borderId="12" xfId="0" applyFont="1" applyFill="1" applyBorder="1" applyAlignment="1" applyProtection="1">
      <alignment horizontal="center" vertical="center"/>
      <protection hidden="1"/>
    </xf>
    <xf numFmtId="0" fontId="28" fillId="19" borderId="0" xfId="0" applyFont="1" applyFill="1" applyBorder="1" applyAlignment="1" applyProtection="1">
      <alignment horizontal="center" vertical="center"/>
      <protection hidden="1"/>
    </xf>
    <xf numFmtId="0" fontId="24" fillId="18" borderId="5" xfId="0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/>
      <protection hidden="1"/>
    </xf>
    <xf numFmtId="0" fontId="19" fillId="13" borderId="5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center" vertical="center"/>
      <protection hidden="1"/>
    </xf>
    <xf numFmtId="0" fontId="40" fillId="9" borderId="0" xfId="0" applyFont="1" applyFill="1" applyBorder="1" applyAlignment="1" applyProtection="1">
      <alignment horizontal="center" vertical="center" wrapText="1"/>
      <protection hidden="1"/>
    </xf>
    <xf numFmtId="0" fontId="28" fillId="12" borderId="0" xfId="0" applyFont="1" applyFill="1" applyBorder="1" applyAlignment="1" applyProtection="1">
      <alignment horizontal="center" vertical="center"/>
      <protection hidden="1"/>
    </xf>
    <xf numFmtId="0" fontId="31" fillId="14" borderId="0" xfId="0" applyFont="1" applyFill="1" applyBorder="1" applyAlignment="1" applyProtection="1">
      <alignment horizontal="center" vertical="center"/>
      <protection hidden="1"/>
    </xf>
    <xf numFmtId="0" fontId="15" fillId="16" borderId="5" xfId="0" applyFont="1" applyFill="1" applyBorder="1" applyAlignment="1" applyProtection="1">
      <alignment horizontal="center" vertical="center"/>
      <protection hidden="1"/>
    </xf>
    <xf numFmtId="0" fontId="14" fillId="16" borderId="5" xfId="0" applyFont="1" applyFill="1" applyBorder="1" applyAlignment="1" applyProtection="1">
      <alignment horizontal="right" vertical="center"/>
      <protection hidden="1"/>
    </xf>
    <xf numFmtId="0" fontId="28" fillId="21" borderId="0" xfId="0" applyFont="1" applyFill="1" applyBorder="1" applyAlignment="1" applyProtection="1">
      <alignment horizontal="center" vertical="center"/>
      <protection hidden="1"/>
    </xf>
    <xf numFmtId="0" fontId="31" fillId="10" borderId="0" xfId="0" applyFont="1" applyFill="1" applyBorder="1" applyAlignment="1" applyProtection="1">
      <alignment horizontal="center" vertical="center"/>
      <protection hidden="1"/>
    </xf>
    <xf numFmtId="0" fontId="22" fillId="7" borderId="5" xfId="0" applyFont="1" applyFill="1" applyBorder="1" applyAlignment="1" applyProtection="1">
      <alignment horizontal="center" vertical="center"/>
      <protection hidden="1"/>
    </xf>
    <xf numFmtId="0" fontId="31" fillId="24" borderId="0" xfId="0" applyFont="1" applyFill="1" applyBorder="1" applyAlignment="1" applyProtection="1">
      <alignment horizontal="center" vertical="center"/>
      <protection hidden="1"/>
    </xf>
    <xf numFmtId="0" fontId="31" fillId="23" borderId="0" xfId="0" applyFont="1" applyFill="1" applyBorder="1" applyAlignment="1" applyProtection="1">
      <alignment horizontal="center" vertical="center"/>
      <protection hidden="1"/>
    </xf>
    <xf numFmtId="0" fontId="14" fillId="16" borderId="5" xfId="0" applyFont="1" applyFill="1" applyBorder="1" applyAlignment="1" applyProtection="1">
      <alignment horizontal="center" vertical="center"/>
      <protection hidden="1"/>
    </xf>
    <xf numFmtId="0" fontId="10" fillId="17" borderId="0" xfId="0" applyFont="1" applyFill="1" applyBorder="1" applyAlignment="1" applyProtection="1">
      <alignment horizontal="center"/>
      <protection hidden="1"/>
    </xf>
    <xf numFmtId="0" fontId="10" fillId="17" borderId="8" xfId="0" applyFont="1" applyFill="1" applyBorder="1" applyAlignment="1" applyProtection="1">
      <alignment horizont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10" fillId="17" borderId="0" xfId="0" applyFont="1" applyFill="1" applyAlignment="1" applyProtection="1">
      <alignment horizontal="center"/>
      <protection hidden="1"/>
    </xf>
    <xf numFmtId="0" fontId="21" fillId="5" borderId="5" xfId="0" applyFont="1" applyFill="1" applyBorder="1" applyAlignment="1" applyProtection="1">
      <alignment horizontal="center" vertical="center"/>
      <protection hidden="1"/>
    </xf>
    <xf numFmtId="0" fontId="28" fillId="13" borderId="0" xfId="0" applyFont="1" applyFill="1" applyBorder="1" applyAlignment="1" applyProtection="1">
      <alignment horizontal="center" vertical="center"/>
      <protection hidden="1"/>
    </xf>
    <xf numFmtId="0" fontId="28" fillId="11" borderId="0" xfId="0" applyFont="1" applyFill="1" applyBorder="1" applyAlignment="1" applyProtection="1">
      <alignment horizontal="center" vertical="center"/>
      <protection hidden="1"/>
    </xf>
    <xf numFmtId="0" fontId="28" fillId="20" borderId="0" xfId="0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2" fillId="8" borderId="11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1" fillId="13" borderId="10" xfId="0" applyFont="1" applyFill="1" applyBorder="1" applyAlignment="1" applyProtection="1">
      <alignment horizontal="center" vertical="center"/>
      <protection hidden="1"/>
    </xf>
    <xf numFmtId="0" fontId="1" fillId="13" borderId="11" xfId="0" applyFont="1" applyFill="1" applyBorder="1" applyAlignment="1" applyProtection="1">
      <alignment horizontal="center" vertical="center"/>
      <protection hidden="1"/>
    </xf>
    <xf numFmtId="0" fontId="1" fillId="13" borderId="12" xfId="0" applyFont="1" applyFill="1" applyBorder="1" applyAlignment="1" applyProtection="1">
      <alignment horizontal="center" vertical="center"/>
      <protection hidden="1"/>
    </xf>
    <xf numFmtId="0" fontId="18" fillId="13" borderId="5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Border="1" applyAlignment="1" applyProtection="1">
      <alignment horizontal="center" vertical="center"/>
      <protection hidden="1"/>
    </xf>
    <xf numFmtId="0" fontId="28" fillId="16" borderId="0" xfId="0" applyFont="1" applyFill="1" applyBorder="1" applyAlignment="1" applyProtection="1">
      <alignment horizontal="center" vertical="center"/>
      <protection hidden="1"/>
    </xf>
    <xf numFmtId="0" fontId="31" fillId="22" borderId="0" xfId="0" applyFont="1" applyFill="1" applyBorder="1" applyAlignment="1" applyProtection="1">
      <alignment horizontal="center" vertical="center"/>
      <protection hidden="1"/>
    </xf>
    <xf numFmtId="0" fontId="31" fillId="15" borderId="0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53"/>
  <sheetViews>
    <sheetView tabSelected="1" view="pageBreakPreview" zoomScaleNormal="100" zoomScaleSheetLayoutView="100" workbookViewId="0">
      <selection activeCell="N18" sqref="N18:P18"/>
    </sheetView>
  </sheetViews>
  <sheetFormatPr defaultRowHeight="15" x14ac:dyDescent="0.25"/>
  <cols>
    <col min="1" max="1" width="1.7109375" style="1" customWidth="1"/>
    <col min="2" max="53" width="3.5703125" style="1" customWidth="1"/>
    <col min="54" max="54" width="1.7109375" style="1" customWidth="1"/>
    <col min="55" max="64" width="9.140625" style="1" hidden="1" customWidth="1"/>
    <col min="65" max="66" width="4.85546875" style="1" hidden="1" customWidth="1"/>
    <col min="67" max="67" width="10.85546875" style="1" hidden="1" customWidth="1"/>
    <col min="68" max="68" width="16.5703125" style="1" hidden="1" customWidth="1"/>
    <col min="69" max="71" width="9.140625" style="1" hidden="1" customWidth="1"/>
    <col min="72" max="72" width="12.5703125" style="1" hidden="1" customWidth="1"/>
    <col min="73" max="74" width="9.140625" style="1" hidden="1" customWidth="1"/>
    <col min="75" max="16384" width="9.140625" style="1"/>
  </cols>
  <sheetData>
    <row r="1" spans="1:74" ht="9.9499999999999993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" t="s">
        <v>59</v>
      </c>
      <c r="BD1" s="1">
        <v>-1</v>
      </c>
      <c r="BK1" s="1" t="s">
        <v>0</v>
      </c>
      <c r="BL1" s="1" t="s">
        <v>58</v>
      </c>
    </row>
    <row r="2" spans="1:74" ht="8.1" customHeight="1" x14ac:dyDescent="0.25">
      <c r="A2" s="3"/>
      <c r="B2" s="89" t="s">
        <v>57</v>
      </c>
      <c r="C2" s="89"/>
      <c r="D2" s="89"/>
      <c r="E2" s="89"/>
      <c r="F2" s="89"/>
      <c r="G2" s="89"/>
      <c r="H2" s="89"/>
      <c r="I2" s="89"/>
      <c r="J2" s="89"/>
      <c r="K2" s="89"/>
      <c r="L2" s="2"/>
      <c r="M2" s="2"/>
      <c r="N2" s="56"/>
      <c r="O2" s="57"/>
      <c r="P2" s="57"/>
      <c r="Q2" s="57"/>
      <c r="R2" s="57"/>
      <c r="S2" s="57"/>
      <c r="T2" s="57"/>
      <c r="U2" s="57"/>
      <c r="V2" s="57"/>
      <c r="W2" s="68" t="str">
        <f>IF(B11&gt;=4000,"",IF(B11&gt;=1,BC1,""))</f>
        <v/>
      </c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70"/>
      <c r="AS2" s="57"/>
      <c r="AT2" s="57"/>
      <c r="AU2" s="57"/>
      <c r="AV2" s="57"/>
      <c r="AW2" s="57"/>
      <c r="AX2" s="57"/>
      <c r="AY2" s="57"/>
      <c r="AZ2" s="57"/>
      <c r="BA2" s="60"/>
      <c r="BB2" s="3"/>
    </row>
    <row r="3" spans="1:74" ht="8.1" customHeight="1" thickBot="1" x14ac:dyDescent="0.3">
      <c r="A3" s="3"/>
      <c r="B3" s="89"/>
      <c r="C3" s="89"/>
      <c r="D3" s="89"/>
      <c r="E3" s="89"/>
      <c r="F3" s="89"/>
      <c r="G3" s="89"/>
      <c r="H3" s="89"/>
      <c r="I3" s="89"/>
      <c r="J3" s="89"/>
      <c r="K3" s="89"/>
      <c r="L3" s="62"/>
      <c r="M3" s="62"/>
      <c r="N3" s="58"/>
      <c r="O3" s="59"/>
      <c r="P3" s="59"/>
      <c r="Q3" s="59"/>
      <c r="R3" s="59"/>
      <c r="S3" s="59"/>
      <c r="T3" s="59"/>
      <c r="U3" s="59"/>
      <c r="V3" s="59"/>
      <c r="W3" s="71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3"/>
      <c r="AS3" s="59"/>
      <c r="AT3" s="59"/>
      <c r="AU3" s="59"/>
      <c r="AV3" s="59"/>
      <c r="AW3" s="59"/>
      <c r="AX3" s="59"/>
      <c r="AY3" s="59"/>
      <c r="AZ3" s="59"/>
      <c r="BA3" s="61"/>
      <c r="BB3" s="124" t="s">
        <v>56</v>
      </c>
      <c r="BC3" s="1">
        <f>LEN(B11)</f>
        <v>0</v>
      </c>
      <c r="BD3" s="1">
        <f>LEN(N11)</f>
        <v>0</v>
      </c>
      <c r="BF3" s="13"/>
      <c r="BG3" s="13"/>
      <c r="BH3" s="13">
        <f>SUM(BG4:BG7)</f>
        <v>0</v>
      </c>
      <c r="BI3" s="13"/>
      <c r="BJ3" s="13"/>
      <c r="BK3" s="13"/>
      <c r="BL3" s="13"/>
      <c r="BM3" s="13"/>
      <c r="BN3" s="1">
        <v>1</v>
      </c>
      <c r="BO3" s="1">
        <v>2</v>
      </c>
      <c r="BP3" s="1">
        <v>3</v>
      </c>
      <c r="BQ3" s="1">
        <v>4</v>
      </c>
      <c r="BR3" s="1">
        <v>5</v>
      </c>
      <c r="BS3" s="1">
        <v>6</v>
      </c>
      <c r="BT3" s="1">
        <v>7</v>
      </c>
      <c r="BU3" s="1">
        <v>8</v>
      </c>
      <c r="BV3" s="1">
        <v>9</v>
      </c>
    </row>
    <row r="4" spans="1:74" ht="8.1" customHeight="1" x14ac:dyDescent="0.25">
      <c r="A4" s="3"/>
      <c r="B4" s="89"/>
      <c r="C4" s="89"/>
      <c r="D4" s="89"/>
      <c r="E4" s="89"/>
      <c r="F4" s="89"/>
      <c r="G4" s="89"/>
      <c r="H4" s="89"/>
      <c r="I4" s="89"/>
      <c r="J4" s="89"/>
      <c r="K4" s="89"/>
      <c r="L4" s="91"/>
      <c r="M4" s="92"/>
      <c r="N4" s="58"/>
      <c r="O4" s="59"/>
      <c r="P4" s="59"/>
      <c r="Q4" s="59"/>
      <c r="R4" s="59"/>
      <c r="S4" s="59"/>
      <c r="T4" s="59"/>
      <c r="U4" s="59"/>
      <c r="V4" s="59"/>
      <c r="W4" s="71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3"/>
      <c r="AS4" s="59"/>
      <c r="AT4" s="59"/>
      <c r="AU4" s="59"/>
      <c r="AV4" s="59"/>
      <c r="AW4" s="59"/>
      <c r="AX4" s="59"/>
      <c r="AY4" s="59"/>
      <c r="AZ4" s="59"/>
      <c r="BA4" s="61"/>
      <c r="BB4" s="124"/>
      <c r="BC4" s="1">
        <v>1</v>
      </c>
      <c r="BD4" s="1">
        <f>IF($BC$3&gt;=BC4,BC4,0)</f>
        <v>0</v>
      </c>
      <c r="BE4" s="1" t="str">
        <f>IF(BD4=BC4,RIGHT($B$11,BC4),"")</f>
        <v/>
      </c>
      <c r="BF4" s="13" t="str">
        <f>IF(LEN(BE4)=1,BE4*1,"")</f>
        <v/>
      </c>
      <c r="BG4" s="13">
        <f>LEN(BE4)</f>
        <v>0</v>
      </c>
      <c r="BH4" s="13">
        <f>IF($BH$3&gt;=BC4,$BH$3,0)</f>
        <v>0</v>
      </c>
      <c r="BI4" s="13" t="str">
        <f>IF(BH4&gt;=4,$BF$7,IF(BH4&gt;=3,$BF$6,IF(BH4&gt;=2,$BF$5,IF(BH4&gt;=1,$BF$4,""))))</f>
        <v/>
      </c>
      <c r="BJ4" s="13" t="str">
        <f>IFERROR(IF(BI4&gt;=1,ROMAN(BI4),""),"")</f>
        <v/>
      </c>
      <c r="BK4" s="13">
        <f>IF(BI4&gt;=1,LEN(BJ4),0)</f>
        <v>0</v>
      </c>
      <c r="BL4" s="13">
        <f>IF(BH4=4,$BD$14,IF(BH4=3,$BD$12,IF(BH4=2,$BD$10,IF(BH4=1,$BD$8,0))))</f>
        <v>0</v>
      </c>
      <c r="BM4" s="13" t="e">
        <f>IF(BI4&gt;=1,LEFT(BI4,1)*1,0)</f>
        <v>#VALUE!</v>
      </c>
      <c r="BN4" s="14">
        <v>1000</v>
      </c>
      <c r="BO4" s="14" t="s">
        <v>9</v>
      </c>
      <c r="BP4" s="14" t="s">
        <v>8</v>
      </c>
      <c r="BQ4" s="14"/>
      <c r="BR4" s="14"/>
      <c r="BS4" s="14"/>
      <c r="BT4" s="14"/>
      <c r="BU4" s="14"/>
      <c r="BV4" s="14"/>
    </row>
    <row r="5" spans="1:74" ht="8.1" customHeight="1" x14ac:dyDescent="0.25">
      <c r="A5" s="3"/>
      <c r="B5" s="89"/>
      <c r="C5" s="89"/>
      <c r="D5" s="89"/>
      <c r="E5" s="89"/>
      <c r="F5" s="89"/>
      <c r="G5" s="89"/>
      <c r="H5" s="89"/>
      <c r="I5" s="89"/>
      <c r="J5" s="89"/>
      <c r="K5" s="89"/>
      <c r="L5" s="93"/>
      <c r="M5" s="94"/>
      <c r="N5" s="58"/>
      <c r="O5" s="59"/>
      <c r="P5" s="59"/>
      <c r="Q5" s="59"/>
      <c r="R5" s="59"/>
      <c r="S5" s="59"/>
      <c r="T5" s="59"/>
      <c r="U5" s="59"/>
      <c r="V5" s="59"/>
      <c r="W5" s="71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59"/>
      <c r="AT5" s="59"/>
      <c r="AU5" s="59"/>
      <c r="AV5" s="59"/>
      <c r="AW5" s="59"/>
      <c r="AX5" s="59"/>
      <c r="AY5" s="59"/>
      <c r="AZ5" s="59"/>
      <c r="BA5" s="61"/>
      <c r="BB5" s="124" t="s">
        <v>51</v>
      </c>
      <c r="BC5" s="1">
        <v>2</v>
      </c>
      <c r="BD5" s="1">
        <f>IF($BC$3&gt;=BC5,BC5,0)</f>
        <v>0</v>
      </c>
      <c r="BE5" s="1" t="str">
        <f>IF(BD5=BC5,LEFT(RIGHT($B$11,BC5),1),"")</f>
        <v/>
      </c>
      <c r="BF5" s="13" t="str">
        <f>IF(LEN(BE5)=1,BE5*10,"")</f>
        <v/>
      </c>
      <c r="BG5" s="13">
        <f>LEN(BE5)</f>
        <v>0</v>
      </c>
      <c r="BH5" s="13">
        <f>IF($BH$3&gt;=BC5,$BH$3-BC4,0)</f>
        <v>0</v>
      </c>
      <c r="BI5" s="13" t="str">
        <f>IF(BH5&gt;=4,$BF$7,IF(BH5&gt;=3,$BF$6,IF(BH5&gt;=2,$BF$5,IF(BH5&gt;=1,$BF$4,""))))</f>
        <v/>
      </c>
      <c r="BJ5" s="13" t="str">
        <f>IFERROR(IF(BI5&gt;=1,ROMAN(BI5),""),"")</f>
        <v/>
      </c>
      <c r="BK5" s="13">
        <f>IF(BI5&gt;=1,LEN(BJ5),0)</f>
        <v>0</v>
      </c>
      <c r="BL5" s="13">
        <f>IF(BH5=3,$BD$12,IF(BH5=2,$BD$10,IF(BH5=1,$BD$8,0)))</f>
        <v>0</v>
      </c>
      <c r="BM5" s="13" t="e">
        <f>IF(BI5&gt;=1,LEFT(BI5,1)*1,0)</f>
        <v>#VALUE!</v>
      </c>
      <c r="BN5" s="14">
        <v>100</v>
      </c>
      <c r="BO5" s="14" t="s">
        <v>16</v>
      </c>
      <c r="BP5" s="14" t="s">
        <v>15</v>
      </c>
      <c r="BQ5" s="14" t="s">
        <v>14</v>
      </c>
      <c r="BR5" s="14">
        <v>500</v>
      </c>
      <c r="BS5" s="14" t="s">
        <v>13</v>
      </c>
      <c r="BT5" s="14" t="s">
        <v>12</v>
      </c>
      <c r="BU5" s="14" t="s">
        <v>11</v>
      </c>
      <c r="BV5" s="14" t="s">
        <v>10</v>
      </c>
    </row>
    <row r="6" spans="1:74" ht="8.1" customHeight="1" x14ac:dyDescent="0.25">
      <c r="A6" s="3"/>
      <c r="B6" s="89"/>
      <c r="C6" s="89"/>
      <c r="D6" s="89"/>
      <c r="E6" s="89"/>
      <c r="F6" s="89"/>
      <c r="G6" s="89"/>
      <c r="H6" s="89"/>
      <c r="I6" s="89"/>
      <c r="J6" s="89"/>
      <c r="K6" s="89"/>
      <c r="L6" s="93"/>
      <c r="M6" s="94"/>
      <c r="N6" s="58"/>
      <c r="O6" s="59"/>
      <c r="P6" s="59"/>
      <c r="Q6" s="59"/>
      <c r="R6" s="59"/>
      <c r="S6" s="59"/>
      <c r="T6" s="59"/>
      <c r="U6" s="59"/>
      <c r="V6" s="59"/>
      <c r="W6" s="71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3"/>
      <c r="AS6" s="59"/>
      <c r="AT6" s="59"/>
      <c r="AU6" s="59"/>
      <c r="AV6" s="59"/>
      <c r="AW6" s="59"/>
      <c r="AX6" s="59"/>
      <c r="AY6" s="59"/>
      <c r="AZ6" s="59"/>
      <c r="BA6" s="61"/>
      <c r="BB6" s="124"/>
      <c r="BC6" s="1">
        <v>3</v>
      </c>
      <c r="BD6" s="1">
        <f>IF($BC$3&gt;=BC6,BC6,0)</f>
        <v>0</v>
      </c>
      <c r="BE6" s="1" t="str">
        <f>IF(BD6=BC6,LEFT(RIGHT($B$11,BC6),1),"")</f>
        <v/>
      </c>
      <c r="BF6" s="13" t="str">
        <f>IF(LEN(BE6)=1,BE6*100,"")</f>
        <v/>
      </c>
      <c r="BG6" s="13">
        <f>LEN(BE6)</f>
        <v>0</v>
      </c>
      <c r="BH6" s="13">
        <f>IF($BH$3&gt;=BC6,$BH$3-BC5,0)</f>
        <v>0</v>
      </c>
      <c r="BI6" s="13" t="str">
        <f>IF(BH6&gt;=4,$BF$7,IF(BH6&gt;=3,$BF$6,IF(BH6&gt;=2,$BF$5,IF(BH6&gt;=1,$BF$4,""))))</f>
        <v/>
      </c>
      <c r="BJ6" s="13" t="str">
        <f>IFERROR(IF(BI6&gt;=1,ROMAN(BI6),""),"")</f>
        <v/>
      </c>
      <c r="BK6" s="13">
        <f>IF(BI6&gt;=1,LEN(BJ6),0)</f>
        <v>0</v>
      </c>
      <c r="BL6" s="13">
        <f>IF(BH6=2,$BD$10,IF(BH6=1,$BD$8,0))</f>
        <v>0</v>
      </c>
      <c r="BM6" s="13" t="e">
        <f>IF(BI6&gt;=1,LEFT(BI6,1)*1,0)</f>
        <v>#VALUE!</v>
      </c>
      <c r="BN6" s="14">
        <v>10</v>
      </c>
      <c r="BO6" s="14" t="s">
        <v>23</v>
      </c>
      <c r="BP6" s="14" t="s">
        <v>22</v>
      </c>
      <c r="BQ6" s="14" t="s">
        <v>21</v>
      </c>
      <c r="BR6" s="14">
        <v>50</v>
      </c>
      <c r="BS6" s="14" t="s">
        <v>20</v>
      </c>
      <c r="BT6" s="14" t="s">
        <v>19</v>
      </c>
      <c r="BU6" s="14" t="s">
        <v>18</v>
      </c>
      <c r="BV6" s="14" t="s">
        <v>17</v>
      </c>
    </row>
    <row r="7" spans="1:74" ht="8.1" customHeight="1" x14ac:dyDescent="0.25">
      <c r="A7" s="3"/>
      <c r="B7" s="89"/>
      <c r="C7" s="89"/>
      <c r="D7" s="89"/>
      <c r="E7" s="89"/>
      <c r="F7" s="89"/>
      <c r="G7" s="89"/>
      <c r="H7" s="89"/>
      <c r="I7" s="89"/>
      <c r="J7" s="89"/>
      <c r="K7" s="89"/>
      <c r="L7" s="93"/>
      <c r="M7" s="94"/>
      <c r="N7" s="58"/>
      <c r="O7" s="59"/>
      <c r="P7" s="59"/>
      <c r="Q7" s="59"/>
      <c r="R7" s="59"/>
      <c r="S7" s="59"/>
      <c r="T7" s="59"/>
      <c r="U7" s="59"/>
      <c r="V7" s="59"/>
      <c r="W7" s="71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3"/>
      <c r="AS7" s="59"/>
      <c r="AT7" s="59"/>
      <c r="AU7" s="59"/>
      <c r="AV7" s="59"/>
      <c r="AW7" s="59"/>
      <c r="AX7" s="59"/>
      <c r="AY7" s="59"/>
      <c r="AZ7" s="59"/>
      <c r="BA7" s="61"/>
      <c r="BB7" s="124" t="s">
        <v>55</v>
      </c>
      <c r="BC7" s="1">
        <v>4</v>
      </c>
      <c r="BD7" s="1">
        <f>IF($BC$3&gt;=BC7,BC7,0)</f>
        <v>0</v>
      </c>
      <c r="BE7" s="1" t="str">
        <f>IF(BD7=BC7,LEFT(RIGHT($B$11,BC7),1),"")</f>
        <v/>
      </c>
      <c r="BF7" s="13" t="str">
        <f>IF(LEN(BE7)=1,BE7*1000,"")</f>
        <v/>
      </c>
      <c r="BG7" s="13">
        <f>LEN(BE7)</f>
        <v>0</v>
      </c>
      <c r="BH7" s="13">
        <f>IF($BH$3&gt;=BC7,$BH$3-BC6,0)</f>
        <v>0</v>
      </c>
      <c r="BI7" s="13" t="str">
        <f>IF(BH7&gt;=4,$BF$7,IF(BH7&gt;=3,$BF$6,IF(BH7&gt;=2,$BF$5,IF(BH7&gt;=1,$BF$4,""))))</f>
        <v/>
      </c>
      <c r="BJ7" s="13" t="str">
        <f>IFERROR(IF(BI7&gt;=1,ROMAN(BI7),""),"")</f>
        <v/>
      </c>
      <c r="BK7" s="13">
        <f>IF(BI7&gt;=1,LEN(BJ7),0)</f>
        <v>0</v>
      </c>
      <c r="BL7" s="13">
        <f>IF(BH7=1,$BD$8,0)</f>
        <v>0</v>
      </c>
      <c r="BM7" s="13" t="e">
        <f>IF(BI7&gt;=1,LEFT(BI7,1)*1,0)</f>
        <v>#VALUE!</v>
      </c>
      <c r="BN7" s="14">
        <v>1</v>
      </c>
      <c r="BO7" s="14" t="s">
        <v>29</v>
      </c>
      <c r="BP7" s="14" t="s">
        <v>27</v>
      </c>
      <c r="BQ7" s="35" t="s">
        <v>28</v>
      </c>
      <c r="BR7" s="14">
        <v>5</v>
      </c>
      <c r="BS7" s="14" t="s">
        <v>26</v>
      </c>
      <c r="BT7" s="14" t="s">
        <v>25</v>
      </c>
      <c r="BU7" s="14" t="s">
        <v>24</v>
      </c>
      <c r="BV7" s="35" t="s">
        <v>34</v>
      </c>
    </row>
    <row r="8" spans="1:74" ht="8.1" customHeight="1" thickBot="1" x14ac:dyDescent="0.3">
      <c r="A8" s="3"/>
      <c r="B8" s="89"/>
      <c r="C8" s="89"/>
      <c r="D8" s="89"/>
      <c r="E8" s="89"/>
      <c r="F8" s="89"/>
      <c r="G8" s="89"/>
      <c r="H8" s="89"/>
      <c r="I8" s="89"/>
      <c r="J8" s="89"/>
      <c r="K8" s="89"/>
      <c r="L8" s="95"/>
      <c r="M8" s="96"/>
      <c r="N8" s="58"/>
      <c r="O8" s="59"/>
      <c r="P8" s="59"/>
      <c r="Q8" s="59"/>
      <c r="R8" s="59"/>
      <c r="S8" s="59"/>
      <c r="T8" s="59"/>
      <c r="U8" s="59"/>
      <c r="V8" s="59"/>
      <c r="W8" s="71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3"/>
      <c r="AS8" s="59"/>
      <c r="AT8" s="59"/>
      <c r="AU8" s="59"/>
      <c r="AV8" s="59"/>
      <c r="AW8" s="59"/>
      <c r="AX8" s="59"/>
      <c r="AY8" s="59"/>
      <c r="AZ8" s="59"/>
      <c r="BA8" s="61"/>
      <c r="BB8" s="124"/>
      <c r="BC8" s="1" t="s">
        <v>1</v>
      </c>
      <c r="BD8" s="1">
        <v>1</v>
      </c>
      <c r="BF8" s="13"/>
      <c r="BG8" s="13"/>
      <c r="BH8" s="13"/>
      <c r="BI8" s="13"/>
      <c r="BJ8" s="13"/>
      <c r="BK8" s="13"/>
      <c r="BL8" s="13"/>
      <c r="BM8" s="13"/>
      <c r="BN8" s="14" t="str">
        <f t="shared" ref="BN8:BV8" si="0">IF($BH4=4,BN4,IF($BH4=3,BN$5,IF($BH4=2,BN$6,IF($BH4=1,BN$7,""))))</f>
        <v/>
      </c>
      <c r="BO8" s="14" t="str">
        <f t="shared" si="0"/>
        <v/>
      </c>
      <c r="BP8" s="14" t="str">
        <f t="shared" si="0"/>
        <v/>
      </c>
      <c r="BQ8" s="14" t="str">
        <f t="shared" si="0"/>
        <v/>
      </c>
      <c r="BR8" s="14" t="str">
        <f t="shared" si="0"/>
        <v/>
      </c>
      <c r="BS8" s="14" t="str">
        <f t="shared" si="0"/>
        <v/>
      </c>
      <c r="BT8" s="14" t="str">
        <f t="shared" si="0"/>
        <v/>
      </c>
      <c r="BU8" s="14" t="str">
        <f t="shared" si="0"/>
        <v/>
      </c>
      <c r="BV8" s="14" t="str">
        <f t="shared" si="0"/>
        <v/>
      </c>
    </row>
    <row r="9" spans="1:74" ht="8.1" customHeight="1" x14ac:dyDescent="0.25">
      <c r="A9" s="3"/>
      <c r="B9" s="89"/>
      <c r="C9" s="89"/>
      <c r="D9" s="89"/>
      <c r="E9" s="89"/>
      <c r="F9" s="89"/>
      <c r="G9" s="89"/>
      <c r="H9" s="89"/>
      <c r="I9" s="89"/>
      <c r="J9" s="89"/>
      <c r="K9" s="89"/>
      <c r="L9" s="63"/>
      <c r="M9" s="63"/>
      <c r="N9" s="58"/>
      <c r="O9" s="59"/>
      <c r="P9" s="59"/>
      <c r="Q9" s="59"/>
      <c r="R9" s="59"/>
      <c r="S9" s="59"/>
      <c r="T9" s="59"/>
      <c r="U9" s="59"/>
      <c r="V9" s="59"/>
      <c r="W9" s="71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3"/>
      <c r="AS9" s="59"/>
      <c r="AT9" s="59"/>
      <c r="AU9" s="59"/>
      <c r="AV9" s="59"/>
      <c r="AW9" s="59"/>
      <c r="AX9" s="59"/>
      <c r="AY9" s="59"/>
      <c r="AZ9" s="59"/>
      <c r="BA9" s="61"/>
      <c r="BB9" s="124" t="s">
        <v>46</v>
      </c>
      <c r="BC9" s="1" t="s">
        <v>2</v>
      </c>
      <c r="BD9" s="1">
        <v>5</v>
      </c>
      <c r="BF9" s="13">
        <v>1</v>
      </c>
      <c r="BG9" s="13">
        <v>2</v>
      </c>
      <c r="BH9" s="13">
        <v>3</v>
      </c>
      <c r="BI9" s="13">
        <v>4</v>
      </c>
      <c r="BJ9" s="13"/>
      <c r="BK9" s="13"/>
      <c r="BL9" s="13"/>
      <c r="BM9" s="13"/>
      <c r="BN9" s="14" t="str">
        <f t="shared" ref="BN9:BV9" si="1">IF($BH5=4,BN5,IF($BH5=3,BN$5,IF($BH5=2,BN$6,IF($BH5=1,BN$7,""))))</f>
        <v/>
      </c>
      <c r="BO9" s="14" t="str">
        <f t="shared" si="1"/>
        <v/>
      </c>
      <c r="BP9" s="14" t="str">
        <f t="shared" si="1"/>
        <v/>
      </c>
      <c r="BQ9" s="14" t="str">
        <f t="shared" si="1"/>
        <v/>
      </c>
      <c r="BR9" s="14" t="str">
        <f t="shared" si="1"/>
        <v/>
      </c>
      <c r="BS9" s="14" t="str">
        <f t="shared" si="1"/>
        <v/>
      </c>
      <c r="BT9" s="14" t="str">
        <f t="shared" si="1"/>
        <v/>
      </c>
      <c r="BU9" s="14" t="str">
        <f t="shared" si="1"/>
        <v/>
      </c>
      <c r="BV9" s="14" t="str">
        <f t="shared" si="1"/>
        <v/>
      </c>
    </row>
    <row r="10" spans="1:74" ht="8.1" customHeight="1" thickBot="1" x14ac:dyDescent="0.3">
      <c r="A10" s="3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64"/>
      <c r="M10" s="64"/>
      <c r="N10" s="58"/>
      <c r="O10" s="59"/>
      <c r="P10" s="59"/>
      <c r="Q10" s="59"/>
      <c r="R10" s="59"/>
      <c r="S10" s="59"/>
      <c r="T10" s="59"/>
      <c r="U10" s="59"/>
      <c r="V10" s="59"/>
      <c r="W10" s="74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6"/>
      <c r="AS10" s="59"/>
      <c r="AT10" s="59"/>
      <c r="AU10" s="59"/>
      <c r="AV10" s="59"/>
      <c r="AW10" s="59"/>
      <c r="AX10" s="59"/>
      <c r="AY10" s="59"/>
      <c r="AZ10" s="59"/>
      <c r="BA10" s="61"/>
      <c r="BB10" s="124"/>
      <c r="BC10" s="1" t="s">
        <v>3</v>
      </c>
      <c r="BD10" s="1">
        <v>10</v>
      </c>
      <c r="BF10" s="13" t="str">
        <f>IF($BK4&gt;=1,(IF($BK4&gt;=BF$9,LEFT($BJ4,BF$9),"")),"")</f>
        <v/>
      </c>
      <c r="BG10" s="13" t="str">
        <f t="shared" ref="BG10:BI13" si="2">IF($BK4&gt;=1,(IF($BK4&gt;=BG$9,RIGHT(LEFT($BJ4,BG$9),1),"")),"")</f>
        <v/>
      </c>
      <c r="BH10" s="13" t="str">
        <f t="shared" si="2"/>
        <v/>
      </c>
      <c r="BI10" s="13" t="str">
        <f t="shared" si="2"/>
        <v/>
      </c>
      <c r="BJ10" s="13"/>
      <c r="BK10" s="13"/>
      <c r="BL10" s="13"/>
      <c r="BM10" s="13"/>
      <c r="BN10" s="14" t="str">
        <f t="shared" ref="BN10:BV10" si="3">IF($BH6=4,BN6,IF($BH6=3,BN$5,IF($BH6=2,BN$6,IF($BH6=1,BN$7,""))))</f>
        <v/>
      </c>
      <c r="BO10" s="14" t="str">
        <f t="shared" si="3"/>
        <v/>
      </c>
      <c r="BP10" s="14" t="str">
        <f t="shared" si="3"/>
        <v/>
      </c>
      <c r="BQ10" s="14" t="str">
        <f t="shared" si="3"/>
        <v/>
      </c>
      <c r="BR10" s="14" t="str">
        <f t="shared" si="3"/>
        <v/>
      </c>
      <c r="BS10" s="14" t="str">
        <f t="shared" si="3"/>
        <v/>
      </c>
      <c r="BT10" s="14" t="str">
        <f t="shared" si="3"/>
        <v/>
      </c>
      <c r="BU10" s="14" t="str">
        <f t="shared" si="3"/>
        <v/>
      </c>
      <c r="BV10" s="14" t="str">
        <f t="shared" si="3"/>
        <v/>
      </c>
    </row>
    <row r="11" spans="1:74" ht="69.95" customHeight="1" thickBot="1" x14ac:dyDescent="0.3">
      <c r="A11" s="3"/>
      <c r="B11" s="103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 t="str">
        <f>IF(B11&gt;=4000,"",IF(B11&gt;=1,ROMAN(B11),""))</f>
        <v/>
      </c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7"/>
      <c r="BB11" s="124" t="s">
        <v>45</v>
      </c>
      <c r="BC11" s="1" t="s">
        <v>6</v>
      </c>
      <c r="BD11" s="1">
        <v>50</v>
      </c>
      <c r="BF11" s="13" t="str">
        <f>IF($BK5&gt;=1,(IF($BK5&gt;=BF$9,LEFT($BJ5,BF$9),"")),"")</f>
        <v/>
      </c>
      <c r="BG11" s="13" t="str">
        <f t="shared" si="2"/>
        <v/>
      </c>
      <c r="BH11" s="13" t="str">
        <f t="shared" si="2"/>
        <v/>
      </c>
      <c r="BI11" s="13" t="str">
        <f t="shared" si="2"/>
        <v/>
      </c>
      <c r="BJ11" s="13"/>
      <c r="BK11" s="13"/>
      <c r="BL11" s="13"/>
      <c r="BM11" s="13"/>
      <c r="BN11" s="14" t="str">
        <f t="shared" ref="BN11:BV11" si="4">IF($BH7=4,BN7,IF($BH7=3,BN$5,IF($BH7=2,BN$6,IF($BH7=1,BN$7,""))))</f>
        <v/>
      </c>
      <c r="BO11" s="14" t="str">
        <f t="shared" si="4"/>
        <v/>
      </c>
      <c r="BP11" s="14" t="str">
        <f t="shared" si="4"/>
        <v/>
      </c>
      <c r="BQ11" s="14" t="str">
        <f t="shared" si="4"/>
        <v/>
      </c>
      <c r="BR11" s="14" t="str">
        <f t="shared" si="4"/>
        <v/>
      </c>
      <c r="BS11" s="14" t="str">
        <f t="shared" si="4"/>
        <v/>
      </c>
      <c r="BT11" s="14" t="str">
        <f t="shared" si="4"/>
        <v/>
      </c>
      <c r="BU11" s="14" t="str">
        <f t="shared" si="4"/>
        <v/>
      </c>
      <c r="BV11" s="14" t="str">
        <f t="shared" si="4"/>
        <v/>
      </c>
    </row>
    <row r="12" spans="1:74" ht="6.95" customHeight="1" x14ac:dyDescent="0.25">
      <c r="A12" s="3"/>
      <c r="B12" s="113" t="str">
        <f>IF(B11&gt;=1,L12,"")</f>
        <v/>
      </c>
      <c r="C12" s="113"/>
      <c r="D12" s="113"/>
      <c r="E12" s="113"/>
      <c r="F12" s="113"/>
      <c r="G12" s="113"/>
      <c r="H12" s="113"/>
      <c r="I12" s="113"/>
      <c r="J12" s="113"/>
      <c r="K12" s="113"/>
      <c r="L12" s="34" t="s">
        <v>54</v>
      </c>
      <c r="M12" s="32">
        <v>1</v>
      </c>
      <c r="N12" s="33" t="s">
        <v>1</v>
      </c>
      <c r="O12" s="33"/>
      <c r="P12" s="33"/>
      <c r="Q12" s="33">
        <v>1</v>
      </c>
      <c r="R12" s="32">
        <v>2</v>
      </c>
      <c r="S12" s="32" t="s">
        <v>2</v>
      </c>
      <c r="T12" s="32"/>
      <c r="U12" s="32"/>
      <c r="V12" s="32">
        <v>5</v>
      </c>
      <c r="W12" s="33"/>
      <c r="X12" s="32">
        <v>3</v>
      </c>
      <c r="Y12" s="32" t="s">
        <v>3</v>
      </c>
      <c r="Z12" s="32"/>
      <c r="AA12" s="32"/>
      <c r="AB12" s="32">
        <v>10</v>
      </c>
      <c r="AC12" s="33"/>
      <c r="AD12" s="32">
        <v>4</v>
      </c>
      <c r="AE12" s="32" t="s">
        <v>6</v>
      </c>
      <c r="AF12" s="32"/>
      <c r="AG12" s="32"/>
      <c r="AH12" s="32">
        <v>50</v>
      </c>
      <c r="AI12" s="33"/>
      <c r="AJ12" s="32">
        <v>5</v>
      </c>
      <c r="AK12" s="32" t="s">
        <v>5</v>
      </c>
      <c r="AL12" s="32"/>
      <c r="AM12" s="32"/>
      <c r="AN12" s="32">
        <v>100</v>
      </c>
      <c r="AO12" s="33"/>
      <c r="AP12" s="32">
        <v>6</v>
      </c>
      <c r="AQ12" s="32" t="s">
        <v>4</v>
      </c>
      <c r="AR12" s="32"/>
      <c r="AS12" s="32"/>
      <c r="AT12" s="32">
        <v>500</v>
      </c>
      <c r="AU12" s="33"/>
      <c r="AV12" s="32">
        <v>7</v>
      </c>
      <c r="AW12" s="32" t="s">
        <v>7</v>
      </c>
      <c r="AX12" s="32"/>
      <c r="AY12" s="32"/>
      <c r="AZ12" s="32">
        <v>1000</v>
      </c>
      <c r="BA12" s="31"/>
      <c r="BB12" s="125"/>
      <c r="BC12" s="1" t="s">
        <v>5</v>
      </c>
      <c r="BD12" s="1">
        <v>100</v>
      </c>
      <c r="BF12" s="13" t="str">
        <f>IF($BK6&gt;=1,(IF($BK6&gt;=BF$9,LEFT($BJ6,BF$9),"")),"")</f>
        <v/>
      </c>
      <c r="BG12" s="13" t="str">
        <f t="shared" si="2"/>
        <v/>
      </c>
      <c r="BH12" s="13" t="str">
        <f t="shared" si="2"/>
        <v/>
      </c>
      <c r="BI12" s="13" t="str">
        <f t="shared" si="2"/>
        <v/>
      </c>
      <c r="BJ12" s="13"/>
      <c r="BK12" s="13"/>
      <c r="BL12" s="13"/>
      <c r="BM12" s="13"/>
      <c r="BN12" s="14" t="e">
        <f>IF(BM4=1,BN8,IF(BM4=2,BO8,IF(BM4=3,BP8,IF(BM4=4,BQ8,IF(BM4=5,BR8,IF(BM4=6,BS8,IF(BM4=7,BT8,IF(BM4=8,BU8,IF(BM4=9,BV8,0)))))))))</f>
        <v>#VALUE!</v>
      </c>
    </row>
    <row r="13" spans="1:74" ht="33" customHeight="1" x14ac:dyDescent="0.25">
      <c r="A13" s="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30"/>
      <c r="M13" s="115" t="str">
        <f>IF($B$11&gt;=M12,N12,"")</f>
        <v/>
      </c>
      <c r="N13" s="115"/>
      <c r="O13" s="115"/>
      <c r="P13" s="30"/>
      <c r="Q13" s="29"/>
      <c r="R13" s="28"/>
      <c r="S13" s="119" t="str">
        <f>IF($B$11&gt;=R12,S12,"")</f>
        <v/>
      </c>
      <c r="T13" s="119"/>
      <c r="U13" s="119"/>
      <c r="V13" s="28"/>
      <c r="W13" s="24"/>
      <c r="X13" s="27"/>
      <c r="Y13" s="121" t="str">
        <f>IF($B$11&gt;=X12,Y12,"")</f>
        <v/>
      </c>
      <c r="Z13" s="121"/>
      <c r="AA13" s="121"/>
      <c r="AB13" s="27"/>
      <c r="AC13" s="21"/>
      <c r="AD13" s="26"/>
      <c r="AE13" s="122" t="str">
        <f>IF($B$11&gt;=AD12,AE12,"")</f>
        <v/>
      </c>
      <c r="AF13" s="122"/>
      <c r="AG13" s="122"/>
      <c r="AH13" s="26"/>
      <c r="AI13" s="21"/>
      <c r="AJ13" s="25"/>
      <c r="AK13" s="141" t="str">
        <f>IF($B$11&gt;=AJ12,AK12,"")</f>
        <v/>
      </c>
      <c r="AL13" s="141"/>
      <c r="AM13" s="141"/>
      <c r="AN13" s="25"/>
      <c r="AO13" s="24"/>
      <c r="AP13" s="23"/>
      <c r="AQ13" s="142" t="str">
        <f>IF($B$11&gt;=AP12,AQ12,"")</f>
        <v/>
      </c>
      <c r="AR13" s="142"/>
      <c r="AS13" s="142"/>
      <c r="AT13" s="23"/>
      <c r="AU13" s="21"/>
      <c r="AV13" s="22"/>
      <c r="AW13" s="139" t="str">
        <f>IF($B$11&gt;=AV12,AW12,"")</f>
        <v/>
      </c>
      <c r="AX13" s="139"/>
      <c r="AY13" s="139"/>
      <c r="AZ13" s="22"/>
      <c r="BA13" s="21"/>
      <c r="BB13" s="125" t="s">
        <v>53</v>
      </c>
      <c r="BC13" s="1" t="s">
        <v>4</v>
      </c>
      <c r="BD13" s="1">
        <v>500</v>
      </c>
      <c r="BF13" s="13" t="str">
        <f>IF($BK7&gt;=1,(IF($BK7&gt;=BF$9,LEFT($BJ7,BF$9),"")),"")</f>
        <v/>
      </c>
      <c r="BG13" s="13" t="str">
        <f t="shared" si="2"/>
        <v/>
      </c>
      <c r="BH13" s="13" t="str">
        <f t="shared" si="2"/>
        <v/>
      </c>
      <c r="BI13" s="13" t="str">
        <f t="shared" si="2"/>
        <v/>
      </c>
      <c r="BJ13" s="13"/>
      <c r="BK13" s="13"/>
      <c r="BL13" s="13"/>
      <c r="BM13" s="13"/>
      <c r="BN13" s="14" t="e">
        <f>IF(BM5=1,BN9,IF(BM5=2,BO9,IF(BM5=3,BP9,IF(BM5=4,BQ9,IF(BM5=5,BR9,IF(BM5=6,BS9,IF(BM5=7,BT9,IF(BM5=8,BU9,IF(BM5=9,BV9,0)))))))))</f>
        <v>#VALUE!</v>
      </c>
    </row>
    <row r="14" spans="1:74" ht="24.75" customHeight="1" x14ac:dyDescent="0.25">
      <c r="A14" s="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4" t="str">
        <f>IF($B$11&gt;=M12,Q12,"")</f>
        <v/>
      </c>
      <c r="M14" s="114"/>
      <c r="N14" s="114"/>
      <c r="O14" s="114"/>
      <c r="P14" s="114"/>
      <c r="Q14" s="20"/>
      <c r="R14" s="118" t="str">
        <f>IF($B$11&gt;=R12,V12,"")</f>
        <v/>
      </c>
      <c r="S14" s="118"/>
      <c r="T14" s="118"/>
      <c r="U14" s="118"/>
      <c r="V14" s="118"/>
      <c r="W14" s="19"/>
      <c r="X14" s="129" t="str">
        <f>IF($B$11&gt;=X12,AB12,"")</f>
        <v/>
      </c>
      <c r="Y14" s="129"/>
      <c r="Z14" s="129"/>
      <c r="AA14" s="129"/>
      <c r="AB14" s="129"/>
      <c r="AC14" s="66"/>
      <c r="AD14" s="130" t="str">
        <f>IF($B$11&gt;=AD12,AH12,"")</f>
        <v/>
      </c>
      <c r="AE14" s="130"/>
      <c r="AF14" s="130"/>
      <c r="AG14" s="130"/>
      <c r="AH14" s="130"/>
      <c r="AI14" s="66"/>
      <c r="AJ14" s="131" t="str">
        <f>IF($B$11&gt;=AJ12,AN12,"")</f>
        <v/>
      </c>
      <c r="AK14" s="131"/>
      <c r="AL14" s="131"/>
      <c r="AM14" s="131"/>
      <c r="AN14" s="131"/>
      <c r="AO14" s="19"/>
      <c r="AP14" s="140" t="str">
        <f>IF($B$11&gt;=AP12,AT12,"")</f>
        <v/>
      </c>
      <c r="AQ14" s="140"/>
      <c r="AR14" s="140"/>
      <c r="AS14" s="140"/>
      <c r="AT14" s="140"/>
      <c r="AU14" s="66"/>
      <c r="AV14" s="108" t="str">
        <f>IF($B$11&gt;=AV12,AZ12,"")</f>
        <v/>
      </c>
      <c r="AW14" s="108"/>
      <c r="AX14" s="108"/>
      <c r="AY14" s="108"/>
      <c r="AZ14" s="108"/>
      <c r="BA14" s="66"/>
      <c r="BB14" s="125"/>
      <c r="BC14" s="1" t="s">
        <v>7</v>
      </c>
      <c r="BD14" s="1">
        <v>1000</v>
      </c>
      <c r="BF14" s="13" t="s">
        <v>1</v>
      </c>
      <c r="BG14" s="13" t="s">
        <v>2</v>
      </c>
      <c r="BH14" s="13" t="s">
        <v>3</v>
      </c>
      <c r="BI14" s="13" t="s">
        <v>6</v>
      </c>
      <c r="BJ14" s="13" t="s">
        <v>5</v>
      </c>
      <c r="BK14" s="13" t="s">
        <v>4</v>
      </c>
      <c r="BL14" s="13" t="s">
        <v>7</v>
      </c>
      <c r="BM14" s="13"/>
      <c r="BN14" s="14" t="e">
        <f>IF(BM6=1,BN10,IF(BM6=2,BO10,IF(BM6=3,BP10,IF(BM6=4,BQ10,IF(BM6=5,BR10,IF(BM6=6,BS10,IF(BM6=7,BT10,IF(BM6=8,BU10,IF(BM6=9,BV10,0)))))))))</f>
        <v>#VALUE!</v>
      </c>
    </row>
    <row r="15" spans="1:74" ht="6.95" customHeight="1" x14ac:dyDescent="0.25">
      <c r="A15" s="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7"/>
      <c r="M15" s="18"/>
      <c r="N15" s="18"/>
      <c r="O15" s="18"/>
      <c r="P15" s="18"/>
      <c r="Q15" s="18"/>
      <c r="R15" s="17"/>
      <c r="S15" s="17"/>
      <c r="T15" s="17"/>
      <c r="U15" s="17"/>
      <c r="V15" s="18"/>
      <c r="W15" s="18"/>
      <c r="X15" s="17"/>
      <c r="Y15" s="17"/>
      <c r="Z15" s="17"/>
      <c r="AA15" s="17"/>
      <c r="AB15" s="18"/>
      <c r="AC15" s="18"/>
      <c r="AD15" s="17"/>
      <c r="AE15" s="17"/>
      <c r="AF15" s="17"/>
      <c r="AG15" s="17"/>
      <c r="AH15" s="18"/>
      <c r="AI15" s="18"/>
      <c r="AJ15" s="17"/>
      <c r="AK15" s="17"/>
      <c r="AL15" s="17"/>
      <c r="AM15" s="17"/>
      <c r="AN15" s="18"/>
      <c r="AO15" s="18"/>
      <c r="AP15" s="17"/>
      <c r="AQ15" s="17"/>
      <c r="AR15" s="17"/>
      <c r="AS15" s="17"/>
      <c r="AT15" s="18"/>
      <c r="AU15" s="18"/>
      <c r="AV15" s="17"/>
      <c r="AW15" s="17"/>
      <c r="AX15" s="17"/>
      <c r="AY15" s="17"/>
      <c r="AZ15" s="16"/>
      <c r="BA15" s="15"/>
      <c r="BB15" s="125" t="s">
        <v>52</v>
      </c>
      <c r="BF15" s="13">
        <f t="shared" ref="BF15:BL18" si="5">IF($BK4&gt;=1,COUNTIF($BF10:$BI10,BF$14),0)</f>
        <v>0</v>
      </c>
      <c r="BG15" s="13">
        <f t="shared" si="5"/>
        <v>0</v>
      </c>
      <c r="BH15" s="13">
        <f t="shared" si="5"/>
        <v>0</v>
      </c>
      <c r="BI15" s="13">
        <f t="shared" si="5"/>
        <v>0</v>
      </c>
      <c r="BJ15" s="13">
        <f t="shared" si="5"/>
        <v>0</v>
      </c>
      <c r="BK15" s="13">
        <f t="shared" si="5"/>
        <v>0</v>
      </c>
      <c r="BL15" s="13">
        <f t="shared" si="5"/>
        <v>0</v>
      </c>
      <c r="BM15" s="13"/>
      <c r="BN15" s="14" t="e">
        <f>IF(BM7=1,BN11,IF(BM7=2,BO11,IF(BM7=3,BP11,IF(BM7=4,BQ11,IF(BM7=5,BR11,IF(BM7=6,BS11,IF(BM7=7,BT11,IF(BM7=8,BU11,IF(BM7=9,BV11,0)))))))))</f>
        <v>#VALUE!</v>
      </c>
    </row>
    <row r="16" spans="1:74" ht="21.75" customHeight="1" x14ac:dyDescent="0.25">
      <c r="A16" s="3"/>
      <c r="B16" s="109" t="str">
        <f>IF(B11&gt;=1,BC24,"")</f>
        <v/>
      </c>
      <c r="C16" s="109"/>
      <c r="D16" s="109"/>
      <c r="E16" s="109"/>
      <c r="F16" s="109"/>
      <c r="G16" s="109"/>
      <c r="H16" s="109" t="str">
        <f>IF(B11&gt;=1,BD24,"")</f>
        <v/>
      </c>
      <c r="I16" s="109"/>
      <c r="J16" s="109"/>
      <c r="K16" s="109"/>
      <c r="L16" s="109"/>
      <c r="M16" s="109"/>
      <c r="N16" s="109" t="str">
        <f>IF(B11&gt;=1,BE24,"")</f>
        <v/>
      </c>
      <c r="O16" s="109"/>
      <c r="P16" s="109"/>
      <c r="Q16" s="109" t="str">
        <f>IF(B11&gt;=1,BF24,"")</f>
        <v/>
      </c>
      <c r="R16" s="109"/>
      <c r="S16" s="109"/>
      <c r="T16" s="109"/>
      <c r="U16" s="109"/>
      <c r="V16" s="109"/>
      <c r="W16" s="109" t="str">
        <f>IF(B11&gt;=1,BG24,"")</f>
        <v/>
      </c>
      <c r="X16" s="109"/>
      <c r="Y16" s="109"/>
      <c r="Z16" s="109"/>
      <c r="AA16" s="109"/>
      <c r="AB16" s="109"/>
      <c r="AC16" s="109"/>
      <c r="AD16" s="109"/>
      <c r="AE16" s="109"/>
      <c r="AF16" s="109" t="str">
        <f>IF(B11&gt;=1,BH24,"")</f>
        <v/>
      </c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24"/>
      <c r="BF16" s="13">
        <f t="shared" si="5"/>
        <v>0</v>
      </c>
      <c r="BG16" s="13">
        <f t="shared" si="5"/>
        <v>0</v>
      </c>
      <c r="BH16" s="13">
        <f t="shared" si="5"/>
        <v>0</v>
      </c>
      <c r="BI16" s="13">
        <f t="shared" si="5"/>
        <v>0</v>
      </c>
      <c r="BJ16" s="13">
        <f t="shared" si="5"/>
        <v>0</v>
      </c>
      <c r="BK16" s="13">
        <f t="shared" si="5"/>
        <v>0</v>
      </c>
      <c r="BL16" s="13">
        <f t="shared" si="5"/>
        <v>0</v>
      </c>
      <c r="BM16" s="13"/>
    </row>
    <row r="17" spans="1:65" ht="30" customHeight="1" x14ac:dyDescent="0.25">
      <c r="A17" s="3"/>
      <c r="B17" s="98" t="str">
        <f>IF(L4&gt;=1,(IF($B$11&gt;=1,(IF($BH$4=4,$BC$25,IF($BH$4=3,$BC$26,IF($BH$4=2,$BC$27,IF($BH$4=1,$BC$28,""))))),"")),"")</f>
        <v/>
      </c>
      <c r="C17" s="98"/>
      <c r="D17" s="98"/>
      <c r="E17" s="98"/>
      <c r="F17" s="98"/>
      <c r="G17" s="98"/>
      <c r="H17" s="98" t="str">
        <f>IF(L4&gt;=1,(IF($B$11&gt;=1,(IF($BH$4=4,$BD$25,IF($BH$4=3,$BD$26,IF($BH$4=2,$BD$27,IF($BH$4=1,$BD$28,""))))),"")),"")</f>
        <v/>
      </c>
      <c r="I17" s="98"/>
      <c r="J17" s="98"/>
      <c r="K17" s="98"/>
      <c r="L17" s="98"/>
      <c r="M17" s="98"/>
      <c r="N17" s="112" t="str">
        <f>IF($B$11&gt;=1,(IF($L$4&gt;=1,LEFT(Q17,1),"")),"")</f>
        <v/>
      </c>
      <c r="O17" s="112"/>
      <c r="P17" s="112"/>
      <c r="Q17" s="143" t="str">
        <f>IF($B$11&gt;=1,(IF($L$4&gt;=1,BI4,"")),"")</f>
        <v/>
      </c>
      <c r="R17" s="143"/>
      <c r="S17" s="143"/>
      <c r="T17" s="143"/>
      <c r="U17" s="143"/>
      <c r="V17" s="143"/>
      <c r="W17" s="120" t="str">
        <f>IFERROR(IF($B$11&gt;=1,(IF($L$4&gt;=1,ROMAN(Q17),"")),""),"")</f>
        <v/>
      </c>
      <c r="X17" s="120"/>
      <c r="Y17" s="120"/>
      <c r="Z17" s="120"/>
      <c r="AA17" s="120"/>
      <c r="AB17" s="120"/>
      <c r="AC17" s="120"/>
      <c r="AD17" s="120"/>
      <c r="AE17" s="120"/>
      <c r="AF17" s="112" t="str">
        <f>IFERROR(IF($B$11&gt;=1,(IF($L$4&gt;=1,BN12,"")),""),"")</f>
        <v/>
      </c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24" t="s">
        <v>2</v>
      </c>
      <c r="BF17" s="13">
        <f t="shared" si="5"/>
        <v>0</v>
      </c>
      <c r="BG17" s="13">
        <f t="shared" si="5"/>
        <v>0</v>
      </c>
      <c r="BH17" s="13">
        <f t="shared" si="5"/>
        <v>0</v>
      </c>
      <c r="BI17" s="13">
        <f t="shared" si="5"/>
        <v>0</v>
      </c>
      <c r="BJ17" s="13">
        <f t="shared" si="5"/>
        <v>0</v>
      </c>
      <c r="BK17" s="13">
        <f t="shared" si="5"/>
        <v>0</v>
      </c>
      <c r="BL17" s="13">
        <f t="shared" si="5"/>
        <v>0</v>
      </c>
      <c r="BM17" s="13"/>
    </row>
    <row r="18" spans="1:65" ht="30" customHeight="1" x14ac:dyDescent="0.25">
      <c r="A18" s="3"/>
      <c r="B18" s="110" t="str">
        <f>IF(L4&gt;=2,(IF($B$11&gt;=1,(IF($BH$5=3,$BC$26,IF($BH$5=2,$BC$27,IF($BH$5=1,$BC$28,"")))),"")),"")</f>
        <v/>
      </c>
      <c r="C18" s="110"/>
      <c r="D18" s="110"/>
      <c r="E18" s="110"/>
      <c r="F18" s="110"/>
      <c r="G18" s="110"/>
      <c r="H18" s="110" t="str">
        <f>IF(L4&gt;=2,(IF($B$11&gt;=1,(IF($BH$5=3,$BD$26,IF($BH$5=2,$BD$27,IF($BH$5=1,$BD$28,"")))),"")),"")</f>
        <v/>
      </c>
      <c r="I18" s="110"/>
      <c r="J18" s="110"/>
      <c r="K18" s="110"/>
      <c r="L18" s="110"/>
      <c r="M18" s="110"/>
      <c r="N18" s="102" t="str">
        <f>IF($B$11&gt;=1,(IF($L$4&gt;=2,LEFT(Q18,1),"")),"")</f>
        <v/>
      </c>
      <c r="O18" s="102"/>
      <c r="P18" s="102"/>
      <c r="Q18" s="99" t="str">
        <f>IF($B$11&gt;=1,(IF($L$4&gt;=2,BI5,"")),"")</f>
        <v/>
      </c>
      <c r="R18" s="99"/>
      <c r="S18" s="99"/>
      <c r="T18" s="99"/>
      <c r="U18" s="99"/>
      <c r="V18" s="99"/>
      <c r="W18" s="128" t="str">
        <f>IFERROR(IF($B$11&gt;=1,(IF($L$4&gt;=2,ROMAN(Q18),"")),""),"")</f>
        <v/>
      </c>
      <c r="X18" s="128"/>
      <c r="Y18" s="128"/>
      <c r="Z18" s="128"/>
      <c r="AA18" s="128"/>
      <c r="AB18" s="128"/>
      <c r="AC18" s="128"/>
      <c r="AD18" s="128"/>
      <c r="AE18" s="128"/>
      <c r="AF18" s="102" t="str">
        <f>IFERROR(IF($B$11&gt;=1,(IF($L$4&gt;=2,BN13,"")),""),"")</f>
        <v/>
      </c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24"/>
      <c r="BF18" s="13">
        <f t="shared" si="5"/>
        <v>0</v>
      </c>
      <c r="BG18" s="13">
        <f t="shared" si="5"/>
        <v>0</v>
      </c>
      <c r="BH18" s="13">
        <f t="shared" si="5"/>
        <v>0</v>
      </c>
      <c r="BI18" s="13">
        <f t="shared" si="5"/>
        <v>0</v>
      </c>
      <c r="BJ18" s="13">
        <f t="shared" si="5"/>
        <v>0</v>
      </c>
      <c r="BK18" s="13">
        <f t="shared" si="5"/>
        <v>0</v>
      </c>
      <c r="BL18" s="13">
        <f t="shared" si="5"/>
        <v>0</v>
      </c>
      <c r="BM18" s="13"/>
    </row>
    <row r="19" spans="1:65" ht="30" customHeight="1" x14ac:dyDescent="0.25">
      <c r="A19" s="3"/>
      <c r="B19" s="111" t="str">
        <f>IF(L4&gt;=3,(IF($B$11&gt;=1,(IF($BH$6=2,$BC$27,IF($BH$6=1,$BC$28,""))),"")),"")</f>
        <v/>
      </c>
      <c r="C19" s="111"/>
      <c r="D19" s="111"/>
      <c r="E19" s="111"/>
      <c r="F19" s="111"/>
      <c r="G19" s="111"/>
      <c r="H19" s="111" t="str">
        <f>IF(L4&gt;=3,(IF($B$11&gt;=1,(IF($BH$6=2,$BD$27,IF($BH$6=1,$BD$28,""))),"")),"")</f>
        <v/>
      </c>
      <c r="I19" s="111"/>
      <c r="J19" s="111"/>
      <c r="K19" s="111"/>
      <c r="L19" s="111"/>
      <c r="M19" s="111"/>
      <c r="N19" s="100" t="str">
        <f>IF($B$11&gt;=1,(IF($L$4&gt;=3,LEFT(Q19,1),"")),"")</f>
        <v/>
      </c>
      <c r="O19" s="100"/>
      <c r="P19" s="100"/>
      <c r="Q19" s="101" t="str">
        <f>IF($B$11&gt;=1,(IF($L$4&gt;=3,BI6,"")),"")</f>
        <v/>
      </c>
      <c r="R19" s="101"/>
      <c r="S19" s="101"/>
      <c r="T19" s="101"/>
      <c r="U19" s="101"/>
      <c r="V19" s="101"/>
      <c r="W19" s="138" t="str">
        <f>IFERROR(IF($B$11&gt;=1,(IF($L$4&gt;=3,ROMAN(Q19),"")),""),"")</f>
        <v/>
      </c>
      <c r="X19" s="138"/>
      <c r="Y19" s="138"/>
      <c r="Z19" s="138"/>
      <c r="AA19" s="138"/>
      <c r="AB19" s="138"/>
      <c r="AC19" s="138"/>
      <c r="AD19" s="138"/>
      <c r="AE19" s="138"/>
      <c r="AF19" s="100" t="str">
        <f>IFERROR(IF($B$11&gt;=1,(IF($L$4&gt;=3,BN14,"")),""),"")</f>
        <v/>
      </c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24" t="s">
        <v>6</v>
      </c>
      <c r="BF19" s="13">
        <f t="shared" ref="BF19:BL19" si="6">SUM(BF15:BF18)</f>
        <v>0</v>
      </c>
      <c r="BG19" s="13">
        <f t="shared" si="6"/>
        <v>0</v>
      </c>
      <c r="BH19" s="13">
        <f t="shared" si="6"/>
        <v>0</v>
      </c>
      <c r="BI19" s="13">
        <f t="shared" si="6"/>
        <v>0</v>
      </c>
      <c r="BJ19" s="13">
        <f t="shared" si="6"/>
        <v>0</v>
      </c>
      <c r="BK19" s="13">
        <f t="shared" si="6"/>
        <v>0</v>
      </c>
      <c r="BL19" s="13">
        <f t="shared" si="6"/>
        <v>0</v>
      </c>
    </row>
    <row r="20" spans="1:65" ht="30" customHeight="1" x14ac:dyDescent="0.25">
      <c r="A20" s="3"/>
      <c r="B20" s="97" t="str">
        <f>IF(L4&gt;=4,(IF($B$11&gt;=1,(IF($BH$7=1,$BC$28,"")),"")),"")</f>
        <v/>
      </c>
      <c r="C20" s="97"/>
      <c r="D20" s="97"/>
      <c r="E20" s="97"/>
      <c r="F20" s="97"/>
      <c r="G20" s="97"/>
      <c r="H20" s="97" t="str">
        <f>IF(L4&gt;=4,(IF($B$11&gt;=1,(IF($BH$7=1,$BD$28,"")),"")),"")</f>
        <v/>
      </c>
      <c r="I20" s="97"/>
      <c r="J20" s="97"/>
      <c r="K20" s="97"/>
      <c r="L20" s="97"/>
      <c r="M20" s="97"/>
      <c r="N20" s="123" t="str">
        <f>IF($B$11&gt;=1,(IF($L$4&gt;=4,LEFT(Q20,1),"")),"")</f>
        <v/>
      </c>
      <c r="O20" s="123"/>
      <c r="P20" s="123"/>
      <c r="Q20" s="117" t="str">
        <f>IF($B$11&gt;=1,(IF($L$4&gt;=4,BI7,"")),"")</f>
        <v/>
      </c>
      <c r="R20" s="117"/>
      <c r="S20" s="117"/>
      <c r="T20" s="117"/>
      <c r="U20" s="117"/>
      <c r="V20" s="117"/>
      <c r="W20" s="116" t="str">
        <f>IFERROR(IF($B$11&gt;=1,(IF($L$4&gt;=4,ROMAN(Q20),"")),""),"")</f>
        <v/>
      </c>
      <c r="X20" s="116"/>
      <c r="Y20" s="116"/>
      <c r="Z20" s="116"/>
      <c r="AA20" s="116"/>
      <c r="AB20" s="116"/>
      <c r="AC20" s="116"/>
      <c r="AD20" s="116"/>
      <c r="AE20" s="116"/>
      <c r="AF20" s="123" t="str">
        <f>IFERROR(IF($B$11&gt;=1,(IF($L$4&gt;=4,BN15,"")),""),"")</f>
        <v/>
      </c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4"/>
      <c r="BF20" s="67">
        <v>1</v>
      </c>
      <c r="BG20" s="67">
        <v>5</v>
      </c>
      <c r="BH20" s="67">
        <v>10</v>
      </c>
      <c r="BI20" s="67">
        <v>50</v>
      </c>
      <c r="BJ20" s="67">
        <v>100</v>
      </c>
      <c r="BK20" s="67">
        <v>500</v>
      </c>
      <c r="BL20" s="67">
        <v>1000</v>
      </c>
    </row>
    <row r="21" spans="1:65" ht="6.95" customHeight="1" thickBot="1" x14ac:dyDescent="0.3">
      <c r="A21" s="3"/>
      <c r="B21" s="12"/>
      <c r="C21" s="12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7"/>
      <c r="P21" s="37"/>
      <c r="Q21" s="38"/>
      <c r="R21" s="38"/>
      <c r="S21" s="38"/>
      <c r="T21" s="38"/>
      <c r="U21" s="38"/>
      <c r="V21" s="38"/>
      <c r="W21" s="39"/>
      <c r="X21" s="39"/>
      <c r="Y21" s="39"/>
      <c r="Z21" s="39"/>
      <c r="AA21" s="39"/>
      <c r="AB21" s="39"/>
      <c r="AC21" s="39"/>
      <c r="AD21" s="39"/>
      <c r="AE21" s="39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11"/>
      <c r="BB21" s="65"/>
      <c r="BF21" s="67"/>
      <c r="BG21" s="67"/>
      <c r="BH21" s="67"/>
      <c r="BI21" s="67"/>
      <c r="BJ21" s="67"/>
      <c r="BK21" s="67"/>
      <c r="BL21" s="67"/>
    </row>
    <row r="22" spans="1:65" ht="24.95" customHeight="1" thickBot="1" x14ac:dyDescent="0.3">
      <c r="A22" s="3"/>
      <c r="B22" s="40"/>
      <c r="C22" s="80" t="s">
        <v>33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2"/>
      <c r="BA22" s="50"/>
      <c r="BB22" s="124" t="s">
        <v>4</v>
      </c>
      <c r="BF22" s="67">
        <v>1</v>
      </c>
      <c r="BG22" s="67">
        <v>2</v>
      </c>
      <c r="BH22" s="67">
        <v>3</v>
      </c>
      <c r="BI22" s="67">
        <v>4</v>
      </c>
      <c r="BJ22" s="67">
        <v>5</v>
      </c>
      <c r="BK22" s="67">
        <v>6</v>
      </c>
      <c r="BL22" s="67">
        <v>7</v>
      </c>
    </row>
    <row r="23" spans="1:65" ht="24.95" customHeight="1" thickBot="1" x14ac:dyDescent="0.3">
      <c r="A23" s="3"/>
      <c r="B23" s="41"/>
      <c r="C23" s="83" t="s">
        <v>32</v>
      </c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5"/>
      <c r="BA23" s="51"/>
      <c r="BB23" s="124"/>
      <c r="BD23" s="1">
        <f>COUNTIF(BF23:BL23,"=0")</f>
        <v>7</v>
      </c>
      <c r="BE23" s="1">
        <f>7-BD23</f>
        <v>0</v>
      </c>
      <c r="BF23" s="67">
        <f t="shared" ref="BF23:BL23" si="7">IF(BF19&gt;=1,BF22,0)</f>
        <v>0</v>
      </c>
      <c r="BG23" s="67">
        <f t="shared" si="7"/>
        <v>0</v>
      </c>
      <c r="BH23" s="67">
        <f t="shared" si="7"/>
        <v>0</v>
      </c>
      <c r="BI23" s="67">
        <f t="shared" si="7"/>
        <v>0</v>
      </c>
      <c r="BJ23" s="67">
        <f t="shared" si="7"/>
        <v>0</v>
      </c>
      <c r="BK23" s="67">
        <f t="shared" si="7"/>
        <v>0</v>
      </c>
      <c r="BL23" s="67">
        <f t="shared" si="7"/>
        <v>0</v>
      </c>
    </row>
    <row r="24" spans="1:65" ht="24.95" customHeight="1" thickBot="1" x14ac:dyDescent="0.3">
      <c r="A24" s="3"/>
      <c r="B24" s="42"/>
      <c r="C24" s="46"/>
      <c r="D24" s="46"/>
      <c r="E24" s="46"/>
      <c r="F24" s="77" t="s">
        <v>30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9"/>
      <c r="AX24" s="46"/>
      <c r="AY24" s="46"/>
      <c r="AZ24" s="46"/>
      <c r="BA24" s="52"/>
      <c r="BB24" s="124" t="s">
        <v>1</v>
      </c>
      <c r="BC24" s="7" t="s">
        <v>50</v>
      </c>
      <c r="BD24" s="6" t="s">
        <v>36</v>
      </c>
      <c r="BE24" s="6" t="s">
        <v>35</v>
      </c>
      <c r="BF24" s="6" t="s">
        <v>49</v>
      </c>
      <c r="BG24" s="6" t="s">
        <v>48</v>
      </c>
      <c r="BH24" s="6" t="s">
        <v>47</v>
      </c>
    </row>
    <row r="25" spans="1:65" ht="24.95" customHeight="1" thickBot="1" x14ac:dyDescent="0.3">
      <c r="A25" s="3"/>
      <c r="B25" s="43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86" t="s">
        <v>60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8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53"/>
      <c r="BB25" s="124"/>
      <c r="BC25" s="7" t="s">
        <v>41</v>
      </c>
      <c r="BD25" s="6" t="s">
        <v>37</v>
      </c>
    </row>
    <row r="26" spans="1:65" ht="24.95" customHeight="1" thickBot="1" x14ac:dyDescent="0.3">
      <c r="A26" s="3"/>
      <c r="B26" s="44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32" t="s">
        <v>31</v>
      </c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4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54"/>
      <c r="BB26" s="124" t="s">
        <v>3</v>
      </c>
      <c r="BC26" s="7" t="s">
        <v>42</v>
      </c>
      <c r="BD26" s="6" t="s">
        <v>38</v>
      </c>
    </row>
    <row r="27" spans="1:65" ht="24.95" customHeight="1" thickBot="1" x14ac:dyDescent="0.3">
      <c r="A27" s="3"/>
      <c r="B27" s="4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135" t="s">
        <v>61</v>
      </c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55"/>
      <c r="BB27" s="124"/>
      <c r="BC27" s="7" t="s">
        <v>43</v>
      </c>
      <c r="BD27" s="6" t="s">
        <v>39</v>
      </c>
    </row>
    <row r="28" spans="1:65" ht="6.95" customHeight="1" x14ac:dyDescent="0.25">
      <c r="A28" s="3"/>
      <c r="B28" s="9"/>
      <c r="C28" s="9"/>
      <c r="D28" s="1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127" t="s">
        <v>7</v>
      </c>
      <c r="BC28" s="7" t="s">
        <v>44</v>
      </c>
      <c r="BD28" s="6" t="s">
        <v>40</v>
      </c>
    </row>
    <row r="29" spans="1:65" ht="9.9499999999999993" customHeight="1" x14ac:dyDescent="0.25">
      <c r="A29" s="3"/>
      <c r="B29" s="3"/>
      <c r="C29" s="3"/>
      <c r="D29" s="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127"/>
      <c r="BC29" s="7"/>
      <c r="BD29" s="6"/>
    </row>
    <row r="30" spans="1:65" hidden="1" x14ac:dyDescent="0.25">
      <c r="BB30" s="126" t="s">
        <v>5</v>
      </c>
      <c r="BC30" s="7"/>
      <c r="BD30" s="6"/>
    </row>
    <row r="31" spans="1:65" hidden="1" x14ac:dyDescent="0.25">
      <c r="BB31" s="126"/>
      <c r="BC31" s="7"/>
      <c r="BD31" s="6"/>
    </row>
    <row r="32" spans="1:65" x14ac:dyDescent="0.25">
      <c r="BB32" s="4"/>
      <c r="BC32" s="7"/>
      <c r="BD32" s="6"/>
    </row>
    <row r="33" spans="54:56" x14ac:dyDescent="0.25">
      <c r="BB33" s="4"/>
      <c r="BC33" s="7"/>
      <c r="BD33" s="6"/>
    </row>
    <row r="34" spans="54:56" ht="15.75" thickBot="1" x14ac:dyDescent="0.3">
      <c r="BB34" s="4"/>
      <c r="BC34" s="5"/>
    </row>
    <row r="35" spans="54:56" x14ac:dyDescent="0.25">
      <c r="BB35" s="4"/>
    </row>
    <row r="36" spans="54:56" x14ac:dyDescent="0.25">
      <c r="BB36" s="4"/>
    </row>
    <row r="37" spans="54:56" x14ac:dyDescent="0.25">
      <c r="BB37" s="4"/>
    </row>
    <row r="38" spans="54:56" x14ac:dyDescent="0.25">
      <c r="BB38" s="4"/>
    </row>
    <row r="39" spans="54:56" x14ac:dyDescent="0.25">
      <c r="BB39" s="4"/>
    </row>
    <row r="40" spans="54:56" x14ac:dyDescent="0.25">
      <c r="BB40" s="4"/>
    </row>
    <row r="41" spans="54:56" x14ac:dyDescent="0.25">
      <c r="BB41" s="4"/>
    </row>
    <row r="42" spans="54:56" x14ac:dyDescent="0.25">
      <c r="BB42" s="4"/>
    </row>
    <row r="43" spans="54:56" x14ac:dyDescent="0.25">
      <c r="BB43" s="4"/>
    </row>
    <row r="44" spans="54:56" x14ac:dyDescent="0.25">
      <c r="BB44" s="4"/>
    </row>
    <row r="45" spans="54:56" x14ac:dyDescent="0.25">
      <c r="BB45" s="4"/>
    </row>
    <row r="46" spans="54:56" x14ac:dyDescent="0.25">
      <c r="BB46" s="4"/>
    </row>
    <row r="47" spans="54:56" x14ac:dyDescent="0.25">
      <c r="BB47" s="4"/>
    </row>
    <row r="48" spans="54:56" x14ac:dyDescent="0.25">
      <c r="BB48" s="4"/>
    </row>
    <row r="49" spans="54:54" x14ac:dyDescent="0.25">
      <c r="BB49" s="4"/>
    </row>
    <row r="50" spans="54:54" x14ac:dyDescent="0.25">
      <c r="BB50" s="4"/>
    </row>
    <row r="51" spans="54:54" x14ac:dyDescent="0.25">
      <c r="BB51" s="4"/>
    </row>
    <row r="52" spans="54:54" x14ac:dyDescent="0.25">
      <c r="BB52" s="4"/>
    </row>
    <row r="53" spans="54:54" x14ac:dyDescent="0.25">
      <c r="BB53" s="4"/>
    </row>
  </sheetData>
  <sheetProtection password="CD8E" sheet="1" objects="1" scenarios="1"/>
  <mergeCells count="70">
    <mergeCell ref="P25:AM25"/>
    <mergeCell ref="P26:AM26"/>
    <mergeCell ref="AK13:AM13"/>
    <mergeCell ref="AQ13:AS13"/>
    <mergeCell ref="N17:P17"/>
    <mergeCell ref="Q17:V17"/>
    <mergeCell ref="N20:P20"/>
    <mergeCell ref="N16:P16"/>
    <mergeCell ref="BB13:BB14"/>
    <mergeCell ref="BB15:BB16"/>
    <mergeCell ref="BB17:BB18"/>
    <mergeCell ref="BB28:BB29"/>
    <mergeCell ref="W18:AE18"/>
    <mergeCell ref="AF18:BA18"/>
    <mergeCell ref="X14:AB14"/>
    <mergeCell ref="AD14:AH14"/>
    <mergeCell ref="AJ14:AN14"/>
    <mergeCell ref="W16:AE16"/>
    <mergeCell ref="R27:AK27"/>
    <mergeCell ref="W19:AE19"/>
    <mergeCell ref="AF19:BA19"/>
    <mergeCell ref="AW13:AY13"/>
    <mergeCell ref="AP14:AT14"/>
    <mergeCell ref="BB30:BB31"/>
    <mergeCell ref="BB19:BB20"/>
    <mergeCell ref="BB22:BB23"/>
    <mergeCell ref="BB24:BB25"/>
    <mergeCell ref="BB26:BB27"/>
    <mergeCell ref="BB11:BB12"/>
    <mergeCell ref="BB3:BB4"/>
    <mergeCell ref="BB5:BB6"/>
    <mergeCell ref="BB7:BB8"/>
    <mergeCell ref="BB9:BB10"/>
    <mergeCell ref="B12:K15"/>
    <mergeCell ref="L14:P14"/>
    <mergeCell ref="M13:O13"/>
    <mergeCell ref="B19:G19"/>
    <mergeCell ref="W20:AE20"/>
    <mergeCell ref="Q20:V20"/>
    <mergeCell ref="R14:V14"/>
    <mergeCell ref="B20:G20"/>
    <mergeCell ref="S13:U13"/>
    <mergeCell ref="W17:AE17"/>
    <mergeCell ref="B16:G16"/>
    <mergeCell ref="Y13:AA13"/>
    <mergeCell ref="B18:G18"/>
    <mergeCell ref="AE13:AG13"/>
    <mergeCell ref="AF20:BA20"/>
    <mergeCell ref="Q16:V16"/>
    <mergeCell ref="H16:M16"/>
    <mergeCell ref="H17:M17"/>
    <mergeCell ref="H18:M18"/>
    <mergeCell ref="H19:M19"/>
    <mergeCell ref="AF16:BA16"/>
    <mergeCell ref="AF17:BA17"/>
    <mergeCell ref="W2:AR10"/>
    <mergeCell ref="F24:AW24"/>
    <mergeCell ref="C22:AZ22"/>
    <mergeCell ref="C23:AZ23"/>
    <mergeCell ref="B2:K10"/>
    <mergeCell ref="L4:M8"/>
    <mergeCell ref="H20:M20"/>
    <mergeCell ref="B17:G17"/>
    <mergeCell ref="Q18:V18"/>
    <mergeCell ref="N19:P19"/>
    <mergeCell ref="Q19:V19"/>
    <mergeCell ref="N18:P18"/>
    <mergeCell ref="B11:M11"/>
    <mergeCell ref="N11:BA11"/>
    <mergeCell ref="AV14:AZ14"/>
  </mergeCells>
  <conditionalFormatting sqref="B12:BA21 B28:BA28 B22:B27 N2:W2 N3:V10 AS2:BA10">
    <cfRule type="expression" dxfId="13" priority="14">
      <formula>$B$11=0</formula>
    </cfRule>
  </conditionalFormatting>
  <conditionalFormatting sqref="N11:BA11">
    <cfRule type="expression" dxfId="12" priority="13">
      <formula>$B$11=0</formula>
    </cfRule>
  </conditionalFormatting>
  <conditionalFormatting sqref="B16:BA17">
    <cfRule type="expression" dxfId="11" priority="12">
      <formula>$L$4=0</formula>
    </cfRule>
  </conditionalFormatting>
  <conditionalFormatting sqref="B18:BA18">
    <cfRule type="expression" dxfId="10" priority="11">
      <formula>$L$4&lt;=1</formula>
    </cfRule>
  </conditionalFormatting>
  <conditionalFormatting sqref="B19:BA19">
    <cfRule type="expression" dxfId="9" priority="10">
      <formula>$L$4&lt;=2</formula>
    </cfRule>
  </conditionalFormatting>
  <conditionalFormatting sqref="B20:BA20">
    <cfRule type="expression" dxfId="8" priority="9">
      <formula>$L$4&lt;=3</formula>
    </cfRule>
  </conditionalFormatting>
  <conditionalFormatting sqref="C23">
    <cfRule type="expression" dxfId="7" priority="8">
      <formula>$B$11=0</formula>
    </cfRule>
  </conditionalFormatting>
  <conditionalFormatting sqref="F24">
    <cfRule type="expression" dxfId="6" priority="7">
      <formula>$B$11=0</formula>
    </cfRule>
  </conditionalFormatting>
  <conditionalFormatting sqref="H25">
    <cfRule type="expression" dxfId="5" priority="6">
      <formula>$B$11=0</formula>
    </cfRule>
  </conditionalFormatting>
  <conditionalFormatting sqref="C22">
    <cfRule type="expression" dxfId="4" priority="5">
      <formula>$B$11=0</formula>
    </cfRule>
  </conditionalFormatting>
  <conditionalFormatting sqref="I25">
    <cfRule type="expression" dxfId="3" priority="4">
      <formula>$B$11=0</formula>
    </cfRule>
  </conditionalFormatting>
  <conditionalFormatting sqref="I26">
    <cfRule type="expression" dxfId="2" priority="3">
      <formula>$B$11=0</formula>
    </cfRule>
  </conditionalFormatting>
  <conditionalFormatting sqref="R27">
    <cfRule type="expression" dxfId="1" priority="2">
      <formula>$B$11=0</formula>
    </cfRule>
  </conditionalFormatting>
  <conditionalFormatting sqref="P25">
    <cfRule type="expression" dxfId="0" priority="1">
      <formula>$B$11=0</formula>
    </cfRule>
  </conditionalFormatting>
  <dataValidations count="1">
    <dataValidation type="list" allowBlank="1" showInputMessage="1" showErrorMessage="1" sqref="L4">
      <formula1>$BD$4:$BD$7</formula1>
    </dataValidation>
  </dataValidations>
  <pageMargins left="0" right="0" top="0" bottom="0" header="0" footer="0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ROMAN 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2020-02-21T05:50:41Z</dcterms:modified>
</cp:coreProperties>
</file>