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1" activeTab="20"/>
  </bookViews>
  <sheets>
    <sheet name="1 A" sheetId="1" r:id="rId1"/>
    <sheet name="1 B" sheetId="2" r:id="rId2"/>
    <sheet name="1C" sheetId="3" r:id="rId3"/>
    <sheet name="P2" sheetId="4" r:id="rId4"/>
    <sheet name="P3" sheetId="5" r:id="rId5"/>
    <sheet name="P4A" sheetId="6" r:id="rId6"/>
    <sheet name="P4B" sheetId="7" r:id="rId7"/>
    <sheet name="8" sheetId="8" r:id="rId8"/>
    <sheet name=" 8 A" sheetId="9" r:id="rId9"/>
    <sheet name="A (2)" sheetId="10" r:id="rId10"/>
    <sheet name="A a" sheetId="11" r:id="rId11"/>
    <sheet name="A b" sheetId="12" r:id="rId12"/>
    <sheet name="VARDHI" sheetId="13" r:id="rId13"/>
    <sheet name="HRA" sheetId="14" r:id="rId14"/>
    <sheet name="DA" sheetId="15" r:id="rId15"/>
    <sheet name="OTHER ALLOWANCE" sheetId="16" r:id="rId16"/>
    <sheet name="Bhawan" sheetId="17" r:id="rId17"/>
    <sheet name="NAVIN VYAY" sheetId="18" r:id="rId18"/>
    <sheet name="NEW ITEM" sheetId="19" r:id="rId19"/>
    <sheet name="HOME GAURD" sheetId="20" r:id="rId20"/>
    <sheet name="RIKT" sheetId="21" r:id="rId21"/>
  </sheets>
  <definedNames>
    <definedName name="_xlnm.Print_Area" localSheetId="8">' 8 A'!$A$1:$D$26</definedName>
    <definedName name="_xlnm.Print_Area" localSheetId="0">'1 A'!$A$1:$I$19</definedName>
    <definedName name="_xlnm.Print_Area" localSheetId="1">'1 B'!$A$1:$S$14</definedName>
    <definedName name="_xlnm.Print_Area" localSheetId="2">'1C'!$A$1:$F$18</definedName>
    <definedName name="_xlnm.Print_Area" localSheetId="7">'8'!$A$1:$O$27</definedName>
    <definedName name="_xlnm.Print_Area" localSheetId="9">'A (2)'!$A$1:$K$32</definedName>
    <definedName name="_xlnm.Print_Area" localSheetId="15">'OTHER ALLOWANCE'!$A$1:$F$26</definedName>
    <definedName name="_xlnm.Print_Area" localSheetId="5">'P4A'!$A$1:$H$12</definedName>
    <definedName name="_xlnm.Print_Area" localSheetId="6">'P4B'!$A$1:$G$10</definedName>
  </definedNames>
  <calcPr fullCalcOnLoad="1"/>
</workbook>
</file>

<file path=xl/sharedStrings.xml><?xml version="1.0" encoding="utf-8"?>
<sst xmlns="http://schemas.openxmlformats.org/spreadsheetml/2006/main" count="589" uniqueCount="328">
  <si>
    <t>izi= 8</t>
  </si>
  <si>
    <t>eq[; 'kh"kZd &amp;2053</t>
  </si>
  <si>
    <t>mi'kh"kZd&amp;094</t>
  </si>
  <si>
    <t>pkyw o"kZ ds fy, la'kksf/kr vuqeku</t>
  </si>
  <si>
    <t>fo'ks"k fooj.k</t>
  </si>
  <si>
    <t>laosru jktif=r vf/kdkjh</t>
  </si>
  <si>
    <t xml:space="preserve">laosru vjktif=r </t>
  </si>
  <si>
    <t>lefiZr vodk'k</t>
  </si>
  <si>
    <t>dsf'k;j HkÙkk 75@&amp; izfr ekg</t>
  </si>
  <si>
    <t>lkbZdy HkÙkk 50 xq.kk1 xq.kk 12</t>
  </si>
  <si>
    <t>ctV vuqeku vf/kdkfj;ksa }kjk foHkkxk/;{k dks izLrqr djus gsrq</t>
  </si>
  <si>
    <t>mi[k.M vf/kdkjh</t>
  </si>
  <si>
    <t>uk;c rglhynkj</t>
  </si>
  <si>
    <t>foHkkx dk uke%&amp; jktLo foHkkx</t>
  </si>
  <si>
    <t>fuf'pr O;;ksa ds foLr`r vuqeku vFkkZr vf/kdkfj;ksa o deZpkfj;ksa ds osru vuqeku o"kZ viszy ls ekpZ rd</t>
  </si>
  <si>
    <t>prqFkZ Js.kh deZpkjh</t>
  </si>
  <si>
    <t xml:space="preserve">;ksx jktif=r vf/kdkjh </t>
  </si>
  <si>
    <t xml:space="preserve">;ksx vjktif=r deZpkjh </t>
  </si>
  <si>
    <t>;ksx</t>
  </si>
  <si>
    <t>fooj.k</t>
  </si>
  <si>
    <t>PROFORMA-A</t>
  </si>
  <si>
    <t>Sr.No.</t>
  </si>
  <si>
    <t>PARTICULARS</t>
  </si>
  <si>
    <t>EXPENDITURE</t>
  </si>
  <si>
    <t>TOTAL</t>
  </si>
  <si>
    <t>ewy osru</t>
  </si>
  <si>
    <t>egaxkbZ osru</t>
  </si>
  <si>
    <t>egaxkbZ HkÙkk</t>
  </si>
  <si>
    <t>edku fdjk;k</t>
  </si>
  <si>
    <t>vU; HkÙks</t>
  </si>
  <si>
    <t>;ksx %&amp; 01&amp;laosru</t>
  </si>
  <si>
    <t>fu;fer ;k=k O;;</t>
  </si>
  <si>
    <t>LFkkukUrj.k ;k=k O;;</t>
  </si>
  <si>
    <t>;ksx %&amp;03&amp;;k=k O;;</t>
  </si>
  <si>
    <t>04&amp;fpfdRlk O;;</t>
  </si>
  <si>
    <t>Mkd rkj</t>
  </si>
  <si>
    <t>VsyhQksu</t>
  </si>
  <si>
    <t>fctyh o ty</t>
  </si>
  <si>
    <t>iqLrdsa o if=dk;sa</t>
  </si>
  <si>
    <t>QuhZpj ejEer ,oa uohuhdj.k</t>
  </si>
  <si>
    <t>vU; O;;</t>
  </si>
  <si>
    <t>dEI;wVj j[k j[kko</t>
  </si>
  <si>
    <t>dqy ;ksx %&amp;05 dk;kZy; O;;</t>
  </si>
  <si>
    <t>08 &amp; o`fÙkd lsok;sa</t>
  </si>
  <si>
    <t>36 &amp; okgu fdjk;k</t>
  </si>
  <si>
    <t>37 &amp; onhZ O;;</t>
  </si>
  <si>
    <t>38 &amp; ys[ku lkexzh</t>
  </si>
  <si>
    <t>62&amp;dEI;wVjkbZts'ku ,oa rRlacaf/kr lapkj O;;</t>
  </si>
  <si>
    <t>39 &amp; eqnz.k lkexzh</t>
  </si>
  <si>
    <t>41 &amp; lafonk lsok;sa</t>
  </si>
  <si>
    <t>dz-la-</t>
  </si>
  <si>
    <t>ys[ks dk 'kh"kZ @nh?kZ 'kh"kZ@minh?kZ 'kh"kZ@y?kq 'kh"kZ@mi 'kh"kZ</t>
  </si>
  <si>
    <t>vk;kstuk fHkUu @ vk;kstuk @ dsUnz ifjofrZr ;kstuk</t>
  </si>
  <si>
    <t>in uke</t>
  </si>
  <si>
    <t>fu;fer dk;Zjr deZpkjh</t>
  </si>
  <si>
    <t>01-01-2004 ls iwoZ fu;qä</t>
  </si>
  <si>
    <t>01-01-2004 rFkk mlds Ik'pkr~ fu;qä</t>
  </si>
  <si>
    <t>vk;kstuk fHkUu</t>
  </si>
  <si>
    <t xml:space="preserve"> 'kh?kz fyfid</t>
  </si>
  <si>
    <t>izekf.kr fd;k tkrk gS fd mijksä lwpuk dh Lohd`fr;kasa ds lEcU/k esa esjs }kjk O;fäxr rkSj ij tk¡p dj yh x;h gS ,oa bls lgh ik;k x;kA</t>
  </si>
  <si>
    <t>izi=&amp;1 ¼c½ &amp; Lohd`r fjä inksa ds fo:) foHkkx esa dk;Zjr vU; dkfeZdksa dk fooj.k</t>
  </si>
  <si>
    <t>ys[ks dk 'kh"kZ @nh?kZ 'kh"kZ@minh?kZ 'kh"kZ@y?kq 'kh"kZ@mi'kh"kZ</t>
  </si>
  <si>
    <t>ukWu Iyku @ Iyku @ lh,l,l</t>
  </si>
  <si>
    <t>rnFkZ  vLFkkbZ fu;qfä ¼la[;k½</t>
  </si>
  <si>
    <t>vkSlr izfrO;fä izfrekg O;; ¼:Ik;ksa esa½</t>
  </si>
  <si>
    <t>iqufuZ;qfä ¼la[;k½</t>
  </si>
  <si>
    <t xml:space="preserve">,tsUlh ek/;e ls </t>
  </si>
  <si>
    <t>izR;{k lafonk ¼la[;k½</t>
  </si>
  <si>
    <t>dkfeZd foHkkx ds ifji= ds vuqlkj ¼la[;k½</t>
  </si>
  <si>
    <t>vU; ¼la[;k½</t>
  </si>
  <si>
    <t>izekf.kr fd;k tkrk gS fd inksa ds lanHkZ esa mi;qZDr lwpuk  esjs }kjk O;fäxr rkSj ij tk¡p dj yh x;h gS ,oa bls lgh ik;k x;kA</t>
  </si>
  <si>
    <t>jktLFkku ljdkj</t>
  </si>
  <si>
    <t>izi=&amp;1¼l½ Lohd`r inksa ds vfrfjä dk;Zjr @ Lohd`r dkfeZd</t>
  </si>
  <si>
    <t>ys[ks dk 'kh"kZ&amp;eq[; 'kh"kZ@mieq[; 'kh"kZ@y?kq'kh"kZ@  mi'kh"kZ@xqzi 'kh"kZ</t>
  </si>
  <si>
    <t>uke in @ lsok</t>
  </si>
  <si>
    <t>la[;k</t>
  </si>
  <si>
    <t xml:space="preserve">okf"kZd O;; vad gtkjksa esa </t>
  </si>
  <si>
    <t>izi=&amp;2</t>
  </si>
  <si>
    <t>foHkkx ds Loh—r VsyhQksu rFkk eksckbZy dk fooj.k</t>
  </si>
  <si>
    <t>¼izR;sd mi 'kh"kZ ds fy;s i`Fkd fooj.k Hkstk tk;s½</t>
  </si>
  <si>
    <t xml:space="preserve">foHkkx dk uke&amp; jktLo    </t>
  </si>
  <si>
    <t>dk;kZy; dk uke</t>
  </si>
  <si>
    <t>LFkku</t>
  </si>
  <si>
    <t>VsyhQksu dk uEcj</t>
  </si>
  <si>
    <t>dk;kZy;</t>
  </si>
  <si>
    <t>fuokl</t>
  </si>
  <si>
    <t>eksckbZy</t>
  </si>
  <si>
    <t>izi=&amp;3</t>
  </si>
  <si>
    <t>lwpuk</t>
  </si>
  <si>
    <t>foHkkx dk uke&amp; jktLo</t>
  </si>
  <si>
    <t>foHkkxh;</t>
  </si>
  <si>
    <t>fdjk;s ij fy;s x;s dEI;wVj</t>
  </si>
  <si>
    <t>dEI;wVj@loZj</t>
  </si>
  <si>
    <t>fizUVlZ</t>
  </si>
  <si>
    <t>fon eSu</t>
  </si>
  <si>
    <t>dsoy e'khu</t>
  </si>
  <si>
    <t>okf"kZd Hkkj</t>
  </si>
  <si>
    <t>izi=&amp;4¼v½</t>
  </si>
  <si>
    <t>foHkkx ds okguksa dh lwph</t>
  </si>
  <si>
    <t>foHkkx dk uke&amp;jktLo</t>
  </si>
  <si>
    <t>dk;Zdyki okgu@dk;kZy; okgu</t>
  </si>
  <si>
    <t>ys[kk 'kh"kZ¼ukWu Iyku] Iyku]lh-,l-,l- lfgr½</t>
  </si>
  <si>
    <t>dk;kZy;@vf/kdkjh dk in uke ,oa LFkku</t>
  </si>
  <si>
    <t>okguksa dk fooj.k</t>
  </si>
  <si>
    <t>foHkkxh; okgu</t>
  </si>
  <si>
    <t>fdjk;s ij fy;s x;s okgu</t>
  </si>
  <si>
    <t>okgu dk izdkj thi@dkj@vU;</t>
  </si>
  <si>
    <t>okgu la[;k</t>
  </si>
  <si>
    <t>dz; dk o"kZ</t>
  </si>
  <si>
    <t>fiNys foÙkh; o"kZ esa O;; dh xbZ jkf'k</t>
  </si>
  <si>
    <t>&amp;</t>
  </si>
  <si>
    <t>izi=&amp;c&amp; foHkkx }kjk fdjk, ij fy, x, okguksa dh lwph</t>
  </si>
  <si>
    <t>okgu dk izdkj thi @ dkj @ vU;</t>
  </si>
  <si>
    <t>dqy la[;k</t>
  </si>
  <si>
    <t>egaxkbZ HkÙks dh x.kuk dk izi=</t>
  </si>
  <si>
    <t>ctV en&amp;2053</t>
  </si>
  <si>
    <t>¼jkf'k :Ik;s esa½</t>
  </si>
  <si>
    <t>mi[k.M  vf/kdkjh</t>
  </si>
  <si>
    <t>ctV 'kh"kZd%&amp;2216&amp;05&amp;053&amp;97&amp;00 vkokl Hkou ejEer  ¼vk0fHk0½  ¼jkf'k vad gtkjksa esa ½</t>
  </si>
  <si>
    <t>vU; HkÙkksa dh x.kuk dk izi=</t>
  </si>
  <si>
    <t>uke HkÙkk</t>
  </si>
  <si>
    <t>ikus okyksa dh la[;k</t>
  </si>
  <si>
    <t>nj izfr ekg</t>
  </si>
  <si>
    <t xml:space="preserve">dqy jkf'k </t>
  </si>
  <si>
    <t>/kqykbZ HkÙkk</t>
  </si>
  <si>
    <t>cksul</t>
  </si>
  <si>
    <t xml:space="preserve"> 'kgjh {kfriwfrZ HkÙkk </t>
  </si>
  <si>
    <t>fodykax HkÙkk</t>
  </si>
  <si>
    <t>jksMk deh'ku</t>
  </si>
  <si>
    <t>dSsf'k;j HkÙkk</t>
  </si>
  <si>
    <t>fo'ks"k osru</t>
  </si>
  <si>
    <t>dk;kZy; fdjk;k HkÙkk</t>
  </si>
  <si>
    <t>fo'ks"k HkÙkk¼iVokfj;ksa gsrq½</t>
  </si>
  <si>
    <t>Hkou fdjk;s dk izi=</t>
  </si>
  <si>
    <t>dk;kZy; dk uke] ftldk Hkou fdjk;s ij py jgk gS</t>
  </si>
  <si>
    <t>ofnZ;ksa ij O;; dk izi=</t>
  </si>
  <si>
    <t>¼izR;sd mi 'kh"kZ ds fy;s i`Fkd fooj.k Hkstk tkos½</t>
  </si>
  <si>
    <t>ofnZ;ksa ds fy;s gdnkj deZpkfj;ksa dh la[;k</t>
  </si>
  <si>
    <t>ofnZ;ksa ij O;;</t>
  </si>
  <si>
    <t>iq:"k</t>
  </si>
  <si>
    <t>efgyk</t>
  </si>
  <si>
    <t>MªkbZoj</t>
  </si>
  <si>
    <t>dqy</t>
  </si>
  <si>
    <t xml:space="preserve">pkyw o"kZ </t>
  </si>
  <si>
    <t>vkxkeh o"kZ</t>
  </si>
  <si>
    <t>1-650</t>
  </si>
  <si>
    <t>edku fdjk;k HkÙks dh x.kuk dk izi=</t>
  </si>
  <si>
    <t>edku fdjk;k HkÙkk</t>
  </si>
  <si>
    <t>uohu O;; ds izLrko</t>
  </si>
  <si>
    <t>ctV en%&amp;2053</t>
  </si>
  <si>
    <t>dzekad</t>
  </si>
  <si>
    <t>inuke</t>
  </si>
  <si>
    <t>dqy in</t>
  </si>
  <si>
    <t>;ksx%&amp;</t>
  </si>
  <si>
    <t>dz la</t>
  </si>
  <si>
    <t>eq[; 'kh"kZd 2053&amp;00&amp;094&amp;01&amp;00</t>
  </si>
  <si>
    <t xml:space="preserve">mi'kh"kZd </t>
  </si>
  <si>
    <t>SDO</t>
  </si>
  <si>
    <t>NT</t>
  </si>
  <si>
    <t>ctV 'kh"kZd%&amp;2059&amp;08&amp;053&amp;04&amp;00 dk;kZy; Hkou ejEer ¼vk0fHk0½  ¼jkf'k vad gtkjksa esa ½</t>
  </si>
  <si>
    <t>izekf.kr fd;k tkrk gS fd inksa ds lUnHkZ esa mi;qZä lwpuk esjs }kjk O;fäxr :i ls tk¡p dj yh xbZ gS vkSj bls lgh ik;k x;k gsA</t>
  </si>
  <si>
    <t>loZ ;ksx</t>
  </si>
  <si>
    <t>lwpuk lgk;d</t>
  </si>
  <si>
    <t>vU; HkÙks¼tks mijksä HkÙkksa ds vfrfjä gS½</t>
  </si>
  <si>
    <t>etnwjh</t>
  </si>
  <si>
    <t>LVs'kujh HkRrk</t>
  </si>
  <si>
    <t>2016-17</t>
  </si>
  <si>
    <t>VACANT POST</t>
  </si>
  <si>
    <t>ctV 'kh"kZd%&amp;2053&amp;094&amp;01,l-Mh-vks- dk;kZy; ¼vk-fHk-½  ¼jkf'k vad gtkjksa esa½</t>
  </si>
  <si>
    <t xml:space="preserve">                                                                             mi[k.M vf/kdkjh</t>
  </si>
  <si>
    <t>STENO</t>
  </si>
  <si>
    <t>CLASS IV</t>
  </si>
  <si>
    <t>fuf'pr O;;ksa ds foLr`r vuqeku vFkkZr vf/kdkfj;ksa o deZpkfj;ksa ds osru ckcr o"kZ ¼viszy ls ekpZ rd½</t>
  </si>
  <si>
    <t>BUDGET HEAD</t>
  </si>
  <si>
    <t>SR. NO.</t>
  </si>
  <si>
    <t>GPF NO./  N.P.S. NO.</t>
  </si>
  <si>
    <t>SANTION SALERY OF DESIGNATION</t>
  </si>
  <si>
    <t>PAY-METRICS</t>
  </si>
  <si>
    <t>LEVEL</t>
  </si>
  <si>
    <t>SALARY ON 1ST   MARCH</t>
  </si>
  <si>
    <t>SALARY PROVISION CFY</t>
  </si>
  <si>
    <t>INCREMENT IN THIS PIRIOD</t>
  </si>
  <si>
    <t>INCREMENT DATE</t>
  </si>
  <si>
    <t xml:space="preserve">INCREMENT AMOUNT </t>
  </si>
  <si>
    <t>REMARK</t>
  </si>
  <si>
    <t>L-14</t>
  </si>
  <si>
    <t>56100-177500</t>
  </si>
  <si>
    <t>INCREMENT</t>
  </si>
  <si>
    <t>37800-119700</t>
  </si>
  <si>
    <t>L-11</t>
  </si>
  <si>
    <t>33800-106700</t>
  </si>
  <si>
    <t>L-10</t>
  </si>
  <si>
    <t>SENIOR ASISTANT</t>
  </si>
  <si>
    <t>26300-83500</t>
  </si>
  <si>
    <t>L-8</t>
  </si>
  <si>
    <t>JUNIOR ASISTANT</t>
  </si>
  <si>
    <t>L-5</t>
  </si>
  <si>
    <t>20800-65900</t>
  </si>
  <si>
    <t>17700-56200</t>
  </si>
  <si>
    <t>L-1</t>
  </si>
  <si>
    <t xml:space="preserve">INFORMATIC ASISTANT </t>
  </si>
  <si>
    <r>
      <rPr>
        <b/>
        <sz val="11"/>
        <rFont val="Times New Roman"/>
        <family val="1"/>
      </rPr>
      <t>AMOUNT IN</t>
    </r>
    <r>
      <rPr>
        <b/>
        <sz val="11"/>
        <rFont val="DevLys 010"/>
        <family val="0"/>
      </rPr>
      <t xml:space="preserve"> </t>
    </r>
    <r>
      <rPr>
        <b/>
        <sz val="11"/>
        <rFont val="Indian Rupee"/>
        <family val="0"/>
      </rPr>
      <t>`</t>
    </r>
    <r>
      <rPr>
        <b/>
        <sz val="14"/>
        <rFont val="Indian Rupee"/>
        <family val="0"/>
      </rPr>
      <t xml:space="preserve"> </t>
    </r>
  </si>
  <si>
    <t>vof/k dh fu/kkZfjr jde ;kfu dkye 9 vkSj 11 dk ;ksx</t>
  </si>
  <si>
    <t>edku fdjk;k HkÙkk 8 izfr'kr</t>
  </si>
  <si>
    <t>2017-18</t>
  </si>
  <si>
    <t>izi=&amp;1 ¼v½ &amp; fu;fer @ dk;Z izHkkfjr Lohd`r inksa dk fooj.k</t>
  </si>
  <si>
    <t xml:space="preserve">uke in </t>
  </si>
  <si>
    <t>is&amp;esfVªDl ,oa ysoy</t>
  </si>
  <si>
    <t>56100-177500 L-14</t>
  </si>
  <si>
    <t>37800-119700 L-11</t>
  </si>
  <si>
    <t>33800-106700 L-10</t>
  </si>
  <si>
    <t xml:space="preserve">lgk;d iz'kklfud vf/kdkjh </t>
  </si>
  <si>
    <t>26300-83500 L-8</t>
  </si>
  <si>
    <t>ofj"B lgk;d</t>
  </si>
  <si>
    <t>20800-65900 L-5</t>
  </si>
  <si>
    <t>17700-56200 L-1</t>
  </si>
  <si>
    <t xml:space="preserve"> uke in</t>
  </si>
  <si>
    <t>foHkkx esa miyC/k dEI;wVlZ@loZj fdjk;s ij fy;ss x;s dEI;WVlZ dh lwpuk</t>
  </si>
  <si>
    <t>dEI;wVlZ@loZj@fizUVj</t>
  </si>
  <si>
    <t>fiNys foÙkh; o"kZ esa O;; dh xbZ jkf'k    ¼ :Ik;s lgL=ksa esa ½</t>
  </si>
  <si>
    <t>LFkkbZ ;k=k HkRrk                  ¼vkbZ-,y-vkj- gsrq½</t>
  </si>
  <si>
    <t>nksgjk dk;Z HkRrk ¼iVokfj;ksa gsrq½</t>
  </si>
  <si>
    <t>8 izfr'kr</t>
  </si>
  <si>
    <t>16 izfr'kr</t>
  </si>
  <si>
    <t>is esfVªDl</t>
  </si>
  <si>
    <t>ysoy</t>
  </si>
  <si>
    <t>u;k@dzeksUur</t>
  </si>
  <si>
    <t>dfu"B lgk;d</t>
  </si>
  <si>
    <t>uohu vkbZVe dk fooj.k</t>
  </si>
  <si>
    <t>uohu vkbZVe dk uke tks dz; fd;k tkuk gSA</t>
  </si>
  <si>
    <t>dk;kZy; esa miyC/k lkexzh@   vkbZVe dh la[;k</t>
  </si>
  <si>
    <t>dk;kZy; esa miyC/k lkexzh@   vkbZVe tks mi;ksxh gS dh la[;k</t>
  </si>
  <si>
    <t>dk;kZy; esa miyC/k lkexzh@   vkbZVe tks vuqi;ksxh gS dh la[;k</t>
  </si>
  <si>
    <t>uohu dz; dh tkus okyh lkexzh@vkbZVe dh la[;k@ek=k</t>
  </si>
  <si>
    <t>izfr lkexzh@  vkbZVe dh nj</t>
  </si>
  <si>
    <t xml:space="preserve">uohu vkbZVe tks  dz; fd;k tkus gsrq dqy jkf'k </t>
  </si>
  <si>
    <t>dk;kZy; dk uke ¼dysDVsªV@ ,l-Mh-vks-@rglhy@ ,-Mh-,e-@  ,-lh-,e-½</t>
  </si>
  <si>
    <t>dz; dh tkus okyh lkexzh dk vkSfpR;</t>
  </si>
  <si>
    <t>uksV%&amp;enokj izLrqr djsaA</t>
  </si>
  <si>
    <r>
      <t>PARTICULARS</t>
    </r>
    <r>
      <rPr>
        <b/>
        <sz val="11"/>
        <color indexed="8"/>
        <rFont val="DevLys 010"/>
        <family val="0"/>
      </rPr>
      <t xml:space="preserve">      ¼dk;kZy; dk uke ftldh ejEer djkbZ tkuh gS½</t>
    </r>
  </si>
  <si>
    <r>
      <t>PARTICULARS</t>
    </r>
    <r>
      <rPr>
        <b/>
        <sz val="11"/>
        <color indexed="8"/>
        <rFont val="DevLys 010"/>
        <family val="0"/>
      </rPr>
      <t xml:space="preserve">      ¼vkokl Hkou dk uke ftldh ejEer djkbZ tkuh gS½</t>
    </r>
  </si>
  <si>
    <t xml:space="preserve"> vU; HkRrs dk ;ksx</t>
  </si>
  <si>
    <t>2019&amp;20</t>
  </si>
  <si>
    <t>vuqyXud &amp; 4</t>
  </si>
  <si>
    <t xml:space="preserve">NAME OF EMPLOYEE </t>
  </si>
  <si>
    <t xml:space="preserve">DESIGNATION </t>
  </si>
  <si>
    <t>BECFY  (B.E.2020-21)</t>
  </si>
  <si>
    <t>RECFY    (R.E.2019-20)</t>
  </si>
  <si>
    <t>AAO</t>
  </si>
  <si>
    <t>egaxkbZ HkÙkk 12 izfr'kr</t>
  </si>
  <si>
    <t>egaxkbZ HkÙks esa lEHkkfor c&lt;ksrjh p;fur osrueku</t>
  </si>
  <si>
    <t>orZeku Lohd`r inksa dh la[;k             ¼fnukad%        31-07-2019½</t>
  </si>
  <si>
    <t>fn0 31-7-2019 dks fjä inksa dh la[;k</t>
  </si>
  <si>
    <t>31-7-2019 dks fjä inksa dh la[;k</t>
  </si>
  <si>
    <t>vuqyXud&amp;2</t>
  </si>
  <si>
    <t>31-07-2019 rd fdyksehVj pkyku</t>
  </si>
  <si>
    <t>2018-19</t>
  </si>
  <si>
    <t>ALLOT  2019-20</t>
  </si>
  <si>
    <t>AUG. 18 TO MAR.19</t>
  </si>
  <si>
    <t>APR. 19 TO JUL.19</t>
  </si>
  <si>
    <t>R.E.      2019-20</t>
  </si>
  <si>
    <t>B.E.           2020-21</t>
  </si>
  <si>
    <t>2020&amp;21</t>
  </si>
  <si>
    <t>la'kksf/kr vuqeku 2019&amp;20</t>
  </si>
  <si>
    <t>vk; O;;d vuqeku 2020&amp;2021</t>
  </si>
  <si>
    <t>vk; O;;d vuqeku 2020&amp;21</t>
  </si>
  <si>
    <t>R.E. 2019-20</t>
  </si>
  <si>
    <t>B.E. 2020-21</t>
  </si>
  <si>
    <t>lkbZdy HkRrk</t>
  </si>
  <si>
    <t>,fj;j o vU;</t>
  </si>
  <si>
    <t>uohu in 2020&amp;21</t>
  </si>
  <si>
    <t xml:space="preserve"> uohu vkbZVe 2020&amp;21</t>
  </si>
  <si>
    <t>mi[k.M dk;kZy;ksa esa jsDldksa ds ek/;e ls fu;ksftr gksexkMZ dk fooj.k</t>
  </si>
  <si>
    <t>vuqyXud&amp;8</t>
  </si>
  <si>
    <t>¼jkf'k :0 esa½</t>
  </si>
  <si>
    <t>mi[k.M dk uke</t>
  </si>
  <si>
    <t>gksexkMZ dk uke</t>
  </si>
  <si>
    <t>fnukad tc ls j[kk x;k</t>
  </si>
  <si>
    <t>o"kZ 2019&amp;20 gsrq okafNr jkf'k</t>
  </si>
  <si>
    <t>15-5-19 ls 31-5-19</t>
  </si>
  <si>
    <t>01-6-19 ls 30-6-19</t>
  </si>
  <si>
    <t>01-7-19 ls 31-7-19</t>
  </si>
  <si>
    <t>01-8-19 ls 31-8-19</t>
  </si>
  <si>
    <t>01-9-19 ls 30-9-19</t>
  </si>
  <si>
    <t>01-10-19 ls 31-10-19</t>
  </si>
  <si>
    <t>01-11-19 ls 30-11-19</t>
  </si>
  <si>
    <t>01-12-19 ls 31-12-19</t>
  </si>
  <si>
    <t>01-01-20 ls 31-01-20</t>
  </si>
  <si>
    <t>01-02-20 ls 29-02-20</t>
  </si>
  <si>
    <t>01-03-20 ls 31-03-20</t>
  </si>
  <si>
    <t>fjDr inksa ds fo:) lsokfuo`r dkfeZdksa dk fooj.k</t>
  </si>
  <si>
    <t>ctV 'kh"kZd-------------------</t>
  </si>
  <si>
    <t>dkfeZdZ dk uke</t>
  </si>
  <si>
    <t>&amp;&amp;</t>
  </si>
  <si>
    <t>mi[k.M vf/kdkjh] vklhUn ftyk HkhyokM+k</t>
  </si>
  <si>
    <t>dk;kZy; dk uke&amp; dk;kZy; mi[k.M vf/kdkjh] vklhUn ftyk HkhyokM+k</t>
  </si>
  <si>
    <t xml:space="preserve">dk;kZy; dk uke %&amp; dk;kZy; mi[k.M vf/kdkjh vklhUn ftyk HkhyokM+k                          foHkkx dk uke&amp; jktLo                                                                                                                                        </t>
  </si>
  <si>
    <t>mi[k.M vf/kdkjh vklhUn ftyk HkhyokM+k</t>
  </si>
  <si>
    <t>vklhUn ftyk HkhyokM+k</t>
  </si>
  <si>
    <t xml:space="preserve"> foHkkx dk uke&amp; jktLo                   dk;kZy; dk uke %&amp; dk;kZy; mi[k.M vf/kdkjh vklhUn ftyk HkhyokM+k                                                                                                                                                  </t>
  </si>
  <si>
    <t xml:space="preserve">vklhUn ftyk HkhyokM+k </t>
  </si>
  <si>
    <t>01480 220146</t>
  </si>
  <si>
    <t>01480 220246</t>
  </si>
  <si>
    <t>dk;kZy; mi[k.M vf/kdkjh vklhUn ftyk HkhyokM+k</t>
  </si>
  <si>
    <t>dk;kZy; dk uke%&amp;dk;kZy; mi[k.M vf/kdkjh vklhUn ftyk HkhyokM+k</t>
  </si>
  <si>
    <t>SANTOSH KUMAR GOYAL</t>
  </si>
  <si>
    <t>TAHIR HUSSAIN</t>
  </si>
  <si>
    <t>SUB DIVISIONAL OFFICER  ASIND (BHILWARA)</t>
  </si>
  <si>
    <t>mi[k.M vf/kdkjh vklhUn ftyk HkhyokM++k</t>
  </si>
  <si>
    <t>4-950</t>
  </si>
  <si>
    <t>mi[k.M dk;kZy; vklhUn</t>
  </si>
  <si>
    <t>mi[k.M vf/kdkjh vkokl vklhUn</t>
  </si>
  <si>
    <t xml:space="preserve">                                                                            vklhUn ftyk HkhyokM+k </t>
  </si>
  <si>
    <t xml:space="preserve">     vklhUn ftyk HkhyokM+k</t>
  </si>
  <si>
    <t>2@10</t>
  </si>
  <si>
    <t>1@3</t>
  </si>
  <si>
    <t>1@9</t>
  </si>
  <si>
    <t>dk;kZy; dk uke%&amp; dk;kZy; mi[k.M vf/kdkjh vklhUn ftyk HkhyokM+k</t>
  </si>
  <si>
    <t>vklhUn ftyk HkhyokM++++++++++++++++++k</t>
  </si>
  <si>
    <t>Jh teuk yky</t>
  </si>
  <si>
    <t>Jh enu fxjh</t>
  </si>
  <si>
    <t>vklhUn</t>
  </si>
  <si>
    <t>mi[k.M dk;kZy; vklhUn ftyk HkhyokM+k</t>
  </si>
  <si>
    <t>dk;kZy; mi[k.M vf/kdkjh vklhUn</t>
  </si>
  <si>
    <t>cksul 6774 xq.kk 9@1</t>
  </si>
  <si>
    <t>onhZ /kqykbZ 150 xq.kk12xq.kk 3@1</t>
  </si>
  <si>
    <t xml:space="preserve">uksV%&amp; foRr o"kZ 2020&amp;21 esa lgk;d deZpkjh ds rhu in Hkjs gq, ekurs gq, onhZ  </t>
  </si>
  <si>
    <t xml:space="preserve">dh jkf'k vafdr dh x;h gSA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</si>
</sst>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$&quot;#,##0.00"/>
    <numFmt numFmtId="182" formatCode="&quot;$&quot;#,##0.000"/>
    <numFmt numFmtId="183" formatCode="&quot;$&quot;#,##0.0"/>
    <numFmt numFmtId="184" formatCode="&quot;$&quot;#,##0"/>
    <numFmt numFmtId="185" formatCode="0.0"/>
    <numFmt numFmtId="186" formatCode="[$-409]dddd\,\ mmmm\ dd\,\ yyyy"/>
    <numFmt numFmtId="187" formatCode="dd/mm/yy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DevLys 010"/>
      <family val="0"/>
    </font>
    <font>
      <b/>
      <sz val="14"/>
      <name val="DevLys 010"/>
      <family val="0"/>
    </font>
    <font>
      <b/>
      <u val="single"/>
      <sz val="14"/>
      <name val="DevLys 010"/>
      <family val="0"/>
    </font>
    <font>
      <sz val="10"/>
      <name val="Arial"/>
      <family val="2"/>
    </font>
    <font>
      <sz val="10"/>
      <name val="DevLys 010"/>
      <family val="0"/>
    </font>
    <font>
      <u val="single"/>
      <sz val="14"/>
      <name val="DevLys 010"/>
      <family val="0"/>
    </font>
    <font>
      <b/>
      <sz val="18"/>
      <name val="DevLys 010"/>
      <family val="0"/>
    </font>
    <font>
      <b/>
      <sz val="20"/>
      <name val="DevLys 010"/>
      <family val="0"/>
    </font>
    <font>
      <b/>
      <u val="single"/>
      <sz val="18"/>
      <name val="DevLys 010"/>
      <family val="0"/>
    </font>
    <font>
      <sz val="16"/>
      <name val="DevLys 010"/>
      <family val="0"/>
    </font>
    <font>
      <sz val="10"/>
      <color indexed="8"/>
      <name val="Arial"/>
      <family val="2"/>
    </font>
    <font>
      <sz val="11"/>
      <color indexed="8"/>
      <name val="DevLys 010"/>
      <family val="0"/>
    </font>
    <font>
      <sz val="14"/>
      <color indexed="8"/>
      <name val="DevLys 010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DevLys 010"/>
      <family val="0"/>
    </font>
    <font>
      <b/>
      <sz val="11"/>
      <name val="Indian Rupee"/>
      <family val="0"/>
    </font>
    <font>
      <b/>
      <sz val="14"/>
      <name val="Indian Rupe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DevLys 010"/>
      <family val="0"/>
    </font>
    <font>
      <b/>
      <sz val="14"/>
      <color indexed="8"/>
      <name val="DevLys 010"/>
      <family val="0"/>
    </font>
    <font>
      <b/>
      <sz val="14"/>
      <name val="Times New Roman"/>
      <family val="1"/>
    </font>
    <font>
      <b/>
      <sz val="11"/>
      <color indexed="8"/>
      <name val="DevLys 010"/>
      <family val="0"/>
    </font>
    <font>
      <b/>
      <sz val="11"/>
      <name val="Arial"/>
      <family val="2"/>
    </font>
    <font>
      <b/>
      <sz val="10"/>
      <name val="Kruti Dev 010"/>
      <family val="0"/>
    </font>
    <font>
      <b/>
      <sz val="14"/>
      <color indexed="8"/>
      <name val="Kruti Dev 010"/>
      <family val="0"/>
    </font>
    <font>
      <b/>
      <sz val="10"/>
      <name val="DevLys 010"/>
      <family val="0"/>
    </font>
    <font>
      <b/>
      <sz val="16"/>
      <name val="DevLys 010"/>
      <family val="0"/>
    </font>
    <font>
      <b/>
      <sz val="12"/>
      <name val="Times New Roman"/>
      <family val="1"/>
    </font>
    <font>
      <b/>
      <sz val="26"/>
      <name val="DevLys 010"/>
      <family val="0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DevLys 010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6"/>
      <color indexed="8"/>
      <name val="DevLys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6"/>
      <color theme="1"/>
      <name val="DevLys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81" fillId="27" borderId="8" applyNumberFormat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2" fillId="0" borderId="0" xfId="57" applyFont="1" applyBorder="1" applyAlignment="1">
      <alignment horizontal="left" vertical="center"/>
      <protection/>
    </xf>
    <xf numFmtId="0" fontId="3" fillId="0" borderId="10" xfId="57" applyFont="1" applyBorder="1" applyAlignment="1">
      <alignment horizontal="center"/>
      <protection/>
    </xf>
    <xf numFmtId="0" fontId="2" fillId="0" borderId="0" xfId="57" applyFont="1" applyAlignment="1">
      <alignment vertical="center" wrapText="1"/>
      <protection/>
    </xf>
    <xf numFmtId="0" fontId="9" fillId="0" borderId="0" xfId="57" applyFont="1">
      <alignment/>
      <protection/>
    </xf>
    <xf numFmtId="0" fontId="7" fillId="0" borderId="0" xfId="57" applyFont="1" applyAlignment="1">
      <alignment horizontal="center" vertical="center"/>
      <protection/>
    </xf>
    <xf numFmtId="0" fontId="5" fillId="0" borderId="0" xfId="57">
      <alignment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center" vertical="center"/>
      <protection/>
    </xf>
    <xf numFmtId="0" fontId="5" fillId="0" borderId="0" xfId="57" applyAlignment="1">
      <alignment horizontal="center" vertical="center"/>
      <protection/>
    </xf>
    <xf numFmtId="0" fontId="3" fillId="0" borderId="0" xfId="57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Border="1" applyAlignment="1">
      <alignment/>
    </xf>
    <xf numFmtId="180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2" fillId="0" borderId="0" xfId="57" applyFont="1" applyAlignment="1">
      <alignment horizontal="center" vertical="center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/>
    </xf>
    <xf numFmtId="1" fontId="2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57" applyFont="1" applyBorder="1" applyAlignment="1">
      <alignment horizontal="right"/>
      <protection/>
    </xf>
    <xf numFmtId="1" fontId="20" fillId="0" borderId="0" xfId="0" applyNumberFormat="1" applyFont="1" applyBorder="1" applyAlignment="1">
      <alignment vertical="center"/>
    </xf>
    <xf numFmtId="0" fontId="8" fillId="0" borderId="10" xfId="57" applyFont="1" applyBorder="1" applyAlignment="1">
      <alignment horizontal="center" vertical="center"/>
      <protection/>
    </xf>
    <xf numFmtId="1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/>
    </xf>
    <xf numFmtId="187" fontId="26" fillId="0" borderId="10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wrapText="1"/>
    </xf>
    <xf numFmtId="0" fontId="26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" fontId="31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right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1" fontId="33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" fillId="0" borderId="0" xfId="57" applyFont="1" applyAlignment="1">
      <alignment horizontal="center"/>
      <protection/>
    </xf>
    <xf numFmtId="0" fontId="8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80" fontId="3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6" fillId="0" borderId="0" xfId="57" applyFont="1">
      <alignment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12" xfId="57" applyFont="1" applyBorder="1" applyAlignment="1">
      <alignment vertical="center"/>
      <protection/>
    </xf>
    <xf numFmtId="0" fontId="3" fillId="0" borderId="13" xfId="57" applyFont="1" applyBorder="1" applyAlignment="1">
      <alignment horizontal="center"/>
      <protection/>
    </xf>
    <xf numFmtId="0" fontId="38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1" fillId="0" borderId="0" xfId="57" applyFont="1">
      <alignment/>
      <protection/>
    </xf>
    <xf numFmtId="0" fontId="37" fillId="0" borderId="0" xfId="57" applyFont="1">
      <alignment/>
      <protection/>
    </xf>
    <xf numFmtId="0" fontId="39" fillId="0" borderId="10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/>
      <protection/>
    </xf>
    <xf numFmtId="0" fontId="2" fillId="0" borderId="0" xfId="57" applyFont="1" applyAlignment="1">
      <alignment/>
      <protection/>
    </xf>
    <xf numFmtId="0" fontId="26" fillId="0" borderId="0" xfId="57" applyFont="1" applyAlignment="1">
      <alignment horizontal="center" vertical="center"/>
      <protection/>
    </xf>
    <xf numFmtId="0" fontId="26" fillId="0" borderId="0" xfId="57" applyFont="1">
      <alignment/>
      <protection/>
    </xf>
    <xf numFmtId="0" fontId="40" fillId="0" borderId="10" xfId="57" applyFont="1" applyBorder="1">
      <alignment/>
      <protection/>
    </xf>
    <xf numFmtId="0" fontId="40" fillId="0" borderId="0" xfId="57" applyFont="1">
      <alignment/>
      <protection/>
    </xf>
    <xf numFmtId="0" fontId="30" fillId="0" borderId="10" xfId="0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center" vertical="center"/>
    </xf>
    <xf numFmtId="180" fontId="83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180" fontId="83" fillId="0" borderId="10" xfId="0" applyNumberFormat="1" applyFont="1" applyBorder="1" applyAlignment="1">
      <alignment/>
    </xf>
    <xf numFmtId="180" fontId="44" fillId="0" borderId="10" xfId="0" applyNumberFormat="1" applyFont="1" applyBorder="1" applyAlignment="1">
      <alignment/>
    </xf>
    <xf numFmtId="0" fontId="31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/>
    </xf>
    <xf numFmtId="1" fontId="46" fillId="0" borderId="1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right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left" vertical="center"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right" vertical="center"/>
      <protection/>
    </xf>
    <xf numFmtId="0" fontId="3" fillId="0" borderId="12" xfId="57" applyFont="1" applyBorder="1" applyAlignment="1">
      <alignment horizontal="left"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15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right" vertical="center"/>
      <protection/>
    </xf>
    <xf numFmtId="0" fontId="2" fillId="0" borderId="0" xfId="57" applyFont="1" applyAlignment="1">
      <alignment horizontal="center" vertic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3" fillId="0" borderId="12" xfId="57" applyFont="1" applyBorder="1" applyAlignment="1">
      <alignment horizontal="right"/>
      <protection/>
    </xf>
    <xf numFmtId="0" fontId="9" fillId="0" borderId="0" xfId="57" applyFont="1" applyBorder="1" applyAlignment="1">
      <alignment horizontal="right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6" fillId="0" borderId="13" xfId="0" applyFont="1" applyBorder="1" applyAlignment="1">
      <alignment horizontal="right"/>
    </xf>
    <xf numFmtId="0" fontId="36" fillId="0" borderId="17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" fillId="0" borderId="18" xfId="57" applyFont="1" applyBorder="1" applyAlignment="1">
      <alignment horizontal="left" vertical="center"/>
      <protection/>
    </xf>
    <xf numFmtId="0" fontId="4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12" xfId="57" applyFont="1" applyBorder="1" applyAlignment="1">
      <alignment horizontal="left" vertical="center"/>
      <protection/>
    </xf>
    <xf numFmtId="0" fontId="8" fillId="0" borderId="0" xfId="57" applyFont="1" applyAlignment="1">
      <alignment horizontal="right"/>
      <protection/>
    </xf>
    <xf numFmtId="0" fontId="4" fillId="0" borderId="0" xfId="57" applyFont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7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37" fillId="0" borderId="0" xfId="57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4" fillId="0" borderId="10" xfId="57" applyFont="1" applyBorder="1" applyAlignment="1">
      <alignment horizontal="center" vertical="center"/>
      <protection/>
    </xf>
    <xf numFmtId="0" fontId="3" fillId="0" borderId="19" xfId="57" applyFont="1" applyBorder="1" applyAlignment="1">
      <alignment horizontal="center" vertical="center" wrapText="1"/>
      <protection/>
    </xf>
    <xf numFmtId="0" fontId="3" fillId="0" borderId="20" xfId="57" applyFont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6" fillId="0" borderId="0" xfId="0" applyFont="1" applyAlignment="1">
      <alignment horizontal="right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1@01@2004%20ls%20iwoZ%20fu;q&#228;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6.28125" style="10" customWidth="1"/>
    <col min="2" max="2" width="15.140625" style="10" customWidth="1"/>
    <col min="3" max="3" width="17.421875" style="10" customWidth="1"/>
    <col min="4" max="4" width="25.00390625" style="10" customWidth="1"/>
    <col min="5" max="5" width="20.28125" style="10" customWidth="1"/>
    <col min="6" max="6" width="18.421875" style="10" customWidth="1"/>
    <col min="7" max="7" width="15.00390625" style="10" customWidth="1"/>
    <col min="8" max="8" width="14.7109375" style="10" customWidth="1"/>
    <col min="9" max="9" width="16.00390625" style="10" customWidth="1"/>
    <col min="10" max="16384" width="9.140625" style="10" customWidth="1"/>
  </cols>
  <sheetData>
    <row r="1" spans="1:9" ht="18.75">
      <c r="A1" s="86"/>
      <c r="B1" s="87"/>
      <c r="C1" s="87"/>
      <c r="D1" s="87"/>
      <c r="E1" s="87"/>
      <c r="F1" s="87"/>
      <c r="G1" s="87"/>
      <c r="H1" s="87"/>
      <c r="I1" s="87"/>
    </row>
    <row r="2" spans="1:9" ht="18.75">
      <c r="A2" s="86"/>
      <c r="B2" s="155" t="s">
        <v>205</v>
      </c>
      <c r="C2" s="155"/>
      <c r="D2" s="155"/>
      <c r="E2" s="155"/>
      <c r="F2" s="155"/>
      <c r="G2" s="155"/>
      <c r="H2" s="155"/>
      <c r="I2" s="155"/>
    </row>
    <row r="3" spans="1:9" ht="18.75">
      <c r="A3" s="86"/>
      <c r="B3" s="155" t="s">
        <v>295</v>
      </c>
      <c r="C3" s="155"/>
      <c r="D3" s="155"/>
      <c r="E3" s="155"/>
      <c r="F3" s="155"/>
      <c r="G3" s="155"/>
      <c r="H3" s="155"/>
      <c r="I3" s="155"/>
    </row>
    <row r="4" spans="1:9" ht="18.75">
      <c r="A4" s="150" t="s">
        <v>50</v>
      </c>
      <c r="B4" s="150" t="s">
        <v>51</v>
      </c>
      <c r="C4" s="150" t="s">
        <v>52</v>
      </c>
      <c r="D4" s="150" t="s">
        <v>206</v>
      </c>
      <c r="E4" s="150" t="s">
        <v>207</v>
      </c>
      <c r="F4" s="150" t="s">
        <v>251</v>
      </c>
      <c r="G4" s="152" t="s">
        <v>54</v>
      </c>
      <c r="H4" s="152"/>
      <c r="I4" s="150" t="s">
        <v>252</v>
      </c>
    </row>
    <row r="5" spans="1:9" ht="79.5" customHeight="1">
      <c r="A5" s="151"/>
      <c r="B5" s="151"/>
      <c r="C5" s="151"/>
      <c r="D5" s="151"/>
      <c r="E5" s="151"/>
      <c r="F5" s="151"/>
      <c r="G5" s="88" t="s">
        <v>55</v>
      </c>
      <c r="H5" s="88" t="s">
        <v>56</v>
      </c>
      <c r="I5" s="151"/>
    </row>
    <row r="6" spans="1:9" ht="18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</row>
    <row r="7" spans="1:9" ht="18.75">
      <c r="A7" s="77">
        <v>1</v>
      </c>
      <c r="B7" s="77">
        <v>2053</v>
      </c>
      <c r="C7" s="89" t="s">
        <v>57</v>
      </c>
      <c r="D7" s="89" t="s">
        <v>11</v>
      </c>
      <c r="E7" s="139" t="s">
        <v>208</v>
      </c>
      <c r="F7" s="77">
        <v>1</v>
      </c>
      <c r="G7" s="77">
        <v>1</v>
      </c>
      <c r="H7" s="77">
        <v>0</v>
      </c>
      <c r="I7" s="77">
        <v>0</v>
      </c>
    </row>
    <row r="8" spans="1:9" ht="18.75">
      <c r="A8" s="77">
        <v>2</v>
      </c>
      <c r="B8" s="77">
        <v>2053</v>
      </c>
      <c r="C8" s="89" t="s">
        <v>57</v>
      </c>
      <c r="D8" s="89" t="s">
        <v>12</v>
      </c>
      <c r="E8" s="139" t="s">
        <v>209</v>
      </c>
      <c r="F8" s="77">
        <v>1</v>
      </c>
      <c r="G8" s="77">
        <v>0</v>
      </c>
      <c r="H8" s="77">
        <v>0</v>
      </c>
      <c r="I8" s="77">
        <v>1</v>
      </c>
    </row>
    <row r="9" spans="1:9" ht="18.75">
      <c r="A9" s="77">
        <v>3</v>
      </c>
      <c r="B9" s="77">
        <v>2053</v>
      </c>
      <c r="C9" s="89" t="s">
        <v>57</v>
      </c>
      <c r="D9" s="89" t="s">
        <v>58</v>
      </c>
      <c r="E9" s="139" t="s">
        <v>210</v>
      </c>
      <c r="F9" s="77">
        <v>1</v>
      </c>
      <c r="G9" s="77">
        <v>0</v>
      </c>
      <c r="H9" s="77">
        <v>0</v>
      </c>
      <c r="I9" s="77">
        <v>1</v>
      </c>
    </row>
    <row r="10" spans="1:9" ht="18" customHeight="1">
      <c r="A10" s="89">
        <v>4</v>
      </c>
      <c r="B10" s="89">
        <v>2053</v>
      </c>
      <c r="C10" s="89" t="s">
        <v>57</v>
      </c>
      <c r="D10" s="138" t="s">
        <v>211</v>
      </c>
      <c r="E10" s="139" t="s">
        <v>210</v>
      </c>
      <c r="F10" s="89">
        <v>1</v>
      </c>
      <c r="G10" s="89">
        <v>0</v>
      </c>
      <c r="H10" s="89">
        <v>0</v>
      </c>
      <c r="I10" s="89">
        <v>1</v>
      </c>
    </row>
    <row r="11" spans="1:9" ht="18.75">
      <c r="A11" s="89">
        <v>5</v>
      </c>
      <c r="B11" s="89">
        <v>2053</v>
      </c>
      <c r="C11" s="89" t="s">
        <v>57</v>
      </c>
      <c r="D11" s="88" t="s">
        <v>162</v>
      </c>
      <c r="E11" s="139" t="s">
        <v>212</v>
      </c>
      <c r="F11" s="89">
        <v>1</v>
      </c>
      <c r="G11" s="89">
        <v>0</v>
      </c>
      <c r="H11" s="89">
        <v>0</v>
      </c>
      <c r="I11" s="89">
        <v>1</v>
      </c>
    </row>
    <row r="12" spans="1:9" ht="18.75">
      <c r="A12" s="77">
        <v>6</v>
      </c>
      <c r="B12" s="77">
        <v>2053</v>
      </c>
      <c r="C12" s="89" t="s">
        <v>57</v>
      </c>
      <c r="D12" s="89" t="s">
        <v>213</v>
      </c>
      <c r="E12" s="139" t="s">
        <v>212</v>
      </c>
      <c r="F12" s="77">
        <v>1</v>
      </c>
      <c r="G12" s="77">
        <v>0</v>
      </c>
      <c r="H12" s="77">
        <v>0</v>
      </c>
      <c r="I12" s="77">
        <v>1</v>
      </c>
    </row>
    <row r="13" spans="1:9" ht="18.75">
      <c r="A13" s="77">
        <v>7</v>
      </c>
      <c r="B13" s="89">
        <v>2053</v>
      </c>
      <c r="C13" s="89" t="s">
        <v>57</v>
      </c>
      <c r="D13" s="89" t="s">
        <v>227</v>
      </c>
      <c r="E13" s="139" t="s">
        <v>214</v>
      </c>
      <c r="F13" s="89">
        <v>1</v>
      </c>
      <c r="G13" s="89">
        <v>0</v>
      </c>
      <c r="H13" s="89">
        <v>0</v>
      </c>
      <c r="I13" s="89">
        <v>1</v>
      </c>
    </row>
    <row r="14" spans="1:9" ht="18.75">
      <c r="A14" s="77">
        <v>8</v>
      </c>
      <c r="B14" s="89">
        <v>2053</v>
      </c>
      <c r="C14" s="89" t="s">
        <v>57</v>
      </c>
      <c r="D14" s="89" t="s">
        <v>15</v>
      </c>
      <c r="E14" s="139" t="s">
        <v>215</v>
      </c>
      <c r="F14" s="77">
        <v>3</v>
      </c>
      <c r="G14" s="77">
        <v>1</v>
      </c>
      <c r="H14" s="77">
        <v>0</v>
      </c>
      <c r="I14" s="77">
        <v>2</v>
      </c>
    </row>
    <row r="15" spans="1:9" ht="18.75">
      <c r="A15" s="90"/>
      <c r="B15" s="77"/>
      <c r="C15" s="77"/>
      <c r="D15" s="77" t="s">
        <v>18</v>
      </c>
      <c r="E15" s="89"/>
      <c r="F15" s="77">
        <f>SUM(F7:F14)</f>
        <v>10</v>
      </c>
      <c r="G15" s="77">
        <f>SUM(G7:G14)</f>
        <v>2</v>
      </c>
      <c r="H15" s="77">
        <f>SUM(H7:H14)</f>
        <v>0</v>
      </c>
      <c r="I15" s="77">
        <f>SUM(I7:I14)</f>
        <v>8</v>
      </c>
    </row>
    <row r="16" spans="1:9" ht="18.75">
      <c r="A16" s="86"/>
      <c r="B16" s="87"/>
      <c r="C16" s="87"/>
      <c r="D16" s="87"/>
      <c r="E16" s="87"/>
      <c r="F16" s="86"/>
      <c r="G16" s="86"/>
      <c r="H16" s="87"/>
      <c r="I16" s="87"/>
    </row>
    <row r="17" spans="1:9" ht="39" customHeight="1">
      <c r="A17" s="153" t="s">
        <v>59</v>
      </c>
      <c r="B17" s="153"/>
      <c r="C17" s="153"/>
      <c r="D17" s="153"/>
      <c r="E17" s="153"/>
      <c r="F17" s="153"/>
      <c r="G17" s="153"/>
      <c r="H17" s="153"/>
      <c r="I17" s="153"/>
    </row>
    <row r="18" spans="1:9" ht="18.75">
      <c r="A18" s="86"/>
      <c r="B18" s="87"/>
      <c r="C18" s="87"/>
      <c r="D18" s="87"/>
      <c r="E18" s="87"/>
      <c r="F18" s="87"/>
      <c r="G18" s="87"/>
      <c r="H18" s="87"/>
      <c r="I18" s="87"/>
    </row>
    <row r="19" spans="1:9" ht="18.75">
      <c r="A19" s="86"/>
      <c r="B19" s="87"/>
      <c r="C19" s="87"/>
      <c r="D19" s="87"/>
      <c r="E19" s="87"/>
      <c r="F19" s="154" t="s">
        <v>294</v>
      </c>
      <c r="G19" s="154"/>
      <c r="H19" s="154"/>
      <c r="I19" s="154"/>
    </row>
  </sheetData>
  <sheetProtection/>
  <mergeCells count="12">
    <mergeCell ref="B2:I2"/>
    <mergeCell ref="B3:I3"/>
    <mergeCell ref="A4:A5"/>
    <mergeCell ref="B4:B5"/>
    <mergeCell ref="C4:C5"/>
    <mergeCell ref="D4:D5"/>
    <mergeCell ref="F4:F5"/>
    <mergeCell ref="G4:H4"/>
    <mergeCell ref="E4:E5"/>
    <mergeCell ref="I4:I5"/>
    <mergeCell ref="A17:I17"/>
    <mergeCell ref="F19:I19"/>
  </mergeCells>
  <hyperlinks>
    <hyperlink ref="G5" r:id="rId1" display="01@01@2004 ls iwoZ fu;qä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view="pageBreakPreview" zoomScaleSheetLayoutView="100" zoomScalePageLayoutView="0" workbookViewId="0" topLeftCell="A1">
      <selection activeCell="K27" sqref="K27"/>
    </sheetView>
  </sheetViews>
  <sheetFormatPr defaultColWidth="9.140625" defaultRowHeight="15"/>
  <cols>
    <col min="1" max="1" width="3.7109375" style="0" customWidth="1"/>
    <col min="2" max="2" width="20.140625" style="0" customWidth="1"/>
    <col min="3" max="3" width="10.140625" style="0" customWidth="1"/>
    <col min="4" max="4" width="10.421875" style="0" customWidth="1"/>
    <col min="5" max="5" width="11.140625" style="0" customWidth="1"/>
    <col min="6" max="7" width="10.140625" style="0" customWidth="1"/>
    <col min="9" max="9" width="10.421875" style="0" customWidth="1"/>
    <col min="10" max="11" width="11.7109375" style="0" customWidth="1"/>
    <col min="12" max="13" width="11.28125" style="0" bestFit="1" customWidth="1"/>
    <col min="14" max="14" width="10.140625" style="0" bestFit="1" customWidth="1"/>
  </cols>
  <sheetData>
    <row r="1" spans="1:11" ht="15">
      <c r="A1" s="208" t="s">
        <v>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8.75">
      <c r="A2" s="209" t="s">
        <v>168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8" ht="20.25" customHeight="1">
      <c r="A3" s="204" t="s">
        <v>21</v>
      </c>
      <c r="B3" s="204" t="s">
        <v>22</v>
      </c>
      <c r="C3" s="210" t="s">
        <v>23</v>
      </c>
      <c r="D3" s="211"/>
      <c r="E3" s="212"/>
      <c r="F3" s="213" t="s">
        <v>257</v>
      </c>
      <c r="G3" s="210" t="s">
        <v>23</v>
      </c>
      <c r="H3" s="212"/>
      <c r="I3" s="204" t="s">
        <v>24</v>
      </c>
      <c r="J3" s="204" t="s">
        <v>260</v>
      </c>
      <c r="K3" s="206" t="s">
        <v>261</v>
      </c>
      <c r="L3" s="37"/>
      <c r="M3" s="37"/>
      <c r="N3" s="37"/>
      <c r="O3" s="37"/>
      <c r="P3" s="37"/>
      <c r="Q3" s="37"/>
      <c r="R3" s="37"/>
    </row>
    <row r="4" spans="1:18" ht="27.75" customHeight="1">
      <c r="A4" s="205"/>
      <c r="B4" s="205"/>
      <c r="C4" s="31" t="s">
        <v>166</v>
      </c>
      <c r="D4" s="31" t="s">
        <v>204</v>
      </c>
      <c r="E4" s="31" t="s">
        <v>256</v>
      </c>
      <c r="F4" s="214"/>
      <c r="G4" s="32" t="s">
        <v>258</v>
      </c>
      <c r="H4" s="32" t="s">
        <v>259</v>
      </c>
      <c r="I4" s="205"/>
      <c r="J4" s="205"/>
      <c r="K4" s="206"/>
      <c r="L4" s="37"/>
      <c r="M4" s="37"/>
      <c r="N4" s="37"/>
      <c r="O4" s="37"/>
      <c r="P4" s="37"/>
      <c r="Q4" s="37"/>
      <c r="R4" s="37"/>
    </row>
    <row r="5" spans="1:18" ht="1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37"/>
      <c r="M5" s="37"/>
      <c r="N5" s="37"/>
      <c r="O5" s="37"/>
      <c r="P5" s="37"/>
      <c r="Q5" s="37"/>
      <c r="R5" s="37"/>
    </row>
    <row r="6" spans="1:18" ht="26.25" customHeight="1">
      <c r="A6" s="9">
        <v>1</v>
      </c>
      <c r="B6" s="9"/>
      <c r="C6" s="4"/>
      <c r="D6" s="4"/>
      <c r="E6" s="4"/>
      <c r="F6" s="85"/>
      <c r="G6" s="4"/>
      <c r="H6" s="4"/>
      <c r="I6" s="4"/>
      <c r="J6" s="4"/>
      <c r="K6" s="4"/>
      <c r="L6" s="37"/>
      <c r="M6" s="37"/>
      <c r="N6" s="37"/>
      <c r="O6" s="37"/>
      <c r="P6" s="37"/>
      <c r="Q6" s="37"/>
      <c r="R6" s="37"/>
    </row>
    <row r="7" spans="1:18" ht="30.75" customHeight="1">
      <c r="A7" s="9">
        <v>2</v>
      </c>
      <c r="B7" s="36" t="s">
        <v>25</v>
      </c>
      <c r="C7" s="48">
        <v>733</v>
      </c>
      <c r="D7" s="84"/>
      <c r="E7" s="84"/>
      <c r="F7" s="84"/>
      <c r="G7" s="84"/>
      <c r="H7" s="84"/>
      <c r="I7" s="84">
        <f>SUM(G7:H7)</f>
        <v>0</v>
      </c>
      <c r="J7" s="84">
        <v>1239</v>
      </c>
      <c r="K7" s="84">
        <v>3847</v>
      </c>
      <c r="L7" s="37"/>
      <c r="M7" s="37"/>
      <c r="N7" s="37"/>
      <c r="O7" s="37"/>
      <c r="P7" s="37"/>
      <c r="Q7" s="37"/>
      <c r="R7" s="37"/>
    </row>
    <row r="8" spans="1:18" ht="30.75" customHeight="1">
      <c r="A8" s="9">
        <v>3</v>
      </c>
      <c r="B8" s="36" t="s">
        <v>26</v>
      </c>
      <c r="C8" s="48">
        <v>0</v>
      </c>
      <c r="D8" s="84"/>
      <c r="E8" s="84"/>
      <c r="F8" s="84"/>
      <c r="G8" s="84"/>
      <c r="H8" s="84"/>
      <c r="I8" s="84">
        <f aca="true" t="shared" si="0" ref="I8:I31">SUM(G8:H8)</f>
        <v>0</v>
      </c>
      <c r="J8" s="84">
        <v>0</v>
      </c>
      <c r="K8" s="84">
        <v>0</v>
      </c>
      <c r="L8" s="46"/>
      <c r="M8" s="46"/>
      <c r="N8" s="46"/>
      <c r="O8" s="46"/>
      <c r="P8" s="46"/>
      <c r="Q8" s="46"/>
      <c r="R8" s="37"/>
    </row>
    <row r="9" spans="1:18" ht="30.75" customHeight="1">
      <c r="A9" s="9">
        <v>4</v>
      </c>
      <c r="B9" s="36" t="s">
        <v>27</v>
      </c>
      <c r="C9" s="48">
        <v>898</v>
      </c>
      <c r="D9" s="84"/>
      <c r="E9" s="84"/>
      <c r="F9" s="84"/>
      <c r="G9" s="84"/>
      <c r="H9" s="84"/>
      <c r="I9" s="84">
        <f t="shared" si="0"/>
        <v>0</v>
      </c>
      <c r="J9" s="84">
        <v>149</v>
      </c>
      <c r="K9" s="84">
        <v>461</v>
      </c>
      <c r="L9" s="46"/>
      <c r="M9" s="51"/>
      <c r="N9" s="46"/>
      <c r="O9" s="46"/>
      <c r="P9" s="46"/>
      <c r="Q9" s="37"/>
      <c r="R9" s="37"/>
    </row>
    <row r="10" spans="1:18" ht="30.75" customHeight="1">
      <c r="A10" s="9">
        <v>5</v>
      </c>
      <c r="B10" s="36" t="s">
        <v>28</v>
      </c>
      <c r="C10" s="48">
        <v>68</v>
      </c>
      <c r="D10" s="84"/>
      <c r="E10" s="84"/>
      <c r="F10" s="84"/>
      <c r="G10" s="84"/>
      <c r="H10" s="84"/>
      <c r="I10" s="84">
        <f t="shared" si="0"/>
        <v>0</v>
      </c>
      <c r="J10" s="84">
        <v>99</v>
      </c>
      <c r="K10" s="84">
        <v>308</v>
      </c>
      <c r="L10" s="46"/>
      <c r="M10" s="46"/>
      <c r="N10" s="46"/>
      <c r="O10" s="46"/>
      <c r="P10" s="46"/>
      <c r="Q10" s="37"/>
      <c r="R10" s="37"/>
    </row>
    <row r="11" spans="1:18" ht="30.75" customHeight="1">
      <c r="A11" s="9">
        <v>6</v>
      </c>
      <c r="B11" s="36" t="s">
        <v>29</v>
      </c>
      <c r="C11" s="48">
        <v>2</v>
      </c>
      <c r="D11" s="84"/>
      <c r="E11" s="84"/>
      <c r="F11" s="84"/>
      <c r="G11" s="84"/>
      <c r="H11" s="84"/>
      <c r="I11" s="84">
        <f t="shared" si="0"/>
        <v>0</v>
      </c>
      <c r="J11" s="84">
        <v>200</v>
      </c>
      <c r="K11" s="84">
        <v>400</v>
      </c>
      <c r="L11" s="46"/>
      <c r="M11" s="46"/>
      <c r="N11" s="46"/>
      <c r="O11" s="46"/>
      <c r="P11" s="46"/>
      <c r="Q11" s="37"/>
      <c r="R11" s="37"/>
    </row>
    <row r="12" spans="1:18" ht="30.75" customHeight="1">
      <c r="A12" s="9">
        <v>7</v>
      </c>
      <c r="B12" s="36" t="s">
        <v>30</v>
      </c>
      <c r="C12" s="48">
        <f>SUM(C7:C11)</f>
        <v>1701</v>
      </c>
      <c r="D12" s="84">
        <v>1643</v>
      </c>
      <c r="E12" s="84">
        <v>1430</v>
      </c>
      <c r="F12" s="84">
        <v>1050</v>
      </c>
      <c r="G12" s="84">
        <v>962</v>
      </c>
      <c r="H12" s="84">
        <v>493</v>
      </c>
      <c r="I12" s="84">
        <f t="shared" si="0"/>
        <v>1455</v>
      </c>
      <c r="J12" s="84">
        <f>SUM(J7:J11)</f>
        <v>1687</v>
      </c>
      <c r="K12" s="84">
        <f>SUM(K7:K11)</f>
        <v>5016</v>
      </c>
      <c r="L12" s="46"/>
      <c r="M12" s="46"/>
      <c r="N12" s="46"/>
      <c r="O12" s="46"/>
      <c r="P12" s="46"/>
      <c r="Q12" s="37"/>
      <c r="R12" s="37"/>
    </row>
    <row r="13" spans="1:18" ht="30.75" customHeight="1">
      <c r="A13" s="9">
        <v>8</v>
      </c>
      <c r="B13" s="36" t="s">
        <v>31</v>
      </c>
      <c r="C13" s="48">
        <v>4</v>
      </c>
      <c r="D13" s="84"/>
      <c r="E13" s="84"/>
      <c r="F13" s="84"/>
      <c r="G13" s="84"/>
      <c r="H13" s="84"/>
      <c r="I13" s="84">
        <f t="shared" si="0"/>
        <v>0</v>
      </c>
      <c r="J13" s="84">
        <v>50</v>
      </c>
      <c r="K13" s="84">
        <v>110</v>
      </c>
      <c r="L13" s="46"/>
      <c r="M13" s="46"/>
      <c r="N13" s="46"/>
      <c r="O13" s="46"/>
      <c r="P13" s="46"/>
      <c r="Q13" s="37"/>
      <c r="R13" s="37"/>
    </row>
    <row r="14" spans="1:18" ht="30.75" customHeight="1">
      <c r="A14" s="9">
        <v>9</v>
      </c>
      <c r="B14" s="36" t="s">
        <v>32</v>
      </c>
      <c r="C14" s="48">
        <v>0</v>
      </c>
      <c r="D14" s="84"/>
      <c r="E14" s="84"/>
      <c r="F14" s="84"/>
      <c r="G14" s="84"/>
      <c r="H14" s="84"/>
      <c r="I14" s="84">
        <f t="shared" si="0"/>
        <v>0</v>
      </c>
      <c r="J14" s="84">
        <v>20</v>
      </c>
      <c r="K14" s="84">
        <v>25</v>
      </c>
      <c r="L14" s="46"/>
      <c r="M14" s="46"/>
      <c r="N14" s="46"/>
      <c r="O14" s="46"/>
      <c r="P14" s="46"/>
      <c r="Q14" s="37"/>
      <c r="R14" s="37"/>
    </row>
    <row r="15" spans="1:18" ht="30.75" customHeight="1">
      <c r="A15" s="9">
        <v>10</v>
      </c>
      <c r="B15" s="36" t="s">
        <v>33</v>
      </c>
      <c r="C15" s="48">
        <f aca="true" t="shared" si="1" ref="C15:H15">SUM(C13:C14)</f>
        <v>4</v>
      </c>
      <c r="D15" s="84">
        <v>0</v>
      </c>
      <c r="E15" s="84">
        <f t="shared" si="1"/>
        <v>0</v>
      </c>
      <c r="F15" s="84">
        <f t="shared" si="1"/>
        <v>0</v>
      </c>
      <c r="G15" s="84">
        <f t="shared" si="1"/>
        <v>0</v>
      </c>
      <c r="H15" s="84">
        <f t="shared" si="1"/>
        <v>0</v>
      </c>
      <c r="I15" s="84">
        <f t="shared" si="0"/>
        <v>0</v>
      </c>
      <c r="J15" s="84">
        <f>SUM(J13:J14)</f>
        <v>70</v>
      </c>
      <c r="K15" s="84">
        <f>SUM(K13:K14)</f>
        <v>135</v>
      </c>
      <c r="L15" s="46"/>
      <c r="M15" s="46"/>
      <c r="N15" s="46"/>
      <c r="O15" s="46"/>
      <c r="P15" s="46"/>
      <c r="Q15" s="37"/>
      <c r="R15" s="37"/>
    </row>
    <row r="16" spans="1:18" ht="30.75" customHeight="1">
      <c r="A16" s="9">
        <v>11</v>
      </c>
      <c r="B16" s="36" t="s">
        <v>34</v>
      </c>
      <c r="C16" s="48">
        <v>7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f t="shared" si="0"/>
        <v>0</v>
      </c>
      <c r="J16" s="84">
        <v>20</v>
      </c>
      <c r="K16" s="84">
        <v>30</v>
      </c>
      <c r="L16" s="47"/>
      <c r="M16" s="47"/>
      <c r="N16" s="47"/>
      <c r="O16" s="47"/>
      <c r="P16" s="46"/>
      <c r="Q16" s="37"/>
      <c r="R16" s="37"/>
    </row>
    <row r="17" spans="1:18" ht="30.75" customHeight="1">
      <c r="A17" s="9">
        <v>12</v>
      </c>
      <c r="B17" s="36" t="s">
        <v>35</v>
      </c>
      <c r="C17" s="48">
        <v>10</v>
      </c>
      <c r="D17" s="84"/>
      <c r="E17" s="84"/>
      <c r="F17" s="84"/>
      <c r="G17" s="84"/>
      <c r="H17" s="84"/>
      <c r="I17" s="84">
        <f t="shared" si="0"/>
        <v>0</v>
      </c>
      <c r="J17" s="84">
        <v>10</v>
      </c>
      <c r="K17" s="84">
        <v>15</v>
      </c>
      <c r="L17" s="37"/>
      <c r="M17" s="37"/>
      <c r="N17" s="37"/>
      <c r="O17" s="37"/>
      <c r="P17" s="37"/>
      <c r="Q17" s="37"/>
      <c r="R17" s="37"/>
    </row>
    <row r="18" spans="1:18" ht="30.75" customHeight="1">
      <c r="A18" s="9">
        <v>13</v>
      </c>
      <c r="B18" s="36" t="s">
        <v>36</v>
      </c>
      <c r="C18" s="48">
        <v>40</v>
      </c>
      <c r="D18" s="84"/>
      <c r="E18" s="84"/>
      <c r="F18" s="84"/>
      <c r="G18" s="84"/>
      <c r="H18" s="84"/>
      <c r="I18" s="84">
        <f t="shared" si="0"/>
        <v>0</v>
      </c>
      <c r="J18" s="84">
        <v>75</v>
      </c>
      <c r="K18" s="84">
        <v>85</v>
      </c>
      <c r="L18" s="46"/>
      <c r="M18" s="46"/>
      <c r="N18" s="46"/>
      <c r="O18" s="46"/>
      <c r="P18" s="46"/>
      <c r="Q18" s="37"/>
      <c r="R18" s="37"/>
    </row>
    <row r="19" spans="1:18" ht="30.75" customHeight="1">
      <c r="A19" s="9">
        <v>14</v>
      </c>
      <c r="B19" s="36" t="s">
        <v>37</v>
      </c>
      <c r="C19" s="48">
        <v>35</v>
      </c>
      <c r="D19" s="84"/>
      <c r="E19" s="84"/>
      <c r="F19" s="84"/>
      <c r="G19" s="84"/>
      <c r="H19" s="84"/>
      <c r="I19" s="84">
        <f t="shared" si="0"/>
        <v>0</v>
      </c>
      <c r="J19" s="84">
        <v>100</v>
      </c>
      <c r="K19" s="84">
        <v>125</v>
      </c>
      <c r="L19" s="46"/>
      <c r="M19" s="46"/>
      <c r="N19" s="46"/>
      <c r="O19" s="46"/>
      <c r="P19" s="46"/>
      <c r="Q19" s="37"/>
      <c r="R19" s="37"/>
    </row>
    <row r="20" spans="1:18" ht="30.75" customHeight="1">
      <c r="A20" s="9">
        <v>15</v>
      </c>
      <c r="B20" s="36" t="s">
        <v>38</v>
      </c>
      <c r="C20" s="48">
        <v>0</v>
      </c>
      <c r="D20" s="84"/>
      <c r="E20" s="84"/>
      <c r="F20" s="84"/>
      <c r="G20" s="84"/>
      <c r="H20" s="84"/>
      <c r="I20" s="84">
        <f t="shared" si="0"/>
        <v>0</v>
      </c>
      <c r="J20" s="84">
        <v>15</v>
      </c>
      <c r="K20" s="84">
        <v>20</v>
      </c>
      <c r="L20" s="46"/>
      <c r="M20" s="46"/>
      <c r="N20" s="46"/>
      <c r="O20" s="46"/>
      <c r="P20" s="46"/>
      <c r="Q20" s="37"/>
      <c r="R20" s="37"/>
    </row>
    <row r="21" spans="1:18" ht="36.75" customHeight="1">
      <c r="A21" s="9">
        <v>16</v>
      </c>
      <c r="B21" s="36" t="s">
        <v>39</v>
      </c>
      <c r="C21" s="48">
        <v>0</v>
      </c>
      <c r="D21" s="84"/>
      <c r="E21" s="84"/>
      <c r="F21" s="84"/>
      <c r="G21" s="84"/>
      <c r="H21" s="84"/>
      <c r="I21" s="84">
        <f t="shared" si="0"/>
        <v>0</v>
      </c>
      <c r="J21" s="84">
        <v>50</v>
      </c>
      <c r="K21" s="84">
        <v>60</v>
      </c>
      <c r="L21" s="46"/>
      <c r="M21" s="46"/>
      <c r="N21" s="46"/>
      <c r="O21" s="46"/>
      <c r="P21" s="46"/>
      <c r="Q21" s="37"/>
      <c r="R21" s="37"/>
    </row>
    <row r="22" spans="1:18" ht="30.75" customHeight="1">
      <c r="A22" s="9">
        <v>17</v>
      </c>
      <c r="B22" s="36" t="s">
        <v>40</v>
      </c>
      <c r="C22" s="48">
        <v>30</v>
      </c>
      <c r="D22" s="84"/>
      <c r="E22" s="84"/>
      <c r="F22" s="84"/>
      <c r="G22" s="84"/>
      <c r="H22" s="84"/>
      <c r="I22" s="84">
        <f t="shared" si="0"/>
        <v>0</v>
      </c>
      <c r="J22" s="84">
        <v>100</v>
      </c>
      <c r="K22" s="84">
        <v>125</v>
      </c>
      <c r="L22" s="46"/>
      <c r="M22" s="46"/>
      <c r="N22" s="46"/>
      <c r="O22" s="46"/>
      <c r="P22" s="46"/>
      <c r="Q22" s="37"/>
      <c r="R22" s="37"/>
    </row>
    <row r="23" spans="1:18" ht="30.75" customHeight="1">
      <c r="A23" s="9">
        <v>18</v>
      </c>
      <c r="B23" s="36" t="s">
        <v>41</v>
      </c>
      <c r="C23" s="48">
        <v>0</v>
      </c>
      <c r="D23" s="84"/>
      <c r="E23" s="84"/>
      <c r="F23" s="84"/>
      <c r="G23" s="84"/>
      <c r="H23" s="84"/>
      <c r="I23" s="84">
        <f t="shared" si="0"/>
        <v>0</v>
      </c>
      <c r="J23" s="84">
        <v>50</v>
      </c>
      <c r="K23" s="84">
        <v>75</v>
      </c>
      <c r="L23" s="46"/>
      <c r="M23" s="46"/>
      <c r="N23" s="46"/>
      <c r="O23" s="46"/>
      <c r="P23" s="46"/>
      <c r="Q23" s="37"/>
      <c r="R23" s="37"/>
    </row>
    <row r="24" spans="1:18" ht="39" customHeight="1">
      <c r="A24" s="9">
        <v>19</v>
      </c>
      <c r="B24" s="36" t="s">
        <v>42</v>
      </c>
      <c r="C24" s="48">
        <f>SUM(C17:C23)</f>
        <v>115</v>
      </c>
      <c r="D24" s="84">
        <v>1354</v>
      </c>
      <c r="E24" s="84">
        <v>117</v>
      </c>
      <c r="F24" s="84">
        <v>77</v>
      </c>
      <c r="G24" s="84">
        <v>84</v>
      </c>
      <c r="H24" s="84">
        <v>26</v>
      </c>
      <c r="I24" s="84">
        <f t="shared" si="0"/>
        <v>110</v>
      </c>
      <c r="J24" s="84">
        <f>SUM(J17:J23)</f>
        <v>400</v>
      </c>
      <c r="K24" s="84">
        <f>SUM(K17:K23)</f>
        <v>505</v>
      </c>
      <c r="L24" s="46"/>
      <c r="M24" s="46"/>
      <c r="N24" s="46"/>
      <c r="O24" s="46"/>
      <c r="P24" s="46"/>
      <c r="Q24" s="37"/>
      <c r="R24" s="37"/>
    </row>
    <row r="25" spans="1:18" ht="30.75" customHeight="1">
      <c r="A25" s="9">
        <v>20</v>
      </c>
      <c r="B25" s="36" t="s">
        <v>43</v>
      </c>
      <c r="C25" s="48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f t="shared" si="0"/>
        <v>0</v>
      </c>
      <c r="J25" s="84">
        <v>0</v>
      </c>
      <c r="K25" s="84">
        <v>0</v>
      </c>
      <c r="L25" s="46"/>
      <c r="M25" s="46"/>
      <c r="N25" s="46"/>
      <c r="O25" s="46"/>
      <c r="P25" s="46"/>
      <c r="Q25" s="37"/>
      <c r="R25" s="37"/>
    </row>
    <row r="26" spans="1:18" ht="30.75" customHeight="1">
      <c r="A26" s="9">
        <v>21</v>
      </c>
      <c r="B26" s="36" t="s">
        <v>44</v>
      </c>
      <c r="C26" s="48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f t="shared" si="0"/>
        <v>0</v>
      </c>
      <c r="J26" s="84">
        <v>0</v>
      </c>
      <c r="K26" s="84">
        <v>0</v>
      </c>
      <c r="L26" s="47"/>
      <c r="M26" s="47"/>
      <c r="N26" s="47"/>
      <c r="O26" s="53"/>
      <c r="P26" s="46"/>
      <c r="Q26" s="37"/>
      <c r="R26" s="37"/>
    </row>
    <row r="27" spans="1:18" ht="30.75" customHeight="1">
      <c r="A27" s="9">
        <v>22</v>
      </c>
      <c r="B27" s="36" t="s">
        <v>45</v>
      </c>
      <c r="C27" s="48">
        <v>2</v>
      </c>
      <c r="D27" s="84">
        <v>2</v>
      </c>
      <c r="E27" s="84">
        <v>3</v>
      </c>
      <c r="F27" s="84">
        <v>0</v>
      </c>
      <c r="G27" s="84">
        <v>3</v>
      </c>
      <c r="H27" s="84">
        <v>0</v>
      </c>
      <c r="I27" s="84">
        <f t="shared" si="0"/>
        <v>3</v>
      </c>
      <c r="J27" s="84">
        <v>1.65</v>
      </c>
      <c r="K27" s="84">
        <v>5</v>
      </c>
      <c r="L27" s="37"/>
      <c r="M27" s="37"/>
      <c r="N27" s="37"/>
      <c r="O27" s="37"/>
      <c r="P27" s="37"/>
      <c r="Q27" s="37"/>
      <c r="R27" s="37"/>
    </row>
    <row r="28" spans="1:18" ht="30.75" customHeight="1">
      <c r="A28" s="9">
        <v>23</v>
      </c>
      <c r="B28" s="36" t="s">
        <v>46</v>
      </c>
      <c r="C28" s="48">
        <v>3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f t="shared" si="0"/>
        <v>0</v>
      </c>
      <c r="J28" s="84">
        <v>10</v>
      </c>
      <c r="K28" s="84">
        <v>20</v>
      </c>
      <c r="L28" s="46"/>
      <c r="M28" s="46"/>
      <c r="N28" s="46"/>
      <c r="O28" s="46"/>
      <c r="P28" s="46"/>
      <c r="Q28" s="37"/>
      <c r="R28" s="37"/>
    </row>
    <row r="29" spans="1:18" ht="30.75" customHeight="1">
      <c r="A29" s="9">
        <v>24</v>
      </c>
      <c r="B29" s="36" t="s">
        <v>48</v>
      </c>
      <c r="C29" s="48">
        <v>3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f t="shared" si="0"/>
        <v>0</v>
      </c>
      <c r="J29" s="84">
        <v>10</v>
      </c>
      <c r="K29" s="84">
        <v>20</v>
      </c>
      <c r="L29" s="46"/>
      <c r="M29" s="46"/>
      <c r="N29" s="46"/>
      <c r="O29" s="46"/>
      <c r="P29" s="46"/>
      <c r="Q29" s="37"/>
      <c r="R29" s="37"/>
    </row>
    <row r="30" spans="1:18" ht="30.75" customHeight="1">
      <c r="A30" s="9">
        <v>25</v>
      </c>
      <c r="B30" s="36" t="s">
        <v>49</v>
      </c>
      <c r="C30" s="48">
        <v>0</v>
      </c>
      <c r="D30" s="84">
        <v>0</v>
      </c>
      <c r="E30" s="84">
        <v>0</v>
      </c>
      <c r="F30" s="84">
        <v>100</v>
      </c>
      <c r="G30" s="84">
        <v>0</v>
      </c>
      <c r="H30" s="84">
        <v>0</v>
      </c>
      <c r="I30" s="84">
        <f t="shared" si="0"/>
        <v>0</v>
      </c>
      <c r="J30" s="84">
        <v>0</v>
      </c>
      <c r="K30" s="84">
        <v>0</v>
      </c>
      <c r="L30" s="46"/>
      <c r="M30" s="46"/>
      <c r="N30" s="46"/>
      <c r="O30" s="46"/>
      <c r="P30" s="46"/>
      <c r="Q30" s="37"/>
      <c r="R30" s="37"/>
    </row>
    <row r="31" spans="1:18" ht="56.25">
      <c r="A31" s="9">
        <v>26</v>
      </c>
      <c r="B31" s="36" t="s">
        <v>47</v>
      </c>
      <c r="C31" s="48">
        <v>15</v>
      </c>
      <c r="D31" s="84">
        <v>50</v>
      </c>
      <c r="E31" s="84">
        <v>0</v>
      </c>
      <c r="F31" s="84">
        <v>0</v>
      </c>
      <c r="G31" s="84">
        <v>0</v>
      </c>
      <c r="H31" s="84">
        <v>0</v>
      </c>
      <c r="I31" s="84">
        <f t="shared" si="0"/>
        <v>0</v>
      </c>
      <c r="J31" s="84">
        <v>0</v>
      </c>
      <c r="K31" s="84">
        <v>0</v>
      </c>
      <c r="L31" s="46"/>
      <c r="M31" s="46"/>
      <c r="N31" s="46"/>
      <c r="O31" s="46"/>
      <c r="P31" s="46"/>
      <c r="Q31" s="37"/>
      <c r="R31" s="37"/>
    </row>
    <row r="32" spans="1:18" ht="60" customHeight="1">
      <c r="A32" s="37"/>
      <c r="B32" s="37"/>
      <c r="C32" s="37"/>
      <c r="D32" s="37"/>
      <c r="E32" s="37"/>
      <c r="F32" s="37"/>
      <c r="G32" s="37"/>
      <c r="H32" s="207" t="s">
        <v>294</v>
      </c>
      <c r="I32" s="207"/>
      <c r="J32" s="207"/>
      <c r="K32" s="207"/>
      <c r="L32" s="46"/>
      <c r="M32" s="46"/>
      <c r="N32" s="46"/>
      <c r="O32" s="46"/>
      <c r="P32" s="46"/>
      <c r="Q32" s="37"/>
      <c r="R32" s="37"/>
    </row>
    <row r="33" spans="12:18" ht="15">
      <c r="L33" s="46"/>
      <c r="M33" s="46"/>
      <c r="N33" s="46"/>
      <c r="O33" s="46"/>
      <c r="P33" s="46"/>
      <c r="Q33" s="37"/>
      <c r="R33" s="37"/>
    </row>
    <row r="34" spans="12:18" ht="15">
      <c r="L34" s="46"/>
      <c r="M34" s="46"/>
      <c r="N34" s="46"/>
      <c r="O34" s="46"/>
      <c r="P34" s="46"/>
      <c r="Q34" s="37"/>
      <c r="R34" s="37"/>
    </row>
    <row r="35" spans="12:18" ht="15">
      <c r="L35" s="46"/>
      <c r="M35" s="46"/>
      <c r="N35" s="46"/>
      <c r="O35" s="46"/>
      <c r="P35" s="46"/>
      <c r="Q35" s="37"/>
      <c r="R35" s="37"/>
    </row>
    <row r="36" spans="12:18" ht="15">
      <c r="L36" s="47"/>
      <c r="M36" s="47"/>
      <c r="N36" s="47"/>
      <c r="O36" s="47"/>
      <c r="P36" s="46"/>
      <c r="Q36" s="37"/>
      <c r="R36" s="37"/>
    </row>
    <row r="37" spans="12:18" ht="15">
      <c r="L37" s="37"/>
      <c r="M37" s="37"/>
      <c r="N37" s="37"/>
      <c r="O37" s="37"/>
      <c r="P37" s="37"/>
      <c r="Q37" s="37"/>
      <c r="R37" s="37"/>
    </row>
    <row r="38" spans="12:18" ht="15">
      <c r="L38" s="37"/>
      <c r="M38" s="37"/>
      <c r="N38" s="37"/>
      <c r="O38" s="37"/>
      <c r="P38" s="37"/>
      <c r="Q38" s="37"/>
      <c r="R38" s="37"/>
    </row>
    <row r="39" spans="12:18" ht="15">
      <c r="L39" s="37"/>
      <c r="M39" s="37"/>
      <c r="N39" s="37"/>
      <c r="O39" s="37"/>
      <c r="P39" s="37"/>
      <c r="Q39" s="37"/>
      <c r="R39" s="37"/>
    </row>
  </sheetData>
  <sheetProtection/>
  <mergeCells count="11">
    <mergeCell ref="I3:I4"/>
    <mergeCell ref="J3:J4"/>
    <mergeCell ref="K3:K4"/>
    <mergeCell ref="H32:K32"/>
    <mergeCell ref="A1:K1"/>
    <mergeCell ref="A2:K2"/>
    <mergeCell ref="A3:A4"/>
    <mergeCell ref="B3:B4"/>
    <mergeCell ref="C3:E3"/>
    <mergeCell ref="F3:F4"/>
    <mergeCell ref="G3:H3"/>
  </mergeCells>
  <printOptions/>
  <pageMargins left="0.5118110236220472" right="0.15748031496062992" top="0.2362204724409449" bottom="0.1968503937007874" header="0.31496062992125984" footer="3.7007874015748032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5"/>
  <cols>
    <col min="4" max="4" width="21.28125" style="0" customWidth="1"/>
  </cols>
  <sheetData>
    <row r="1" spans="1:13" ht="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">
      <c r="A5" s="99"/>
      <c r="B5" s="99"/>
      <c r="C5" s="221" t="s">
        <v>20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 ht="18.75">
      <c r="A6" s="99"/>
      <c r="B6" s="99"/>
      <c r="C6" s="197" t="s">
        <v>159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25.5" customHeight="1">
      <c r="A7" s="99"/>
      <c r="B7" s="99"/>
      <c r="C7" s="215" t="s">
        <v>21</v>
      </c>
      <c r="D7" s="215" t="s">
        <v>239</v>
      </c>
      <c r="E7" s="222" t="s">
        <v>23</v>
      </c>
      <c r="F7" s="223"/>
      <c r="G7" s="224"/>
      <c r="H7" s="217" t="s">
        <v>257</v>
      </c>
      <c r="I7" s="222" t="s">
        <v>23</v>
      </c>
      <c r="J7" s="224"/>
      <c r="K7" s="215" t="s">
        <v>24</v>
      </c>
      <c r="L7" s="215" t="s">
        <v>260</v>
      </c>
      <c r="M7" s="220" t="s">
        <v>261</v>
      </c>
    </row>
    <row r="8" spans="1:13" ht="38.25">
      <c r="A8" s="99"/>
      <c r="B8" s="99"/>
      <c r="C8" s="216"/>
      <c r="D8" s="216"/>
      <c r="E8" s="125" t="s">
        <v>166</v>
      </c>
      <c r="F8" s="125" t="s">
        <v>204</v>
      </c>
      <c r="G8" s="125" t="s">
        <v>256</v>
      </c>
      <c r="H8" s="218"/>
      <c r="I8" s="126" t="s">
        <v>258</v>
      </c>
      <c r="J8" s="126" t="s">
        <v>259</v>
      </c>
      <c r="K8" s="216"/>
      <c r="L8" s="216"/>
      <c r="M8" s="220"/>
    </row>
    <row r="9" spans="1:13" ht="15">
      <c r="A9" s="99"/>
      <c r="B9" s="99"/>
      <c r="C9" s="127">
        <v>1</v>
      </c>
      <c r="D9" s="127">
        <v>2</v>
      </c>
      <c r="E9" s="127">
        <v>3</v>
      </c>
      <c r="F9" s="127">
        <v>4</v>
      </c>
      <c r="G9" s="127">
        <v>5</v>
      </c>
      <c r="H9" s="127">
        <v>6</v>
      </c>
      <c r="I9" s="127">
        <v>7</v>
      </c>
      <c r="J9" s="127">
        <v>8</v>
      </c>
      <c r="K9" s="127">
        <v>9</v>
      </c>
      <c r="L9" s="127">
        <v>10</v>
      </c>
      <c r="M9" s="127">
        <v>11</v>
      </c>
    </row>
    <row r="10" spans="1:13" ht="37.5">
      <c r="A10" s="99"/>
      <c r="B10" s="99"/>
      <c r="C10" s="128">
        <v>1</v>
      </c>
      <c r="D10" s="124" t="s">
        <v>310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f>SUM(I10:J10)</f>
        <v>0</v>
      </c>
      <c r="L10" s="129">
        <v>100</v>
      </c>
      <c r="M10" s="129">
        <v>100</v>
      </c>
    </row>
    <row r="11" spans="1:13" ht="18.75">
      <c r="A11" s="99"/>
      <c r="B11" s="99"/>
      <c r="C11" s="127"/>
      <c r="D11" s="130"/>
      <c r="E11" s="129"/>
      <c r="F11" s="129"/>
      <c r="G11" s="129"/>
      <c r="H11" s="131"/>
      <c r="I11" s="131"/>
      <c r="J11" s="131"/>
      <c r="K11" s="131"/>
      <c r="L11" s="131"/>
      <c r="M11" s="131"/>
    </row>
    <row r="12" spans="1:13" ht="18.75">
      <c r="A12" s="99"/>
      <c r="B12" s="99"/>
      <c r="C12" s="127"/>
      <c r="D12" s="130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8.75">
      <c r="A13" s="99"/>
      <c r="B13" s="99"/>
      <c r="C13" s="127"/>
      <c r="D13" s="130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8.75">
      <c r="A14" s="99"/>
      <c r="B14" s="99"/>
      <c r="C14" s="127"/>
      <c r="D14" s="130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18.75">
      <c r="A15" s="99"/>
      <c r="B15" s="99"/>
      <c r="C15" s="127"/>
      <c r="D15" s="130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8.75">
      <c r="A16" s="99"/>
      <c r="B16" s="99"/>
      <c r="C16" s="127"/>
      <c r="D16" s="130"/>
      <c r="E16" s="131"/>
      <c r="F16" s="131"/>
      <c r="G16" s="131"/>
      <c r="H16" s="132"/>
      <c r="I16" s="131"/>
      <c r="J16" s="131"/>
      <c r="K16" s="131"/>
      <c r="L16" s="131"/>
      <c r="M16" s="131"/>
    </row>
    <row r="17" spans="1:13" ht="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1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ht="20.25">
      <c r="A19" s="99"/>
      <c r="B19" s="99"/>
      <c r="C19" s="99"/>
      <c r="D19" s="99"/>
      <c r="E19" s="99"/>
      <c r="F19" s="99"/>
      <c r="G19" s="99"/>
      <c r="H19" s="99"/>
      <c r="I19" s="219" t="s">
        <v>117</v>
      </c>
      <c r="J19" s="219"/>
      <c r="K19" s="219"/>
      <c r="L19" s="219"/>
      <c r="M19" s="99"/>
    </row>
    <row r="20" spans="1:13" ht="20.25">
      <c r="A20" s="99"/>
      <c r="B20" s="99"/>
      <c r="C20" s="99"/>
      <c r="D20" s="99"/>
      <c r="E20" s="99"/>
      <c r="F20" s="99"/>
      <c r="G20" s="99"/>
      <c r="H20" s="99"/>
      <c r="I20" s="219" t="s">
        <v>298</v>
      </c>
      <c r="J20" s="219"/>
      <c r="K20" s="219"/>
      <c r="L20" s="219"/>
      <c r="M20" s="99"/>
    </row>
    <row r="21" spans="1:13" ht="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</sheetData>
  <sheetProtection/>
  <mergeCells count="12">
    <mergeCell ref="C5:M5"/>
    <mergeCell ref="C6:M6"/>
    <mergeCell ref="C7:C8"/>
    <mergeCell ref="D7:D8"/>
    <mergeCell ref="E7:G7"/>
    <mergeCell ref="I7:J7"/>
    <mergeCell ref="K7:K8"/>
    <mergeCell ref="H7:H8"/>
    <mergeCell ref="I20:L20"/>
    <mergeCell ref="L7:L8"/>
    <mergeCell ref="M7:M8"/>
    <mergeCell ref="I19:L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3" max="3" width="22.00390625" style="0" customWidth="1"/>
  </cols>
  <sheetData>
    <row r="1" spans="1:12" ht="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15">
      <c r="A8" s="99"/>
      <c r="B8" s="221" t="s">
        <v>20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8.75">
      <c r="A9" s="99"/>
      <c r="B9" s="197" t="s">
        <v>118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2" ht="25.5" customHeight="1">
      <c r="A10" s="99"/>
      <c r="B10" s="215" t="s">
        <v>21</v>
      </c>
      <c r="C10" s="215" t="s">
        <v>240</v>
      </c>
      <c r="D10" s="222" t="s">
        <v>23</v>
      </c>
      <c r="E10" s="223"/>
      <c r="F10" s="224"/>
      <c r="G10" s="217" t="s">
        <v>257</v>
      </c>
      <c r="H10" s="222" t="s">
        <v>23</v>
      </c>
      <c r="I10" s="224"/>
      <c r="J10" s="215" t="s">
        <v>24</v>
      </c>
      <c r="K10" s="215" t="s">
        <v>260</v>
      </c>
      <c r="L10" s="220" t="s">
        <v>261</v>
      </c>
    </row>
    <row r="11" spans="1:12" ht="38.25">
      <c r="A11" s="99"/>
      <c r="B11" s="216"/>
      <c r="C11" s="216"/>
      <c r="D11" s="125" t="s">
        <v>166</v>
      </c>
      <c r="E11" s="125" t="s">
        <v>204</v>
      </c>
      <c r="F11" s="125" t="s">
        <v>256</v>
      </c>
      <c r="G11" s="218"/>
      <c r="H11" s="126" t="s">
        <v>258</v>
      </c>
      <c r="I11" s="126" t="s">
        <v>259</v>
      </c>
      <c r="J11" s="216"/>
      <c r="K11" s="216"/>
      <c r="L11" s="220"/>
    </row>
    <row r="12" spans="1:12" ht="15">
      <c r="A12" s="99"/>
      <c r="B12" s="127">
        <v>1</v>
      </c>
      <c r="C12" s="127">
        <v>2</v>
      </c>
      <c r="D12" s="127">
        <v>3</v>
      </c>
      <c r="E12" s="127">
        <v>4</v>
      </c>
      <c r="F12" s="127">
        <v>5</v>
      </c>
      <c r="G12" s="127">
        <v>6</v>
      </c>
      <c r="H12" s="127">
        <v>7</v>
      </c>
      <c r="I12" s="127">
        <v>8</v>
      </c>
      <c r="J12" s="127">
        <v>9</v>
      </c>
      <c r="K12" s="127">
        <v>10</v>
      </c>
      <c r="L12" s="127">
        <v>11</v>
      </c>
    </row>
    <row r="13" spans="1:12" ht="37.5">
      <c r="A13" s="99"/>
      <c r="B13" s="128">
        <v>1</v>
      </c>
      <c r="C13" s="124" t="s">
        <v>311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f>SUM(H13:I13)</f>
        <v>0</v>
      </c>
      <c r="K13" s="129">
        <v>0</v>
      </c>
      <c r="L13" s="129">
        <v>0</v>
      </c>
    </row>
    <row r="14" spans="1:12" ht="18.75">
      <c r="A14" s="99"/>
      <c r="B14" s="127"/>
      <c r="C14" s="130"/>
      <c r="D14" s="129"/>
      <c r="E14" s="129"/>
      <c r="F14" s="129"/>
      <c r="G14" s="131"/>
      <c r="H14" s="131"/>
      <c r="I14" s="131"/>
      <c r="J14" s="131"/>
      <c r="K14" s="131"/>
      <c r="L14" s="131"/>
    </row>
    <row r="15" spans="1:12" ht="18.75">
      <c r="A15" s="99"/>
      <c r="B15" s="127"/>
      <c r="C15" s="130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18.75">
      <c r="A16" s="99"/>
      <c r="B16" s="127"/>
      <c r="C16" s="130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18.75">
      <c r="A17" s="99"/>
      <c r="B17" s="127"/>
      <c r="C17" s="130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1:12" ht="18.75">
      <c r="A18" s="99"/>
      <c r="B18" s="127"/>
      <c r="C18" s="130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ht="18.75">
      <c r="A19" s="99"/>
      <c r="B19" s="127"/>
      <c r="C19" s="130"/>
      <c r="D19" s="131"/>
      <c r="E19" s="131"/>
      <c r="F19" s="131"/>
      <c r="G19" s="132"/>
      <c r="H19" s="131"/>
      <c r="I19" s="131"/>
      <c r="J19" s="131"/>
      <c r="K19" s="131"/>
      <c r="L19" s="131"/>
    </row>
    <row r="20" spans="1:12" ht="1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20.25">
      <c r="A22" s="99"/>
      <c r="B22" s="99"/>
      <c r="C22" s="99"/>
      <c r="D22" s="99"/>
      <c r="E22" s="99"/>
      <c r="F22" s="99"/>
      <c r="G22" s="99"/>
      <c r="H22" s="99"/>
      <c r="I22" s="219" t="s">
        <v>117</v>
      </c>
      <c r="J22" s="219"/>
      <c r="K22" s="219"/>
      <c r="L22" s="219"/>
    </row>
    <row r="23" spans="1:12" ht="20.25">
      <c r="A23" s="99"/>
      <c r="B23" s="99"/>
      <c r="C23" s="99"/>
      <c r="D23" s="99"/>
      <c r="E23" s="99"/>
      <c r="F23" s="99"/>
      <c r="G23" s="99"/>
      <c r="H23" s="99"/>
      <c r="I23" s="219" t="s">
        <v>298</v>
      </c>
      <c r="J23" s="219"/>
      <c r="K23" s="219"/>
      <c r="L23" s="219"/>
    </row>
    <row r="24" spans="1:12" ht="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</sheetData>
  <sheetProtection/>
  <mergeCells count="12">
    <mergeCell ref="I23:L23"/>
    <mergeCell ref="L10:L11"/>
    <mergeCell ref="B8:L8"/>
    <mergeCell ref="B9:L9"/>
    <mergeCell ref="B10:B11"/>
    <mergeCell ref="C10:C11"/>
    <mergeCell ref="D10:F10"/>
    <mergeCell ref="I22:L22"/>
    <mergeCell ref="H10:I10"/>
    <mergeCell ref="G10:G11"/>
    <mergeCell ref="J10:J11"/>
    <mergeCell ref="K10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19.7109375" style="11" customWidth="1"/>
    <col min="2" max="2" width="14.28125" style="11" customWidth="1"/>
    <col min="3" max="3" width="11.28125" style="11" customWidth="1"/>
    <col min="4" max="4" width="11.7109375" style="11" customWidth="1"/>
    <col min="5" max="5" width="12.57421875" style="11" customWidth="1"/>
    <col min="6" max="6" width="14.8515625" style="11" customWidth="1"/>
    <col min="7" max="7" width="15.28125" style="11" customWidth="1"/>
    <col min="8" max="16384" width="9.140625" style="11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7" ht="18.75">
      <c r="A2" s="180" t="s">
        <v>135</v>
      </c>
      <c r="B2" s="180"/>
      <c r="C2" s="180"/>
      <c r="D2" s="180"/>
      <c r="E2" s="180"/>
      <c r="F2" s="180"/>
      <c r="G2" s="180"/>
    </row>
    <row r="3" spans="1:7" ht="18.75">
      <c r="A3" s="226" t="s">
        <v>136</v>
      </c>
      <c r="B3" s="226"/>
      <c r="C3" s="226"/>
      <c r="D3" s="226"/>
      <c r="E3" s="226"/>
      <c r="F3" s="226"/>
      <c r="G3" s="226"/>
    </row>
    <row r="4" spans="1:7" ht="18.75">
      <c r="A4" s="227" t="s">
        <v>115</v>
      </c>
      <c r="B4" s="227"/>
      <c r="C4" s="227"/>
      <c r="D4" s="227"/>
      <c r="E4" s="227"/>
      <c r="F4" s="228"/>
      <c r="G4" s="228"/>
    </row>
    <row r="5" spans="1:7" ht="27" customHeight="1">
      <c r="A5" s="163" t="s">
        <v>81</v>
      </c>
      <c r="B5" s="178" t="s">
        <v>137</v>
      </c>
      <c r="C5" s="178"/>
      <c r="D5" s="178"/>
      <c r="E5" s="178"/>
      <c r="F5" s="165" t="s">
        <v>138</v>
      </c>
      <c r="G5" s="166"/>
    </row>
    <row r="6" spans="1:7" ht="46.5" customHeight="1">
      <c r="A6" s="177"/>
      <c r="B6" s="163" t="s">
        <v>139</v>
      </c>
      <c r="C6" s="163" t="s">
        <v>140</v>
      </c>
      <c r="D6" s="163" t="s">
        <v>141</v>
      </c>
      <c r="E6" s="163" t="s">
        <v>142</v>
      </c>
      <c r="F6" s="103" t="s">
        <v>143</v>
      </c>
      <c r="G6" s="103" t="s">
        <v>144</v>
      </c>
    </row>
    <row r="7" spans="1:7" ht="18.75">
      <c r="A7" s="164"/>
      <c r="B7" s="164"/>
      <c r="C7" s="164"/>
      <c r="D7" s="164"/>
      <c r="E7" s="164"/>
      <c r="F7" s="19" t="s">
        <v>242</v>
      </c>
      <c r="G7" s="19" t="s">
        <v>262</v>
      </c>
    </row>
    <row r="8" spans="1:7" ht="18.75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>
        <v>8</v>
      </c>
      <c r="G8" s="118">
        <v>9</v>
      </c>
    </row>
    <row r="9" spans="1:16" ht="69.75" customHeight="1">
      <c r="A9" s="103" t="s">
        <v>303</v>
      </c>
      <c r="B9" s="14">
        <v>1</v>
      </c>
      <c r="C9" s="14">
        <v>0</v>
      </c>
      <c r="D9" s="14">
        <v>0</v>
      </c>
      <c r="E9" s="14">
        <v>1</v>
      </c>
      <c r="F9" s="14" t="s">
        <v>145</v>
      </c>
      <c r="G9" s="14" t="s">
        <v>309</v>
      </c>
      <c r="H9" s="21"/>
      <c r="I9" s="21"/>
      <c r="J9" s="21"/>
      <c r="K9" s="21"/>
      <c r="L9" s="21"/>
      <c r="M9" s="21"/>
      <c r="N9" s="21"/>
      <c r="O9" s="21"/>
      <c r="P9" s="21"/>
    </row>
    <row r="10" spans="1:7" ht="31.5" customHeight="1">
      <c r="A10" s="225" t="s">
        <v>326</v>
      </c>
      <c r="B10" s="225"/>
      <c r="C10" s="225"/>
      <c r="D10" s="225"/>
      <c r="E10" s="225"/>
      <c r="F10" s="225"/>
      <c r="G10" s="225"/>
    </row>
    <row r="11" spans="1:7" ht="18.75">
      <c r="A11" s="27" t="s">
        <v>327</v>
      </c>
      <c r="B11" s="27"/>
      <c r="C11" s="27"/>
      <c r="D11" s="27"/>
      <c r="E11" s="27"/>
      <c r="F11" s="158" t="s">
        <v>11</v>
      </c>
      <c r="G11" s="158"/>
    </row>
    <row r="12" spans="6:7" ht="18.75">
      <c r="F12" s="158" t="s">
        <v>298</v>
      </c>
      <c r="G12" s="158"/>
    </row>
  </sheetData>
  <sheetProtection/>
  <mergeCells count="14">
    <mergeCell ref="B5:E5"/>
    <mergeCell ref="F5:G5"/>
    <mergeCell ref="B6:B7"/>
    <mergeCell ref="C6:C7"/>
    <mergeCell ref="D6:D7"/>
    <mergeCell ref="E6:E7"/>
    <mergeCell ref="F12:G12"/>
    <mergeCell ref="A10:G10"/>
    <mergeCell ref="A2:G2"/>
    <mergeCell ref="A3:G3"/>
    <mergeCell ref="A4:E4"/>
    <mergeCell ref="F4:G4"/>
    <mergeCell ref="F11:G11"/>
    <mergeCell ref="A5:A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21.28125" style="11" customWidth="1"/>
    <col min="2" max="2" width="11.421875" style="11" customWidth="1"/>
    <col min="3" max="3" width="14.28125" style="11" customWidth="1"/>
    <col min="4" max="4" width="15.28125" style="11" customWidth="1"/>
    <col min="5" max="5" width="12.00390625" style="11" customWidth="1"/>
    <col min="6" max="6" width="15.140625" style="11" customWidth="1"/>
    <col min="7" max="7" width="15.8515625" style="11" customWidth="1"/>
    <col min="8" max="16384" width="9.140625" style="11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7" ht="18.75">
      <c r="A2" s="27"/>
      <c r="B2" s="27"/>
      <c r="C2" s="27"/>
      <c r="D2" s="27"/>
      <c r="E2" s="27"/>
      <c r="F2" s="27"/>
      <c r="G2" s="27"/>
    </row>
    <row r="3" spans="1:7" ht="18.75">
      <c r="A3" s="27"/>
      <c r="B3" s="27"/>
      <c r="C3" s="27"/>
      <c r="D3" s="27"/>
      <c r="E3" s="27"/>
      <c r="F3" s="27"/>
      <c r="G3" s="27"/>
    </row>
    <row r="4" spans="1:7" ht="18.75">
      <c r="A4" s="27"/>
      <c r="B4" s="27"/>
      <c r="C4" s="27"/>
      <c r="D4" s="27"/>
      <c r="E4" s="27"/>
      <c r="F4" s="27"/>
      <c r="G4" s="27"/>
    </row>
    <row r="5" spans="1:9" ht="18.75">
      <c r="A5" s="230" t="s">
        <v>146</v>
      </c>
      <c r="B5" s="230"/>
      <c r="C5" s="230"/>
      <c r="D5" s="230"/>
      <c r="E5" s="230"/>
      <c r="F5" s="230"/>
      <c r="G5" s="230"/>
      <c r="H5" s="22"/>
      <c r="I5" s="22"/>
    </row>
    <row r="6" spans="1:7" ht="18.75">
      <c r="A6" s="110" t="s">
        <v>115</v>
      </c>
      <c r="B6" s="27"/>
      <c r="C6" s="27"/>
      <c r="D6" s="27"/>
      <c r="E6" s="27"/>
      <c r="F6" s="27"/>
      <c r="G6" s="27"/>
    </row>
    <row r="7" spans="1:7" ht="45.75" customHeight="1">
      <c r="A7" s="178" t="s">
        <v>19</v>
      </c>
      <c r="B7" s="178" t="s">
        <v>263</v>
      </c>
      <c r="C7" s="178"/>
      <c r="D7" s="163" t="s">
        <v>18</v>
      </c>
      <c r="E7" s="178" t="s">
        <v>264</v>
      </c>
      <c r="F7" s="178"/>
      <c r="G7" s="163" t="s">
        <v>18</v>
      </c>
    </row>
    <row r="8" spans="1:7" ht="40.5" customHeight="1">
      <c r="A8" s="178"/>
      <c r="B8" s="39" t="s">
        <v>223</v>
      </c>
      <c r="C8" s="39" t="s">
        <v>222</v>
      </c>
      <c r="D8" s="164"/>
      <c r="E8" s="39" t="s">
        <v>223</v>
      </c>
      <c r="F8" s="39" t="s">
        <v>222</v>
      </c>
      <c r="G8" s="164"/>
    </row>
    <row r="9" spans="1:7" ht="48" customHeight="1">
      <c r="A9" s="40" t="s">
        <v>121</v>
      </c>
      <c r="B9" s="52">
        <v>0</v>
      </c>
      <c r="C9" s="52">
        <v>2</v>
      </c>
      <c r="D9" s="52">
        <f>SUM(B9:C9)</f>
        <v>2</v>
      </c>
      <c r="E9" s="52">
        <v>0</v>
      </c>
      <c r="F9" s="52">
        <v>10</v>
      </c>
      <c r="G9" s="52">
        <f>SUM(E9:F9)</f>
        <v>10</v>
      </c>
    </row>
    <row r="10" spans="1:7" ht="41.25" customHeight="1">
      <c r="A10" s="40" t="s">
        <v>25</v>
      </c>
      <c r="B10" s="52">
        <v>0</v>
      </c>
      <c r="C10" s="52">
        <v>1239200</v>
      </c>
      <c r="D10" s="52">
        <f>SUM(B10:C10)</f>
        <v>1239200</v>
      </c>
      <c r="E10" s="52">
        <v>0</v>
      </c>
      <c r="F10" s="52">
        <v>3846800</v>
      </c>
      <c r="G10" s="52">
        <f>SUM(E10:F10)</f>
        <v>3846800</v>
      </c>
    </row>
    <row r="11" spans="1:7" ht="45.75" customHeight="1">
      <c r="A11" s="40" t="s">
        <v>147</v>
      </c>
      <c r="B11" s="52">
        <v>0</v>
      </c>
      <c r="C11" s="52">
        <f>C10*8/100</f>
        <v>99136</v>
      </c>
      <c r="D11" s="52">
        <f>SUM(B11:C11)</f>
        <v>99136</v>
      </c>
      <c r="E11" s="52">
        <v>0</v>
      </c>
      <c r="F11" s="52">
        <f>F10*8/100</f>
        <v>307744</v>
      </c>
      <c r="G11" s="52">
        <f>SUM(E11:F11)</f>
        <v>307744</v>
      </c>
    </row>
    <row r="12" spans="1:7" ht="51" customHeight="1">
      <c r="A12" s="27"/>
      <c r="B12" s="27"/>
      <c r="C12" s="27"/>
      <c r="D12" s="27"/>
      <c r="E12" s="27"/>
      <c r="F12" s="27"/>
      <c r="G12" s="27"/>
    </row>
    <row r="13" spans="5:7" ht="23.25">
      <c r="E13" s="229" t="s">
        <v>11</v>
      </c>
      <c r="F13" s="229"/>
      <c r="G13" s="229"/>
    </row>
    <row r="14" spans="5:7" ht="23.25">
      <c r="E14" s="229" t="s">
        <v>298</v>
      </c>
      <c r="F14" s="229"/>
      <c r="G14" s="229"/>
    </row>
  </sheetData>
  <sheetProtection/>
  <mergeCells count="8">
    <mergeCell ref="E14:G14"/>
    <mergeCell ref="E13:G13"/>
    <mergeCell ref="G7:G8"/>
    <mergeCell ref="D7:D8"/>
    <mergeCell ref="A5:G5"/>
    <mergeCell ref="A7:A8"/>
    <mergeCell ref="B7:C7"/>
    <mergeCell ref="E7:F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40.28125" style="11" customWidth="1"/>
    <col min="2" max="2" width="45.28125" style="11" customWidth="1"/>
    <col min="3" max="3" width="38.8515625" style="11" customWidth="1"/>
    <col min="4" max="16384" width="9.140625" style="11" customWidth="1"/>
  </cols>
  <sheetData>
    <row r="1" spans="1:3" ht="18.75">
      <c r="A1" s="27"/>
      <c r="B1" s="27"/>
      <c r="C1" s="27"/>
    </row>
    <row r="2" spans="1:3" ht="18.75">
      <c r="A2" s="27"/>
      <c r="B2" s="27"/>
      <c r="C2" s="27"/>
    </row>
    <row r="3" spans="1:3" ht="18.75">
      <c r="A3" s="27"/>
      <c r="B3" s="27"/>
      <c r="C3" s="27"/>
    </row>
    <row r="4" spans="1:3" ht="18.75">
      <c r="A4" s="27"/>
      <c r="B4" s="27"/>
      <c r="C4" s="27"/>
    </row>
    <row r="5" spans="1:3" ht="18.75">
      <c r="A5" s="27"/>
      <c r="B5" s="27"/>
      <c r="C5" s="27"/>
    </row>
    <row r="6" spans="1:3" ht="18.75">
      <c r="A6" s="180" t="s">
        <v>114</v>
      </c>
      <c r="B6" s="180"/>
      <c r="C6" s="180"/>
    </row>
    <row r="7" spans="1:3" ht="18.75">
      <c r="A7" s="110" t="s">
        <v>115</v>
      </c>
      <c r="B7" s="27"/>
      <c r="C7" s="98" t="s">
        <v>116</v>
      </c>
    </row>
    <row r="8" spans="1:3" ht="42" customHeight="1">
      <c r="A8" s="39" t="s">
        <v>19</v>
      </c>
      <c r="B8" s="39" t="s">
        <v>263</v>
      </c>
      <c r="C8" s="39" t="s">
        <v>265</v>
      </c>
    </row>
    <row r="9" spans="1:3" ht="42" customHeight="1">
      <c r="A9" s="39" t="s">
        <v>121</v>
      </c>
      <c r="B9" s="39">
        <v>2</v>
      </c>
      <c r="C9" s="39">
        <v>10</v>
      </c>
    </row>
    <row r="10" spans="1:3" ht="52.5" customHeight="1">
      <c r="A10" s="39" t="s">
        <v>25</v>
      </c>
      <c r="B10" s="52">
        <v>1239200</v>
      </c>
      <c r="C10" s="52">
        <v>3846800</v>
      </c>
    </row>
    <row r="11" spans="1:3" ht="59.25" customHeight="1">
      <c r="A11" s="39" t="s">
        <v>249</v>
      </c>
      <c r="B11" s="52">
        <f>B10*12%</f>
        <v>148704</v>
      </c>
      <c r="C11" s="52">
        <f>C10*12%</f>
        <v>461616</v>
      </c>
    </row>
    <row r="12" spans="1:3" ht="18.75">
      <c r="A12" s="27"/>
      <c r="B12" s="27"/>
      <c r="C12" s="27"/>
    </row>
    <row r="13" spans="1:3" ht="18.75">
      <c r="A13" s="27"/>
      <c r="B13" s="109"/>
      <c r="C13" s="27"/>
    </row>
    <row r="14" spans="1:3" ht="18.75">
      <c r="A14" s="231" t="s">
        <v>169</v>
      </c>
      <c r="B14" s="231"/>
      <c r="C14" s="231"/>
    </row>
    <row r="15" spans="1:3" ht="18.75">
      <c r="A15" s="231" t="s">
        <v>312</v>
      </c>
      <c r="B15" s="231"/>
      <c r="C15" s="231"/>
    </row>
  </sheetData>
  <sheetProtection/>
  <mergeCells count="3">
    <mergeCell ref="A6:C6"/>
    <mergeCell ref="A14:C14"/>
    <mergeCell ref="A15:C15"/>
  </mergeCells>
  <printOptions/>
  <pageMargins left="0.75" right="0.75" top="1" bottom="1" header="0.5" footer="0.5"/>
  <pageSetup horizontalDpi="180" verticalDpi="180" orientation="landscape" paperSize="9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9.140625" style="11" customWidth="1"/>
    <col min="2" max="2" width="33.421875" style="11" customWidth="1"/>
    <col min="3" max="3" width="26.00390625" style="11" customWidth="1"/>
    <col min="4" max="4" width="21.8515625" style="11" customWidth="1"/>
    <col min="5" max="5" width="15.7109375" style="11" bestFit="1" customWidth="1"/>
    <col min="6" max="6" width="14.57421875" style="11" customWidth="1"/>
    <col min="7" max="16384" width="9.140625" style="11" customWidth="1"/>
  </cols>
  <sheetData>
    <row r="1" spans="1:8" ht="23.25">
      <c r="A1" s="233" t="s">
        <v>119</v>
      </c>
      <c r="B1" s="233"/>
      <c r="C1" s="233"/>
      <c r="D1" s="233"/>
      <c r="E1" s="233"/>
      <c r="F1" s="233"/>
      <c r="G1" s="27"/>
      <c r="H1" s="27"/>
    </row>
    <row r="2" spans="1:8" ht="18.75">
      <c r="A2" s="111" t="s">
        <v>115</v>
      </c>
      <c r="B2" s="111"/>
      <c r="C2" s="111"/>
      <c r="D2" s="111"/>
      <c r="E2" s="179" t="s">
        <v>116</v>
      </c>
      <c r="F2" s="179"/>
      <c r="G2" s="27"/>
      <c r="H2" s="27"/>
    </row>
    <row r="3" spans="1:8" ht="18.75">
      <c r="A3" s="160" t="s">
        <v>50</v>
      </c>
      <c r="B3" s="160" t="s">
        <v>120</v>
      </c>
      <c r="C3" s="160" t="s">
        <v>121</v>
      </c>
      <c r="D3" s="160" t="s">
        <v>122</v>
      </c>
      <c r="E3" s="172" t="s">
        <v>123</v>
      </c>
      <c r="F3" s="174"/>
      <c r="G3" s="27"/>
      <c r="H3" s="27"/>
    </row>
    <row r="4" spans="1:8" ht="18.75">
      <c r="A4" s="161"/>
      <c r="B4" s="161"/>
      <c r="C4" s="161"/>
      <c r="D4" s="161"/>
      <c r="E4" s="113" t="s">
        <v>266</v>
      </c>
      <c r="F4" s="113" t="s">
        <v>267</v>
      </c>
      <c r="G4" s="27"/>
      <c r="H4" s="27"/>
    </row>
    <row r="5" spans="1:8" ht="18.75">
      <c r="A5" s="39">
        <v>1</v>
      </c>
      <c r="B5" s="114" t="s">
        <v>7</v>
      </c>
      <c r="C5" s="19" t="s">
        <v>314</v>
      </c>
      <c r="D5" s="19"/>
      <c r="E5" s="19">
        <v>57829</v>
      </c>
      <c r="F5" s="19">
        <v>179517</v>
      </c>
      <c r="G5" s="27"/>
      <c r="H5" s="27"/>
    </row>
    <row r="6" spans="1:8" ht="18.75">
      <c r="A6" s="39">
        <v>2</v>
      </c>
      <c r="B6" s="114" t="s">
        <v>124</v>
      </c>
      <c r="C6" s="19" t="s">
        <v>315</v>
      </c>
      <c r="D6" s="19">
        <v>150</v>
      </c>
      <c r="E6" s="19">
        <v>1800</v>
      </c>
      <c r="F6" s="19">
        <v>5400</v>
      </c>
      <c r="G6" s="27"/>
      <c r="H6" s="27"/>
    </row>
    <row r="7" spans="1:8" ht="18.75">
      <c r="A7" s="39">
        <v>3</v>
      </c>
      <c r="B7" s="114" t="s">
        <v>125</v>
      </c>
      <c r="C7" s="19" t="s">
        <v>316</v>
      </c>
      <c r="D7" s="19">
        <v>0</v>
      </c>
      <c r="E7" s="19">
        <v>6774</v>
      </c>
      <c r="F7" s="19">
        <v>60966</v>
      </c>
      <c r="G7" s="27"/>
      <c r="H7" s="27"/>
    </row>
    <row r="8" spans="1:8" ht="18.75">
      <c r="A8" s="39">
        <v>4</v>
      </c>
      <c r="B8" s="114" t="s">
        <v>126</v>
      </c>
      <c r="C8" s="19">
        <v>0</v>
      </c>
      <c r="D8" s="19">
        <v>0</v>
      </c>
      <c r="E8" s="19">
        <v>0</v>
      </c>
      <c r="F8" s="19">
        <v>0</v>
      </c>
      <c r="G8" s="115"/>
      <c r="H8" s="115"/>
    </row>
    <row r="9" spans="1:8" ht="18.75">
      <c r="A9" s="39">
        <v>5</v>
      </c>
      <c r="B9" s="114" t="s">
        <v>127</v>
      </c>
      <c r="C9" s="19">
        <v>0</v>
      </c>
      <c r="D9" s="19">
        <v>0</v>
      </c>
      <c r="E9" s="19">
        <v>0</v>
      </c>
      <c r="F9" s="19">
        <v>0</v>
      </c>
      <c r="G9" s="27"/>
      <c r="H9" s="27"/>
    </row>
    <row r="10" spans="1:8" ht="18.75">
      <c r="A10" s="39">
        <v>6</v>
      </c>
      <c r="B10" s="114" t="s">
        <v>128</v>
      </c>
      <c r="C10" s="19">
        <v>0</v>
      </c>
      <c r="D10" s="19">
        <v>0</v>
      </c>
      <c r="E10" s="19">
        <v>100000</v>
      </c>
      <c r="F10" s="19">
        <v>100000</v>
      </c>
      <c r="G10" s="27"/>
      <c r="H10" s="27"/>
    </row>
    <row r="11" spans="1:8" ht="18.75">
      <c r="A11" s="39">
        <v>7</v>
      </c>
      <c r="B11" s="114" t="s">
        <v>129</v>
      </c>
      <c r="C11" s="19">
        <v>1</v>
      </c>
      <c r="D11" s="19">
        <v>75</v>
      </c>
      <c r="E11" s="19">
        <v>0</v>
      </c>
      <c r="F11" s="19">
        <v>900</v>
      </c>
      <c r="G11" s="27"/>
      <c r="H11" s="27"/>
    </row>
    <row r="12" spans="1:8" ht="18.75">
      <c r="A12" s="39">
        <v>8</v>
      </c>
      <c r="B12" s="114" t="s">
        <v>268</v>
      </c>
      <c r="C12" s="19">
        <v>1</v>
      </c>
      <c r="D12" s="19">
        <v>50</v>
      </c>
      <c r="E12" s="19">
        <f>50*12</f>
        <v>600</v>
      </c>
      <c r="F12" s="19">
        <v>600</v>
      </c>
      <c r="G12" s="27"/>
      <c r="H12" s="27"/>
    </row>
    <row r="13" spans="1:8" ht="18.75">
      <c r="A13" s="39">
        <v>9</v>
      </c>
      <c r="B13" s="114" t="s">
        <v>130</v>
      </c>
      <c r="C13" s="19">
        <v>0</v>
      </c>
      <c r="D13" s="19">
        <v>0</v>
      </c>
      <c r="E13" s="19">
        <v>0</v>
      </c>
      <c r="F13" s="19">
        <v>0</v>
      </c>
      <c r="G13" s="27"/>
      <c r="H13" s="27"/>
    </row>
    <row r="14" spans="1:8" ht="18.75">
      <c r="A14" s="39">
        <v>10</v>
      </c>
      <c r="B14" s="114" t="s">
        <v>131</v>
      </c>
      <c r="C14" s="19">
        <v>0</v>
      </c>
      <c r="D14" s="19">
        <v>0</v>
      </c>
      <c r="E14" s="19">
        <v>0</v>
      </c>
      <c r="F14" s="19">
        <v>0</v>
      </c>
      <c r="G14" s="27"/>
      <c r="H14" s="27"/>
    </row>
    <row r="15" spans="1:8" ht="18.75">
      <c r="A15" s="39">
        <v>11</v>
      </c>
      <c r="B15" s="114" t="s">
        <v>132</v>
      </c>
      <c r="C15" s="19">
        <v>0</v>
      </c>
      <c r="D15" s="19">
        <v>0</v>
      </c>
      <c r="E15" s="19">
        <v>0</v>
      </c>
      <c r="F15" s="19">
        <v>0</v>
      </c>
      <c r="G15" s="27"/>
      <c r="H15" s="27"/>
    </row>
    <row r="16" spans="1:8" ht="37.5">
      <c r="A16" s="39">
        <v>12</v>
      </c>
      <c r="B16" s="104" t="s">
        <v>220</v>
      </c>
      <c r="C16" s="39">
        <v>0</v>
      </c>
      <c r="D16" s="39">
        <v>0</v>
      </c>
      <c r="E16" s="39">
        <v>0</v>
      </c>
      <c r="F16" s="39">
        <v>0</v>
      </c>
      <c r="G16" s="27"/>
      <c r="H16" s="27"/>
    </row>
    <row r="17" spans="1:8" ht="40.5" customHeight="1">
      <c r="A17" s="39">
        <v>13</v>
      </c>
      <c r="B17" s="104" t="s">
        <v>163</v>
      </c>
      <c r="C17" s="39">
        <v>0</v>
      </c>
      <c r="D17" s="39">
        <v>0</v>
      </c>
      <c r="E17" s="39">
        <v>0</v>
      </c>
      <c r="F17" s="39">
        <v>0</v>
      </c>
      <c r="G17" s="27"/>
      <c r="H17" s="27"/>
    </row>
    <row r="18" spans="1:8" ht="40.5" customHeight="1">
      <c r="A18" s="39">
        <v>14</v>
      </c>
      <c r="B18" s="104" t="s">
        <v>221</v>
      </c>
      <c r="C18" s="39">
        <v>0</v>
      </c>
      <c r="D18" s="39">
        <v>0</v>
      </c>
      <c r="E18" s="39">
        <v>0</v>
      </c>
      <c r="F18" s="39">
        <v>0</v>
      </c>
      <c r="G18" s="27"/>
      <c r="H18" s="27"/>
    </row>
    <row r="19" spans="1:8" ht="21" customHeight="1">
      <c r="A19" s="39">
        <v>15</v>
      </c>
      <c r="B19" s="104" t="s">
        <v>164</v>
      </c>
      <c r="C19" s="39">
        <v>0</v>
      </c>
      <c r="D19" s="39">
        <v>0</v>
      </c>
      <c r="E19" s="39">
        <v>0</v>
      </c>
      <c r="F19" s="39">
        <v>0</v>
      </c>
      <c r="G19" s="27"/>
      <c r="H19" s="27"/>
    </row>
    <row r="20" spans="1:8" ht="19.5" customHeight="1">
      <c r="A20" s="39">
        <v>16</v>
      </c>
      <c r="B20" s="40" t="s">
        <v>165</v>
      </c>
      <c r="C20" s="39">
        <v>0</v>
      </c>
      <c r="D20" s="39">
        <v>0</v>
      </c>
      <c r="E20" s="39">
        <v>0</v>
      </c>
      <c r="F20" s="39">
        <v>0</v>
      </c>
      <c r="G20" s="27"/>
      <c r="H20" s="27"/>
    </row>
    <row r="21" spans="1:8" ht="39" customHeight="1">
      <c r="A21" s="39">
        <v>17</v>
      </c>
      <c r="B21" s="104" t="s">
        <v>269</v>
      </c>
      <c r="C21" s="39">
        <v>0</v>
      </c>
      <c r="D21" s="39">
        <v>0</v>
      </c>
      <c r="E21" s="39">
        <v>32997</v>
      </c>
      <c r="F21" s="39">
        <v>52617</v>
      </c>
      <c r="G21" s="27"/>
      <c r="H21" s="27"/>
    </row>
    <row r="22" spans="1:8" ht="18.75">
      <c r="A22" s="19"/>
      <c r="B22" s="19" t="s">
        <v>18</v>
      </c>
      <c r="C22" s="19"/>
      <c r="D22" s="19"/>
      <c r="E22" s="19">
        <f>SUM(E5:E21)</f>
        <v>200000</v>
      </c>
      <c r="F22" s="19">
        <f>SUM(F5:F21)</f>
        <v>400000</v>
      </c>
      <c r="G22" s="27"/>
      <c r="H22" s="27"/>
    </row>
    <row r="23" spans="1:8" ht="18.75">
      <c r="A23" s="27"/>
      <c r="B23" s="27"/>
      <c r="C23" s="27"/>
      <c r="D23" s="27"/>
      <c r="E23" s="27"/>
      <c r="F23" s="27"/>
      <c r="G23" s="27"/>
      <c r="H23" s="27"/>
    </row>
    <row r="24" spans="1:8" ht="18.75">
      <c r="A24" s="27"/>
      <c r="B24" s="27"/>
      <c r="C24" s="27"/>
      <c r="D24" s="27"/>
      <c r="E24" s="27"/>
      <c r="F24" s="27"/>
      <c r="G24" s="27"/>
      <c r="H24" s="27"/>
    </row>
    <row r="25" spans="1:8" ht="30.75" customHeight="1">
      <c r="A25" s="27"/>
      <c r="B25" s="27"/>
      <c r="C25" s="234" t="s">
        <v>11</v>
      </c>
      <c r="D25" s="234"/>
      <c r="E25" s="234"/>
      <c r="F25" s="234"/>
      <c r="G25" s="116"/>
      <c r="H25" s="116"/>
    </row>
    <row r="26" spans="1:8" ht="20.25">
      <c r="A26" s="27"/>
      <c r="B26" s="27"/>
      <c r="C26" s="116"/>
      <c r="D26" s="232" t="s">
        <v>313</v>
      </c>
      <c r="E26" s="232"/>
      <c r="F26" s="232"/>
      <c r="G26" s="232"/>
      <c r="H26" s="232"/>
    </row>
  </sheetData>
  <sheetProtection/>
  <mergeCells count="9">
    <mergeCell ref="D26:H26"/>
    <mergeCell ref="A3:A4"/>
    <mergeCell ref="A1:F1"/>
    <mergeCell ref="C25:F25"/>
    <mergeCell ref="E2:F2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3:G15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9.140625" style="11" customWidth="1"/>
    <col min="2" max="2" width="38.57421875" style="11" customWidth="1"/>
    <col min="3" max="3" width="17.28125" style="11" customWidth="1"/>
    <col min="4" max="4" width="27.421875" style="11" customWidth="1"/>
    <col min="5" max="5" width="29.7109375" style="11" customWidth="1"/>
    <col min="6" max="16384" width="9.140625" style="11" customWidth="1"/>
  </cols>
  <sheetData>
    <row r="3" spans="1:5" ht="18.75">
      <c r="A3" s="27"/>
      <c r="B3" s="27"/>
      <c r="C3" s="27"/>
      <c r="D3" s="27"/>
      <c r="E3" s="27"/>
    </row>
    <row r="4" spans="1:5" ht="18.75">
      <c r="A4" s="27"/>
      <c r="B4" s="27"/>
      <c r="C4" s="27"/>
      <c r="D4" s="27"/>
      <c r="E4" s="27"/>
    </row>
    <row r="5" spans="1:5" ht="18.75">
      <c r="A5" s="27"/>
      <c r="B5" s="27"/>
      <c r="C5" s="27"/>
      <c r="D5" s="27"/>
      <c r="E5" s="27"/>
    </row>
    <row r="6" spans="1:5" ht="18.75">
      <c r="A6" s="180" t="s">
        <v>133</v>
      </c>
      <c r="B6" s="180"/>
      <c r="C6" s="180"/>
      <c r="D6" s="180"/>
      <c r="E6" s="180"/>
    </row>
    <row r="7" spans="1:6" ht="18.75">
      <c r="A7" s="110" t="s">
        <v>115</v>
      </c>
      <c r="B7" s="110"/>
      <c r="C7" s="110"/>
      <c r="D7" s="110"/>
      <c r="E7" s="110"/>
      <c r="F7" s="18"/>
    </row>
    <row r="8" spans="1:7" ht="45.75" customHeight="1">
      <c r="A8" s="103" t="s">
        <v>50</v>
      </c>
      <c r="B8" s="103" t="s">
        <v>134</v>
      </c>
      <c r="C8" s="103" t="s">
        <v>122</v>
      </c>
      <c r="D8" s="103" t="s">
        <v>263</v>
      </c>
      <c r="E8" s="103" t="s">
        <v>265</v>
      </c>
      <c r="F8" s="20"/>
      <c r="G8" s="20"/>
    </row>
    <row r="9" spans="1:7" ht="18" customHeight="1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20"/>
      <c r="G9" s="20"/>
    </row>
    <row r="10" spans="1:5" ht="63" customHeight="1">
      <c r="A10" s="117">
        <v>1</v>
      </c>
      <c r="B10" s="117" t="s">
        <v>110</v>
      </c>
      <c r="C10" s="117" t="s">
        <v>110</v>
      </c>
      <c r="D10" s="117" t="s">
        <v>110</v>
      </c>
      <c r="E10" s="117" t="s">
        <v>110</v>
      </c>
    </row>
    <row r="11" spans="1:5" ht="18.75">
      <c r="A11" s="27"/>
      <c r="B11" s="27"/>
      <c r="C11" s="27"/>
      <c r="D11" s="27"/>
      <c r="E11" s="27"/>
    </row>
    <row r="12" spans="1:5" ht="18.75">
      <c r="A12" s="27"/>
      <c r="B12" s="27"/>
      <c r="C12" s="27"/>
      <c r="D12" s="27"/>
      <c r="E12" s="27"/>
    </row>
    <row r="13" spans="1:5" ht="18.75">
      <c r="A13" s="27"/>
      <c r="B13" s="27"/>
      <c r="C13" s="27"/>
      <c r="D13" s="27"/>
      <c r="E13" s="27"/>
    </row>
    <row r="14" spans="1:5" ht="18.75">
      <c r="A14" s="27"/>
      <c r="B14" s="27"/>
      <c r="C14" s="27"/>
      <c r="D14" s="168" t="s">
        <v>11</v>
      </c>
      <c r="E14" s="168"/>
    </row>
    <row r="15" spans="1:5" ht="18.75">
      <c r="A15" s="27"/>
      <c r="B15" s="27"/>
      <c r="C15" s="27"/>
      <c r="D15" s="168" t="s">
        <v>298</v>
      </c>
      <c r="E15" s="168"/>
    </row>
  </sheetData>
  <sheetProtection/>
  <mergeCells count="3">
    <mergeCell ref="A6:E6"/>
    <mergeCell ref="D14:E14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view="pageBreakPreview" zoomScaleSheetLayoutView="100" zoomScalePageLayoutView="0" workbookViewId="0" topLeftCell="A1">
      <selection activeCell="H19" sqref="H19:I19"/>
    </sheetView>
  </sheetViews>
  <sheetFormatPr defaultColWidth="9.140625" defaultRowHeight="15"/>
  <cols>
    <col min="1" max="3" width="9.140625" style="23" customWidth="1"/>
    <col min="4" max="4" width="16.28125" style="23" customWidth="1"/>
    <col min="5" max="5" width="16.7109375" style="23" customWidth="1"/>
    <col min="6" max="6" width="16.140625" style="23" customWidth="1"/>
    <col min="7" max="7" width="13.57421875" style="23" customWidth="1"/>
    <col min="8" max="8" width="16.57421875" style="23" customWidth="1"/>
    <col min="9" max="9" width="21.140625" style="23" customWidth="1"/>
    <col min="10" max="16384" width="9.140625" style="23" customWidth="1"/>
  </cols>
  <sheetData>
    <row r="1" spans="3:9" s="26" customFormat="1" ht="27.75" customHeight="1">
      <c r="C1" s="230" t="s">
        <v>148</v>
      </c>
      <c r="D1" s="230"/>
      <c r="E1" s="230"/>
      <c r="F1" s="230"/>
      <c r="G1" s="230"/>
      <c r="H1" s="230"/>
      <c r="I1" s="230"/>
    </row>
    <row r="2" spans="1:15" s="26" customFormat="1" ht="27" customHeight="1">
      <c r="A2" s="168" t="s">
        <v>317</v>
      </c>
      <c r="B2" s="168"/>
      <c r="C2" s="168"/>
      <c r="D2" s="168"/>
      <c r="E2" s="168"/>
      <c r="F2" s="168"/>
      <c r="G2" s="168"/>
      <c r="H2" s="168"/>
      <c r="I2" s="168"/>
      <c r="J2" s="25"/>
      <c r="K2" s="25"/>
      <c r="L2" s="25"/>
      <c r="M2" s="25"/>
      <c r="N2" s="25"/>
      <c r="O2" s="25"/>
    </row>
    <row r="3" spans="1:15" s="26" customFormat="1" ht="24.75" customHeight="1">
      <c r="A3" s="120"/>
      <c r="B3" s="120"/>
      <c r="C3" s="106" t="s">
        <v>149</v>
      </c>
      <c r="D3" s="106"/>
      <c r="E3" s="106"/>
      <c r="F3" s="106"/>
      <c r="G3" s="106"/>
      <c r="H3" s="106"/>
      <c r="I3" s="106"/>
      <c r="J3" s="25"/>
      <c r="K3" s="25"/>
      <c r="L3" s="25"/>
      <c r="M3" s="25"/>
      <c r="N3" s="25"/>
      <c r="O3" s="25"/>
    </row>
    <row r="4" spans="1:15" s="26" customFormat="1" ht="30" customHeight="1">
      <c r="A4" s="120"/>
      <c r="B4" s="120"/>
      <c r="C4" s="169" t="s">
        <v>270</v>
      </c>
      <c r="D4" s="169"/>
      <c r="E4" s="169"/>
      <c r="F4" s="169"/>
      <c r="G4" s="169"/>
      <c r="H4" s="169"/>
      <c r="I4" s="169"/>
      <c r="J4" s="25"/>
      <c r="K4" s="25"/>
      <c r="L4" s="25"/>
      <c r="M4" s="25"/>
      <c r="N4" s="25"/>
      <c r="O4" s="25"/>
    </row>
    <row r="5" spans="1:15" ht="20.25">
      <c r="A5" s="121"/>
      <c r="B5" s="121"/>
      <c r="C5" s="19" t="s">
        <v>150</v>
      </c>
      <c r="D5" s="19" t="s">
        <v>151</v>
      </c>
      <c r="E5" s="19" t="s">
        <v>226</v>
      </c>
      <c r="F5" s="19" t="s">
        <v>224</v>
      </c>
      <c r="G5" s="19" t="s">
        <v>225</v>
      </c>
      <c r="H5" s="19" t="s">
        <v>152</v>
      </c>
      <c r="I5" s="19" t="s">
        <v>19</v>
      </c>
      <c r="J5" s="24"/>
      <c r="K5" s="24"/>
      <c r="L5" s="24"/>
      <c r="M5" s="24"/>
      <c r="N5" s="24"/>
      <c r="O5" s="24"/>
    </row>
    <row r="6" spans="1:15" ht="20.25">
      <c r="A6" s="121"/>
      <c r="B6" s="121"/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24"/>
      <c r="K6" s="24"/>
      <c r="L6" s="24"/>
      <c r="M6" s="24"/>
      <c r="N6" s="24"/>
      <c r="O6" s="24"/>
    </row>
    <row r="7" spans="1:15" ht="20.25">
      <c r="A7" s="121"/>
      <c r="B7" s="121"/>
      <c r="C7" s="39" t="s">
        <v>110</v>
      </c>
      <c r="D7" s="39" t="s">
        <v>110</v>
      </c>
      <c r="E7" s="39" t="s">
        <v>110</v>
      </c>
      <c r="F7" s="39" t="s">
        <v>110</v>
      </c>
      <c r="G7" s="39" t="s">
        <v>110</v>
      </c>
      <c r="H7" s="39" t="s">
        <v>110</v>
      </c>
      <c r="I7" s="39" t="s">
        <v>110</v>
      </c>
      <c r="J7" s="24"/>
      <c r="K7" s="24"/>
      <c r="L7" s="24"/>
      <c r="M7" s="24"/>
      <c r="N7" s="24"/>
      <c r="O7" s="24"/>
    </row>
    <row r="8" spans="1:15" ht="20.25">
      <c r="A8" s="121"/>
      <c r="B8" s="121"/>
      <c r="C8" s="39" t="s">
        <v>110</v>
      </c>
      <c r="D8" s="39" t="s">
        <v>110</v>
      </c>
      <c r="E8" s="39" t="s">
        <v>110</v>
      </c>
      <c r="F8" s="39" t="s">
        <v>110</v>
      </c>
      <c r="G8" s="39" t="s">
        <v>110</v>
      </c>
      <c r="H8" s="39" t="s">
        <v>110</v>
      </c>
      <c r="I8" s="39" t="s">
        <v>110</v>
      </c>
      <c r="J8" s="24"/>
      <c r="K8" s="24"/>
      <c r="L8" s="24"/>
      <c r="M8" s="24"/>
      <c r="N8" s="24"/>
      <c r="O8" s="24"/>
    </row>
    <row r="9" spans="1:15" ht="20.25">
      <c r="A9" s="121"/>
      <c r="B9" s="121"/>
      <c r="C9" s="39" t="s">
        <v>110</v>
      </c>
      <c r="D9" s="39" t="s">
        <v>110</v>
      </c>
      <c r="E9" s="39" t="s">
        <v>110</v>
      </c>
      <c r="F9" s="39" t="s">
        <v>110</v>
      </c>
      <c r="G9" s="39" t="s">
        <v>110</v>
      </c>
      <c r="H9" s="39" t="s">
        <v>110</v>
      </c>
      <c r="I9" s="39" t="s">
        <v>110</v>
      </c>
      <c r="J9" s="24"/>
      <c r="K9" s="24"/>
      <c r="L9" s="24"/>
      <c r="M9" s="24"/>
      <c r="N9" s="24"/>
      <c r="O9" s="24"/>
    </row>
    <row r="10" spans="1:15" ht="20.25">
      <c r="A10" s="121"/>
      <c r="B10" s="121"/>
      <c r="C10" s="39" t="s">
        <v>110</v>
      </c>
      <c r="D10" s="39" t="s">
        <v>110</v>
      </c>
      <c r="E10" s="39" t="s">
        <v>110</v>
      </c>
      <c r="F10" s="39" t="s">
        <v>110</v>
      </c>
      <c r="G10" s="39" t="s">
        <v>110</v>
      </c>
      <c r="H10" s="39" t="s">
        <v>110</v>
      </c>
      <c r="I10" s="39" t="s">
        <v>110</v>
      </c>
      <c r="J10" s="24"/>
      <c r="K10" s="24"/>
      <c r="L10" s="24"/>
      <c r="M10" s="24"/>
      <c r="N10" s="24"/>
      <c r="O10" s="24"/>
    </row>
    <row r="11" spans="1:15" ht="20.25">
      <c r="A11" s="121"/>
      <c r="B11" s="121"/>
      <c r="C11" s="39" t="s">
        <v>110</v>
      </c>
      <c r="D11" s="39" t="s">
        <v>110</v>
      </c>
      <c r="E11" s="39" t="s">
        <v>110</v>
      </c>
      <c r="F11" s="39" t="s">
        <v>110</v>
      </c>
      <c r="G11" s="39" t="s">
        <v>110</v>
      </c>
      <c r="H11" s="39" t="s">
        <v>110</v>
      </c>
      <c r="I11" s="39" t="s">
        <v>110</v>
      </c>
      <c r="J11" s="24"/>
      <c r="K11" s="24"/>
      <c r="L11" s="24"/>
      <c r="M11" s="24"/>
      <c r="N11" s="24"/>
      <c r="O11" s="24"/>
    </row>
    <row r="12" spans="1:15" ht="20.25">
      <c r="A12" s="121"/>
      <c r="B12" s="121"/>
      <c r="C12" s="39" t="s">
        <v>110</v>
      </c>
      <c r="D12" s="39" t="s">
        <v>110</v>
      </c>
      <c r="E12" s="39" t="s">
        <v>110</v>
      </c>
      <c r="F12" s="39" t="s">
        <v>110</v>
      </c>
      <c r="G12" s="39" t="s">
        <v>110</v>
      </c>
      <c r="H12" s="39" t="s">
        <v>110</v>
      </c>
      <c r="I12" s="39" t="s">
        <v>110</v>
      </c>
      <c r="J12" s="24"/>
      <c r="K12" s="24"/>
      <c r="L12" s="24"/>
      <c r="M12" s="24"/>
      <c r="N12" s="24"/>
      <c r="O12" s="24"/>
    </row>
    <row r="13" spans="1:15" ht="20.25">
      <c r="A13" s="121"/>
      <c r="B13" s="121"/>
      <c r="C13" s="39" t="s">
        <v>110</v>
      </c>
      <c r="D13" s="39" t="s">
        <v>110</v>
      </c>
      <c r="E13" s="39" t="s">
        <v>110</v>
      </c>
      <c r="F13" s="39" t="s">
        <v>110</v>
      </c>
      <c r="G13" s="39" t="s">
        <v>110</v>
      </c>
      <c r="H13" s="39" t="s">
        <v>110</v>
      </c>
      <c r="I13" s="39" t="s">
        <v>110</v>
      </c>
      <c r="J13" s="24"/>
      <c r="K13" s="24"/>
      <c r="L13" s="24"/>
      <c r="M13" s="24"/>
      <c r="N13" s="24"/>
      <c r="O13" s="24"/>
    </row>
    <row r="14" spans="1:9" ht="18.75">
      <c r="A14" s="121"/>
      <c r="B14" s="121"/>
      <c r="C14" s="172" t="s">
        <v>153</v>
      </c>
      <c r="D14" s="173"/>
      <c r="E14" s="173"/>
      <c r="F14" s="173"/>
      <c r="G14" s="174"/>
      <c r="H14" s="122">
        <v>0</v>
      </c>
      <c r="I14" s="39" t="s">
        <v>110</v>
      </c>
    </row>
    <row r="15" spans="1:9" ht="18">
      <c r="A15" s="121"/>
      <c r="B15" s="121"/>
      <c r="C15" s="123"/>
      <c r="D15" s="123"/>
      <c r="E15" s="123"/>
      <c r="F15" s="123"/>
      <c r="G15" s="123"/>
      <c r="H15" s="123"/>
      <c r="I15" s="123"/>
    </row>
    <row r="16" spans="1:9" ht="18">
      <c r="A16" s="121"/>
      <c r="B16" s="121"/>
      <c r="C16" s="123"/>
      <c r="D16" s="123"/>
      <c r="E16" s="123"/>
      <c r="F16" s="123"/>
      <c r="G16" s="123"/>
      <c r="H16" s="123"/>
      <c r="I16" s="123"/>
    </row>
    <row r="17" spans="1:9" ht="12.75">
      <c r="A17" s="121"/>
      <c r="B17" s="121"/>
      <c r="C17" s="121"/>
      <c r="D17" s="121"/>
      <c r="E17" s="121"/>
      <c r="F17" s="121"/>
      <c r="G17" s="121"/>
      <c r="H17" s="121"/>
      <c r="I17" s="121"/>
    </row>
    <row r="18" spans="1:9" ht="18.75">
      <c r="A18" s="121"/>
      <c r="B18" s="121"/>
      <c r="C18" s="121"/>
      <c r="D18" s="121"/>
      <c r="E18" s="121"/>
      <c r="F18" s="121"/>
      <c r="G18" s="121"/>
      <c r="H18" s="158" t="s">
        <v>11</v>
      </c>
      <c r="I18" s="158"/>
    </row>
    <row r="19" spans="1:10" ht="18.75">
      <c r="A19" s="121"/>
      <c r="B19" s="121"/>
      <c r="C19" s="121"/>
      <c r="D19" s="121"/>
      <c r="E19" s="121"/>
      <c r="F19" s="121"/>
      <c r="G19" s="121"/>
      <c r="H19" s="158" t="s">
        <v>298</v>
      </c>
      <c r="I19" s="158"/>
      <c r="J19" s="119"/>
    </row>
  </sheetData>
  <sheetProtection/>
  <mergeCells count="6">
    <mergeCell ref="H19:I19"/>
    <mergeCell ref="C1:I1"/>
    <mergeCell ref="C4:I4"/>
    <mergeCell ref="C14:G14"/>
    <mergeCell ref="H18:I18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4.140625" style="23" customWidth="1"/>
    <col min="2" max="2" width="14.421875" style="23" customWidth="1"/>
    <col min="3" max="3" width="15.7109375" style="23" customWidth="1"/>
    <col min="4" max="4" width="12.8515625" style="23" customWidth="1"/>
    <col min="5" max="5" width="16.140625" style="23" customWidth="1"/>
    <col min="6" max="6" width="13.00390625" style="23" customWidth="1"/>
    <col min="7" max="7" width="15.7109375" style="23" customWidth="1"/>
    <col min="8" max="8" width="14.140625" style="23" customWidth="1"/>
    <col min="9" max="9" width="16.57421875" style="23" customWidth="1"/>
    <col min="10" max="10" width="16.7109375" style="23" customWidth="1"/>
    <col min="11" max="16384" width="9.140625" style="23" customWidth="1"/>
  </cols>
  <sheetData>
    <row r="1" spans="1:10" ht="27.7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</row>
    <row r="2" spans="1:15" ht="27" customHeight="1">
      <c r="A2" s="168" t="s">
        <v>317</v>
      </c>
      <c r="B2" s="168"/>
      <c r="C2" s="168"/>
      <c r="D2" s="168"/>
      <c r="E2" s="168"/>
      <c r="F2" s="168"/>
      <c r="G2" s="168"/>
      <c r="H2" s="168"/>
      <c r="I2" s="168"/>
      <c r="J2" s="168"/>
      <c r="K2" s="24"/>
      <c r="L2" s="24"/>
      <c r="M2" s="24"/>
      <c r="N2" s="24"/>
      <c r="O2" s="24"/>
    </row>
    <row r="3" spans="1:15" ht="24.75" customHeight="1">
      <c r="A3" s="27" t="s">
        <v>149</v>
      </c>
      <c r="B3" s="27"/>
      <c r="C3" s="27"/>
      <c r="D3" s="27"/>
      <c r="E3" s="27"/>
      <c r="F3" s="27"/>
      <c r="G3" s="27"/>
      <c r="H3" s="27"/>
      <c r="I3" s="27"/>
      <c r="J3" s="27"/>
      <c r="K3" s="24"/>
      <c r="L3" s="24"/>
      <c r="M3" s="24"/>
      <c r="N3" s="24"/>
      <c r="O3" s="24"/>
    </row>
    <row r="4" spans="1:15" ht="35.25" customHeight="1">
      <c r="A4" s="230" t="s">
        <v>271</v>
      </c>
      <c r="B4" s="230"/>
      <c r="C4" s="230"/>
      <c r="D4" s="230"/>
      <c r="E4" s="230"/>
      <c r="F4" s="230"/>
      <c r="G4" s="230"/>
      <c r="H4" s="230"/>
      <c r="I4" s="230"/>
      <c r="J4" s="230"/>
      <c r="K4" s="24"/>
      <c r="L4" s="24"/>
      <c r="M4" s="24"/>
      <c r="N4" s="24"/>
      <c r="O4" s="24"/>
    </row>
    <row r="5" spans="1:15" ht="35.25" customHeight="1">
      <c r="A5" s="163" t="s">
        <v>154</v>
      </c>
      <c r="B5" s="163" t="s">
        <v>236</v>
      </c>
      <c r="C5" s="236" t="s">
        <v>228</v>
      </c>
      <c r="D5" s="236"/>
      <c r="E5" s="236"/>
      <c r="F5" s="236"/>
      <c r="G5" s="236"/>
      <c r="H5" s="236"/>
      <c r="I5" s="236"/>
      <c r="J5" s="237" t="s">
        <v>237</v>
      </c>
      <c r="K5" s="24"/>
      <c r="L5" s="24"/>
      <c r="M5" s="24"/>
      <c r="N5" s="24"/>
      <c r="O5" s="24"/>
    </row>
    <row r="6" spans="1:15" ht="111.75" customHeight="1">
      <c r="A6" s="164"/>
      <c r="B6" s="164"/>
      <c r="C6" s="103" t="s">
        <v>229</v>
      </c>
      <c r="D6" s="103" t="s">
        <v>230</v>
      </c>
      <c r="E6" s="103" t="s">
        <v>231</v>
      </c>
      <c r="F6" s="103" t="s">
        <v>232</v>
      </c>
      <c r="G6" s="103" t="s">
        <v>233</v>
      </c>
      <c r="H6" s="103" t="s">
        <v>234</v>
      </c>
      <c r="I6" s="103" t="s">
        <v>235</v>
      </c>
      <c r="J6" s="238"/>
      <c r="K6" s="24"/>
      <c r="L6" s="24"/>
      <c r="M6" s="24"/>
      <c r="N6" s="24"/>
      <c r="O6" s="24"/>
    </row>
    <row r="7" spans="1:15" s="26" customFormat="1" ht="2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25"/>
      <c r="L7" s="25"/>
      <c r="M7" s="25"/>
      <c r="N7" s="25"/>
      <c r="O7" s="25"/>
    </row>
    <row r="8" spans="1:15" ht="20.25">
      <c r="A8" s="19" t="s">
        <v>110</v>
      </c>
      <c r="B8" s="19"/>
      <c r="C8" s="19" t="s">
        <v>110</v>
      </c>
      <c r="D8" s="19" t="s">
        <v>110</v>
      </c>
      <c r="E8" s="19" t="s">
        <v>110</v>
      </c>
      <c r="F8" s="19" t="s">
        <v>110</v>
      </c>
      <c r="G8" s="19" t="s">
        <v>110</v>
      </c>
      <c r="H8" s="19" t="s">
        <v>110</v>
      </c>
      <c r="I8" s="19" t="s">
        <v>110</v>
      </c>
      <c r="J8" s="112" t="s">
        <v>110</v>
      </c>
      <c r="K8" s="24"/>
      <c r="L8" s="24"/>
      <c r="M8" s="24"/>
      <c r="N8" s="24"/>
      <c r="O8" s="24"/>
    </row>
    <row r="9" spans="1:15" ht="20.25">
      <c r="A9" s="19" t="s">
        <v>110</v>
      </c>
      <c r="B9" s="19"/>
      <c r="C9" s="19" t="s">
        <v>110</v>
      </c>
      <c r="D9" s="19" t="s">
        <v>110</v>
      </c>
      <c r="E9" s="19" t="s">
        <v>110</v>
      </c>
      <c r="F9" s="19" t="s">
        <v>110</v>
      </c>
      <c r="G9" s="19" t="s">
        <v>110</v>
      </c>
      <c r="H9" s="19" t="s">
        <v>110</v>
      </c>
      <c r="I9" s="19" t="s">
        <v>110</v>
      </c>
      <c r="J9" s="112" t="s">
        <v>110</v>
      </c>
      <c r="K9" s="24"/>
      <c r="L9" s="24"/>
      <c r="M9" s="24"/>
      <c r="N9" s="24"/>
      <c r="O9" s="24"/>
    </row>
    <row r="10" spans="1:15" ht="20.25">
      <c r="A10" s="19" t="s">
        <v>110</v>
      </c>
      <c r="B10" s="19"/>
      <c r="C10" s="19" t="s">
        <v>110</v>
      </c>
      <c r="D10" s="19" t="s">
        <v>110</v>
      </c>
      <c r="E10" s="19" t="s">
        <v>110</v>
      </c>
      <c r="F10" s="19" t="s">
        <v>110</v>
      </c>
      <c r="G10" s="19" t="s">
        <v>110</v>
      </c>
      <c r="H10" s="19" t="s">
        <v>110</v>
      </c>
      <c r="I10" s="19" t="s">
        <v>110</v>
      </c>
      <c r="J10" s="112" t="s">
        <v>110</v>
      </c>
      <c r="K10" s="24"/>
      <c r="L10" s="24"/>
      <c r="M10" s="24"/>
      <c r="N10" s="24"/>
      <c r="O10" s="24"/>
    </row>
    <row r="11" spans="1:15" ht="20.25">
      <c r="A11" s="19" t="s">
        <v>110</v>
      </c>
      <c r="B11" s="19"/>
      <c r="C11" s="19" t="s">
        <v>110</v>
      </c>
      <c r="D11" s="19" t="s">
        <v>110</v>
      </c>
      <c r="E11" s="19" t="s">
        <v>110</v>
      </c>
      <c r="F11" s="19" t="s">
        <v>110</v>
      </c>
      <c r="G11" s="19" t="s">
        <v>110</v>
      </c>
      <c r="H11" s="19" t="s">
        <v>110</v>
      </c>
      <c r="I11" s="19" t="s">
        <v>110</v>
      </c>
      <c r="J11" s="112" t="s">
        <v>110</v>
      </c>
      <c r="K11" s="24"/>
      <c r="L11" s="24"/>
      <c r="M11" s="24"/>
      <c r="N11" s="24"/>
      <c r="O11" s="24"/>
    </row>
    <row r="12" spans="1:10" ht="18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18.75">
      <c r="A13" s="27" t="s">
        <v>238</v>
      </c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ht="18.75">
      <c r="A14" s="121"/>
      <c r="B14" s="121"/>
      <c r="C14" s="121"/>
      <c r="D14" s="121"/>
      <c r="E14" s="121"/>
      <c r="F14" s="121"/>
      <c r="G14" s="121"/>
      <c r="H14" s="121"/>
      <c r="I14" s="235" t="s">
        <v>11</v>
      </c>
      <c r="J14" s="235"/>
    </row>
    <row r="15" spans="9:10" ht="18.75">
      <c r="I15" s="235" t="s">
        <v>298</v>
      </c>
      <c r="J15" s="235"/>
    </row>
  </sheetData>
  <sheetProtection/>
  <mergeCells count="9">
    <mergeCell ref="A1:J1"/>
    <mergeCell ref="A4:J4"/>
    <mergeCell ref="I14:J14"/>
    <mergeCell ref="A2:J2"/>
    <mergeCell ref="I15:J15"/>
    <mergeCell ref="A5:A6"/>
    <mergeCell ref="B5:B6"/>
    <mergeCell ref="C5:I5"/>
    <mergeCell ref="J5:J6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4"/>
  <sheetViews>
    <sheetView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5.7109375" style="0" customWidth="1"/>
    <col min="3" max="3" width="6.00390625" style="0" customWidth="1"/>
    <col min="4" max="4" width="5.421875" style="0" customWidth="1"/>
    <col min="5" max="5" width="4.8515625" style="0" customWidth="1"/>
    <col min="6" max="6" width="7.28125" style="0" customWidth="1"/>
    <col min="7" max="7" width="6.421875" style="0" customWidth="1"/>
    <col min="8" max="8" width="8.421875" style="0" customWidth="1"/>
    <col min="9" max="9" width="5.8515625" style="0" customWidth="1"/>
    <col min="11" max="11" width="4.8515625" style="0" customWidth="1"/>
    <col min="13" max="13" width="6.28125" style="0" customWidth="1"/>
    <col min="14" max="14" width="8.57421875" style="0" customWidth="1"/>
    <col min="17" max="17" width="5.8515625" style="0" customWidth="1"/>
    <col min="18" max="18" width="8.421875" style="0" customWidth="1"/>
  </cols>
  <sheetData>
    <row r="1" spans="1:18" ht="18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91"/>
      <c r="Q1" s="91"/>
      <c r="R1" s="91"/>
    </row>
    <row r="2" spans="1:18" ht="18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91"/>
      <c r="Q2" s="91"/>
      <c r="R2" s="91"/>
    </row>
    <row r="3" spans="1:18" ht="18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1"/>
      <c r="Q3" s="91"/>
      <c r="R3" s="91"/>
    </row>
    <row r="4" spans="1:18" ht="18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91"/>
      <c r="Q4" s="91"/>
      <c r="R4" s="91"/>
    </row>
    <row r="5" spans="1:18" ht="18.75">
      <c r="A5" s="86"/>
      <c r="B5" s="155" t="s">
        <v>60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91"/>
      <c r="Q5" s="91"/>
      <c r="R5" s="91"/>
    </row>
    <row r="6" spans="1:18" ht="18.75">
      <c r="A6" s="92" t="s">
        <v>296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236.25">
      <c r="A7" s="93" t="s">
        <v>50</v>
      </c>
      <c r="B7" s="93" t="s">
        <v>61</v>
      </c>
      <c r="C7" s="93" t="s">
        <v>62</v>
      </c>
      <c r="D7" s="93" t="s">
        <v>216</v>
      </c>
      <c r="E7" s="93" t="s">
        <v>207</v>
      </c>
      <c r="F7" s="93" t="s">
        <v>253</v>
      </c>
      <c r="G7" s="93" t="s">
        <v>63</v>
      </c>
      <c r="H7" s="93" t="s">
        <v>64</v>
      </c>
      <c r="I7" s="93" t="s">
        <v>65</v>
      </c>
      <c r="J7" s="93" t="s">
        <v>64</v>
      </c>
      <c r="K7" s="93" t="s">
        <v>66</v>
      </c>
      <c r="L7" s="93" t="s">
        <v>64</v>
      </c>
      <c r="M7" s="93" t="s">
        <v>67</v>
      </c>
      <c r="N7" s="93" t="s">
        <v>64</v>
      </c>
      <c r="O7" s="93" t="s">
        <v>68</v>
      </c>
      <c r="P7" s="93" t="s">
        <v>64</v>
      </c>
      <c r="Q7" s="93" t="s">
        <v>69</v>
      </c>
      <c r="R7" s="93" t="s">
        <v>64</v>
      </c>
    </row>
    <row r="8" spans="1:18" ht="18.7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8">
        <v>11</v>
      </c>
      <c r="L8" s="88">
        <v>12</v>
      </c>
      <c r="M8" s="88">
        <v>13</v>
      </c>
      <c r="N8" s="88">
        <v>14</v>
      </c>
      <c r="O8" s="88">
        <v>15</v>
      </c>
      <c r="P8" s="88">
        <v>16</v>
      </c>
      <c r="Q8" s="88">
        <v>17</v>
      </c>
      <c r="R8" s="88">
        <v>18</v>
      </c>
    </row>
    <row r="9" spans="1:18" ht="72.75" customHeight="1">
      <c r="A9" s="88">
        <v>0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</row>
    <row r="10" spans="1:18" ht="18.75">
      <c r="A10" s="90"/>
      <c r="B10" s="77"/>
      <c r="C10" s="77"/>
      <c r="D10" s="77" t="s">
        <v>18</v>
      </c>
      <c r="E10" s="77"/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</row>
    <row r="11" spans="1:18" ht="18.75">
      <c r="A11" s="58"/>
      <c r="B11" s="87"/>
      <c r="C11" s="87"/>
      <c r="D11" s="87"/>
      <c r="E11" s="87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1:18" ht="18.75">
      <c r="A12" s="95" t="s">
        <v>70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58"/>
      <c r="O12" s="87"/>
      <c r="P12" s="96"/>
      <c r="Q12" s="96"/>
      <c r="R12" s="96"/>
    </row>
    <row r="13" spans="1:18" ht="18.75">
      <c r="A13" s="9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58"/>
      <c r="O13" s="87"/>
      <c r="P13" s="96"/>
      <c r="Q13" s="96"/>
      <c r="R13" s="96"/>
    </row>
    <row r="14" spans="1:18" ht="18.75">
      <c r="A14" s="86"/>
      <c r="B14" s="87"/>
      <c r="C14" s="87"/>
      <c r="D14" s="87"/>
      <c r="E14" s="87"/>
      <c r="F14" s="87"/>
      <c r="G14" s="87"/>
      <c r="H14" s="87"/>
      <c r="I14" s="154" t="s">
        <v>297</v>
      </c>
      <c r="J14" s="154"/>
      <c r="K14" s="154"/>
      <c r="L14" s="154"/>
      <c r="M14" s="154"/>
      <c r="N14" s="154"/>
      <c r="O14" s="154"/>
      <c r="P14" s="154"/>
      <c r="Q14" s="154"/>
      <c r="R14" s="154"/>
    </row>
  </sheetData>
  <sheetProtection/>
  <mergeCells count="2">
    <mergeCell ref="B5:O5"/>
    <mergeCell ref="I14:R14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C4:G23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2" width="9.140625" style="140" customWidth="1"/>
    <col min="3" max="3" width="6.8515625" style="140" customWidth="1"/>
    <col min="4" max="4" width="17.8515625" style="140" customWidth="1"/>
    <col min="5" max="5" width="20.57421875" style="140" customWidth="1"/>
    <col min="6" max="6" width="25.421875" style="140" customWidth="1"/>
    <col min="7" max="7" width="29.7109375" style="140" customWidth="1"/>
    <col min="8" max="16384" width="9.140625" style="140" customWidth="1"/>
  </cols>
  <sheetData>
    <row r="4" spans="3:7" ht="20.25">
      <c r="C4" s="241" t="s">
        <v>272</v>
      </c>
      <c r="D4" s="241"/>
      <c r="E4" s="241"/>
      <c r="F4" s="241"/>
      <c r="G4" s="241"/>
    </row>
    <row r="5" spans="3:7" ht="20.25">
      <c r="C5" s="239" t="s">
        <v>273</v>
      </c>
      <c r="D5" s="239"/>
      <c r="E5" s="239"/>
      <c r="F5" s="239"/>
      <c r="G5" s="239"/>
    </row>
    <row r="6" spans="3:7" ht="20.25">
      <c r="C6" s="239" t="s">
        <v>274</v>
      </c>
      <c r="D6" s="239"/>
      <c r="E6" s="239"/>
      <c r="F6" s="239"/>
      <c r="G6" s="239"/>
    </row>
    <row r="7" spans="3:7" ht="27.75" customHeight="1">
      <c r="C7" s="142" t="s">
        <v>50</v>
      </c>
      <c r="D7" s="142" t="s">
        <v>275</v>
      </c>
      <c r="E7" s="142" t="s">
        <v>276</v>
      </c>
      <c r="F7" s="142" t="s">
        <v>277</v>
      </c>
      <c r="G7" s="142" t="s">
        <v>278</v>
      </c>
    </row>
    <row r="8" spans="3:7" ht="20.25">
      <c r="C8" s="144">
        <v>1</v>
      </c>
      <c r="D8" s="144" t="s">
        <v>321</v>
      </c>
      <c r="E8" s="146" t="s">
        <v>319</v>
      </c>
      <c r="F8" s="144" t="s">
        <v>279</v>
      </c>
      <c r="G8" s="144">
        <v>8437</v>
      </c>
    </row>
    <row r="9" spans="3:7" ht="20.25">
      <c r="C9" s="144">
        <v>2</v>
      </c>
      <c r="D9" s="144" t="s">
        <v>321</v>
      </c>
      <c r="E9" s="146" t="s">
        <v>320</v>
      </c>
      <c r="F9" s="144" t="s">
        <v>280</v>
      </c>
      <c r="G9" s="144">
        <v>11682</v>
      </c>
    </row>
    <row r="10" spans="3:7" ht="20.25">
      <c r="C10" s="144">
        <v>3</v>
      </c>
      <c r="D10" s="144" t="s">
        <v>321</v>
      </c>
      <c r="E10" s="146" t="s">
        <v>320</v>
      </c>
      <c r="F10" s="144" t="s">
        <v>281</v>
      </c>
      <c r="G10" s="144">
        <v>14927</v>
      </c>
    </row>
    <row r="11" spans="3:7" ht="20.25">
      <c r="C11" s="145">
        <v>4</v>
      </c>
      <c r="D11" s="144" t="s">
        <v>321</v>
      </c>
      <c r="E11" s="146"/>
      <c r="F11" s="144" t="s">
        <v>282</v>
      </c>
      <c r="G11" s="144">
        <v>15000</v>
      </c>
    </row>
    <row r="12" spans="3:7" ht="20.25">
      <c r="C12" s="145">
        <v>5</v>
      </c>
      <c r="D12" s="144" t="s">
        <v>321</v>
      </c>
      <c r="E12" s="146"/>
      <c r="F12" s="144" t="s">
        <v>283</v>
      </c>
      <c r="G12" s="144">
        <v>15000</v>
      </c>
    </row>
    <row r="13" spans="3:7" ht="20.25">
      <c r="C13" s="145">
        <v>6</v>
      </c>
      <c r="D13" s="144" t="s">
        <v>321</v>
      </c>
      <c r="E13" s="146"/>
      <c r="F13" s="144" t="s">
        <v>284</v>
      </c>
      <c r="G13" s="144">
        <v>15000</v>
      </c>
    </row>
    <row r="14" spans="3:7" ht="20.25">
      <c r="C14" s="145">
        <v>7</v>
      </c>
      <c r="D14" s="144" t="s">
        <v>321</v>
      </c>
      <c r="E14" s="146"/>
      <c r="F14" s="144" t="s">
        <v>285</v>
      </c>
      <c r="G14" s="144">
        <v>15000</v>
      </c>
    </row>
    <row r="15" spans="3:7" ht="20.25">
      <c r="C15" s="145">
        <v>8</v>
      </c>
      <c r="D15" s="144" t="s">
        <v>321</v>
      </c>
      <c r="E15" s="146"/>
      <c r="F15" s="144" t="s">
        <v>286</v>
      </c>
      <c r="G15" s="144">
        <v>15000</v>
      </c>
    </row>
    <row r="16" spans="3:7" ht="20.25">
      <c r="C16" s="145">
        <v>9</v>
      </c>
      <c r="D16" s="144" t="s">
        <v>321</v>
      </c>
      <c r="E16" s="146"/>
      <c r="F16" s="144" t="s">
        <v>287</v>
      </c>
      <c r="G16" s="144">
        <v>15000</v>
      </c>
    </row>
    <row r="17" spans="3:7" ht="20.25">
      <c r="C17" s="145">
        <v>10</v>
      </c>
      <c r="D17" s="144" t="s">
        <v>321</v>
      </c>
      <c r="E17" s="146"/>
      <c r="F17" s="144" t="s">
        <v>288</v>
      </c>
      <c r="G17" s="144">
        <v>15000</v>
      </c>
    </row>
    <row r="18" spans="3:7" ht="20.25">
      <c r="C18" s="145">
        <v>11</v>
      </c>
      <c r="D18" s="144" t="s">
        <v>321</v>
      </c>
      <c r="E18" s="146"/>
      <c r="F18" s="144" t="s">
        <v>289</v>
      </c>
      <c r="G18" s="144">
        <v>15000</v>
      </c>
    </row>
    <row r="19" spans="3:7" ht="20.25">
      <c r="C19" s="143"/>
      <c r="D19" s="143"/>
      <c r="E19" s="146"/>
      <c r="F19" s="145" t="s">
        <v>18</v>
      </c>
      <c r="G19" s="145">
        <f>SUM(G8:G18)</f>
        <v>155046</v>
      </c>
    </row>
    <row r="20" spans="3:7" ht="20.25">
      <c r="C20" s="147"/>
      <c r="D20" s="147"/>
      <c r="E20" s="148"/>
      <c r="F20" s="149"/>
      <c r="G20" s="149"/>
    </row>
    <row r="22" spans="6:7" ht="20.25">
      <c r="F22" s="240" t="s">
        <v>11</v>
      </c>
      <c r="G22" s="240"/>
    </row>
    <row r="23" spans="6:7" ht="20.25">
      <c r="F23" s="240" t="s">
        <v>318</v>
      </c>
      <c r="G23" s="240"/>
    </row>
  </sheetData>
  <sheetProtection/>
  <mergeCells count="5">
    <mergeCell ref="C5:G5"/>
    <mergeCell ref="C6:G6"/>
    <mergeCell ref="F22:G22"/>
    <mergeCell ref="F23:G23"/>
    <mergeCell ref="C4:G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C4:G11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2" width="9.140625" style="140" customWidth="1"/>
    <col min="3" max="3" width="7.7109375" style="140" customWidth="1"/>
    <col min="4" max="4" width="21.8515625" style="140" customWidth="1"/>
    <col min="5" max="5" width="29.57421875" style="140" customWidth="1"/>
    <col min="6" max="6" width="26.140625" style="140" customWidth="1"/>
    <col min="7" max="7" width="31.8515625" style="140" customWidth="1"/>
    <col min="8" max="16384" width="9.140625" style="140" customWidth="1"/>
  </cols>
  <sheetData>
    <row r="4" spans="3:7" ht="20.25">
      <c r="C4" s="242" t="s">
        <v>290</v>
      </c>
      <c r="D4" s="242"/>
      <c r="E4" s="242"/>
      <c r="F4" s="242"/>
      <c r="G4" s="242"/>
    </row>
    <row r="5" spans="3:7" ht="20.25">
      <c r="C5" s="140" t="s">
        <v>291</v>
      </c>
      <c r="G5" s="141" t="s">
        <v>274</v>
      </c>
    </row>
    <row r="6" spans="3:7" ht="29.25" customHeight="1">
      <c r="C6" s="142" t="s">
        <v>50</v>
      </c>
      <c r="D6" s="142" t="s">
        <v>81</v>
      </c>
      <c r="E6" s="142" t="s">
        <v>292</v>
      </c>
      <c r="F6" s="142" t="s">
        <v>277</v>
      </c>
      <c r="G6" s="142" t="s">
        <v>278</v>
      </c>
    </row>
    <row r="7" spans="3:7" ht="30" customHeight="1">
      <c r="C7" s="145">
        <v>1</v>
      </c>
      <c r="D7" s="145" t="s">
        <v>321</v>
      </c>
      <c r="E7" s="145" t="s">
        <v>293</v>
      </c>
      <c r="F7" s="145" t="s">
        <v>293</v>
      </c>
      <c r="G7" s="145" t="s">
        <v>293</v>
      </c>
    </row>
    <row r="10" spans="6:7" ht="20.25">
      <c r="F10" s="239" t="s">
        <v>11</v>
      </c>
      <c r="G10" s="239"/>
    </row>
    <row r="11" spans="6:7" ht="20.25">
      <c r="F11" s="239" t="s">
        <v>318</v>
      </c>
      <c r="G11" s="239"/>
    </row>
  </sheetData>
  <sheetProtection/>
  <mergeCells count="3">
    <mergeCell ref="F10:G10"/>
    <mergeCell ref="F11:G11"/>
    <mergeCell ref="C4:G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2" max="2" width="26.00390625" style="0" customWidth="1"/>
    <col min="3" max="3" width="26.8515625" style="0" customWidth="1"/>
    <col min="4" max="4" width="16.7109375" style="0" customWidth="1"/>
    <col min="5" max="5" width="24.421875" style="0" customWidth="1"/>
    <col min="6" max="6" width="17.7109375" style="0" customWidth="1"/>
    <col min="7" max="7" width="12.8515625" style="0" customWidth="1"/>
    <col min="8" max="8" width="13.140625" style="0" customWidth="1"/>
    <col min="9" max="9" width="13.421875" style="0" customWidth="1"/>
    <col min="10" max="10" width="10.8515625" style="0" hidden="1" customWidth="1"/>
    <col min="11" max="11" width="8.28125" style="0" hidden="1" customWidth="1"/>
    <col min="12" max="12" width="12.8515625" style="0" hidden="1" customWidth="1"/>
    <col min="13" max="15" width="12.8515625" style="0" customWidth="1"/>
    <col min="16" max="16" width="10.28125" style="0" customWidth="1"/>
  </cols>
  <sheetData>
    <row r="1" spans="1:6" ht="15">
      <c r="A1" s="99"/>
      <c r="B1" s="99"/>
      <c r="C1" s="99"/>
      <c r="D1" s="99"/>
      <c r="E1" s="99"/>
      <c r="F1" s="99"/>
    </row>
    <row r="2" spans="1:6" ht="15">
      <c r="A2" s="99"/>
      <c r="B2" s="99"/>
      <c r="C2" s="99"/>
      <c r="D2" s="99"/>
      <c r="E2" s="99"/>
      <c r="F2" s="99"/>
    </row>
    <row r="3" spans="1:6" ht="15">
      <c r="A3" s="99"/>
      <c r="B3" s="99"/>
      <c r="C3" s="99"/>
      <c r="D3" s="99"/>
      <c r="E3" s="99"/>
      <c r="F3" s="99"/>
    </row>
    <row r="4" spans="1:6" ht="15">
      <c r="A4" s="99"/>
      <c r="B4" s="99"/>
      <c r="C4" s="99"/>
      <c r="D4" s="99"/>
      <c r="E4" s="99"/>
      <c r="F4" s="99"/>
    </row>
    <row r="5" spans="1:6" ht="15">
      <c r="A5" s="99"/>
      <c r="B5" s="99"/>
      <c r="C5" s="99"/>
      <c r="D5" s="99"/>
      <c r="E5" s="99"/>
      <c r="F5" s="99"/>
    </row>
    <row r="6" spans="1:6" ht="15">
      <c r="A6" s="99"/>
      <c r="B6" s="99"/>
      <c r="C6" s="99"/>
      <c r="D6" s="99"/>
      <c r="E6" s="99"/>
      <c r="F6" s="99"/>
    </row>
    <row r="7" spans="1:16" ht="18.75">
      <c r="A7" s="155" t="s">
        <v>71</v>
      </c>
      <c r="B7" s="155"/>
      <c r="C7" s="155"/>
      <c r="D7" s="155"/>
      <c r="E7" s="155"/>
      <c r="F7" s="155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8.75">
      <c r="A8" s="155" t="s">
        <v>72</v>
      </c>
      <c r="B8" s="155"/>
      <c r="C8" s="155"/>
      <c r="D8" s="155"/>
      <c r="E8" s="155"/>
      <c r="F8" s="155"/>
      <c r="G8" s="28"/>
      <c r="H8" s="28"/>
      <c r="I8" s="28"/>
      <c r="J8" s="28"/>
      <c r="K8" s="28"/>
      <c r="L8" s="28"/>
      <c r="M8" s="28"/>
      <c r="N8" s="34"/>
      <c r="O8" s="34"/>
      <c r="P8" s="34"/>
    </row>
    <row r="9" spans="1:16" ht="18.75">
      <c r="A9" s="57" t="s">
        <v>299</v>
      </c>
      <c r="B9" s="57"/>
      <c r="C9" s="57"/>
      <c r="D9" s="57"/>
      <c r="E9" s="57"/>
      <c r="F9" s="57"/>
      <c r="G9" s="29"/>
      <c r="H9" s="29"/>
      <c r="I9" s="29"/>
      <c r="J9" s="29"/>
      <c r="K9" s="29"/>
      <c r="L9" s="29"/>
      <c r="M9" s="29"/>
      <c r="N9" s="33"/>
      <c r="O9" s="33"/>
      <c r="P9" s="33"/>
    </row>
    <row r="10" spans="1:17" ht="74.25" customHeight="1">
      <c r="A10" s="88" t="s">
        <v>50</v>
      </c>
      <c r="B10" s="88" t="s">
        <v>73</v>
      </c>
      <c r="C10" s="88" t="s">
        <v>52</v>
      </c>
      <c r="D10" s="88" t="s">
        <v>74</v>
      </c>
      <c r="E10" s="88" t="s">
        <v>75</v>
      </c>
      <c r="F10" s="88" t="s">
        <v>76</v>
      </c>
      <c r="J10" s="6"/>
      <c r="K10" s="6"/>
      <c r="L10" s="6"/>
      <c r="M10" s="6"/>
      <c r="N10" s="6"/>
      <c r="O10" s="6"/>
      <c r="P10" s="6"/>
      <c r="Q10" s="37"/>
    </row>
    <row r="11" spans="1:17" ht="84.75" customHeight="1">
      <c r="A11" s="88">
        <v>1</v>
      </c>
      <c r="B11" s="88">
        <v>2053</v>
      </c>
      <c r="C11" s="88" t="s">
        <v>57</v>
      </c>
      <c r="D11" s="100">
        <v>0</v>
      </c>
      <c r="E11" s="100">
        <v>0</v>
      </c>
      <c r="F11" s="101">
        <v>0</v>
      </c>
      <c r="J11" s="6"/>
      <c r="K11" s="6"/>
      <c r="L11" s="6"/>
      <c r="M11" s="6"/>
      <c r="N11" s="6"/>
      <c r="O11" s="6"/>
      <c r="P11" s="6"/>
      <c r="Q11" s="37"/>
    </row>
    <row r="12" spans="1:17" ht="29.25" customHeight="1">
      <c r="A12" s="99"/>
      <c r="B12" s="99"/>
      <c r="C12" s="99"/>
      <c r="D12" s="94"/>
      <c r="E12" s="94"/>
      <c r="F12" s="94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7"/>
    </row>
    <row r="13" spans="1:17" ht="18.75">
      <c r="A13" s="156" t="s">
        <v>160</v>
      </c>
      <c r="B13" s="156"/>
      <c r="C13" s="156"/>
      <c r="D13" s="156"/>
      <c r="E13" s="156"/>
      <c r="F13" s="15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6" ht="18.75">
      <c r="A14" s="99"/>
      <c r="B14" s="99"/>
      <c r="C14" s="99"/>
      <c r="D14" s="86"/>
      <c r="E14" s="86"/>
      <c r="F14" s="86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8.75">
      <c r="A15" s="99"/>
      <c r="B15" s="99"/>
      <c r="C15" s="99"/>
      <c r="D15" s="86"/>
      <c r="E15" s="86"/>
      <c r="F15" s="86"/>
      <c r="G15" s="10"/>
      <c r="J15" s="35"/>
      <c r="K15" s="35"/>
      <c r="L15" s="35"/>
      <c r="M15" s="35"/>
      <c r="N15" s="35"/>
      <c r="O15" s="35"/>
      <c r="P15" s="35"/>
    </row>
    <row r="16" spans="1:6" ht="15">
      <c r="A16" s="99"/>
      <c r="B16" s="99"/>
      <c r="C16" s="99"/>
      <c r="D16" s="99"/>
      <c r="E16" s="99"/>
      <c r="F16" s="99"/>
    </row>
    <row r="17" spans="1:6" ht="18.75">
      <c r="A17" s="99"/>
      <c r="B17" s="99"/>
      <c r="C17" s="99"/>
      <c r="D17" s="99"/>
      <c r="E17" s="99"/>
      <c r="F17" s="102" t="s">
        <v>11</v>
      </c>
    </row>
    <row r="18" spans="1:6" ht="18.75">
      <c r="A18" s="99"/>
      <c r="B18" s="99"/>
      <c r="C18" s="99"/>
      <c r="D18" s="99"/>
      <c r="E18" s="99"/>
      <c r="F18" s="102" t="s">
        <v>298</v>
      </c>
    </row>
  </sheetData>
  <sheetProtection/>
  <mergeCells count="3">
    <mergeCell ref="A13:F13"/>
    <mergeCell ref="A7:F7"/>
    <mergeCell ref="A8:F8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9" r:id="rId1"/>
  <colBreaks count="1" manualBreakCount="1">
    <brk id="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24.7109375" style="11" customWidth="1"/>
    <col min="2" max="2" width="23.57421875" style="11" customWidth="1"/>
    <col min="3" max="3" width="31.00390625" style="11" customWidth="1"/>
    <col min="4" max="4" width="16.57421875" style="11" customWidth="1"/>
    <col min="5" max="5" width="21.140625" style="11" customWidth="1"/>
    <col min="6" max="6" width="17.00390625" style="11" customWidth="1"/>
    <col min="7" max="16384" width="9.140625" style="11" customWidth="1"/>
  </cols>
  <sheetData>
    <row r="1" spans="1:6" ht="18.75">
      <c r="A1" s="157" t="s">
        <v>77</v>
      </c>
      <c r="B1" s="157"/>
      <c r="C1" s="157"/>
      <c r="D1" s="157"/>
      <c r="E1" s="157"/>
      <c r="F1" s="157"/>
    </row>
    <row r="2" spans="1:6" ht="18.75">
      <c r="A2" s="157" t="s">
        <v>78</v>
      </c>
      <c r="B2" s="157"/>
      <c r="C2" s="157"/>
      <c r="D2" s="157"/>
      <c r="E2" s="157"/>
      <c r="F2" s="157"/>
    </row>
    <row r="3" spans="1:6" ht="18.75">
      <c r="A3" s="157" t="s">
        <v>79</v>
      </c>
      <c r="B3" s="157"/>
      <c r="C3" s="157"/>
      <c r="D3" s="157"/>
      <c r="E3" s="157"/>
      <c r="F3" s="157"/>
    </row>
    <row r="4" spans="1:6" ht="18.75">
      <c r="A4" s="158" t="s">
        <v>254</v>
      </c>
      <c r="B4" s="158"/>
      <c r="C4" s="158"/>
      <c r="D4" s="158"/>
      <c r="E4" s="158"/>
      <c r="F4" s="158"/>
    </row>
    <row r="5" spans="1:6" ht="18.75">
      <c r="A5" s="159" t="s">
        <v>80</v>
      </c>
      <c r="B5" s="159"/>
      <c r="C5" s="159"/>
      <c r="D5" s="159"/>
      <c r="E5" s="159"/>
      <c r="F5" s="159"/>
    </row>
    <row r="6" spans="1:6" ht="18.75">
      <c r="A6" s="160" t="s">
        <v>81</v>
      </c>
      <c r="B6" s="160" t="s">
        <v>53</v>
      </c>
      <c r="C6" s="160" t="s">
        <v>82</v>
      </c>
      <c r="D6" s="162" t="s">
        <v>83</v>
      </c>
      <c r="E6" s="162"/>
      <c r="F6" s="162"/>
    </row>
    <row r="7" spans="1:6" ht="18.75">
      <c r="A7" s="161"/>
      <c r="B7" s="161"/>
      <c r="C7" s="161"/>
      <c r="D7" s="19" t="s">
        <v>84</v>
      </c>
      <c r="E7" s="19" t="s">
        <v>85</v>
      </c>
      <c r="F7" s="19" t="s">
        <v>86</v>
      </c>
    </row>
    <row r="8" spans="1:6" ht="18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</row>
    <row r="9" spans="1:6" ht="82.5" customHeight="1">
      <c r="A9" s="103" t="s">
        <v>323</v>
      </c>
      <c r="B9" s="103" t="s">
        <v>11</v>
      </c>
      <c r="C9" s="103" t="s">
        <v>298</v>
      </c>
      <c r="D9" s="103" t="s">
        <v>301</v>
      </c>
      <c r="E9" s="103" t="s">
        <v>302</v>
      </c>
      <c r="F9" s="103">
        <v>9530320014</v>
      </c>
    </row>
    <row r="10" spans="1:6" ht="19.5" customHeight="1">
      <c r="A10" s="27"/>
      <c r="B10" s="27"/>
      <c r="C10" s="27"/>
      <c r="D10" s="27"/>
      <c r="E10" s="27"/>
      <c r="F10" s="27"/>
    </row>
    <row r="11" spans="1:6" ht="19.5" customHeight="1">
      <c r="A11" s="27"/>
      <c r="B11" s="27"/>
      <c r="C11" s="27"/>
      <c r="D11" s="27"/>
      <c r="E11" s="157" t="s">
        <v>11</v>
      </c>
      <c r="F11" s="157"/>
    </row>
    <row r="12" spans="1:6" ht="18.75" customHeight="1">
      <c r="A12" s="27"/>
      <c r="B12" s="27"/>
      <c r="C12" s="27"/>
      <c r="D12" s="27"/>
      <c r="E12" s="157" t="s">
        <v>300</v>
      </c>
      <c r="F12" s="157"/>
    </row>
    <row r="13" spans="1:6" ht="18.75">
      <c r="A13" s="27"/>
      <c r="B13" s="27"/>
      <c r="C13" s="27"/>
      <c r="D13" s="27"/>
      <c r="E13" s="27"/>
      <c r="F13" s="27"/>
    </row>
    <row r="15" spans="2:3" ht="18.75">
      <c r="B15" s="12"/>
      <c r="C15" s="13"/>
    </row>
    <row r="16" spans="2:3" ht="18.75">
      <c r="B16" s="12"/>
      <c r="C16" s="12"/>
    </row>
    <row r="17" spans="2:3" ht="18.75">
      <c r="B17" s="12"/>
      <c r="C17" s="12"/>
    </row>
    <row r="18" spans="2:3" ht="18.75">
      <c r="B18" s="12"/>
      <c r="C18" s="12"/>
    </row>
    <row r="19" spans="2:3" ht="18.75">
      <c r="B19" s="12"/>
      <c r="C19" s="12"/>
    </row>
    <row r="20" spans="2:3" ht="18.75">
      <c r="B20" s="12"/>
      <c r="C20" s="12"/>
    </row>
  </sheetData>
  <sheetProtection/>
  <mergeCells count="11">
    <mergeCell ref="D6:F6"/>
    <mergeCell ref="E11:F11"/>
    <mergeCell ref="A4:F4"/>
    <mergeCell ref="E12:F12"/>
    <mergeCell ref="A1:F1"/>
    <mergeCell ref="A2:F2"/>
    <mergeCell ref="A3:F3"/>
    <mergeCell ref="A5:F5"/>
    <mergeCell ref="A6:A7"/>
    <mergeCell ref="B6:B7"/>
    <mergeCell ref="C6:C7"/>
  </mergeCells>
  <printOptions/>
  <pageMargins left="0.5511811023622047" right="0.1968503937007874" top="0.1968503937007874" bottom="0.1968503937007874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36.28125" style="11" customWidth="1"/>
    <col min="2" max="2" width="17.140625" style="11" customWidth="1"/>
    <col min="3" max="3" width="15.140625" style="11" customWidth="1"/>
    <col min="4" max="4" width="14.8515625" style="11" customWidth="1"/>
    <col min="5" max="5" width="15.8515625" style="11" customWidth="1"/>
    <col min="6" max="6" width="15.00390625" style="11" customWidth="1"/>
    <col min="7" max="16384" width="9.140625" style="11" customWidth="1"/>
  </cols>
  <sheetData>
    <row r="1" spans="1:6" ht="18.75">
      <c r="A1" s="42"/>
      <c r="B1" s="42"/>
      <c r="C1" s="42"/>
      <c r="D1" s="42"/>
      <c r="E1" s="42"/>
      <c r="F1" s="42"/>
    </row>
    <row r="2" spans="1:6" ht="25.5" customHeight="1">
      <c r="A2" s="171" t="s">
        <v>87</v>
      </c>
      <c r="B2" s="171"/>
      <c r="C2" s="171"/>
      <c r="D2" s="171"/>
      <c r="E2" s="171"/>
      <c r="F2" s="171"/>
    </row>
    <row r="3" spans="1:6" ht="31.5" customHeight="1">
      <c r="A3" s="171" t="s">
        <v>88</v>
      </c>
      <c r="B3" s="171"/>
      <c r="C3" s="171"/>
      <c r="D3" s="171"/>
      <c r="E3" s="171"/>
      <c r="F3" s="171"/>
    </row>
    <row r="4" spans="1:6" ht="35.25" customHeight="1">
      <c r="A4" s="171" t="s">
        <v>79</v>
      </c>
      <c r="B4" s="171"/>
      <c r="C4" s="171"/>
      <c r="D4" s="171"/>
      <c r="E4" s="171"/>
      <c r="F4" s="171"/>
    </row>
    <row r="5" spans="1:6" ht="35.25" customHeight="1">
      <c r="A5" s="168" t="s">
        <v>87</v>
      </c>
      <c r="B5" s="168"/>
      <c r="C5" s="168"/>
      <c r="D5" s="168"/>
      <c r="E5" s="168"/>
      <c r="F5" s="168"/>
    </row>
    <row r="6" spans="1:6" ht="35.25" customHeight="1">
      <c r="A6" s="168" t="s">
        <v>89</v>
      </c>
      <c r="B6" s="168"/>
      <c r="C6" s="168"/>
      <c r="D6" s="168"/>
      <c r="E6" s="168"/>
      <c r="F6" s="168"/>
    </row>
    <row r="7" spans="1:6" ht="35.25" customHeight="1">
      <c r="A7" s="168" t="s">
        <v>217</v>
      </c>
      <c r="B7" s="168"/>
      <c r="C7" s="168"/>
      <c r="D7" s="168"/>
      <c r="E7" s="168"/>
      <c r="F7" s="168"/>
    </row>
    <row r="8" spans="1:6" ht="35.25" customHeight="1">
      <c r="A8" s="168" t="s">
        <v>79</v>
      </c>
      <c r="B8" s="168"/>
      <c r="C8" s="168"/>
      <c r="D8" s="168"/>
      <c r="E8" s="168"/>
      <c r="F8" s="168"/>
    </row>
    <row r="9" spans="1:6" ht="35.25" customHeight="1">
      <c r="A9" s="106" t="s">
        <v>89</v>
      </c>
      <c r="B9" s="106"/>
      <c r="C9" s="106"/>
      <c r="D9" s="106"/>
      <c r="E9" s="106"/>
      <c r="F9" s="106"/>
    </row>
    <row r="10" spans="1:6" ht="40.5" customHeight="1">
      <c r="A10" s="169" t="s">
        <v>218</v>
      </c>
      <c r="B10" s="169"/>
      <c r="C10" s="169"/>
      <c r="D10" s="169"/>
      <c r="E10" s="169"/>
      <c r="F10" s="169"/>
    </row>
    <row r="11" spans="1:10" ht="33" customHeight="1">
      <c r="A11" s="163" t="s">
        <v>81</v>
      </c>
      <c r="B11" s="165" t="s">
        <v>90</v>
      </c>
      <c r="C11" s="166"/>
      <c r="D11" s="165" t="s">
        <v>91</v>
      </c>
      <c r="E11" s="167"/>
      <c r="F11" s="166"/>
      <c r="G11" s="12"/>
      <c r="H11" s="12"/>
      <c r="I11" s="12"/>
      <c r="J11" s="12"/>
    </row>
    <row r="12" spans="1:10" ht="36" customHeight="1">
      <c r="A12" s="164"/>
      <c r="B12" s="39" t="s">
        <v>92</v>
      </c>
      <c r="C12" s="39" t="s">
        <v>93</v>
      </c>
      <c r="D12" s="39" t="s">
        <v>94</v>
      </c>
      <c r="E12" s="39" t="s">
        <v>95</v>
      </c>
      <c r="F12" s="39" t="s">
        <v>96</v>
      </c>
      <c r="G12" s="12"/>
      <c r="H12" s="12"/>
      <c r="I12" s="12"/>
      <c r="J12" s="12"/>
    </row>
    <row r="13" spans="1:10" ht="125.25" customHeight="1">
      <c r="A13" s="104" t="s">
        <v>303</v>
      </c>
      <c r="B13" s="14">
        <v>5</v>
      </c>
      <c r="C13" s="14">
        <v>5</v>
      </c>
      <c r="D13" s="14">
        <v>0</v>
      </c>
      <c r="E13" s="14">
        <v>0</v>
      </c>
      <c r="F13" s="14">
        <v>0</v>
      </c>
      <c r="G13" s="12"/>
      <c r="H13" s="12"/>
      <c r="I13" s="12"/>
      <c r="J13" s="12"/>
    </row>
    <row r="14" spans="1:10" ht="18.75">
      <c r="A14" s="27"/>
      <c r="B14" s="105"/>
      <c r="C14" s="105"/>
      <c r="D14" s="105"/>
      <c r="E14" s="105"/>
      <c r="F14" s="105"/>
      <c r="G14" s="12"/>
      <c r="H14" s="12"/>
      <c r="I14" s="12"/>
      <c r="J14" s="12"/>
    </row>
    <row r="15" spans="1:10" ht="18.75">
      <c r="A15" s="27"/>
      <c r="B15" s="105"/>
      <c r="C15" s="105"/>
      <c r="D15" s="105"/>
      <c r="E15" s="105"/>
      <c r="F15" s="105"/>
      <c r="G15" s="12"/>
      <c r="H15" s="12"/>
      <c r="I15" s="12"/>
      <c r="J15" s="12"/>
    </row>
    <row r="16" spans="1:10" ht="18.75">
      <c r="A16" s="27"/>
      <c r="B16" s="105"/>
      <c r="C16" s="105"/>
      <c r="D16" s="170" t="s">
        <v>11</v>
      </c>
      <c r="E16" s="170"/>
      <c r="F16" s="170"/>
      <c r="G16" s="12"/>
      <c r="H16" s="12"/>
      <c r="I16" s="12"/>
      <c r="J16" s="12"/>
    </row>
    <row r="17" spans="1:10" ht="18.75">
      <c r="A17" s="27"/>
      <c r="B17" s="105"/>
      <c r="C17" s="105"/>
      <c r="D17" s="170" t="s">
        <v>300</v>
      </c>
      <c r="E17" s="170"/>
      <c r="F17" s="170"/>
      <c r="G17" s="12"/>
      <c r="H17" s="12"/>
      <c r="I17" s="12"/>
      <c r="J17" s="12"/>
    </row>
    <row r="18" spans="2:6" ht="18.75" customHeight="1">
      <c r="B18" s="50"/>
      <c r="C18" s="50"/>
      <c r="D18" s="50"/>
      <c r="E18" s="50"/>
      <c r="F18" s="50"/>
    </row>
    <row r="19" spans="2:10" ht="18.75">
      <c r="B19" s="15"/>
      <c r="C19" s="15"/>
      <c r="D19" s="15"/>
      <c r="E19" s="15"/>
      <c r="F19" s="15"/>
      <c r="G19" s="12"/>
      <c r="H19" s="12"/>
      <c r="I19" s="12"/>
      <c r="J19" s="12"/>
    </row>
    <row r="20" spans="2:10" ht="18.75">
      <c r="B20" s="12"/>
      <c r="C20" s="12"/>
      <c r="D20" s="12"/>
      <c r="E20" s="12"/>
      <c r="F20" s="12"/>
      <c r="G20" s="12"/>
      <c r="H20" s="12"/>
      <c r="I20" s="12"/>
      <c r="J20" s="12"/>
    </row>
    <row r="21" spans="2:10" ht="18.7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8.75"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8.7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8.7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8.7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8.75">
      <c r="B26" s="12"/>
      <c r="C26" s="12"/>
      <c r="D26" s="12"/>
      <c r="E26" s="12"/>
      <c r="F26" s="12"/>
      <c r="G26" s="12"/>
      <c r="H26" s="12"/>
      <c r="I26" s="12"/>
      <c r="J26" s="12"/>
    </row>
    <row r="27" spans="2:6" ht="18.75">
      <c r="B27" s="12"/>
      <c r="C27" s="12"/>
      <c r="D27" s="12"/>
      <c r="E27" s="12"/>
      <c r="F27" s="12"/>
    </row>
    <row r="28" spans="2:6" ht="18.75">
      <c r="B28" s="12"/>
      <c r="C28" s="12"/>
      <c r="D28" s="12"/>
      <c r="E28" s="12"/>
      <c r="F28" s="12"/>
    </row>
    <row r="29" spans="2:6" ht="18.75">
      <c r="B29" s="12"/>
      <c r="C29" s="12"/>
      <c r="D29" s="12"/>
      <c r="E29" s="12"/>
      <c r="F29" s="12"/>
    </row>
    <row r="30" spans="2:6" ht="18.75">
      <c r="B30" s="12"/>
      <c r="C30" s="12"/>
      <c r="D30" s="12"/>
      <c r="E30" s="12"/>
      <c r="F30" s="12"/>
    </row>
  </sheetData>
  <sheetProtection/>
  <mergeCells count="13">
    <mergeCell ref="D17:F17"/>
    <mergeCell ref="D16:F16"/>
    <mergeCell ref="A2:F2"/>
    <mergeCell ref="A3:F3"/>
    <mergeCell ref="A4:F4"/>
    <mergeCell ref="A6:F6"/>
    <mergeCell ref="A5:F5"/>
    <mergeCell ref="A11:A12"/>
    <mergeCell ref="B11:C11"/>
    <mergeCell ref="D11:F11"/>
    <mergeCell ref="A7:F7"/>
    <mergeCell ref="A8:F8"/>
    <mergeCell ref="A10:F10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14.57421875" style="11" customWidth="1"/>
    <col min="2" max="2" width="20.00390625" style="11" customWidth="1"/>
    <col min="3" max="3" width="18.140625" style="11" customWidth="1"/>
    <col min="4" max="4" width="13.421875" style="11" customWidth="1"/>
    <col min="5" max="5" width="13.7109375" style="11" customWidth="1"/>
    <col min="6" max="6" width="17.00390625" style="11" customWidth="1"/>
    <col min="7" max="7" width="8.7109375" style="11" customWidth="1"/>
    <col min="8" max="8" width="31.00390625" style="11" customWidth="1"/>
    <col min="9" max="16384" width="9.140625" style="11" customWidth="1"/>
  </cols>
  <sheetData>
    <row r="1" spans="1:8" ht="18.75">
      <c r="A1" s="157" t="s">
        <v>97</v>
      </c>
      <c r="B1" s="157"/>
      <c r="C1" s="157"/>
      <c r="D1" s="157"/>
      <c r="E1" s="157"/>
      <c r="F1" s="157"/>
      <c r="G1" s="157"/>
      <c r="H1" s="157"/>
    </row>
    <row r="2" spans="1:8" ht="18.75">
      <c r="A2" s="157" t="s">
        <v>98</v>
      </c>
      <c r="B2" s="157"/>
      <c r="C2" s="157"/>
      <c r="D2" s="157"/>
      <c r="E2" s="157"/>
      <c r="F2" s="157"/>
      <c r="G2" s="157"/>
      <c r="H2" s="157"/>
    </row>
    <row r="3" spans="1:8" ht="18.75">
      <c r="A3" s="27" t="s">
        <v>99</v>
      </c>
      <c r="B3" s="27"/>
      <c r="C3" s="27"/>
      <c r="D3" s="27"/>
      <c r="E3" s="27"/>
      <c r="F3" s="175" t="s">
        <v>100</v>
      </c>
      <c r="G3" s="175"/>
      <c r="H3" s="175"/>
    </row>
    <row r="4" spans="1:8" ht="24" customHeight="1">
      <c r="A4" s="163" t="s">
        <v>101</v>
      </c>
      <c r="B4" s="163" t="s">
        <v>102</v>
      </c>
      <c r="C4" s="165" t="s">
        <v>103</v>
      </c>
      <c r="D4" s="167"/>
      <c r="E4" s="167"/>
      <c r="F4" s="167"/>
      <c r="G4" s="167"/>
      <c r="H4" s="166"/>
    </row>
    <row r="5" spans="1:8" ht="18.75">
      <c r="A5" s="177"/>
      <c r="B5" s="177"/>
      <c r="C5" s="172" t="s">
        <v>104</v>
      </c>
      <c r="D5" s="173"/>
      <c r="E5" s="173"/>
      <c r="F5" s="174"/>
      <c r="G5" s="172" t="s">
        <v>105</v>
      </c>
      <c r="H5" s="174"/>
    </row>
    <row r="6" spans="1:8" ht="56.25">
      <c r="A6" s="164"/>
      <c r="B6" s="164"/>
      <c r="C6" s="103" t="s">
        <v>106</v>
      </c>
      <c r="D6" s="103" t="s">
        <v>107</v>
      </c>
      <c r="E6" s="103" t="s">
        <v>108</v>
      </c>
      <c r="F6" s="103" t="s">
        <v>255</v>
      </c>
      <c r="G6" s="39" t="s">
        <v>75</v>
      </c>
      <c r="H6" s="103" t="s">
        <v>109</v>
      </c>
    </row>
    <row r="7" spans="1:8" ht="18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34.25" customHeight="1">
      <c r="A8" s="103">
        <v>2053</v>
      </c>
      <c r="B8" s="103" t="s">
        <v>303</v>
      </c>
      <c r="C8" s="39" t="s">
        <v>110</v>
      </c>
      <c r="D8" s="39" t="s">
        <v>110</v>
      </c>
      <c r="E8" s="39" t="s">
        <v>110</v>
      </c>
      <c r="F8" s="39" t="s">
        <v>110</v>
      </c>
      <c r="G8" s="39" t="s">
        <v>110</v>
      </c>
      <c r="H8" s="39" t="s">
        <v>110</v>
      </c>
    </row>
    <row r="9" spans="1:8" ht="17.25" customHeight="1">
      <c r="A9" s="108"/>
      <c r="B9" s="108"/>
      <c r="C9" s="109"/>
      <c r="D9" s="109"/>
      <c r="E9" s="109"/>
      <c r="F9" s="109"/>
      <c r="G9" s="109"/>
      <c r="H9" s="109"/>
    </row>
    <row r="10" spans="1:8" ht="29.25" customHeight="1">
      <c r="A10" s="108"/>
      <c r="B10" s="108"/>
      <c r="C10" s="109"/>
      <c r="D10" s="109"/>
      <c r="E10" s="109"/>
      <c r="F10" s="109"/>
      <c r="G10" s="109"/>
      <c r="H10" s="109"/>
    </row>
    <row r="11" spans="1:8" ht="18.75">
      <c r="A11" s="105"/>
      <c r="B11" s="105"/>
      <c r="C11" s="105"/>
      <c r="D11" s="105"/>
      <c r="E11" s="105"/>
      <c r="F11" s="170" t="s">
        <v>11</v>
      </c>
      <c r="G11" s="170"/>
      <c r="H11" s="170"/>
    </row>
    <row r="12" spans="1:8" ht="18" customHeight="1">
      <c r="A12" s="105"/>
      <c r="B12" s="105"/>
      <c r="C12" s="105"/>
      <c r="D12" s="105"/>
      <c r="E12" s="105"/>
      <c r="F12" s="170" t="s">
        <v>300</v>
      </c>
      <c r="G12" s="170"/>
      <c r="H12" s="170"/>
    </row>
    <row r="13" spans="1:8" ht="26.25">
      <c r="A13" s="105"/>
      <c r="B13" s="105"/>
      <c r="C13" s="105"/>
      <c r="D13" s="105"/>
      <c r="E13" s="105"/>
      <c r="F13" s="176"/>
      <c r="G13" s="176"/>
      <c r="H13" s="176"/>
    </row>
    <row r="14" spans="1:8" ht="18.75">
      <c r="A14" s="15"/>
      <c r="B14" s="15"/>
      <c r="C14" s="15"/>
      <c r="D14" s="15"/>
      <c r="E14" s="15"/>
      <c r="F14" s="15"/>
      <c r="G14" s="15"/>
      <c r="H14" s="15"/>
    </row>
    <row r="15" spans="1:8" ht="18.75">
      <c r="A15" s="12"/>
      <c r="B15" s="12"/>
      <c r="C15" s="12"/>
      <c r="D15" s="12"/>
      <c r="E15" s="12"/>
      <c r="F15" s="12"/>
      <c r="G15" s="12"/>
      <c r="H15" s="12"/>
    </row>
    <row r="16" spans="1:8" ht="18.75">
      <c r="A16" s="12"/>
      <c r="B16" s="12"/>
      <c r="C16" s="12"/>
      <c r="D16" s="12"/>
      <c r="E16" s="12"/>
      <c r="F16" s="12"/>
      <c r="G16" s="12"/>
      <c r="H16" s="12"/>
    </row>
    <row r="17" spans="1:8" ht="18.75">
      <c r="A17" s="12"/>
      <c r="B17" s="12"/>
      <c r="C17" s="12"/>
      <c r="D17" s="12"/>
      <c r="E17" s="12"/>
      <c r="F17" s="12"/>
      <c r="G17" s="12"/>
      <c r="H17" s="12"/>
    </row>
    <row r="18" spans="1:8" ht="18.75">
      <c r="A18" s="12"/>
      <c r="B18" s="12"/>
      <c r="C18" s="12"/>
      <c r="D18" s="12"/>
      <c r="E18" s="12"/>
      <c r="F18" s="12"/>
      <c r="G18" s="12"/>
      <c r="H18" s="12"/>
    </row>
    <row r="19" spans="1:8" ht="18.75">
      <c r="A19" s="12"/>
      <c r="B19" s="12"/>
      <c r="C19" s="12"/>
      <c r="D19" s="12"/>
      <c r="E19" s="12"/>
      <c r="F19" s="12"/>
      <c r="G19" s="12"/>
      <c r="H19" s="12"/>
    </row>
    <row r="20" spans="1:8" ht="18.75">
      <c r="A20" s="12"/>
      <c r="B20" s="12"/>
      <c r="C20" s="12"/>
      <c r="D20" s="12"/>
      <c r="E20" s="12"/>
      <c r="F20" s="12"/>
      <c r="G20" s="12"/>
      <c r="H20" s="12"/>
    </row>
  </sheetData>
  <sheetProtection/>
  <mergeCells count="11">
    <mergeCell ref="A1:H1"/>
    <mergeCell ref="A2:H2"/>
    <mergeCell ref="A4:A6"/>
    <mergeCell ref="B4:B6"/>
    <mergeCell ref="C4:H4"/>
    <mergeCell ref="C5:F5"/>
    <mergeCell ref="G5:H5"/>
    <mergeCell ref="F3:H3"/>
    <mergeCell ref="F11:H11"/>
    <mergeCell ref="F12:H12"/>
    <mergeCell ref="F13:H13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9.140625" style="16" customWidth="1"/>
    <col min="2" max="2" width="19.8515625" style="16" customWidth="1"/>
    <col min="3" max="3" width="15.00390625" style="16" customWidth="1"/>
    <col min="4" max="4" width="12.7109375" style="16" customWidth="1"/>
    <col min="5" max="5" width="15.28125" style="16" customWidth="1"/>
    <col min="6" max="6" width="15.00390625" style="16" customWidth="1"/>
    <col min="7" max="7" width="22.140625" style="16" customWidth="1"/>
    <col min="8" max="16384" width="9.140625" style="16" customWidth="1"/>
  </cols>
  <sheetData>
    <row r="1" spans="1:7" ht="18.75">
      <c r="A1" s="107"/>
      <c r="B1" s="180" t="s">
        <v>111</v>
      </c>
      <c r="C1" s="180"/>
      <c r="D1" s="180"/>
      <c r="E1" s="180"/>
      <c r="F1" s="180"/>
      <c r="G1" s="180"/>
    </row>
    <row r="2" spans="1:7" ht="18.75">
      <c r="A2" s="107"/>
      <c r="B2" s="157"/>
      <c r="C2" s="157"/>
      <c r="D2" s="157"/>
      <c r="E2" s="107"/>
      <c r="F2" s="107"/>
      <c r="G2" s="107"/>
    </row>
    <row r="3" spans="1:7" ht="18.75">
      <c r="A3" s="179" t="s">
        <v>99</v>
      </c>
      <c r="B3" s="179"/>
      <c r="C3" s="179" t="s">
        <v>304</v>
      </c>
      <c r="D3" s="179"/>
      <c r="E3" s="179"/>
      <c r="F3" s="179"/>
      <c r="G3" s="179"/>
    </row>
    <row r="4" spans="1:7" ht="21" customHeight="1">
      <c r="A4" s="178" t="s">
        <v>50</v>
      </c>
      <c r="B4" s="178" t="s">
        <v>51</v>
      </c>
      <c r="C4" s="178" t="s">
        <v>62</v>
      </c>
      <c r="D4" s="178" t="s">
        <v>81</v>
      </c>
      <c r="E4" s="178" t="s">
        <v>103</v>
      </c>
      <c r="F4" s="178"/>
      <c r="G4" s="178"/>
    </row>
    <row r="5" spans="1:7" ht="92.25" customHeight="1">
      <c r="A5" s="178"/>
      <c r="B5" s="178"/>
      <c r="C5" s="178"/>
      <c r="D5" s="178"/>
      <c r="E5" s="103" t="s">
        <v>112</v>
      </c>
      <c r="F5" s="103" t="s">
        <v>113</v>
      </c>
      <c r="G5" s="103" t="s">
        <v>219</v>
      </c>
    </row>
    <row r="6" spans="1:7" ht="18.75">
      <c r="A6" s="103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</row>
    <row r="7" spans="1:7" ht="40.5" customHeight="1">
      <c r="A7" s="103" t="s">
        <v>110</v>
      </c>
      <c r="B7" s="103" t="s">
        <v>110</v>
      </c>
      <c r="C7" s="103" t="s">
        <v>110</v>
      </c>
      <c r="D7" s="103" t="s">
        <v>110</v>
      </c>
      <c r="E7" s="103" t="s">
        <v>110</v>
      </c>
      <c r="F7" s="103" t="s">
        <v>110</v>
      </c>
      <c r="G7" s="103" t="s">
        <v>110</v>
      </c>
    </row>
    <row r="8" spans="1:7" ht="18.75">
      <c r="A8" s="107"/>
      <c r="B8" s="108"/>
      <c r="C8" s="108"/>
      <c r="D8" s="109"/>
      <c r="E8" s="107"/>
      <c r="F8" s="107"/>
      <c r="G8" s="107"/>
    </row>
    <row r="9" spans="1:7" ht="18.75">
      <c r="A9" s="107"/>
      <c r="B9" s="105"/>
      <c r="C9" s="105"/>
      <c r="D9" s="105"/>
      <c r="E9" s="170" t="s">
        <v>11</v>
      </c>
      <c r="F9" s="170"/>
      <c r="G9" s="170"/>
    </row>
    <row r="10" spans="1:7" ht="18.75">
      <c r="A10" s="107"/>
      <c r="B10" s="105"/>
      <c r="C10" s="105"/>
      <c r="D10" s="105"/>
      <c r="E10" s="170" t="s">
        <v>300</v>
      </c>
      <c r="F10" s="170"/>
      <c r="G10" s="170"/>
    </row>
    <row r="11" spans="2:4" ht="18.75">
      <c r="B11" s="15"/>
      <c r="C11" s="15"/>
      <c r="D11" s="15"/>
    </row>
    <row r="12" spans="2:4" ht="18.75">
      <c r="B12" s="15"/>
      <c r="C12" s="15"/>
      <c r="D12" s="15"/>
    </row>
    <row r="13" spans="2:4" ht="18.75">
      <c r="B13" s="12"/>
      <c r="C13" s="12"/>
      <c r="D13" s="12"/>
    </row>
    <row r="14" spans="1:8" ht="18.75">
      <c r="A14" s="17"/>
      <c r="B14" s="12"/>
      <c r="C14" s="12"/>
      <c r="D14" s="12"/>
      <c r="E14" s="17"/>
      <c r="F14" s="17"/>
      <c r="G14" s="17"/>
      <c r="H14" s="17"/>
    </row>
    <row r="15" spans="1:8" ht="18.75">
      <c r="A15" s="17"/>
      <c r="B15" s="12"/>
      <c r="C15" s="12"/>
      <c r="D15" s="12"/>
      <c r="E15" s="17"/>
      <c r="F15" s="17"/>
      <c r="G15" s="17"/>
      <c r="H15" s="17"/>
    </row>
    <row r="16" spans="1:8" ht="18.75">
      <c r="A16" s="17"/>
      <c r="B16" s="12"/>
      <c r="C16" s="12"/>
      <c r="D16" s="12"/>
      <c r="E16" s="17"/>
      <c r="F16" s="17"/>
      <c r="G16" s="17"/>
      <c r="H16" s="17"/>
    </row>
    <row r="17" spans="1:8" ht="18.75">
      <c r="A17" s="17"/>
      <c r="B17" s="12"/>
      <c r="C17" s="12"/>
      <c r="D17" s="12"/>
      <c r="E17" s="17"/>
      <c r="F17" s="17"/>
      <c r="G17" s="17"/>
      <c r="H17" s="17"/>
    </row>
  </sheetData>
  <sheetProtection/>
  <mergeCells count="11">
    <mergeCell ref="B1:G1"/>
    <mergeCell ref="B2:D2"/>
    <mergeCell ref="A4:A5"/>
    <mergeCell ref="B4:B5"/>
    <mergeCell ref="C4:C5"/>
    <mergeCell ref="D4:D5"/>
    <mergeCell ref="E4:G4"/>
    <mergeCell ref="A3:B3"/>
    <mergeCell ref="C3:G3"/>
    <mergeCell ref="E9:G9"/>
    <mergeCell ref="E10:G10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29"/>
  <sheetViews>
    <sheetView view="pageBreakPreview" zoomScaleSheetLayoutView="100" zoomScalePageLayoutView="0" workbookViewId="0" topLeftCell="A19">
      <selection activeCell="N22" sqref="N22:N23"/>
    </sheetView>
  </sheetViews>
  <sheetFormatPr defaultColWidth="9.140625" defaultRowHeight="15"/>
  <cols>
    <col min="1" max="1" width="8.421875" style="0" customWidth="1"/>
    <col min="2" max="2" width="5.57421875" style="0" customWidth="1"/>
    <col min="3" max="3" width="26.7109375" style="0" customWidth="1"/>
    <col min="4" max="4" width="13.57421875" style="5" customWidth="1"/>
    <col min="5" max="5" width="14.28125" style="0" customWidth="1"/>
    <col min="6" max="6" width="12.8515625" style="0" customWidth="1"/>
    <col min="7" max="7" width="11.140625" style="0" customWidth="1"/>
    <col min="8" max="8" width="9.00390625" style="0" customWidth="1"/>
    <col min="9" max="9" width="11.8515625" style="0" customWidth="1"/>
    <col min="10" max="10" width="11.7109375" style="0" customWidth="1"/>
    <col min="11" max="11" width="6.57421875" style="0" hidden="1" customWidth="1"/>
    <col min="12" max="12" width="11.57421875" style="0" customWidth="1"/>
    <col min="13" max="14" width="12.57421875" style="0" customWidth="1"/>
    <col min="15" max="18" width="9.8515625" style="0" customWidth="1"/>
    <col min="19" max="19" width="8.57421875" style="0" customWidth="1"/>
    <col min="20" max="20" width="9.00390625" style="0" customWidth="1"/>
  </cols>
  <sheetData>
    <row r="1" spans="1:20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49"/>
      <c r="Q1" s="49"/>
      <c r="R1" s="49"/>
      <c r="S1" s="49"/>
      <c r="T1" s="49"/>
    </row>
    <row r="2" spans="1:20" ht="18.75">
      <c r="A2" s="190" t="s">
        <v>243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49"/>
      <c r="Q2" s="49"/>
      <c r="R2" s="49"/>
      <c r="S2" s="49"/>
      <c r="T2" s="49"/>
    </row>
    <row r="3" spans="1:20" ht="21.75" customHeight="1">
      <c r="A3" s="182" t="s">
        <v>303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49"/>
      <c r="Q3" s="49"/>
      <c r="R3" s="49"/>
      <c r="S3" s="181"/>
      <c r="T3" s="181"/>
    </row>
    <row r="4" spans="1:20" ht="18.75">
      <c r="A4" s="181" t="s">
        <v>172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49"/>
      <c r="Q4" s="49"/>
      <c r="R4" s="49"/>
      <c r="S4" s="49"/>
      <c r="T4" s="28"/>
    </row>
    <row r="5" spans="1:20" ht="18.75">
      <c r="A5" s="57" t="s">
        <v>155</v>
      </c>
      <c r="B5" s="57"/>
      <c r="C5" s="57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8"/>
      <c r="Q5" s="28"/>
      <c r="R5" s="28"/>
      <c r="S5" s="28"/>
      <c r="T5" s="28"/>
    </row>
    <row r="6" spans="1:20" ht="18.75">
      <c r="A6" s="189" t="s">
        <v>156</v>
      </c>
      <c r="B6" s="189"/>
      <c r="C6" s="189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8"/>
      <c r="Q6" s="28"/>
      <c r="R6" s="28"/>
      <c r="S6" s="28"/>
      <c r="T6" s="28"/>
    </row>
    <row r="7" spans="1:18" s="1" customFormat="1" ht="18.75">
      <c r="A7" s="58" t="s">
        <v>13</v>
      </c>
      <c r="B7" s="58"/>
      <c r="C7" s="58"/>
      <c r="D7" s="59"/>
      <c r="E7" s="60"/>
      <c r="F7" s="60"/>
      <c r="G7" s="58"/>
      <c r="H7" s="58"/>
      <c r="I7" s="58"/>
      <c r="J7" s="58"/>
      <c r="K7" s="58"/>
      <c r="L7" s="58"/>
      <c r="M7" s="58"/>
      <c r="N7" s="58"/>
      <c r="O7" s="60"/>
      <c r="P7" s="30"/>
      <c r="Q7" s="30"/>
      <c r="R7" s="30"/>
    </row>
    <row r="8" spans="1:18" s="1" customFormat="1" ht="18.75">
      <c r="A8" s="61"/>
      <c r="B8" s="61"/>
      <c r="C8" s="58"/>
      <c r="D8" s="59"/>
      <c r="E8" s="60"/>
      <c r="F8" s="60"/>
      <c r="G8" s="58"/>
      <c r="H8" s="58"/>
      <c r="I8" s="58"/>
      <c r="J8" s="183" t="s">
        <v>201</v>
      </c>
      <c r="K8" s="183"/>
      <c r="L8" s="183"/>
      <c r="M8" s="183"/>
      <c r="N8" s="183"/>
      <c r="O8" s="183"/>
      <c r="P8" s="30"/>
      <c r="Q8" s="30"/>
      <c r="R8" s="30"/>
    </row>
    <row r="9" spans="1:22" s="2" customFormat="1" ht="27.75" customHeight="1">
      <c r="A9" s="187" t="s">
        <v>173</v>
      </c>
      <c r="B9" s="187" t="s">
        <v>174</v>
      </c>
      <c r="C9" s="187" t="s">
        <v>244</v>
      </c>
      <c r="D9" s="187" t="s">
        <v>175</v>
      </c>
      <c r="E9" s="187" t="s">
        <v>245</v>
      </c>
      <c r="F9" s="196" t="s">
        <v>176</v>
      </c>
      <c r="G9" s="196"/>
      <c r="H9" s="187" t="s">
        <v>179</v>
      </c>
      <c r="I9" s="187" t="s">
        <v>180</v>
      </c>
      <c r="J9" s="184" t="s">
        <v>181</v>
      </c>
      <c r="K9" s="185"/>
      <c r="L9" s="186"/>
      <c r="M9" s="187" t="s">
        <v>246</v>
      </c>
      <c r="N9" s="187" t="s">
        <v>247</v>
      </c>
      <c r="O9" s="194" t="s">
        <v>184</v>
      </c>
      <c r="P9" s="44"/>
      <c r="Q9" s="44"/>
      <c r="R9" s="44"/>
      <c r="S9" s="43"/>
      <c r="T9" s="38"/>
      <c r="U9" s="43"/>
      <c r="V9" s="43"/>
    </row>
    <row r="10" spans="1:22" s="2" customFormat="1" ht="29.25" customHeight="1">
      <c r="A10" s="188"/>
      <c r="B10" s="188"/>
      <c r="C10" s="188"/>
      <c r="D10" s="188"/>
      <c r="E10" s="188"/>
      <c r="F10" s="62" t="s">
        <v>177</v>
      </c>
      <c r="G10" s="62" t="s">
        <v>178</v>
      </c>
      <c r="H10" s="188"/>
      <c r="I10" s="188"/>
      <c r="J10" s="62" t="s">
        <v>182</v>
      </c>
      <c r="K10" s="63" t="s">
        <v>187</v>
      </c>
      <c r="L10" s="62" t="s">
        <v>183</v>
      </c>
      <c r="M10" s="188"/>
      <c r="N10" s="188"/>
      <c r="O10" s="195"/>
      <c r="P10" s="44"/>
      <c r="Q10" s="44"/>
      <c r="R10" s="44"/>
      <c r="S10" s="43"/>
      <c r="T10" s="38"/>
      <c r="U10" s="43"/>
      <c r="V10" s="43"/>
    </row>
    <row r="11" spans="1:22" s="3" customFormat="1" ht="12.75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/>
      <c r="L11" s="64">
        <v>11</v>
      </c>
      <c r="M11" s="64">
        <v>12</v>
      </c>
      <c r="N11" s="64">
        <v>13</v>
      </c>
      <c r="O11" s="64">
        <v>14</v>
      </c>
      <c r="P11" s="45"/>
      <c r="Q11" s="45"/>
      <c r="R11" s="45"/>
      <c r="S11" s="44"/>
      <c r="T11" s="45"/>
      <c r="U11" s="44"/>
      <c r="V11" s="44"/>
    </row>
    <row r="12" spans="1:22" s="2" customFormat="1" ht="24.75" customHeight="1">
      <c r="A12" s="64">
        <v>2053</v>
      </c>
      <c r="B12" s="64">
        <v>1</v>
      </c>
      <c r="C12" s="65" t="s">
        <v>305</v>
      </c>
      <c r="D12" s="62">
        <v>961430</v>
      </c>
      <c r="E12" s="62" t="s">
        <v>157</v>
      </c>
      <c r="F12" s="62" t="s">
        <v>186</v>
      </c>
      <c r="G12" s="64" t="s">
        <v>185</v>
      </c>
      <c r="H12" s="66">
        <v>73200</v>
      </c>
      <c r="I12" s="66">
        <f aca="true" t="shared" si="0" ref="I12:I21">H12*12</f>
        <v>878400</v>
      </c>
      <c r="J12" s="67">
        <v>44013</v>
      </c>
      <c r="K12" s="68">
        <v>2200</v>
      </c>
      <c r="L12" s="66">
        <f>K12*8</f>
        <v>17600</v>
      </c>
      <c r="M12" s="66">
        <f>I12+L12</f>
        <v>896000</v>
      </c>
      <c r="N12" s="66">
        <f>SUM(M12)-K12*12</f>
        <v>869600</v>
      </c>
      <c r="O12" s="69"/>
      <c r="P12" s="43"/>
      <c r="Q12" s="43"/>
      <c r="R12" s="43"/>
      <c r="S12" s="43"/>
      <c r="T12" s="43"/>
      <c r="U12" s="43"/>
      <c r="V12" s="43"/>
    </row>
    <row r="13" spans="1:22" s="2" customFormat="1" ht="24.75" customHeight="1">
      <c r="A13" s="64">
        <v>2053</v>
      </c>
      <c r="B13" s="64">
        <v>2</v>
      </c>
      <c r="C13" s="65" t="s">
        <v>167</v>
      </c>
      <c r="D13" s="62">
        <v>0</v>
      </c>
      <c r="E13" s="62" t="s">
        <v>158</v>
      </c>
      <c r="F13" s="62" t="s">
        <v>188</v>
      </c>
      <c r="G13" s="64" t="s">
        <v>189</v>
      </c>
      <c r="H13" s="66">
        <v>0</v>
      </c>
      <c r="I13" s="66">
        <f t="shared" si="0"/>
        <v>0</v>
      </c>
      <c r="J13" s="67"/>
      <c r="K13" s="68">
        <v>0</v>
      </c>
      <c r="L13" s="66">
        <f aca="true" t="shared" si="1" ref="L13:L21">K13*8</f>
        <v>0</v>
      </c>
      <c r="M13" s="66">
        <f>37800*12</f>
        <v>453600</v>
      </c>
      <c r="N13" s="66">
        <v>0</v>
      </c>
      <c r="O13" s="69"/>
      <c r="P13" s="43"/>
      <c r="Q13" s="43"/>
      <c r="R13" s="43"/>
      <c r="S13" s="43"/>
      <c r="T13" s="43"/>
      <c r="U13" s="43"/>
      <c r="V13" s="43"/>
    </row>
    <row r="14" spans="1:22" ht="24.75" customHeight="1">
      <c r="A14" s="64">
        <v>2053</v>
      </c>
      <c r="B14" s="64">
        <v>3</v>
      </c>
      <c r="C14" s="65" t="s">
        <v>167</v>
      </c>
      <c r="D14" s="62">
        <v>0</v>
      </c>
      <c r="E14" s="62" t="s">
        <v>170</v>
      </c>
      <c r="F14" s="62" t="s">
        <v>190</v>
      </c>
      <c r="G14" s="64" t="s">
        <v>191</v>
      </c>
      <c r="H14" s="66">
        <v>0</v>
      </c>
      <c r="I14" s="66">
        <f t="shared" si="0"/>
        <v>0</v>
      </c>
      <c r="J14" s="67"/>
      <c r="K14" s="68">
        <v>0</v>
      </c>
      <c r="L14" s="66">
        <f t="shared" si="1"/>
        <v>0</v>
      </c>
      <c r="M14" s="66">
        <f>33800*12</f>
        <v>405600</v>
      </c>
      <c r="N14" s="66">
        <v>0</v>
      </c>
      <c r="O14" s="70"/>
      <c r="P14" s="37"/>
      <c r="Q14" s="37"/>
      <c r="R14" s="37"/>
      <c r="S14" s="37"/>
      <c r="T14" s="37"/>
      <c r="U14" s="37"/>
      <c r="V14" s="37"/>
    </row>
    <row r="15" spans="1:22" ht="24.75" customHeight="1">
      <c r="A15" s="64">
        <v>2053</v>
      </c>
      <c r="B15" s="64">
        <v>4</v>
      </c>
      <c r="C15" s="65" t="s">
        <v>167</v>
      </c>
      <c r="D15" s="62">
        <v>0</v>
      </c>
      <c r="E15" s="71" t="s">
        <v>248</v>
      </c>
      <c r="F15" s="62" t="s">
        <v>190</v>
      </c>
      <c r="G15" s="64" t="s">
        <v>191</v>
      </c>
      <c r="H15" s="66">
        <v>0</v>
      </c>
      <c r="I15" s="66">
        <f t="shared" si="0"/>
        <v>0</v>
      </c>
      <c r="J15" s="67"/>
      <c r="K15" s="68">
        <v>0</v>
      </c>
      <c r="L15" s="66">
        <v>0</v>
      </c>
      <c r="M15" s="66">
        <v>405600</v>
      </c>
      <c r="N15" s="66">
        <v>0</v>
      </c>
      <c r="O15" s="70"/>
      <c r="P15" s="37"/>
      <c r="Q15" s="37"/>
      <c r="R15" s="37"/>
      <c r="S15" s="37"/>
      <c r="T15" s="37"/>
      <c r="U15" s="37"/>
      <c r="V15" s="37"/>
    </row>
    <row r="16" spans="1:22" ht="24.75" customHeight="1">
      <c r="A16" s="64">
        <v>2053</v>
      </c>
      <c r="B16" s="64">
        <v>5</v>
      </c>
      <c r="C16" s="65" t="s">
        <v>167</v>
      </c>
      <c r="D16" s="62">
        <v>0</v>
      </c>
      <c r="E16" s="62" t="s">
        <v>192</v>
      </c>
      <c r="F16" s="62" t="s">
        <v>193</v>
      </c>
      <c r="G16" s="64" t="s">
        <v>194</v>
      </c>
      <c r="H16" s="66">
        <v>0</v>
      </c>
      <c r="I16" s="66">
        <f t="shared" si="0"/>
        <v>0</v>
      </c>
      <c r="J16" s="67"/>
      <c r="K16" s="68">
        <v>0</v>
      </c>
      <c r="L16" s="66">
        <v>0</v>
      </c>
      <c r="M16" s="66">
        <v>315600</v>
      </c>
      <c r="N16" s="66">
        <v>0</v>
      </c>
      <c r="O16" s="70"/>
      <c r="P16" s="37"/>
      <c r="Q16" s="37"/>
      <c r="R16" s="37"/>
      <c r="S16" s="37"/>
      <c r="T16" s="37"/>
      <c r="U16" s="37"/>
      <c r="V16" s="37"/>
    </row>
    <row r="17" spans="1:22" ht="24.75" customHeight="1">
      <c r="A17" s="64">
        <v>2053</v>
      </c>
      <c r="B17" s="64">
        <v>6</v>
      </c>
      <c r="C17" s="65" t="s">
        <v>167</v>
      </c>
      <c r="D17" s="72">
        <v>0</v>
      </c>
      <c r="E17" s="62" t="s">
        <v>200</v>
      </c>
      <c r="F17" s="62" t="s">
        <v>193</v>
      </c>
      <c r="G17" s="64" t="s">
        <v>194</v>
      </c>
      <c r="H17" s="66">
        <v>0</v>
      </c>
      <c r="I17" s="66">
        <f t="shared" si="0"/>
        <v>0</v>
      </c>
      <c r="J17" s="67"/>
      <c r="K17" s="68">
        <v>0</v>
      </c>
      <c r="L17" s="66">
        <v>0</v>
      </c>
      <c r="M17" s="66">
        <f>26300*12</f>
        <v>315600</v>
      </c>
      <c r="N17" s="66">
        <v>0</v>
      </c>
      <c r="O17" s="70"/>
      <c r="P17" s="37"/>
      <c r="Q17" s="37"/>
      <c r="R17" s="37"/>
      <c r="S17" s="37"/>
      <c r="T17" s="37"/>
      <c r="U17" s="37"/>
      <c r="V17" s="37"/>
    </row>
    <row r="18" spans="1:22" ht="24.75" customHeight="1">
      <c r="A18" s="64">
        <v>2053</v>
      </c>
      <c r="B18" s="64">
        <v>7</v>
      </c>
      <c r="C18" s="65" t="s">
        <v>167</v>
      </c>
      <c r="D18" s="62">
        <v>0</v>
      </c>
      <c r="E18" s="62" t="s">
        <v>195</v>
      </c>
      <c r="F18" s="62" t="s">
        <v>197</v>
      </c>
      <c r="G18" s="64" t="s">
        <v>196</v>
      </c>
      <c r="H18" s="66">
        <v>0</v>
      </c>
      <c r="I18" s="66">
        <f t="shared" si="0"/>
        <v>0</v>
      </c>
      <c r="J18" s="67"/>
      <c r="K18" s="68">
        <v>0</v>
      </c>
      <c r="L18" s="66">
        <v>0</v>
      </c>
      <c r="M18" s="66">
        <v>249600</v>
      </c>
      <c r="N18" s="66">
        <v>0</v>
      </c>
      <c r="O18" s="70"/>
      <c r="P18" s="37"/>
      <c r="Q18" s="37"/>
      <c r="R18" s="37"/>
      <c r="S18" s="37"/>
      <c r="T18" s="37"/>
      <c r="U18" s="37"/>
      <c r="V18" s="37"/>
    </row>
    <row r="19" spans="1:22" ht="24.75" customHeight="1">
      <c r="A19" s="64">
        <v>2053</v>
      </c>
      <c r="B19" s="64">
        <v>8</v>
      </c>
      <c r="C19" s="65" t="s">
        <v>306</v>
      </c>
      <c r="D19" s="62">
        <v>715094</v>
      </c>
      <c r="E19" s="62" t="s">
        <v>171</v>
      </c>
      <c r="F19" s="62" t="s">
        <v>198</v>
      </c>
      <c r="G19" s="64" t="s">
        <v>199</v>
      </c>
      <c r="H19" s="66">
        <v>31100</v>
      </c>
      <c r="I19" s="66">
        <f t="shared" si="0"/>
        <v>373200</v>
      </c>
      <c r="J19" s="67">
        <v>44013</v>
      </c>
      <c r="K19" s="68">
        <v>900</v>
      </c>
      <c r="L19" s="66">
        <f t="shared" si="1"/>
        <v>7200</v>
      </c>
      <c r="M19" s="66">
        <f>I19+L19</f>
        <v>380400</v>
      </c>
      <c r="N19" s="66">
        <f>SUM(M19)-K19*12</f>
        <v>369600</v>
      </c>
      <c r="O19" s="70"/>
      <c r="P19" s="37"/>
      <c r="Q19" s="37"/>
      <c r="R19" s="37"/>
      <c r="S19" s="37"/>
      <c r="T19" s="37"/>
      <c r="U19" s="37"/>
      <c r="V19" s="37"/>
    </row>
    <row r="20" spans="1:22" ht="24.75" customHeight="1">
      <c r="A20" s="64">
        <v>2053</v>
      </c>
      <c r="B20" s="64">
        <v>9</v>
      </c>
      <c r="C20" s="65" t="s">
        <v>167</v>
      </c>
      <c r="D20" s="62">
        <v>0</v>
      </c>
      <c r="E20" s="62" t="s">
        <v>171</v>
      </c>
      <c r="F20" s="62" t="s">
        <v>198</v>
      </c>
      <c r="G20" s="64" t="s">
        <v>199</v>
      </c>
      <c r="H20" s="66">
        <v>0</v>
      </c>
      <c r="I20" s="66">
        <f t="shared" si="0"/>
        <v>0</v>
      </c>
      <c r="J20" s="67"/>
      <c r="K20" s="68">
        <v>0</v>
      </c>
      <c r="L20" s="66">
        <f t="shared" si="1"/>
        <v>0</v>
      </c>
      <c r="M20" s="66">
        <f>17700*12</f>
        <v>212400</v>
      </c>
      <c r="N20" s="66">
        <v>0</v>
      </c>
      <c r="O20" s="70"/>
      <c r="P20" s="37"/>
      <c r="Q20" s="37"/>
      <c r="R20" s="37"/>
      <c r="S20" s="37"/>
      <c r="T20" s="37"/>
      <c r="U20" s="37"/>
      <c r="V20" s="37"/>
    </row>
    <row r="21" spans="1:22" ht="24.75" customHeight="1">
      <c r="A21" s="64">
        <v>2053</v>
      </c>
      <c r="B21" s="64">
        <v>10</v>
      </c>
      <c r="C21" s="65" t="s">
        <v>167</v>
      </c>
      <c r="D21" s="62">
        <v>0</v>
      </c>
      <c r="E21" s="62" t="s">
        <v>171</v>
      </c>
      <c r="F21" s="62" t="s">
        <v>198</v>
      </c>
      <c r="G21" s="64" t="s">
        <v>199</v>
      </c>
      <c r="H21" s="66">
        <v>0</v>
      </c>
      <c r="I21" s="66">
        <f t="shared" si="0"/>
        <v>0</v>
      </c>
      <c r="J21" s="67"/>
      <c r="K21" s="68">
        <v>0</v>
      </c>
      <c r="L21" s="66">
        <f t="shared" si="1"/>
        <v>0</v>
      </c>
      <c r="M21" s="66">
        <f>17700*12</f>
        <v>212400</v>
      </c>
      <c r="N21" s="66">
        <v>0</v>
      </c>
      <c r="O21" s="70"/>
      <c r="P21" s="37"/>
      <c r="Q21" s="37"/>
      <c r="R21" s="37"/>
      <c r="S21" s="37"/>
      <c r="T21" s="37"/>
      <c r="U21" s="37"/>
      <c r="V21" s="37"/>
    </row>
    <row r="22" spans="1:22" ht="15">
      <c r="A22" s="191" t="s">
        <v>16</v>
      </c>
      <c r="B22" s="192"/>
      <c r="C22" s="192"/>
      <c r="D22" s="192"/>
      <c r="E22" s="192"/>
      <c r="F22" s="192"/>
      <c r="G22" s="193"/>
      <c r="H22" s="73">
        <f>H12</f>
        <v>73200</v>
      </c>
      <c r="I22" s="73">
        <f>I12</f>
        <v>878400</v>
      </c>
      <c r="J22" s="67"/>
      <c r="K22" s="68">
        <f>K12</f>
        <v>2200</v>
      </c>
      <c r="L22" s="73">
        <f>L12</f>
        <v>17600</v>
      </c>
      <c r="M22" s="73">
        <f>M12</f>
        <v>896000</v>
      </c>
      <c r="N22" s="73">
        <f>N12</f>
        <v>869600</v>
      </c>
      <c r="O22" s="70"/>
      <c r="P22" s="55"/>
      <c r="Q22" s="55"/>
      <c r="R22" s="37"/>
      <c r="S22" s="37"/>
      <c r="T22" s="37"/>
      <c r="U22" s="37"/>
      <c r="V22" s="37"/>
    </row>
    <row r="23" spans="1:22" ht="15">
      <c r="A23" s="191" t="s">
        <v>17</v>
      </c>
      <c r="B23" s="192"/>
      <c r="C23" s="192"/>
      <c r="D23" s="192"/>
      <c r="E23" s="192"/>
      <c r="F23" s="192"/>
      <c r="G23" s="193"/>
      <c r="H23" s="73">
        <f>SUM(H13:H21)</f>
        <v>31100</v>
      </c>
      <c r="I23" s="73">
        <f>SUM(I13:I21)</f>
        <v>373200</v>
      </c>
      <c r="J23" s="67"/>
      <c r="K23" s="68">
        <f>SUM(K13:K21)</f>
        <v>900</v>
      </c>
      <c r="L23" s="73">
        <f>SUM(L13:L21)</f>
        <v>7200</v>
      </c>
      <c r="M23" s="73">
        <f>SUM(M13:M21)</f>
        <v>2950800</v>
      </c>
      <c r="N23" s="73">
        <f>SUM(N13:N21)</f>
        <v>369600</v>
      </c>
      <c r="O23" s="70"/>
      <c r="P23" s="76"/>
      <c r="Q23" s="76"/>
      <c r="R23" s="37"/>
      <c r="S23" s="37"/>
      <c r="T23" s="136"/>
      <c r="U23" s="136"/>
      <c r="V23" s="37"/>
    </row>
    <row r="24" spans="1:22" ht="15">
      <c r="A24" s="191" t="s">
        <v>161</v>
      </c>
      <c r="B24" s="192"/>
      <c r="C24" s="192"/>
      <c r="D24" s="192"/>
      <c r="E24" s="192"/>
      <c r="F24" s="192"/>
      <c r="G24" s="193"/>
      <c r="H24" s="73">
        <f>SUM(H22:H23)</f>
        <v>104300</v>
      </c>
      <c r="I24" s="73">
        <f>SUM(I22:I23)</f>
        <v>1251600</v>
      </c>
      <c r="J24" s="73"/>
      <c r="K24" s="68">
        <f>SUM(K22:K23)</f>
        <v>3100</v>
      </c>
      <c r="L24" s="73">
        <f>SUM(L22:L23)</f>
        <v>24800</v>
      </c>
      <c r="M24" s="73">
        <f>SUM(M22:M23)</f>
        <v>3846800</v>
      </c>
      <c r="N24" s="73">
        <f>SUM(N22:N23)</f>
        <v>1239200</v>
      </c>
      <c r="O24" s="74"/>
      <c r="P24" s="30"/>
      <c r="Q24" s="30"/>
      <c r="R24" s="30"/>
      <c r="S24" s="30"/>
      <c r="T24" s="30"/>
      <c r="U24" s="30"/>
      <c r="V24" s="37"/>
    </row>
    <row r="25" spans="1:22" ht="15">
      <c r="A25" s="56"/>
      <c r="B25" s="56"/>
      <c r="C25" s="56"/>
      <c r="D25" s="7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1"/>
      <c r="Q25" s="41"/>
      <c r="R25" s="41"/>
      <c r="S25" s="30"/>
      <c r="T25" s="137"/>
      <c r="U25" s="137"/>
      <c r="V25" s="37"/>
    </row>
    <row r="26" spans="1:22" ht="15">
      <c r="A26" s="56"/>
      <c r="B26" s="56"/>
      <c r="C26" s="56"/>
      <c r="D26" s="7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1"/>
      <c r="Q26" s="41"/>
      <c r="R26" s="41"/>
      <c r="S26" s="30"/>
      <c r="T26" s="30"/>
      <c r="U26" s="37"/>
      <c r="V26" s="37"/>
    </row>
    <row r="27" spans="1:22" ht="15">
      <c r="A27" s="56"/>
      <c r="B27" s="56"/>
      <c r="C27" s="56"/>
      <c r="D27" s="75"/>
      <c r="E27" s="56"/>
      <c r="F27" s="56"/>
      <c r="G27" s="56"/>
      <c r="H27" s="56"/>
      <c r="I27" s="56"/>
      <c r="J27" s="56"/>
      <c r="K27" s="56"/>
      <c r="L27" s="56" t="s">
        <v>307</v>
      </c>
      <c r="M27" s="56"/>
      <c r="N27" s="56"/>
      <c r="O27" s="56"/>
      <c r="P27" s="41"/>
      <c r="Q27" s="41"/>
      <c r="R27" s="41"/>
      <c r="S27" s="30"/>
      <c r="T27" s="30"/>
      <c r="U27" s="37"/>
      <c r="V27" s="37"/>
    </row>
    <row r="28" spans="19:22" ht="15">
      <c r="S28" s="37"/>
      <c r="T28" s="37"/>
      <c r="U28" s="37"/>
      <c r="V28" s="37"/>
    </row>
    <row r="29" spans="19:22" ht="15">
      <c r="S29" s="37"/>
      <c r="T29" s="37"/>
      <c r="U29" s="37"/>
      <c r="V29" s="37"/>
    </row>
  </sheetData>
  <sheetProtection/>
  <mergeCells count="22">
    <mergeCell ref="S3:T3"/>
    <mergeCell ref="F9:G9"/>
    <mergeCell ref="C9:C10"/>
    <mergeCell ref="D9:D10"/>
    <mergeCell ref="E9:E10"/>
    <mergeCell ref="H9:H10"/>
    <mergeCell ref="I9:I10"/>
    <mergeCell ref="A24:G24"/>
    <mergeCell ref="A23:G23"/>
    <mergeCell ref="A22:G22"/>
    <mergeCell ref="M9:M10"/>
    <mergeCell ref="N9:N10"/>
    <mergeCell ref="O9:O10"/>
    <mergeCell ref="A1:O1"/>
    <mergeCell ref="A3:O3"/>
    <mergeCell ref="A4:O4"/>
    <mergeCell ref="J8:O8"/>
    <mergeCell ref="J9:L9"/>
    <mergeCell ref="A9:A10"/>
    <mergeCell ref="B9:B10"/>
    <mergeCell ref="A6:C6"/>
    <mergeCell ref="A2:O2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73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view="pageBreakPreview" zoomScaleSheetLayoutView="100" zoomScalePageLayoutView="0" workbookViewId="0" topLeftCell="A10">
      <selection activeCell="B25" sqref="B25"/>
    </sheetView>
  </sheetViews>
  <sheetFormatPr defaultColWidth="9.140625" defaultRowHeight="15"/>
  <cols>
    <col min="1" max="1" width="66.7109375" style="0" customWidth="1"/>
    <col min="2" max="2" width="26.8515625" style="0" customWidth="1"/>
    <col min="3" max="3" width="22.7109375" style="0" customWidth="1"/>
    <col min="4" max="4" width="15.00390625" style="0" customWidth="1"/>
  </cols>
  <sheetData>
    <row r="1" spans="1:4" ht="18.75">
      <c r="A1" s="155" t="s">
        <v>0</v>
      </c>
      <c r="B1" s="155"/>
      <c r="C1" s="155"/>
      <c r="D1" s="155"/>
    </row>
    <row r="2" spans="1:12" ht="18.75">
      <c r="A2" s="155" t="s">
        <v>322</v>
      </c>
      <c r="B2" s="155"/>
      <c r="C2" s="155"/>
      <c r="D2" s="155"/>
      <c r="E2" s="198"/>
      <c r="F2" s="198"/>
      <c r="G2" s="198"/>
      <c r="H2" s="198"/>
      <c r="I2" s="198"/>
      <c r="J2" s="198"/>
      <c r="K2" s="198"/>
      <c r="L2" s="198"/>
    </row>
    <row r="3" spans="1:4" ht="18.75">
      <c r="A3" s="155" t="s">
        <v>14</v>
      </c>
      <c r="B3" s="155"/>
      <c r="C3" s="155"/>
      <c r="D3" s="155"/>
    </row>
    <row r="4" spans="1:4" ht="18.75">
      <c r="A4" s="155" t="s">
        <v>10</v>
      </c>
      <c r="B4" s="155"/>
      <c r="C4" s="155"/>
      <c r="D4" s="155"/>
    </row>
    <row r="5" spans="1:4" ht="18.75">
      <c r="A5" s="203" t="s">
        <v>13</v>
      </c>
      <c r="B5" s="203"/>
      <c r="C5" s="203"/>
      <c r="D5" s="203"/>
    </row>
    <row r="6" spans="1:4" ht="18.75">
      <c r="A6" s="189" t="s">
        <v>1</v>
      </c>
      <c r="B6" s="189"/>
      <c r="C6" s="189"/>
      <c r="D6" s="189"/>
    </row>
    <row r="7" spans="1:4" ht="18.75">
      <c r="A7" s="199" t="s">
        <v>2</v>
      </c>
      <c r="B7" s="199"/>
      <c r="C7" s="199"/>
      <c r="D7" s="199"/>
    </row>
    <row r="8" spans="1:4" ht="15" customHeight="1">
      <c r="A8" s="150" t="s">
        <v>19</v>
      </c>
      <c r="B8" s="150" t="s">
        <v>202</v>
      </c>
      <c r="C8" s="150" t="s">
        <v>3</v>
      </c>
      <c r="D8" s="150" t="s">
        <v>4</v>
      </c>
    </row>
    <row r="9" spans="1:4" ht="15" customHeight="1">
      <c r="A9" s="200"/>
      <c r="B9" s="202"/>
      <c r="C9" s="202"/>
      <c r="D9" s="202"/>
    </row>
    <row r="10" spans="1:4" ht="15" customHeight="1">
      <c r="A10" s="200"/>
      <c r="B10" s="202"/>
      <c r="C10" s="202"/>
      <c r="D10" s="202"/>
    </row>
    <row r="11" spans="1:4" ht="15" customHeight="1">
      <c r="A11" s="201"/>
      <c r="B11" s="151"/>
      <c r="C11" s="151"/>
      <c r="D11" s="151"/>
    </row>
    <row r="12" spans="1:4" ht="18.75">
      <c r="A12" s="77">
        <v>1</v>
      </c>
      <c r="B12" s="77">
        <v>2</v>
      </c>
      <c r="C12" s="77">
        <v>3</v>
      </c>
      <c r="D12" s="77">
        <v>4</v>
      </c>
    </row>
    <row r="13" spans="1:4" ht="18.75">
      <c r="A13" s="78" t="s">
        <v>5</v>
      </c>
      <c r="B13" s="79">
        <v>896000</v>
      </c>
      <c r="C13" s="79">
        <v>869600</v>
      </c>
      <c r="D13" s="78"/>
    </row>
    <row r="14" spans="1:13" ht="18.75">
      <c r="A14" s="78" t="s">
        <v>6</v>
      </c>
      <c r="B14" s="79">
        <v>2950800</v>
      </c>
      <c r="C14" s="79">
        <v>369600</v>
      </c>
      <c r="D14" s="78"/>
      <c r="M14">
        <v>1923400</v>
      </c>
    </row>
    <row r="15" spans="1:13" ht="18.75">
      <c r="A15" s="78" t="s">
        <v>249</v>
      </c>
      <c r="B15" s="79">
        <f>(B13+B14)*12/100</f>
        <v>461616</v>
      </c>
      <c r="C15" s="79">
        <f>(C13+C14)*12/100</f>
        <v>148704</v>
      </c>
      <c r="D15" s="78"/>
      <c r="K15">
        <v>36600</v>
      </c>
      <c r="M15">
        <v>230808</v>
      </c>
    </row>
    <row r="16" spans="1:11" ht="18.75">
      <c r="A16" s="78" t="s">
        <v>203</v>
      </c>
      <c r="B16" s="79">
        <f>(B13+B14)*8/100</f>
        <v>307744</v>
      </c>
      <c r="C16" s="79">
        <f>(C13+C14)*8/100</f>
        <v>99136</v>
      </c>
      <c r="D16" s="78"/>
      <c r="K16">
        <v>4392</v>
      </c>
    </row>
    <row r="17" spans="1:4" ht="18.75">
      <c r="A17" s="78" t="s">
        <v>7</v>
      </c>
      <c r="B17" s="80">
        <v>179517</v>
      </c>
      <c r="C17" s="80">
        <v>57829</v>
      </c>
      <c r="D17" s="78"/>
    </row>
    <row r="18" spans="1:4" ht="18.75">
      <c r="A18" s="78" t="s">
        <v>324</v>
      </c>
      <c r="B18" s="79">
        <v>60966</v>
      </c>
      <c r="C18" s="79">
        <v>6774</v>
      </c>
      <c r="D18" s="78"/>
    </row>
    <row r="19" spans="1:4" ht="18.75">
      <c r="A19" s="78" t="s">
        <v>325</v>
      </c>
      <c r="B19" s="79">
        <v>5400</v>
      </c>
      <c r="C19" s="79">
        <f>150*12</f>
        <v>1800</v>
      </c>
      <c r="D19" s="78"/>
    </row>
    <row r="20" spans="1:11" ht="18.75">
      <c r="A20" s="78" t="s">
        <v>8</v>
      </c>
      <c r="B20" s="79">
        <f>75*12</f>
        <v>900</v>
      </c>
      <c r="C20" s="79">
        <v>0</v>
      </c>
      <c r="D20" s="78"/>
      <c r="K20">
        <v>1657353</v>
      </c>
    </row>
    <row r="21" spans="1:4" ht="18.75">
      <c r="A21" s="78" t="s">
        <v>9</v>
      </c>
      <c r="B21" s="79">
        <v>600</v>
      </c>
      <c r="C21" s="79">
        <f>50*12</f>
        <v>600</v>
      </c>
      <c r="D21" s="78"/>
    </row>
    <row r="22" spans="1:12" ht="18.75">
      <c r="A22" s="130" t="s">
        <v>250</v>
      </c>
      <c r="B22" s="133">
        <v>152617</v>
      </c>
      <c r="C22" s="133">
        <v>132997</v>
      </c>
      <c r="D22" s="78"/>
      <c r="K22">
        <v>1850000</v>
      </c>
      <c r="L22">
        <f>K22-K20</f>
        <v>192647</v>
      </c>
    </row>
    <row r="23" spans="1:4" ht="18.75">
      <c r="A23" s="134" t="s">
        <v>241</v>
      </c>
      <c r="B23" s="135">
        <f>SUM(B17:B22)</f>
        <v>400000</v>
      </c>
      <c r="C23" s="135">
        <f>SUM(C17:C22)</f>
        <v>200000</v>
      </c>
      <c r="D23" s="78"/>
    </row>
    <row r="24" spans="1:3" ht="18.75">
      <c r="A24" s="81" t="s">
        <v>161</v>
      </c>
      <c r="B24" s="80">
        <f>B13+B14+B15+B16+B23</f>
        <v>5016160</v>
      </c>
      <c r="C24" s="80">
        <f>C13+C14+C15+C16+C23</f>
        <v>1687040</v>
      </c>
    </row>
    <row r="25" spans="1:4" ht="18.75">
      <c r="A25" s="82"/>
      <c r="B25" s="82"/>
      <c r="C25" s="83"/>
      <c r="D25" s="82"/>
    </row>
    <row r="26" spans="1:4" ht="18.75">
      <c r="A26" s="82"/>
      <c r="B26" s="197" t="s">
        <v>308</v>
      </c>
      <c r="C26" s="197"/>
      <c r="D26" s="197"/>
    </row>
    <row r="27" spans="1:4" ht="15">
      <c r="A27" s="7"/>
      <c r="B27" s="7"/>
      <c r="C27" s="7"/>
      <c r="D27" s="7"/>
    </row>
    <row r="28" spans="1:4" ht="15">
      <c r="A28" s="7"/>
      <c r="B28" s="7"/>
      <c r="C28" s="7"/>
      <c r="D28" s="7"/>
    </row>
    <row r="29" spans="1:4" ht="15">
      <c r="A29" s="7"/>
      <c r="B29" s="7"/>
      <c r="C29" s="7"/>
      <c r="D29" s="7"/>
    </row>
    <row r="30" spans="1:4" ht="15">
      <c r="A30" s="7"/>
      <c r="B30" s="7"/>
      <c r="C30" s="7"/>
      <c r="D30" s="7"/>
    </row>
  </sheetData>
  <sheetProtection/>
  <mergeCells count="14">
    <mergeCell ref="A1:D1"/>
    <mergeCell ref="A2:D2"/>
    <mergeCell ref="A3:D3"/>
    <mergeCell ref="A4:D4"/>
    <mergeCell ref="A5:D5"/>
    <mergeCell ref="A6:D6"/>
    <mergeCell ref="B26:D26"/>
    <mergeCell ref="E2:H2"/>
    <mergeCell ref="I2:L2"/>
    <mergeCell ref="A7:D7"/>
    <mergeCell ref="A8:A11"/>
    <mergeCell ref="B8:B11"/>
    <mergeCell ref="C8:C11"/>
    <mergeCell ref="D8:D11"/>
  </mergeCells>
  <printOptions/>
  <pageMargins left="0.7" right="0.7" top="0.75" bottom="0.75" header="0.3" footer="0.3"/>
  <pageSetup horizontalDpi="600" verticalDpi="600" orientation="landscape" paperSize="9" scale="9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2015-08-31T09:52:34Z</cp:lastPrinted>
  <dcterms:created xsi:type="dcterms:W3CDTF">2006-09-16T00:00:00Z</dcterms:created>
  <dcterms:modified xsi:type="dcterms:W3CDTF">2019-09-12T12:38:10Z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