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-36" windowWidth="12228" windowHeight="8112" activeTab="8"/>
  </bookViews>
  <sheets>
    <sheet name="1" sheetId="1" r:id="rId1"/>
    <sheet name="2" sheetId="2" r:id="rId2"/>
    <sheet name="3" sheetId="3" r:id="rId3"/>
    <sheet name="4 A" sheetId="6" r:id="rId4"/>
    <sheet name="4 K" sheetId="13" r:id="rId5"/>
    <sheet name="4 B " sheetId="5" r:id="rId6"/>
    <sheet name="4bb" sheetId="11" r:id="rId7"/>
    <sheet name="5k" sheetId="10" r:id="rId8"/>
    <sheet name="5KH" sheetId="9" r:id="rId9"/>
    <sheet name="ruff" sheetId="12" r:id="rId10"/>
    <sheet name="Sheet2" sheetId="14" r:id="rId11"/>
  </sheets>
  <definedNames>
    <definedName name="_xlnm.Print_Area" localSheetId="3">'4 A'!$A$1:$F$26</definedName>
    <definedName name="_xlnm.Print_Area" localSheetId="5">'4 B '!$A$1:$E$33</definedName>
  </definedNames>
  <calcPr calcId="124519"/>
  <customWorkbookViews>
    <customWorkbookView name="sumit - Personal View" guid="{305478A3-A44A-4FA6-B592-7592E3BF595D}" mergeInterval="0" personalView="1" maximized="1" xWindow="1" yWindow="1" windowWidth="1366" windowHeight="538" activeSheetId="1"/>
  </customWorkbookViews>
</workbook>
</file>

<file path=xl/calcChain.xml><?xml version="1.0" encoding="utf-8"?>
<calcChain xmlns="http://schemas.openxmlformats.org/spreadsheetml/2006/main">
  <c r="D12" i="13"/>
  <c r="E12"/>
  <c r="C9"/>
  <c r="C8"/>
  <c r="C12" s="1"/>
  <c r="S40"/>
  <c r="R40"/>
  <c r="Q40"/>
  <c r="P40"/>
  <c r="O40"/>
  <c r="N40"/>
  <c r="M40"/>
  <c r="L40"/>
  <c r="K40"/>
  <c r="S39"/>
  <c r="R39"/>
  <c r="Q39"/>
  <c r="P39"/>
  <c r="O39"/>
  <c r="N39"/>
  <c r="M39"/>
  <c r="L39"/>
  <c r="K39"/>
  <c r="J39"/>
  <c r="S38"/>
  <c r="R38"/>
  <c r="Q38"/>
  <c r="P38"/>
  <c r="O38"/>
  <c r="N38"/>
  <c r="M38"/>
  <c r="L38"/>
  <c r="K38"/>
  <c r="J38"/>
  <c r="S37"/>
  <c r="R37"/>
  <c r="Q37"/>
  <c r="P37"/>
  <c r="O37"/>
  <c r="N37"/>
  <c r="M37"/>
  <c r="L37"/>
  <c r="K37"/>
  <c r="J37"/>
  <c r="S36"/>
  <c r="R36"/>
  <c r="Q36"/>
  <c r="P36"/>
  <c r="O36"/>
  <c r="N36"/>
  <c r="M36"/>
  <c r="L36"/>
  <c r="K36"/>
  <c r="J36"/>
  <c r="S35"/>
  <c r="R35"/>
  <c r="Q35"/>
  <c r="P35"/>
  <c r="O35"/>
  <c r="N35"/>
  <c r="M35"/>
  <c r="L35"/>
  <c r="K35"/>
  <c r="J35"/>
  <c r="S34"/>
  <c r="R34"/>
  <c r="Q34"/>
  <c r="P34"/>
  <c r="O34"/>
  <c r="N34"/>
  <c r="M34"/>
  <c r="L34"/>
  <c r="K34"/>
  <c r="J34"/>
  <c r="S33"/>
  <c r="R33"/>
  <c r="Q33"/>
  <c r="P33"/>
  <c r="O33"/>
  <c r="N33"/>
  <c r="M33"/>
  <c r="L33"/>
  <c r="K33"/>
  <c r="J33"/>
  <c r="S32"/>
  <c r="R32"/>
  <c r="Q32"/>
  <c r="P32"/>
  <c r="O32"/>
  <c r="N32"/>
  <c r="M32"/>
  <c r="L32"/>
  <c r="K32"/>
  <c r="J32"/>
  <c r="S31"/>
  <c r="R31"/>
  <c r="Q31"/>
  <c r="P31"/>
  <c r="O31"/>
  <c r="N31"/>
  <c r="M31"/>
  <c r="L31"/>
  <c r="K31"/>
  <c r="J31"/>
  <c r="D31"/>
  <c r="C31"/>
  <c r="S30"/>
  <c r="R30"/>
  <c r="Q30"/>
  <c r="P30"/>
  <c r="O30"/>
  <c r="N30"/>
  <c r="M30"/>
  <c r="L30"/>
  <c r="K30"/>
  <c r="J30"/>
  <c r="S29"/>
  <c r="R29"/>
  <c r="Q29"/>
  <c r="P29"/>
  <c r="O29"/>
  <c r="N29"/>
  <c r="M29"/>
  <c r="L29"/>
  <c r="K29"/>
  <c r="J29"/>
  <c r="S28"/>
  <c r="I28" s="1"/>
  <c r="G22" s="1"/>
  <c r="R28"/>
  <c r="Q28"/>
  <c r="P28"/>
  <c r="O28"/>
  <c r="N28"/>
  <c r="M28"/>
  <c r="L28"/>
  <c r="K28"/>
  <c r="J28"/>
  <c r="S27"/>
  <c r="R27"/>
  <c r="Q27"/>
  <c r="P27"/>
  <c r="O27"/>
  <c r="N27"/>
  <c r="M27"/>
  <c r="L27"/>
  <c r="K27"/>
  <c r="J27"/>
  <c r="S26"/>
  <c r="R26"/>
  <c r="Q26"/>
  <c r="P26"/>
  <c r="O26"/>
  <c r="N26"/>
  <c r="M26"/>
  <c r="L26"/>
  <c r="K26"/>
  <c r="J26"/>
  <c r="S25"/>
  <c r="R25"/>
  <c r="Q25"/>
  <c r="P25"/>
  <c r="O25"/>
  <c r="N25"/>
  <c r="M25"/>
  <c r="L25"/>
  <c r="K25"/>
  <c r="J25"/>
  <c r="S24"/>
  <c r="R24"/>
  <c r="Q24"/>
  <c r="P24"/>
  <c r="O24"/>
  <c r="N24"/>
  <c r="M24"/>
  <c r="L24"/>
  <c r="K24"/>
  <c r="J24"/>
  <c r="S23"/>
  <c r="I23" s="1"/>
  <c r="G21" s="1"/>
  <c r="R23"/>
  <c r="Q23"/>
  <c r="P23"/>
  <c r="O23"/>
  <c r="N23"/>
  <c r="M23"/>
  <c r="L23"/>
  <c r="K23"/>
  <c r="J23"/>
  <c r="G23"/>
  <c r="S22"/>
  <c r="R22"/>
  <c r="Q22"/>
  <c r="P22"/>
  <c r="O22"/>
  <c r="N22"/>
  <c r="M22"/>
  <c r="L22"/>
  <c r="K22"/>
  <c r="J22"/>
  <c r="S21"/>
  <c r="R21"/>
  <c r="Q21"/>
  <c r="P21"/>
  <c r="O21"/>
  <c r="N21"/>
  <c r="M21"/>
  <c r="L21"/>
  <c r="K21"/>
  <c r="J21"/>
  <c r="S20"/>
  <c r="R20"/>
  <c r="Q20"/>
  <c r="P20"/>
  <c r="O20"/>
  <c r="N20"/>
  <c r="M20"/>
  <c r="L20"/>
  <c r="K20"/>
  <c r="J20"/>
  <c r="S19"/>
  <c r="G14" s="1"/>
  <c r="R19"/>
  <c r="Q19"/>
  <c r="P19"/>
  <c r="O19"/>
  <c r="N19"/>
  <c r="M19"/>
  <c r="L19"/>
  <c r="K19"/>
  <c r="J19"/>
  <c r="S18"/>
  <c r="R18"/>
  <c r="Q18"/>
  <c r="P18"/>
  <c r="O18"/>
  <c r="N18"/>
  <c r="M18"/>
  <c r="L18"/>
  <c r="K18"/>
  <c r="J18"/>
  <c r="S17"/>
  <c r="R17"/>
  <c r="Q17"/>
  <c r="P17"/>
  <c r="O17"/>
  <c r="N17"/>
  <c r="M17"/>
  <c r="L17"/>
  <c r="K17"/>
  <c r="J17"/>
  <c r="S16"/>
  <c r="R16"/>
  <c r="Q16"/>
  <c r="P16"/>
  <c r="O16"/>
  <c r="N16"/>
  <c r="M16"/>
  <c r="L16"/>
  <c r="K16"/>
  <c r="J16"/>
  <c r="S15"/>
  <c r="R15"/>
  <c r="Q15"/>
  <c r="P15"/>
  <c r="O15"/>
  <c r="N15"/>
  <c r="M15"/>
  <c r="L15"/>
  <c r="K15"/>
  <c r="J15"/>
  <c r="G15"/>
  <c r="S14"/>
  <c r="R14"/>
  <c r="Q14"/>
  <c r="P14"/>
  <c r="O14"/>
  <c r="N14"/>
  <c r="M14"/>
  <c r="L14"/>
  <c r="K14"/>
  <c r="J14"/>
  <c r="S13"/>
  <c r="R13"/>
  <c r="Q13"/>
  <c r="P13"/>
  <c r="O13"/>
  <c r="N13"/>
  <c r="M13"/>
  <c r="L13"/>
  <c r="K13"/>
  <c r="J13"/>
  <c r="S7"/>
  <c r="R7"/>
  <c r="Q7"/>
  <c r="P7"/>
  <c r="O7"/>
  <c r="N7"/>
  <c r="M7"/>
  <c r="L7"/>
  <c r="K7"/>
  <c r="J7"/>
  <c r="Q6"/>
  <c r="P6"/>
  <c r="O6"/>
  <c r="N6"/>
  <c r="S5"/>
  <c r="R5"/>
  <c r="N5"/>
  <c r="M5"/>
  <c r="L5"/>
  <c r="K5"/>
  <c r="J5"/>
  <c r="J4"/>
  <c r="A4"/>
  <c r="J2"/>
  <c r="A2"/>
  <c r="AS10" i="1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9"/>
  <c r="AI9"/>
  <c r="E29"/>
  <c r="F29"/>
  <c r="H29"/>
  <c r="I29"/>
  <c r="M29"/>
  <c r="N29"/>
  <c r="O29"/>
  <c r="P29"/>
  <c r="Q29"/>
  <c r="R29"/>
  <c r="T29"/>
  <c r="U29"/>
  <c r="V29"/>
  <c r="W29"/>
  <c r="X29"/>
  <c r="Y29"/>
  <c r="AA29"/>
  <c r="AC29"/>
  <c r="AD29"/>
  <c r="AE29"/>
  <c r="AF29"/>
  <c r="AG29"/>
  <c r="AH29"/>
  <c r="AJ29"/>
  <c r="AK29"/>
  <c r="AL29"/>
  <c r="AM29"/>
  <c r="AN29"/>
  <c r="AO29"/>
  <c r="O22" i="10"/>
  <c r="E27" i="5"/>
  <c r="G8"/>
  <c r="H4"/>
  <c r="H2"/>
  <c r="H8"/>
  <c r="I8"/>
  <c r="J8"/>
  <c r="K8"/>
  <c r="L8"/>
  <c r="M8"/>
  <c r="N8"/>
  <c r="O8"/>
  <c r="P8"/>
  <c r="Q8"/>
  <c r="H9"/>
  <c r="I9"/>
  <c r="J9"/>
  <c r="K9"/>
  <c r="L9"/>
  <c r="M9"/>
  <c r="N9"/>
  <c r="O9"/>
  <c r="P9"/>
  <c r="Q9"/>
  <c r="H10"/>
  <c r="I10"/>
  <c r="J10"/>
  <c r="K10"/>
  <c r="L10"/>
  <c r="M10"/>
  <c r="N10"/>
  <c r="O10"/>
  <c r="P10"/>
  <c r="Q10"/>
  <c r="H11"/>
  <c r="I11"/>
  <c r="J11"/>
  <c r="K11"/>
  <c r="L11"/>
  <c r="M11"/>
  <c r="N11"/>
  <c r="O11"/>
  <c r="P11"/>
  <c r="Q11"/>
  <c r="H12"/>
  <c r="I12"/>
  <c r="J12"/>
  <c r="K12"/>
  <c r="L12"/>
  <c r="M12"/>
  <c r="N12"/>
  <c r="O12"/>
  <c r="P12"/>
  <c r="Q12"/>
  <c r="H13"/>
  <c r="I13"/>
  <c r="J13"/>
  <c r="K13"/>
  <c r="L13"/>
  <c r="M13"/>
  <c r="N13"/>
  <c r="O13"/>
  <c r="P13"/>
  <c r="Q13"/>
  <c r="H14"/>
  <c r="I14"/>
  <c r="J14"/>
  <c r="L14"/>
  <c r="N14"/>
  <c r="O14"/>
  <c r="H15"/>
  <c r="I15"/>
  <c r="J15"/>
  <c r="K15"/>
  <c r="L15"/>
  <c r="M15"/>
  <c r="N15"/>
  <c r="O15"/>
  <c r="P15"/>
  <c r="Q15"/>
  <c r="H16"/>
  <c r="I16"/>
  <c r="J16"/>
  <c r="K16"/>
  <c r="L16"/>
  <c r="M16"/>
  <c r="N16"/>
  <c r="O16"/>
  <c r="P16"/>
  <c r="Q16"/>
  <c r="H17"/>
  <c r="I17"/>
  <c r="J17"/>
  <c r="K17"/>
  <c r="L17"/>
  <c r="M17"/>
  <c r="N17"/>
  <c r="O17"/>
  <c r="P17"/>
  <c r="Q17"/>
  <c r="H18"/>
  <c r="I18"/>
  <c r="J18"/>
  <c r="K18"/>
  <c r="L18"/>
  <c r="M18"/>
  <c r="N18"/>
  <c r="O18"/>
  <c r="P18"/>
  <c r="Q18"/>
  <c r="H19"/>
  <c r="I19"/>
  <c r="J19"/>
  <c r="K19"/>
  <c r="L19"/>
  <c r="M19"/>
  <c r="N19"/>
  <c r="O19"/>
  <c r="P19"/>
  <c r="Q19"/>
  <c r="H20"/>
  <c r="I20"/>
  <c r="J20"/>
  <c r="K20"/>
  <c r="L20"/>
  <c r="M20"/>
  <c r="N20"/>
  <c r="O20"/>
  <c r="P20"/>
  <c r="Q20"/>
  <c r="H21"/>
  <c r="I21"/>
  <c r="J21"/>
  <c r="K21"/>
  <c r="L21"/>
  <c r="M21"/>
  <c r="N21"/>
  <c r="O21"/>
  <c r="P21"/>
  <c r="Q21"/>
  <c r="H22"/>
  <c r="I22"/>
  <c r="J22"/>
  <c r="K22"/>
  <c r="L22"/>
  <c r="M22"/>
  <c r="N22"/>
  <c r="O22"/>
  <c r="P22"/>
  <c r="Q22"/>
  <c r="H23"/>
  <c r="I23"/>
  <c r="J23"/>
  <c r="K23"/>
  <c r="L23"/>
  <c r="M23"/>
  <c r="N23"/>
  <c r="O23"/>
  <c r="P23"/>
  <c r="Q23"/>
  <c r="H24"/>
  <c r="I24"/>
  <c r="L24"/>
  <c r="N24"/>
  <c r="O24"/>
  <c r="I5" i="6"/>
  <c r="J5"/>
  <c r="K5"/>
  <c r="L5"/>
  <c r="M5"/>
  <c r="Q5"/>
  <c r="R5"/>
  <c r="M6"/>
  <c r="N6"/>
  <c r="O6"/>
  <c r="P6"/>
  <c r="I7"/>
  <c r="J7"/>
  <c r="K7"/>
  <c r="L7"/>
  <c r="M7"/>
  <c r="N7"/>
  <c r="O7"/>
  <c r="P7"/>
  <c r="Q7"/>
  <c r="R7"/>
  <c r="I8"/>
  <c r="J8"/>
  <c r="K8"/>
  <c r="M8"/>
  <c r="O8"/>
  <c r="P8"/>
  <c r="I9"/>
  <c r="J9"/>
  <c r="K9"/>
  <c r="M9"/>
  <c r="O9"/>
  <c r="P9"/>
  <c r="I10"/>
  <c r="J10"/>
  <c r="K10"/>
  <c r="M10"/>
  <c r="O10"/>
  <c r="P10"/>
  <c r="I11"/>
  <c r="J11"/>
  <c r="K11"/>
  <c r="M11"/>
  <c r="O11"/>
  <c r="P11"/>
  <c r="I12"/>
  <c r="J12"/>
  <c r="M12"/>
  <c r="O12"/>
  <c r="I13"/>
  <c r="J13"/>
  <c r="K13"/>
  <c r="M13"/>
  <c r="O13"/>
  <c r="P13"/>
  <c r="I14"/>
  <c r="J14"/>
  <c r="K14"/>
  <c r="M14"/>
  <c r="O14"/>
  <c r="P14"/>
  <c r="I15"/>
  <c r="J15"/>
  <c r="K15"/>
  <c r="M15"/>
  <c r="O15"/>
  <c r="P15"/>
  <c r="I16"/>
  <c r="J16"/>
  <c r="K16"/>
  <c r="M16"/>
  <c r="O16"/>
  <c r="P16"/>
  <c r="I17"/>
  <c r="J17"/>
  <c r="I18"/>
  <c r="J18"/>
  <c r="K18"/>
  <c r="M18"/>
  <c r="O18"/>
  <c r="P18"/>
  <c r="I19"/>
  <c r="J19"/>
  <c r="K19"/>
  <c r="M19"/>
  <c r="O19"/>
  <c r="P19"/>
  <c r="I20"/>
  <c r="J20"/>
  <c r="K20"/>
  <c r="M20"/>
  <c r="O20"/>
  <c r="P20"/>
  <c r="I21"/>
  <c r="J21"/>
  <c r="I22"/>
  <c r="J22"/>
  <c r="K22"/>
  <c r="M22"/>
  <c r="O22"/>
  <c r="P22"/>
  <c r="I23"/>
  <c r="J23"/>
  <c r="K23"/>
  <c r="M23"/>
  <c r="O23"/>
  <c r="P23"/>
  <c r="I24"/>
  <c r="J24"/>
  <c r="K24"/>
  <c r="M24"/>
  <c r="O24"/>
  <c r="P24"/>
  <c r="I25"/>
  <c r="J25"/>
  <c r="K25"/>
  <c r="M25"/>
  <c r="O25"/>
  <c r="P25"/>
  <c r="I26"/>
  <c r="J26"/>
  <c r="K26"/>
  <c r="M26"/>
  <c r="O26"/>
  <c r="P26"/>
  <c r="I27"/>
  <c r="J27"/>
  <c r="K27"/>
  <c r="M27"/>
  <c r="O27"/>
  <c r="P27"/>
  <c r="I28"/>
  <c r="J28"/>
  <c r="K28"/>
  <c r="M28"/>
  <c r="O28"/>
  <c r="P28"/>
  <c r="I29"/>
  <c r="J29"/>
  <c r="M29"/>
  <c r="O29"/>
  <c r="P29"/>
  <c r="I30"/>
  <c r="J30"/>
  <c r="K30"/>
  <c r="M30"/>
  <c r="O30"/>
  <c r="P30"/>
  <c r="I31"/>
  <c r="J31"/>
  <c r="K31"/>
  <c r="M31"/>
  <c r="O31"/>
  <c r="P31"/>
  <c r="I32"/>
  <c r="J32"/>
  <c r="K32"/>
  <c r="M32"/>
  <c r="O32"/>
  <c r="P32"/>
  <c r="I33"/>
  <c r="J33"/>
  <c r="K33"/>
  <c r="M33"/>
  <c r="O33"/>
  <c r="P33"/>
  <c r="I34"/>
  <c r="J34"/>
  <c r="K34"/>
  <c r="M34"/>
  <c r="O34"/>
  <c r="P34"/>
  <c r="J35"/>
  <c r="I4"/>
  <c r="C22" i="2"/>
  <c r="K21" i="6" s="1"/>
  <c r="C30" i="2"/>
  <c r="K29" i="6" s="1"/>
  <c r="D33" i="2"/>
  <c r="L32" i="6" s="1"/>
  <c r="F33" i="2"/>
  <c r="I33" s="1"/>
  <c r="Q32" i="6" s="1"/>
  <c r="H13" i="2"/>
  <c r="P12" i="6" s="1"/>
  <c r="C13" i="2"/>
  <c r="K12" i="6" s="1"/>
  <c r="D11" i="2"/>
  <c r="L10" i="6" s="1"/>
  <c r="F11" i="2"/>
  <c r="I11" s="1"/>
  <c r="Q10" i="6" s="1"/>
  <c r="D12" i="2"/>
  <c r="L11" i="6" s="1"/>
  <c r="F12" i="2"/>
  <c r="I12" s="1"/>
  <c r="Q11" i="6" s="1"/>
  <c r="C18" i="2"/>
  <c r="K17" i="6" s="1"/>
  <c r="F34" i="2"/>
  <c r="I34" s="1"/>
  <c r="Q33" i="6" s="1"/>
  <c r="F35" i="2"/>
  <c r="I35" s="1"/>
  <c r="Q34" i="6" s="1"/>
  <c r="F9" i="13" l="1"/>
  <c r="I14"/>
  <c r="G13" s="1"/>
  <c r="F10" s="1"/>
  <c r="F8"/>
  <c r="I24"/>
  <c r="G25" s="1"/>
  <c r="G31" s="1"/>
  <c r="N11" i="6"/>
  <c r="N34"/>
  <c r="N33"/>
  <c r="N10"/>
  <c r="N32"/>
  <c r="C36" i="2"/>
  <c r="K35" i="6" s="1"/>
  <c r="J33" i="2"/>
  <c r="R32" i="6" s="1"/>
  <c r="J12" i="2"/>
  <c r="R11" i="6" s="1"/>
  <c r="J11" i="2"/>
  <c r="R10" i="6" s="1"/>
  <c r="F12" i="13" l="1"/>
  <c r="F10" i="2"/>
  <c r="N9" i="6" s="1"/>
  <c r="F13" i="2"/>
  <c r="F14"/>
  <c r="F15"/>
  <c r="F16"/>
  <c r="F17"/>
  <c r="F18"/>
  <c r="N17" i="6" s="1"/>
  <c r="F19" i="2"/>
  <c r="F20"/>
  <c r="F21"/>
  <c r="F22"/>
  <c r="N21" i="6" s="1"/>
  <c r="F23" i="2"/>
  <c r="F24"/>
  <c r="F25"/>
  <c r="N24" i="6" s="1"/>
  <c r="F26" i="2"/>
  <c r="F27"/>
  <c r="F28"/>
  <c r="F29"/>
  <c r="F30"/>
  <c r="N29" i="6" s="1"/>
  <c r="F31" i="2"/>
  <c r="F32"/>
  <c r="D10"/>
  <c r="L9" i="6" s="1"/>
  <c r="D13" i="2"/>
  <c r="L12" i="6" s="1"/>
  <c r="D14" i="2"/>
  <c r="L13" i="6" s="1"/>
  <c r="D15" i="2"/>
  <c r="L14" i="6" s="1"/>
  <c r="D16" i="2"/>
  <c r="L15" i="6" s="1"/>
  <c r="D17" i="2"/>
  <c r="L16" i="6" s="1"/>
  <c r="D18" i="2"/>
  <c r="L17" i="6" s="1"/>
  <c r="D19" i="2"/>
  <c r="L18" i="6" s="1"/>
  <c r="D20" i="2"/>
  <c r="L19" i="6" s="1"/>
  <c r="D21" i="2"/>
  <c r="L20" i="6" s="1"/>
  <c r="D22" i="2"/>
  <c r="L21" i="6" s="1"/>
  <c r="D23" i="2"/>
  <c r="L22" i="6" s="1"/>
  <c r="D24" i="2"/>
  <c r="L23" i="6" s="1"/>
  <c r="D25" i="2"/>
  <c r="L24" i="6" s="1"/>
  <c r="D26" i="2"/>
  <c r="L25" i="6" s="1"/>
  <c r="D27" i="2"/>
  <c r="L26" i="6" s="1"/>
  <c r="D28" i="2"/>
  <c r="L27" i="6" s="1"/>
  <c r="D29" i="2"/>
  <c r="L28" i="6" s="1"/>
  <c r="D30" i="2"/>
  <c r="L29" i="6" s="1"/>
  <c r="D31" i="2"/>
  <c r="L30" i="6" s="1"/>
  <c r="D32" i="2"/>
  <c r="L31" i="6" s="1"/>
  <c r="D34" i="2"/>
  <c r="D35"/>
  <c r="D9"/>
  <c r="L8" i="6" s="1"/>
  <c r="F9" i="2"/>
  <c r="N8" i="6" s="1"/>
  <c r="F10" i="3"/>
  <c r="F11"/>
  <c r="F12"/>
  <c r="F13"/>
  <c r="F14"/>
  <c r="M14" i="5" s="1"/>
  <c r="F15" i="3"/>
  <c r="F16"/>
  <c r="F17"/>
  <c r="F18"/>
  <c r="F19"/>
  <c r="F20"/>
  <c r="F21"/>
  <c r="F22"/>
  <c r="F23"/>
  <c r="F8"/>
  <c r="D10"/>
  <c r="D11"/>
  <c r="D12"/>
  <c r="D13"/>
  <c r="D14"/>
  <c r="K14" i="5" s="1"/>
  <c r="D15" i="3"/>
  <c r="D16"/>
  <c r="D17"/>
  <c r="D18"/>
  <c r="D19"/>
  <c r="D20"/>
  <c r="D21"/>
  <c r="D22"/>
  <c r="D23"/>
  <c r="D8"/>
  <c r="A3" i="2"/>
  <c r="J34" l="1"/>
  <c r="R33" i="6" s="1"/>
  <c r="L33"/>
  <c r="I16" i="2"/>
  <c r="Q15" i="6" s="1"/>
  <c r="N15"/>
  <c r="I14" i="2"/>
  <c r="Q13" i="6" s="1"/>
  <c r="N13"/>
  <c r="J35" i="2"/>
  <c r="R34" i="6" s="1"/>
  <c r="L34"/>
  <c r="I17" i="2"/>
  <c r="Q16" i="6" s="1"/>
  <c r="N16"/>
  <c r="I15" i="2"/>
  <c r="Q14" i="6" s="1"/>
  <c r="N14"/>
  <c r="I26" i="2"/>
  <c r="Q25" i="6" s="1"/>
  <c r="N25"/>
  <c r="I24" i="2"/>
  <c r="Q23" i="6" s="1"/>
  <c r="N23"/>
  <c r="I23" i="2"/>
  <c r="Q22" i="6" s="1"/>
  <c r="N22"/>
  <c r="I20" i="2"/>
  <c r="Q19" i="6" s="1"/>
  <c r="N19"/>
  <c r="I21" i="2"/>
  <c r="Q20" i="6" s="1"/>
  <c r="N20"/>
  <c r="I19" i="2"/>
  <c r="Q18" i="6" s="1"/>
  <c r="N18"/>
  <c r="I13" i="2"/>
  <c r="Q12" i="6" s="1"/>
  <c r="N12"/>
  <c r="I28" i="2"/>
  <c r="Q27" i="6" s="1"/>
  <c r="N27"/>
  <c r="I29" i="2"/>
  <c r="Q28" i="6" s="1"/>
  <c r="N28"/>
  <c r="I27" i="2"/>
  <c r="Q26" i="6" s="1"/>
  <c r="N26"/>
  <c r="I31" i="2"/>
  <c r="Q30" i="6" s="1"/>
  <c r="N30"/>
  <c r="I32" i="2"/>
  <c r="Q31" i="6" s="1"/>
  <c r="N31"/>
  <c r="I25" i="2"/>
  <c r="Q24" i="6" s="1"/>
  <c r="D36" i="2"/>
  <c r="L35" i="6" s="1"/>
  <c r="F36" i="2"/>
  <c r="N35" i="6" s="1"/>
  <c r="J32" i="2"/>
  <c r="R31" i="6" s="1"/>
  <c r="J28" i="2"/>
  <c r="R27" i="6" s="1"/>
  <c r="F18" s="1"/>
  <c r="J24" i="2"/>
  <c r="R23" i="6" s="1"/>
  <c r="J20" i="2"/>
  <c r="R19" i="6" s="1"/>
  <c r="J29" i="2"/>
  <c r="R28" i="6" s="1"/>
  <c r="A3" i="10"/>
  <c r="I2" i="6"/>
  <c r="E22" i="2"/>
  <c r="M21" i="6" s="1"/>
  <c r="G22" i="2"/>
  <c r="O21" i="6" s="1"/>
  <c r="H22" i="2"/>
  <c r="P21" i="6" s="1"/>
  <c r="E9" i="3"/>
  <c r="G9"/>
  <c r="H9"/>
  <c r="C9"/>
  <c r="I10"/>
  <c r="I9" s="1"/>
  <c r="I11"/>
  <c r="I12"/>
  <c r="J12" s="1"/>
  <c r="Z42" i="2"/>
  <c r="E18"/>
  <c r="M17" i="6" s="1"/>
  <c r="G18" i="2"/>
  <c r="O17" i="6" s="1"/>
  <c r="H18" i="2"/>
  <c r="P17" i="6" s="1"/>
  <c r="K10" i="1"/>
  <c r="D26" i="6"/>
  <c r="I13" i="3"/>
  <c r="W22" i="2"/>
  <c r="J31" l="1"/>
  <c r="R30" i="6" s="1"/>
  <c r="I30" i="2"/>
  <c r="J30" s="1"/>
  <c r="R29" i="6" s="1"/>
  <c r="J23" i="2"/>
  <c r="R22" i="6" s="1"/>
  <c r="J26" i="2"/>
  <c r="R25" i="6" s="1"/>
  <c r="J27" i="2"/>
  <c r="R26" i="6" s="1"/>
  <c r="J21" i="2"/>
  <c r="R20" i="6" s="1"/>
  <c r="J19" i="2"/>
  <c r="R18" i="6" s="1"/>
  <c r="I18" i="2"/>
  <c r="Q17" i="6" s="1"/>
  <c r="Q29"/>
  <c r="J25" i="2"/>
  <c r="R24" i="6" s="1"/>
  <c r="H23" s="1"/>
  <c r="F17" s="1"/>
  <c r="I22" i="2"/>
  <c r="F9" i="3"/>
  <c r="D9"/>
  <c r="J9" s="1"/>
  <c r="H36" i="2"/>
  <c r="P35" i="6" s="1"/>
  <c r="E36" i="2"/>
  <c r="M35" i="6" s="1"/>
  <c r="G36" i="2"/>
  <c r="O35" i="6" s="1"/>
  <c r="J10" i="3"/>
  <c r="J11"/>
  <c r="J13"/>
  <c r="E24"/>
  <c r="G24"/>
  <c r="H24"/>
  <c r="C22" i="11"/>
  <c r="A4"/>
  <c r="A2"/>
  <c r="A1" i="9"/>
  <c r="A1" i="10"/>
  <c r="A3" i="9"/>
  <c r="I8" i="3"/>
  <c r="J8" s="1"/>
  <c r="I14"/>
  <c r="P14" i="5" s="1"/>
  <c r="I15" i="3"/>
  <c r="I16"/>
  <c r="I17"/>
  <c r="I18"/>
  <c r="I19"/>
  <c r="I20"/>
  <c r="I21"/>
  <c r="I22"/>
  <c r="P22" i="9"/>
  <c r="D29" i="1"/>
  <c r="G29" s="1"/>
  <c r="K26"/>
  <c r="AP21"/>
  <c r="AP22"/>
  <c r="AP23"/>
  <c r="AP24"/>
  <c r="AP25"/>
  <c r="AP26"/>
  <c r="AI21"/>
  <c r="AR21" s="1"/>
  <c r="AI22"/>
  <c r="AI23"/>
  <c r="AI24"/>
  <c r="AI25"/>
  <c r="AR25" s="1"/>
  <c r="AI26"/>
  <c r="Z21"/>
  <c r="Z22"/>
  <c r="Z23"/>
  <c r="Z24"/>
  <c r="Z25"/>
  <c r="Z26"/>
  <c r="S21"/>
  <c r="AB21" s="1"/>
  <c r="S22"/>
  <c r="S23"/>
  <c r="S24"/>
  <c r="AB24" s="1"/>
  <c r="S25"/>
  <c r="AB25" s="1"/>
  <c r="S26"/>
  <c r="K21"/>
  <c r="K22"/>
  <c r="K23"/>
  <c r="K24"/>
  <c r="K25"/>
  <c r="H18" i="6" l="1"/>
  <c r="F16" s="1"/>
  <c r="H19"/>
  <c r="F20" s="1"/>
  <c r="AR24" i="1"/>
  <c r="AB26"/>
  <c r="AB22"/>
  <c r="AR26"/>
  <c r="AR22"/>
  <c r="AB23"/>
  <c r="AR23"/>
  <c r="J18" i="2"/>
  <c r="R17" i="6" s="1"/>
  <c r="J22" i="2"/>
  <c r="R21" i="6" s="1"/>
  <c r="I36" i="2"/>
  <c r="Q35" i="6" s="1"/>
  <c r="Q21"/>
  <c r="L9" i="3"/>
  <c r="D24"/>
  <c r="K24" i="5" s="1"/>
  <c r="L24" i="1"/>
  <c r="C24" i="3"/>
  <c r="J24" i="5" s="1"/>
  <c r="F24" i="3"/>
  <c r="M24" i="5" s="1"/>
  <c r="L22" i="1"/>
  <c r="L25"/>
  <c r="L23"/>
  <c r="L21"/>
  <c r="L26"/>
  <c r="G10" i="11"/>
  <c r="J22" i="3"/>
  <c r="J20"/>
  <c r="J18"/>
  <c r="J16"/>
  <c r="J14"/>
  <c r="Q14" i="5" s="1"/>
  <c r="E16" s="1"/>
  <c r="J21" i="3"/>
  <c r="J19"/>
  <c r="J17"/>
  <c r="J15"/>
  <c r="I24" l="1"/>
  <c r="P24" i="5" s="1"/>
  <c r="J24" i="3" l="1"/>
  <c r="Q24" i="5" s="1"/>
  <c r="G11" i="11"/>
  <c r="I10" i="2"/>
  <c r="Q9" i="6" s="1"/>
  <c r="A2" i="5"/>
  <c r="A2" i="6"/>
  <c r="A2" i="3"/>
  <c r="I9" i="2"/>
  <c r="Q8" i="6" s="1"/>
  <c r="A4" i="5"/>
  <c r="A4" i="6"/>
  <c r="A4" i="3"/>
  <c r="A5" i="2"/>
  <c r="J14" l="1"/>
  <c r="R13" i="6" s="1"/>
  <c r="J15" i="2"/>
  <c r="R14" i="6" s="1"/>
  <c r="F9" s="1"/>
  <c r="J13" i="2"/>
  <c r="R12" i="6" s="1"/>
  <c r="J9" i="2"/>
  <c r="R8" i="6" s="1"/>
  <c r="J16" i="2"/>
  <c r="R15" i="6" s="1"/>
  <c r="F10" s="1"/>
  <c r="J10" i="2"/>
  <c r="R9" i="6" s="1"/>
  <c r="H9" s="1"/>
  <c r="J17" i="2"/>
  <c r="R16" i="6" s="1"/>
  <c r="K13" i="1"/>
  <c r="J36" i="2" l="1"/>
  <c r="R35" i="6" s="1"/>
  <c r="F8"/>
  <c r="K11" i="1"/>
  <c r="K12"/>
  <c r="K14"/>
  <c r="K15"/>
  <c r="K16"/>
  <c r="K17"/>
  <c r="L17" s="1"/>
  <c r="K18"/>
  <c r="K19"/>
  <c r="K20"/>
  <c r="K27"/>
  <c r="K28"/>
  <c r="K9"/>
  <c r="K29" s="1"/>
  <c r="S12"/>
  <c r="S17"/>
  <c r="S18"/>
  <c r="S19"/>
  <c r="S20"/>
  <c r="S27"/>
  <c r="S28"/>
  <c r="S9"/>
  <c r="S10"/>
  <c r="S11"/>
  <c r="L27"/>
  <c r="L28"/>
  <c r="C33" i="5"/>
  <c r="S13" i="1"/>
  <c r="S14"/>
  <c r="AB14" s="1"/>
  <c r="S15"/>
  <c r="S16"/>
  <c r="AB16" s="1"/>
  <c r="AI16"/>
  <c r="C26" i="6"/>
  <c r="AP10" i="1"/>
  <c r="AP11"/>
  <c r="AP12"/>
  <c r="AP13"/>
  <c r="AP14"/>
  <c r="AP15"/>
  <c r="AP16"/>
  <c r="AP17"/>
  <c r="AP18"/>
  <c r="AP19"/>
  <c r="AP20"/>
  <c r="AP27"/>
  <c r="AP28"/>
  <c r="AP9"/>
  <c r="AP29" s="1"/>
  <c r="AI10"/>
  <c r="AI11"/>
  <c r="AR11" s="1"/>
  <c r="AI12"/>
  <c r="AI13"/>
  <c r="AR13" s="1"/>
  <c r="AI14"/>
  <c r="AR14" s="1"/>
  <c r="AI15"/>
  <c r="AR15" s="1"/>
  <c r="AI17"/>
  <c r="AI18"/>
  <c r="AR18" s="1"/>
  <c r="AI19"/>
  <c r="AI20"/>
  <c r="AR20" s="1"/>
  <c r="AI27"/>
  <c r="AI28"/>
  <c r="AQ28" s="1"/>
  <c r="AR28" s="1"/>
  <c r="Z10"/>
  <c r="Z11"/>
  <c r="Z12"/>
  <c r="Z13"/>
  <c r="Z14"/>
  <c r="Z15"/>
  <c r="Z16"/>
  <c r="Z17"/>
  <c r="Z18"/>
  <c r="Z19"/>
  <c r="Z20"/>
  <c r="Z27"/>
  <c r="Z28"/>
  <c r="Z9"/>
  <c r="Z29" s="1"/>
  <c r="L12"/>
  <c r="L13"/>
  <c r="L14"/>
  <c r="AQ10" l="1"/>
  <c r="AR10" s="1"/>
  <c r="AI29"/>
  <c r="AB27"/>
  <c r="AR19"/>
  <c r="AR16"/>
  <c r="AB13"/>
  <c r="AB28"/>
  <c r="AB18"/>
  <c r="AB9"/>
  <c r="S29"/>
  <c r="AB29" s="1"/>
  <c r="AB19"/>
  <c r="AR17"/>
  <c r="AB15"/>
  <c r="AB10"/>
  <c r="AB20"/>
  <c r="AB12"/>
  <c r="AB11"/>
  <c r="AB17"/>
  <c r="L19"/>
  <c r="L20"/>
  <c r="L18"/>
  <c r="AQ27"/>
  <c r="AR27" s="1"/>
  <c r="I23" i="3"/>
  <c r="J23" s="1"/>
  <c r="L15" i="1"/>
  <c r="AQ9"/>
  <c r="L16"/>
  <c r="L10"/>
  <c r="L11"/>
  <c r="AQ12"/>
  <c r="AR12" s="1"/>
  <c r="L9"/>
  <c r="L29" l="1"/>
  <c r="AQ29"/>
  <c r="AR9"/>
  <c r="AR29" s="1"/>
  <c r="E33" i="5"/>
  <c r="E9" i="11" l="1"/>
  <c r="E22" s="1"/>
  <c r="F26" i="6" l="1"/>
</calcChain>
</file>

<file path=xl/sharedStrings.xml><?xml version="1.0" encoding="utf-8"?>
<sst xmlns="http://schemas.openxmlformats.org/spreadsheetml/2006/main" count="305" uniqueCount="154">
  <si>
    <t>izi= la[;k&amp;1</t>
  </si>
  <si>
    <t>osru oxkZuqlkj LFkkbZ ,oa vLFkkbZ vjktif=r deZpkfj;ksa ,oa vf/kdkfj;ksa dh la[;k dk fooj.k</t>
  </si>
  <si>
    <t>dqy deZpkfj;ksa esa ls</t>
  </si>
  <si>
    <t>daz- la-</t>
  </si>
  <si>
    <t>osru oxZ</t>
  </si>
  <si>
    <t>vjktif=r deZpkjh</t>
  </si>
  <si>
    <t>jktif=r deZpkjh</t>
  </si>
  <si>
    <t>vuq- tkfr</t>
  </si>
  <si>
    <t>vuq- tu tkfr</t>
  </si>
  <si>
    <t>fiNM+k oxZ</t>
  </si>
  <si>
    <t>lkekU;</t>
  </si>
  <si>
    <t>;ksx</t>
  </si>
  <si>
    <t xml:space="preserve">LFkkbZ </t>
  </si>
  <si>
    <t>6000 ls de</t>
  </si>
  <si>
    <t>6000-6999</t>
  </si>
  <si>
    <t>7000-7999</t>
  </si>
  <si>
    <t>8000-8999</t>
  </si>
  <si>
    <t>9000-9999</t>
  </si>
  <si>
    <t>10000-14999</t>
  </si>
  <si>
    <t>15000-19999</t>
  </si>
  <si>
    <t>20000-24999</t>
  </si>
  <si>
    <t>25000-29999</t>
  </si>
  <si>
    <t>30000-34999</t>
  </si>
  <si>
    <t>35000-39999</t>
  </si>
  <si>
    <t>40000-44999</t>
  </si>
  <si>
    <t>45000-54999</t>
  </si>
  <si>
    <t>izi= la[;k&amp;2</t>
  </si>
  <si>
    <t>dza- la-</t>
  </si>
  <si>
    <t>osru ,oa fo'ks"k osru</t>
  </si>
  <si>
    <t>izi= la[;k&amp;3</t>
  </si>
  <si>
    <t>loZxokj vjktif=r deZpkfj;ksa dh lwpuk</t>
  </si>
  <si>
    <t>vjktif=r inksa ds uke</t>
  </si>
  <si>
    <t>dqy deZpkjh;ksa dh la[;k</t>
  </si>
  <si>
    <t>osru ,oa leLr HkRrksa ds :Ik esa dqy Hkqxrku dh xbZ jkf'k (:Ik;s esa)</t>
  </si>
  <si>
    <t xml:space="preserve">prqFkZ Jzs.kh laoxZ </t>
  </si>
  <si>
    <t>vuq-tkfr</t>
  </si>
  <si>
    <t>55000 ,oa vf/kd</t>
  </si>
  <si>
    <r>
      <t xml:space="preserve">;ksx </t>
    </r>
    <r>
      <rPr>
        <sz val="12"/>
        <rFont val="Arial"/>
        <family val="2"/>
      </rPr>
      <t>(3+4+9)</t>
    </r>
  </si>
  <si>
    <t xml:space="preserve"> 'kgjh </t>
  </si>
  <si>
    <t>edku</t>
  </si>
  <si>
    <t xml:space="preserve">lokjh </t>
  </si>
  <si>
    <t>vU;</t>
  </si>
  <si>
    <t>izi= la[;k&amp;4([k)</t>
  </si>
  <si>
    <t>loZxokj jktif=r deZpkfj;ksa dh lwpuk</t>
  </si>
  <si>
    <t>iq:"k</t>
  </si>
  <si>
    <t>efgyk</t>
  </si>
  <si>
    <t>iqLrdky; v/;{k</t>
  </si>
  <si>
    <t>vU; tks mDr esa lfEefyr ugha gS</t>
  </si>
  <si>
    <r>
      <t xml:space="preserve">;ksx </t>
    </r>
    <r>
      <rPr>
        <sz val="9"/>
        <rFont val="Arial"/>
        <family val="2"/>
      </rPr>
      <t>(5+6+7+8)</t>
    </r>
  </si>
  <si>
    <t>jktif=r inksa ds uke</t>
  </si>
  <si>
    <t>iz/kkukpk;Z</t>
  </si>
  <si>
    <t>dqy vf/kdkfj;ksa dh la[;k</t>
  </si>
  <si>
    <t xml:space="preserve"> 'kkfjjhd f'k{kd</t>
  </si>
  <si>
    <t>Ø-la-</t>
  </si>
  <si>
    <t>Ø- la-</t>
  </si>
  <si>
    <t>jfuax is</t>
  </si>
  <si>
    <t>ftys dk uke</t>
  </si>
  <si>
    <t>izkscs'ulZ</t>
  </si>
  <si>
    <t xml:space="preserve"> 'kk[kk %&amp; Jhxaxkuxj   </t>
  </si>
  <si>
    <t xml:space="preserve">ftysokj ,oa osru oxkZuqlkj vjktif=r deZpkfj;ksa dh lwpuk </t>
  </si>
  <si>
    <t>izksc'ulZ</t>
  </si>
  <si>
    <t>Jhxaxkuxj</t>
  </si>
  <si>
    <t>osru oxkZuqlkj LFkkbZ ,oa vLFkkbZ jktif=r deZpkfj;ksa ,oa vf/kdkfj;ksa dh la[;k dk fooj.k</t>
  </si>
  <si>
    <t>10000 ,oa vf/kd</t>
  </si>
  <si>
    <t>fu;fer</t>
  </si>
  <si>
    <t>izksos'ulZ</t>
  </si>
  <si>
    <t>d`f"k laoxZ</t>
  </si>
  <si>
    <t>lkaf[;dh laoxZ</t>
  </si>
  <si>
    <t>rglhynkj laoxZ</t>
  </si>
  <si>
    <t>ys[kk laoxZ</t>
  </si>
  <si>
    <t>vfHk;Urk laoxZ</t>
  </si>
  <si>
    <t>iqfyl laoxZ</t>
  </si>
  <si>
    <t>rduhdh laoxZ</t>
  </si>
  <si>
    <t>;kaf=d laoxZ</t>
  </si>
  <si>
    <t>iq'kqikyu laoxZ</t>
  </si>
  <si>
    <t>jkT; jktif=r laoxZ</t>
  </si>
  <si>
    <t xml:space="preserve">vf[ky Hkkjrh; laok </t>
  </si>
  <si>
    <t>/kqykbZ HkRrk vU;</t>
  </si>
  <si>
    <r>
      <t xml:space="preserve">osru oxkZuqlkj </t>
    </r>
    <r>
      <rPr>
        <i/>
        <u/>
        <sz val="14"/>
        <rFont val="DevLys 010"/>
      </rPr>
      <t>vjktif=r deZpkfj;ksa</t>
    </r>
    <r>
      <rPr>
        <sz val="14"/>
        <rFont val="DevLys 010"/>
      </rPr>
      <t xml:space="preserve"> dk ekg ekpZ 17@ vizsy 17 dks ns; osru</t>
    </r>
  </si>
  <si>
    <t>foHkkx dk uke % jktdh; mPp ek/;fed fo|ky; 15tSM] ¼Jhxaxkuxj½ f'k{kk foHkkx</t>
  </si>
  <si>
    <t>izi= la[;k&amp;5¼[k½</t>
  </si>
  <si>
    <t>izi= la[;k&amp;5¼d½</t>
  </si>
  <si>
    <t>osru ,oa leLr HkRrksa ds :Ik esa dqy Hkqxrku dh xbZ jkf'k¼:Ik;s esa½</t>
  </si>
  <si>
    <t xml:space="preserve">   </t>
  </si>
  <si>
    <r>
      <t>egaxkbZ HkRrk 7</t>
    </r>
    <r>
      <rPr>
        <sz val="9"/>
        <rFont val="Arial"/>
        <family val="2"/>
      </rPr>
      <t>%</t>
    </r>
  </si>
  <si>
    <r>
      <t xml:space="preserve">osru oxkZuqlkj </t>
    </r>
    <r>
      <rPr>
        <i/>
        <u/>
        <sz val="14"/>
        <rFont val="DevLys 010"/>
      </rPr>
      <t>vjktif=r deZpkfj;ksa</t>
    </r>
    <r>
      <rPr>
        <sz val="14"/>
        <rFont val="DevLys 010"/>
      </rPr>
      <t xml:space="preserve"> dk ekg ekpZ 18@ vizsy 18 dks ns; osru</t>
    </r>
  </si>
  <si>
    <r>
      <t xml:space="preserve">osru oxkZuqlkj </t>
    </r>
    <r>
      <rPr>
        <b/>
        <sz val="14"/>
        <rFont val="DevLys 010"/>
      </rPr>
      <t>jktif=r deZpkfj;</t>
    </r>
    <r>
      <rPr>
        <sz val="14"/>
        <rFont val="DevLys 010"/>
      </rPr>
      <t>ksa dk ekg ekpZ 18@vizsy 18 dks ns; osru</t>
    </r>
  </si>
  <si>
    <t>fpfdRlk laoxZ ¼lHkh izdkj ds½</t>
  </si>
  <si>
    <t>f'k{kk laoxZ ¼O;k[;krk½¼iz/kkukpk;Z½</t>
  </si>
  <si>
    <t>vU; HkRrs ¼d`Ik;k enokj vafdr djsa½</t>
  </si>
  <si>
    <t>vU; HkRrs¼d`Ik;k enokj vafdr djsa½</t>
  </si>
  <si>
    <t>¼jkf'k :Ik;s esa½</t>
  </si>
  <si>
    <t>jkT; deZpkjh x.kuk la[;ka&amp;78 ¼lUnZfHkr fnukad 31&amp;03&amp;2018½</t>
  </si>
  <si>
    <t>osru ,oa leLr HkRrksa ds :Ik esa dqy Hkqxrku dh xbZ jkf'k ¼:Ik;s esa½</t>
  </si>
  <si>
    <t>izi= la[;k&amp;4¼[k½</t>
  </si>
  <si>
    <t>izi= la[;k&amp;4¼d½</t>
  </si>
  <si>
    <t>ofj"B lgk;d</t>
  </si>
  <si>
    <t>lgk;d iz'kk- vf/kdkjh</t>
  </si>
  <si>
    <t>vk'kq fyfid</t>
  </si>
  <si>
    <t>dfu"B fof/k vf/kdkjh</t>
  </si>
  <si>
    <t>futh lgk;d</t>
  </si>
  <si>
    <t>dfu"B ys[kkdkj</t>
  </si>
  <si>
    <t>v/;kid r`rh; Js.kh ysoy&amp;k</t>
  </si>
  <si>
    <t>v/;kid r`rh; Js.kh ysoy&amp;kk</t>
  </si>
  <si>
    <t>izcks/kd</t>
  </si>
  <si>
    <t>v/;kid f}rh; Js.kh</t>
  </si>
  <si>
    <t>lgk;d lkaf[;dh vf/kdkjh</t>
  </si>
  <si>
    <t>rduhfd lgk;d</t>
  </si>
  <si>
    <t>vU; e=kayf;d deZpkjh</t>
  </si>
  <si>
    <t>vu; v/khuLFk deZpkjh</t>
  </si>
  <si>
    <t>funs'kd</t>
  </si>
  <si>
    <t>vfrfjDr funs'kd</t>
  </si>
  <si>
    <t>funs'kd ¼lkaf[;dh½</t>
  </si>
  <si>
    <t>laa;qDr funs'kd ¼lkaf[;dh½</t>
  </si>
  <si>
    <t>mi funs'kd</t>
  </si>
  <si>
    <t>ftyk f'k{kk vf/kdkjh</t>
  </si>
  <si>
    <t>vfrfjDr ftyk f'k{kk vf/kdkjh</t>
  </si>
  <si>
    <t>lgk;d funs'kd</t>
  </si>
  <si>
    <t>miiz/kkukpk;Z</t>
  </si>
  <si>
    <t>ofj"B mi ftf'kv@chbZbZvks</t>
  </si>
  <si>
    <t>mi ftyk f'k{kk vf/kdkjh@,chbZbZvks</t>
  </si>
  <si>
    <t>lkaf[;dh vf/kdkjh</t>
  </si>
  <si>
    <t>foRrh;@mi foRrh; lykgdkj</t>
  </si>
  <si>
    <t>eq[; ys[kkf/kdkjh</t>
  </si>
  <si>
    <t>ys[kkf/kdkjh@lgk-ys[kkf/kdkjh</t>
  </si>
  <si>
    <t>laLFkkiu vf/kdkjh</t>
  </si>
  <si>
    <t>iz'kklfud vf/kdkjh</t>
  </si>
  <si>
    <t>vfr-iz'kk- vf/kdkjh</t>
  </si>
  <si>
    <t>O;k[;krk</t>
  </si>
  <si>
    <t>,l-Mh-vkbZ-</t>
  </si>
  <si>
    <t>dksp@izksxzkej</t>
  </si>
  <si>
    <t>futh lfpo</t>
  </si>
  <si>
    <t>lgk;d@mi fof/k ijke'khZ</t>
  </si>
  <si>
    <t>dfu"B lgk;d</t>
  </si>
  <si>
    <t>ll</t>
  </si>
  <si>
    <t>p</t>
  </si>
  <si>
    <t>lllL-1</t>
  </si>
  <si>
    <t xml:space="preserve">F </t>
  </si>
  <si>
    <t>F</t>
  </si>
  <si>
    <t>lllL-2</t>
  </si>
  <si>
    <r>
      <rPr>
        <sz val="11"/>
        <rFont val="DevLys 010"/>
      </rPr>
      <t xml:space="preserve">;ksx </t>
    </r>
    <r>
      <rPr>
        <sz val="9"/>
        <rFont val="Arial"/>
        <family val="2"/>
      </rPr>
      <t>(5+6+7+8)</t>
    </r>
  </si>
  <si>
    <t>NA</t>
  </si>
  <si>
    <t>vLFkkbZ</t>
  </si>
  <si>
    <r>
      <t>o`gn ;ksx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(6+10)</t>
    </r>
  </si>
  <si>
    <t>vYila[;d</t>
  </si>
  <si>
    <t>VªkaltsUMj</t>
  </si>
  <si>
    <t>VªkaltSMj</t>
  </si>
  <si>
    <r>
      <t xml:space="preserve">;ksx </t>
    </r>
    <r>
      <rPr>
        <sz val="8"/>
        <rFont val="Arial"/>
        <family val="2"/>
      </rPr>
      <t>(18+25+26)</t>
    </r>
  </si>
  <si>
    <r>
      <rPr>
        <b/>
        <sz val="12"/>
        <rFont val="SG-12"/>
        <family val="3"/>
        <charset val="2"/>
      </rPr>
      <t xml:space="preserve">;ksx </t>
    </r>
    <r>
      <rPr>
        <sz val="8"/>
        <rFont val="Arial"/>
        <family val="2"/>
      </rPr>
      <t>(27+43)</t>
    </r>
  </si>
  <si>
    <r>
      <t xml:space="preserve">;ksx </t>
    </r>
    <r>
      <rPr>
        <sz val="8"/>
        <rFont val="Arial"/>
        <family val="2"/>
      </rPr>
      <t>(34+41+42)</t>
    </r>
  </si>
  <si>
    <t>xzsM is vuqlkj</t>
  </si>
  <si>
    <t>ea=kyf;d laoxZ</t>
  </si>
  <si>
    <t>v/khuLFk deZpkjh laoxZ</t>
  </si>
  <si>
    <t>vU; tks mDr esa lEefyr ugha gS</t>
  </si>
</sst>
</file>

<file path=xl/styles.xml><?xml version="1.0" encoding="utf-8"?>
<styleSheet xmlns="http://schemas.openxmlformats.org/spreadsheetml/2006/main">
  <fonts count="47">
    <font>
      <sz val="10"/>
      <name val="Arial"/>
    </font>
    <font>
      <sz val="10"/>
      <name val="SG-12"/>
      <family val="3"/>
      <charset val="2"/>
    </font>
    <font>
      <sz val="8"/>
      <name val="Arial"/>
      <family val="2"/>
    </font>
    <font>
      <sz val="8"/>
      <name val="Arial"/>
    </font>
    <font>
      <sz val="12"/>
      <name val="SG-12"/>
      <family val="3"/>
      <charset val="2"/>
    </font>
    <font>
      <sz val="14"/>
      <name val="Arial"/>
    </font>
    <font>
      <sz val="14"/>
      <name val="Arial"/>
      <family val="2"/>
    </font>
    <font>
      <sz val="11"/>
      <name val="SG-12"/>
      <family val="3"/>
      <charset val="2"/>
    </font>
    <font>
      <sz val="16"/>
      <name val="Arial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6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i/>
      <u/>
      <sz val="12"/>
      <name val="SG-12"/>
      <family val="3"/>
      <charset val="2"/>
    </font>
    <font>
      <sz val="11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b/>
      <u/>
      <sz val="18"/>
      <name val="Arial"/>
      <family val="2"/>
    </font>
    <font>
      <b/>
      <sz val="10"/>
      <color rgb="FFFF0000"/>
      <name val="Arial"/>
      <family val="2"/>
    </font>
    <font>
      <sz val="16"/>
      <name val="DevLys 010"/>
    </font>
    <font>
      <b/>
      <sz val="16"/>
      <name val="DevLys 010"/>
    </font>
    <font>
      <b/>
      <sz val="14"/>
      <name val="DevLys 010"/>
    </font>
    <font>
      <sz val="10"/>
      <name val="DevLys 010"/>
    </font>
    <font>
      <sz val="12"/>
      <name val="DevLys 010"/>
    </font>
    <font>
      <sz val="11"/>
      <name val="DevLys 010"/>
    </font>
    <font>
      <sz val="8"/>
      <name val="DevLys 010"/>
    </font>
    <font>
      <sz val="9"/>
      <name val="DevLys 010"/>
    </font>
    <font>
      <sz val="14"/>
      <name val="DevLys 010"/>
    </font>
    <font>
      <i/>
      <u/>
      <sz val="14"/>
      <name val="DevLys 010"/>
    </font>
    <font>
      <sz val="13.5"/>
      <name val="DevLys 010"/>
    </font>
    <font>
      <sz val="10"/>
      <color theme="1"/>
      <name val="DevLys 010"/>
    </font>
    <font>
      <sz val="12"/>
      <color theme="1"/>
      <name val="DevLys 010"/>
    </font>
    <font>
      <sz val="14"/>
      <color theme="1"/>
      <name val="DevLys 010"/>
    </font>
    <font>
      <sz val="18"/>
      <color theme="1"/>
      <name val="DevLys 010"/>
    </font>
    <font>
      <b/>
      <sz val="12"/>
      <name val="DevLys 010"/>
    </font>
    <font>
      <b/>
      <i/>
      <u/>
      <sz val="12"/>
      <name val="DevLys 010"/>
    </font>
    <font>
      <b/>
      <sz val="11"/>
      <name val="Arial"/>
      <family val="2"/>
    </font>
    <font>
      <sz val="10"/>
      <name val="Arial"/>
      <family val="2"/>
    </font>
    <font>
      <b/>
      <sz val="10"/>
      <name val="SG-12"/>
      <family val="3"/>
      <charset val="2"/>
    </font>
    <font>
      <b/>
      <sz val="12"/>
      <name val="SG-12"/>
      <family val="3"/>
      <charset val="2"/>
    </font>
    <font>
      <b/>
      <i/>
      <u/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0" xfId="0" applyFont="1"/>
    <xf numFmtId="0" fontId="9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2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textRotation="90" wrapText="1"/>
    </xf>
    <xf numFmtId="0" fontId="28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3" fillId="0" borderId="0" xfId="0" applyFont="1"/>
    <xf numFmtId="0" fontId="28" fillId="0" borderId="0" xfId="0" applyFont="1"/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Border="1"/>
    <xf numFmtId="0" fontId="33" fillId="0" borderId="0" xfId="0" applyFont="1" applyBorder="1" applyAlignment="1"/>
    <xf numFmtId="0" fontId="31" fillId="0" borderId="0" xfId="0" applyFont="1"/>
    <xf numFmtId="0" fontId="33" fillId="0" borderId="1" xfId="0" applyFont="1" applyBorder="1" applyAlignment="1">
      <alignment horizontal="left" vertical="center" wrapText="1"/>
    </xf>
    <xf numFmtId="1" fontId="28" fillId="0" borderId="0" xfId="0" applyNumberFormat="1" applyFont="1"/>
    <xf numFmtId="0" fontId="2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/>
    <xf numFmtId="0" fontId="36" fillId="0" borderId="0" xfId="0" applyFont="1"/>
    <xf numFmtId="0" fontId="38" fillId="0" borderId="0" xfId="0" applyFont="1" applyBorder="1"/>
    <xf numFmtId="1" fontId="36" fillId="0" borderId="0" xfId="0" applyNumberFormat="1" applyFont="1"/>
    <xf numFmtId="0" fontId="39" fillId="0" borderId="0" xfId="0" applyFont="1"/>
    <xf numFmtId="0" fontId="40" fillId="0" borderId="1" xfId="0" applyFont="1" applyBorder="1" applyAlignment="1">
      <alignment horizontal="center" vertical="center" wrapText="1"/>
    </xf>
    <xf numFmtId="0" fontId="29" fillId="0" borderId="0" xfId="0" applyFont="1"/>
    <xf numFmtId="0" fontId="27" fillId="0" borderId="0" xfId="0" applyFont="1" applyAlignment="1"/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>
      <alignment vertical="center" wrapText="1"/>
    </xf>
    <xf numFmtId="0" fontId="41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5" fillId="0" borderId="0" xfId="0" applyFont="1" applyAlignment="1" applyProtection="1">
      <alignment horizontal="center"/>
      <protection locked="0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11" fillId="0" borderId="0" xfId="0" applyFont="1"/>
    <xf numFmtId="1" fontId="13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5" fillId="0" borderId="0" xfId="0" applyFont="1" applyBorder="1" applyAlignment="1" applyProtection="1">
      <alignment horizontal="center"/>
      <protection locked="0"/>
    </xf>
    <xf numFmtId="0" fontId="25" fillId="0" borderId="0" xfId="0" applyFont="1" applyAlignment="1">
      <alignment horizontal="center"/>
    </xf>
    <xf numFmtId="0" fontId="25" fillId="0" borderId="0" xfId="0" applyFont="1" applyAlignment="1" applyProtection="1">
      <alignment horizontal="center"/>
      <protection locked="0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5" fillId="0" borderId="0" xfId="0" applyFont="1" applyAlignment="1" applyProtection="1">
      <alignment horizontal="center"/>
      <protection locked="0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 applyProtection="1">
      <alignment horizontal="center"/>
      <protection locked="0"/>
    </xf>
    <xf numFmtId="0" fontId="33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/>
    </xf>
    <xf numFmtId="0" fontId="33" fillId="0" borderId="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0" xfId="0" applyFont="1" applyBorder="1" applyAlignment="1" applyProtection="1">
      <alignment horizontal="center"/>
      <protection locked="0"/>
    </xf>
    <xf numFmtId="0" fontId="8" fillId="0" borderId="1" xfId="0" applyFont="1" applyBorder="1"/>
    <xf numFmtId="0" fontId="28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textRotation="90" wrapText="1"/>
    </xf>
    <xf numFmtId="0" fontId="2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29"/>
  <sheetViews>
    <sheetView workbookViewId="0">
      <selection activeCell="B5" sqref="B5:C6"/>
    </sheetView>
  </sheetViews>
  <sheetFormatPr defaultRowHeight="13.2"/>
  <cols>
    <col min="1" max="1" width="4.44140625" customWidth="1"/>
    <col min="2" max="2" width="6.21875" hidden="1" customWidth="1"/>
    <col min="3" max="3" width="6.5546875" bestFit="1" customWidth="1"/>
    <col min="4" max="4" width="4.109375" bestFit="1" customWidth="1"/>
    <col min="5" max="5" width="3" bestFit="1" customWidth="1"/>
    <col min="6" max="6" width="2.77734375" bestFit="1" customWidth="1"/>
    <col min="7" max="7" width="3.44140625" bestFit="1" customWidth="1"/>
    <col min="8" max="8" width="4.6640625" customWidth="1"/>
    <col min="9" max="9" width="3" bestFit="1" customWidth="1"/>
    <col min="10" max="10" width="3" customWidth="1"/>
    <col min="11" max="11" width="3.21875" bestFit="1" customWidth="1"/>
    <col min="12" max="12" width="5.5546875" customWidth="1"/>
    <col min="13" max="17" width="3.6640625" customWidth="1"/>
    <col min="18" max="18" width="2.88671875" bestFit="1" customWidth="1"/>
    <col min="19" max="24" width="3.6640625" customWidth="1"/>
    <col min="25" max="25" width="2.88671875" bestFit="1" customWidth="1"/>
    <col min="26" max="26" width="3.21875" bestFit="1" customWidth="1"/>
    <col min="27" max="27" width="3" bestFit="1" customWidth="1"/>
    <col min="28" max="28" width="5" customWidth="1"/>
    <col min="29" max="33" width="3" bestFit="1" customWidth="1"/>
    <col min="34" max="34" width="2.88671875" bestFit="1" customWidth="1"/>
    <col min="35" max="35" width="3.21875" bestFit="1" customWidth="1"/>
    <col min="36" max="40" width="3" bestFit="1" customWidth="1"/>
    <col min="41" max="41" width="2.88671875" bestFit="1" customWidth="1"/>
    <col min="42" max="42" width="3.21875" bestFit="1" customWidth="1"/>
    <col min="43" max="43" width="4.33203125" bestFit="1" customWidth="1"/>
    <col min="44" max="44" width="5.44140625" customWidth="1"/>
    <col min="45" max="45" width="5.88671875" customWidth="1"/>
  </cols>
  <sheetData>
    <row r="1" spans="1:45" ht="21">
      <c r="A1" s="95" t="s">
        <v>92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80"/>
      <c r="AH1" s="80"/>
      <c r="AI1" s="94" t="s">
        <v>0</v>
      </c>
      <c r="AJ1" s="94"/>
      <c r="AK1" s="94"/>
      <c r="AL1" s="94"/>
      <c r="AM1" s="94"/>
      <c r="AN1" s="94"/>
      <c r="AO1" s="94"/>
      <c r="AP1" s="94"/>
      <c r="AQ1" s="94"/>
      <c r="AR1" s="94"/>
    </row>
    <row r="2" spans="1:45" ht="21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79"/>
      <c r="AH2" s="79"/>
      <c r="AI2" s="93" t="s">
        <v>58</v>
      </c>
      <c r="AJ2" s="93"/>
      <c r="AK2" s="93"/>
      <c r="AL2" s="93"/>
      <c r="AM2" s="93"/>
      <c r="AN2" s="93"/>
      <c r="AO2" s="93"/>
      <c r="AP2" s="93"/>
      <c r="AQ2" s="93"/>
      <c r="AR2" s="93"/>
    </row>
    <row r="3" spans="1:45" ht="21">
      <c r="A3" s="112" t="s">
        <v>79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</row>
    <row r="4" spans="1:45" s="4" customFormat="1" ht="19.5" customHeight="1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113"/>
    </row>
    <row r="5" spans="1:45" s="5" customFormat="1" ht="17.25" customHeight="1">
      <c r="A5" s="114" t="s">
        <v>3</v>
      </c>
      <c r="B5" s="99" t="s">
        <v>4</v>
      </c>
      <c r="C5" s="99"/>
      <c r="D5" s="99" t="s">
        <v>5</v>
      </c>
      <c r="E5" s="99"/>
      <c r="F5" s="99"/>
      <c r="G5" s="99"/>
      <c r="H5" s="99" t="s">
        <v>6</v>
      </c>
      <c r="I5" s="99"/>
      <c r="J5" s="99"/>
      <c r="K5" s="99"/>
      <c r="L5" s="114" t="s">
        <v>143</v>
      </c>
      <c r="M5" s="99" t="s">
        <v>5</v>
      </c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 t="s">
        <v>6</v>
      </c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115" t="s">
        <v>148</v>
      </c>
    </row>
    <row r="6" spans="1:45" s="5" customFormat="1" ht="16.8">
      <c r="A6" s="114"/>
      <c r="B6" s="99"/>
      <c r="C6" s="99"/>
      <c r="D6" s="99"/>
      <c r="E6" s="99"/>
      <c r="F6" s="99"/>
      <c r="G6" s="99"/>
      <c r="H6" s="99"/>
      <c r="I6" s="99"/>
      <c r="J6" s="99"/>
      <c r="K6" s="99"/>
      <c r="L6" s="114"/>
      <c r="M6" s="99" t="s">
        <v>44</v>
      </c>
      <c r="N6" s="99"/>
      <c r="O6" s="99"/>
      <c r="P6" s="99"/>
      <c r="Q6" s="99"/>
      <c r="R6" s="99"/>
      <c r="S6" s="99"/>
      <c r="T6" s="99" t="s">
        <v>45</v>
      </c>
      <c r="U6" s="99"/>
      <c r="V6" s="99"/>
      <c r="W6" s="99"/>
      <c r="X6" s="99"/>
      <c r="Y6" s="99"/>
      <c r="Z6" s="99"/>
      <c r="AA6" s="83"/>
      <c r="AB6" s="90" t="s">
        <v>147</v>
      </c>
      <c r="AC6" s="99" t="s">
        <v>44</v>
      </c>
      <c r="AD6" s="99"/>
      <c r="AE6" s="99"/>
      <c r="AF6" s="99"/>
      <c r="AG6" s="99"/>
      <c r="AH6" s="99"/>
      <c r="AI6" s="99"/>
      <c r="AJ6" s="99" t="s">
        <v>45</v>
      </c>
      <c r="AK6" s="99"/>
      <c r="AL6" s="99"/>
      <c r="AM6" s="99"/>
      <c r="AN6" s="99"/>
      <c r="AO6" s="99"/>
      <c r="AP6" s="99"/>
      <c r="AQ6" s="116" t="s">
        <v>146</v>
      </c>
      <c r="AR6" s="89" t="s">
        <v>149</v>
      </c>
      <c r="AS6" s="115"/>
    </row>
    <row r="7" spans="1:45" s="8" customFormat="1" ht="55.8">
      <c r="A7" s="114"/>
      <c r="B7" s="83" t="s">
        <v>55</v>
      </c>
      <c r="C7" s="82" t="s">
        <v>150</v>
      </c>
      <c r="D7" s="82" t="s">
        <v>12</v>
      </c>
      <c r="E7" s="36" t="s">
        <v>142</v>
      </c>
      <c r="F7" s="18" t="s">
        <v>141</v>
      </c>
      <c r="G7" s="82" t="s">
        <v>11</v>
      </c>
      <c r="H7" s="82" t="s">
        <v>12</v>
      </c>
      <c r="I7" s="36" t="s">
        <v>142</v>
      </c>
      <c r="J7" s="18" t="s">
        <v>141</v>
      </c>
      <c r="K7" s="82" t="s">
        <v>11</v>
      </c>
      <c r="L7" s="114"/>
      <c r="M7" s="36" t="s">
        <v>35</v>
      </c>
      <c r="N7" s="36" t="s">
        <v>8</v>
      </c>
      <c r="O7" s="36" t="s">
        <v>9</v>
      </c>
      <c r="P7" s="36" t="s">
        <v>10</v>
      </c>
      <c r="Q7" s="36" t="s">
        <v>144</v>
      </c>
      <c r="R7" s="18" t="s">
        <v>141</v>
      </c>
      <c r="S7" s="82" t="s">
        <v>11</v>
      </c>
      <c r="T7" s="36" t="s">
        <v>35</v>
      </c>
      <c r="U7" s="36" t="s">
        <v>8</v>
      </c>
      <c r="V7" s="36" t="s">
        <v>9</v>
      </c>
      <c r="W7" s="36" t="s">
        <v>10</v>
      </c>
      <c r="X7" s="36" t="s">
        <v>144</v>
      </c>
      <c r="Y7" s="18" t="s">
        <v>141</v>
      </c>
      <c r="Z7" s="82" t="s">
        <v>11</v>
      </c>
      <c r="AA7" s="36" t="s">
        <v>145</v>
      </c>
      <c r="AB7" s="91"/>
      <c r="AC7" s="36" t="s">
        <v>7</v>
      </c>
      <c r="AD7" s="36" t="s">
        <v>8</v>
      </c>
      <c r="AE7" s="36" t="s">
        <v>9</v>
      </c>
      <c r="AF7" s="36" t="s">
        <v>10</v>
      </c>
      <c r="AG7" s="36" t="s">
        <v>144</v>
      </c>
      <c r="AH7" s="18" t="s">
        <v>141</v>
      </c>
      <c r="AI7" s="82" t="s">
        <v>11</v>
      </c>
      <c r="AJ7" s="36" t="s">
        <v>7</v>
      </c>
      <c r="AK7" s="36" t="s">
        <v>8</v>
      </c>
      <c r="AL7" s="36" t="s">
        <v>9</v>
      </c>
      <c r="AM7" s="36" t="s">
        <v>10</v>
      </c>
      <c r="AN7" s="36" t="s">
        <v>144</v>
      </c>
      <c r="AO7" s="18" t="s">
        <v>141</v>
      </c>
      <c r="AP7" s="82" t="s">
        <v>11</v>
      </c>
      <c r="AQ7" s="116"/>
      <c r="AR7" s="89"/>
      <c r="AS7" s="115"/>
    </row>
    <row r="8" spans="1:45" s="20" customFormat="1" ht="18.600000000000001" customHeight="1">
      <c r="A8" s="81">
        <v>1</v>
      </c>
      <c r="B8" s="81">
        <v>2</v>
      </c>
      <c r="C8" s="81">
        <v>2</v>
      </c>
      <c r="D8" s="81">
        <v>3</v>
      </c>
      <c r="E8" s="81">
        <v>4</v>
      </c>
      <c r="F8" s="81">
        <v>5</v>
      </c>
      <c r="G8" s="81">
        <v>6</v>
      </c>
      <c r="H8" s="81">
        <v>7</v>
      </c>
      <c r="I8" s="81">
        <v>8</v>
      </c>
      <c r="J8" s="81"/>
      <c r="K8" s="81">
        <v>9</v>
      </c>
      <c r="L8" s="81">
        <v>11</v>
      </c>
      <c r="M8" s="81">
        <v>12</v>
      </c>
      <c r="N8" s="81">
        <v>13</v>
      </c>
      <c r="O8" s="81">
        <v>14</v>
      </c>
      <c r="P8" s="81">
        <v>15</v>
      </c>
      <c r="Q8" s="81">
        <v>16</v>
      </c>
      <c r="R8" s="81">
        <v>17</v>
      </c>
      <c r="S8" s="81">
        <v>18</v>
      </c>
      <c r="T8" s="81">
        <v>19</v>
      </c>
      <c r="U8" s="81">
        <v>20</v>
      </c>
      <c r="V8" s="81">
        <v>21</v>
      </c>
      <c r="W8" s="81">
        <v>22</v>
      </c>
      <c r="X8" s="81">
        <v>23</v>
      </c>
      <c r="Y8" s="81">
        <v>24</v>
      </c>
      <c r="Z8" s="81">
        <v>25</v>
      </c>
      <c r="AA8" s="81">
        <v>26</v>
      </c>
      <c r="AB8" s="81">
        <v>27</v>
      </c>
      <c r="AC8" s="81">
        <v>28</v>
      </c>
      <c r="AD8" s="81">
        <v>29</v>
      </c>
      <c r="AE8" s="81">
        <v>30</v>
      </c>
      <c r="AF8" s="81">
        <v>31</v>
      </c>
      <c r="AG8" s="81">
        <v>32</v>
      </c>
      <c r="AH8" s="81">
        <v>33</v>
      </c>
      <c r="AI8" s="81">
        <v>34</v>
      </c>
      <c r="AJ8" s="81">
        <v>35</v>
      </c>
      <c r="AK8" s="81">
        <v>36</v>
      </c>
      <c r="AL8" s="81">
        <v>37</v>
      </c>
      <c r="AM8" s="81">
        <v>38</v>
      </c>
      <c r="AN8" s="81">
        <v>39</v>
      </c>
      <c r="AO8" s="81">
        <v>40</v>
      </c>
      <c r="AP8" s="81">
        <v>41</v>
      </c>
      <c r="AQ8" s="81">
        <v>42</v>
      </c>
      <c r="AR8" s="81">
        <v>43</v>
      </c>
      <c r="AS8" s="81">
        <v>44</v>
      </c>
    </row>
    <row r="9" spans="1:45" ht="20.100000000000001" customHeight="1">
      <c r="A9" s="2">
        <v>1</v>
      </c>
      <c r="B9" s="3" t="s">
        <v>13</v>
      </c>
      <c r="C9" s="30">
        <v>1700</v>
      </c>
      <c r="D9" s="24"/>
      <c r="E9" s="24"/>
      <c r="F9" s="24"/>
      <c r="G9" s="6">
        <f>D9+E9+F9</f>
        <v>0</v>
      </c>
      <c r="H9" s="24"/>
      <c r="I9" s="24"/>
      <c r="J9" s="24"/>
      <c r="K9" s="6">
        <f>H9+I9</f>
        <v>0</v>
      </c>
      <c r="L9" s="6">
        <f>G9+K9</f>
        <v>0</v>
      </c>
      <c r="M9" s="24"/>
      <c r="N9" s="24"/>
      <c r="O9" s="24"/>
      <c r="P9" s="24"/>
      <c r="Q9" s="24"/>
      <c r="R9" s="24"/>
      <c r="S9" s="6">
        <f t="shared" ref="S9:S28" si="0">M9+N9+O9+P9</f>
        <v>0</v>
      </c>
      <c r="T9" s="24"/>
      <c r="U9" s="24"/>
      <c r="V9" s="24"/>
      <c r="W9" s="24"/>
      <c r="X9" s="24"/>
      <c r="Y9" s="24"/>
      <c r="Z9" s="6">
        <f>T9+U9+V9+W9</f>
        <v>0</v>
      </c>
      <c r="AA9" s="6"/>
      <c r="AB9" s="6">
        <f>S9+Z9+AA9</f>
        <v>0</v>
      </c>
      <c r="AC9" s="24"/>
      <c r="AD9" s="24"/>
      <c r="AE9" s="24"/>
      <c r="AF9" s="24"/>
      <c r="AG9" s="24"/>
      <c r="AH9" s="24"/>
      <c r="AI9" s="6">
        <f>AC9+AD9+AE9+AF9+AG9+AH9</f>
        <v>0</v>
      </c>
      <c r="AJ9" s="24"/>
      <c r="AK9" s="24"/>
      <c r="AL9" s="24"/>
      <c r="AM9" s="24"/>
      <c r="AN9" s="24"/>
      <c r="AO9" s="24"/>
      <c r="AP9" s="6">
        <f>AJ9+AK9+AL9+AM9</f>
        <v>0</v>
      </c>
      <c r="AQ9" s="6">
        <f>AI9+AP9</f>
        <v>0</v>
      </c>
      <c r="AR9" s="6">
        <f>AI9+AP9+AQ9</f>
        <v>0</v>
      </c>
      <c r="AS9" s="118">
        <f>AB9+AQ9+AR9</f>
        <v>0</v>
      </c>
    </row>
    <row r="10" spans="1:45" ht="20.100000000000001" customHeight="1">
      <c r="A10" s="2">
        <v>2</v>
      </c>
      <c r="B10" s="2" t="s">
        <v>14</v>
      </c>
      <c r="C10" s="30">
        <v>1750</v>
      </c>
      <c r="D10" s="24"/>
      <c r="E10" s="24"/>
      <c r="F10" s="24"/>
      <c r="G10" s="6">
        <f t="shared" ref="G10:G29" si="1">D10+E10+F10</f>
        <v>0</v>
      </c>
      <c r="H10" s="24"/>
      <c r="I10" s="24"/>
      <c r="J10" s="24"/>
      <c r="K10" s="6">
        <f t="shared" ref="K10:K28" si="2">H10+I10</f>
        <v>0</v>
      </c>
      <c r="L10" s="6">
        <f>G10+K10</f>
        <v>0</v>
      </c>
      <c r="M10" s="24"/>
      <c r="N10" s="24"/>
      <c r="O10" s="24"/>
      <c r="P10" s="24"/>
      <c r="Q10" s="24"/>
      <c r="R10" s="24"/>
      <c r="S10" s="6">
        <f t="shared" si="0"/>
        <v>0</v>
      </c>
      <c r="T10" s="24"/>
      <c r="U10" s="24"/>
      <c r="V10" s="24"/>
      <c r="W10" s="24"/>
      <c r="X10" s="24"/>
      <c r="Y10" s="24"/>
      <c r="Z10" s="6">
        <f t="shared" ref="Z10:Z28" si="3">T10+U10+V10+W10</f>
        <v>0</v>
      </c>
      <c r="AA10" s="6"/>
      <c r="AB10" s="6">
        <f t="shared" ref="AB10:AB29" si="4">S10+Z10+AA10</f>
        <v>0</v>
      </c>
      <c r="AC10" s="24"/>
      <c r="AD10" s="24"/>
      <c r="AE10" s="24"/>
      <c r="AF10" s="24"/>
      <c r="AG10" s="24"/>
      <c r="AH10" s="24"/>
      <c r="AI10" s="6">
        <f t="shared" ref="AI10:AI28" si="5">AC10+AD10+AE10+AF10</f>
        <v>0</v>
      </c>
      <c r="AJ10" s="24"/>
      <c r="AK10" s="24"/>
      <c r="AL10" s="24"/>
      <c r="AM10" s="24"/>
      <c r="AN10" s="24"/>
      <c r="AO10" s="24"/>
      <c r="AP10" s="6">
        <f t="shared" ref="AP10:AP28" si="6">AJ10+AK10+AL10+AM10</f>
        <v>0</v>
      </c>
      <c r="AQ10" s="6">
        <f t="shared" ref="AQ10:AQ28" si="7">AI10+AP10</f>
        <v>0</v>
      </c>
      <c r="AR10" s="6">
        <f t="shared" ref="AR10:AR28" si="8">AI10+AP10+AQ10</f>
        <v>0</v>
      </c>
      <c r="AS10" s="118">
        <f t="shared" ref="AS10:AS29" si="9">AB10+AQ10+AR10</f>
        <v>0</v>
      </c>
    </row>
    <row r="11" spans="1:45" ht="20.100000000000001" customHeight="1">
      <c r="A11" s="2">
        <v>3</v>
      </c>
      <c r="B11" s="2" t="s">
        <v>15</v>
      </c>
      <c r="C11" s="30">
        <v>1900</v>
      </c>
      <c r="D11" s="24">
        <v>2</v>
      </c>
      <c r="E11" s="24"/>
      <c r="F11" s="24"/>
      <c r="G11" s="6">
        <f t="shared" si="1"/>
        <v>2</v>
      </c>
      <c r="H11" s="24"/>
      <c r="I11" s="24"/>
      <c r="J11" s="24"/>
      <c r="K11" s="6">
        <f t="shared" si="2"/>
        <v>0</v>
      </c>
      <c r="L11" s="6">
        <f>G11+K11</f>
        <v>2</v>
      </c>
      <c r="M11" s="24">
        <v>1</v>
      </c>
      <c r="N11" s="24"/>
      <c r="O11" s="24"/>
      <c r="P11" s="24"/>
      <c r="Q11" s="24"/>
      <c r="R11" s="24"/>
      <c r="S11" s="6">
        <f t="shared" si="0"/>
        <v>1</v>
      </c>
      <c r="T11" s="24"/>
      <c r="U11" s="24"/>
      <c r="V11" s="24"/>
      <c r="W11" s="24">
        <v>1</v>
      </c>
      <c r="X11" s="24"/>
      <c r="Y11" s="24"/>
      <c r="Z11" s="6">
        <f t="shared" si="3"/>
        <v>1</v>
      </c>
      <c r="AA11" s="6"/>
      <c r="AB11" s="6">
        <f t="shared" si="4"/>
        <v>2</v>
      </c>
      <c r="AC11" s="24"/>
      <c r="AD11" s="24"/>
      <c r="AE11" s="24"/>
      <c r="AF11" s="24"/>
      <c r="AG11" s="24"/>
      <c r="AH11" s="24"/>
      <c r="AI11" s="6">
        <f t="shared" si="5"/>
        <v>0</v>
      </c>
      <c r="AJ11" s="24"/>
      <c r="AK11" s="24"/>
      <c r="AL11" s="24"/>
      <c r="AM11" s="24"/>
      <c r="AN11" s="24"/>
      <c r="AO11" s="24"/>
      <c r="AP11" s="6">
        <f t="shared" si="6"/>
        <v>0</v>
      </c>
      <c r="AQ11" s="6">
        <v>0</v>
      </c>
      <c r="AR11" s="6">
        <f t="shared" si="8"/>
        <v>0</v>
      </c>
      <c r="AS11" s="118">
        <f t="shared" si="9"/>
        <v>2</v>
      </c>
    </row>
    <row r="12" spans="1:45" ht="20.100000000000001" customHeight="1">
      <c r="A12" s="2">
        <v>4</v>
      </c>
      <c r="B12" s="2" t="s">
        <v>16</v>
      </c>
      <c r="C12" s="30">
        <v>2000</v>
      </c>
      <c r="D12" s="24"/>
      <c r="E12" s="24"/>
      <c r="F12" s="24"/>
      <c r="G12" s="6">
        <f t="shared" si="1"/>
        <v>0</v>
      </c>
      <c r="H12" s="24"/>
      <c r="I12" s="24"/>
      <c r="J12" s="24"/>
      <c r="K12" s="6">
        <f t="shared" si="2"/>
        <v>0</v>
      </c>
      <c r="L12" s="6">
        <f>G12+K12</f>
        <v>0</v>
      </c>
      <c r="M12" s="24"/>
      <c r="N12" s="24"/>
      <c r="O12" s="24"/>
      <c r="P12" s="24"/>
      <c r="Q12" s="24"/>
      <c r="R12" s="24"/>
      <c r="S12" s="6">
        <f t="shared" si="0"/>
        <v>0</v>
      </c>
      <c r="T12" s="24"/>
      <c r="U12" s="24"/>
      <c r="V12" s="24"/>
      <c r="W12" s="24"/>
      <c r="X12" s="24"/>
      <c r="Y12" s="24"/>
      <c r="Z12" s="6">
        <f t="shared" si="3"/>
        <v>0</v>
      </c>
      <c r="AA12" s="6"/>
      <c r="AB12" s="6">
        <f t="shared" si="4"/>
        <v>0</v>
      </c>
      <c r="AC12" s="24"/>
      <c r="AD12" s="24"/>
      <c r="AE12" s="24"/>
      <c r="AF12" s="24"/>
      <c r="AG12" s="24"/>
      <c r="AH12" s="24"/>
      <c r="AI12" s="6">
        <f t="shared" si="5"/>
        <v>0</v>
      </c>
      <c r="AJ12" s="24"/>
      <c r="AK12" s="24"/>
      <c r="AL12" s="24"/>
      <c r="AM12" s="24"/>
      <c r="AN12" s="24"/>
      <c r="AO12" s="24"/>
      <c r="AP12" s="6">
        <f t="shared" si="6"/>
        <v>0</v>
      </c>
      <c r="AQ12" s="6">
        <f t="shared" si="7"/>
        <v>0</v>
      </c>
      <c r="AR12" s="6">
        <f t="shared" si="8"/>
        <v>0</v>
      </c>
      <c r="AS12" s="118">
        <f t="shared" si="9"/>
        <v>0</v>
      </c>
    </row>
    <row r="13" spans="1:45" ht="20.100000000000001" customHeight="1">
      <c r="A13" s="2">
        <v>5</v>
      </c>
      <c r="B13" s="2" t="s">
        <v>17</v>
      </c>
      <c r="C13" s="30">
        <v>2400</v>
      </c>
      <c r="D13" s="25">
        <v>1</v>
      </c>
      <c r="E13" s="24"/>
      <c r="F13" s="24"/>
      <c r="G13" s="6">
        <f t="shared" si="1"/>
        <v>1</v>
      </c>
      <c r="H13" s="24"/>
      <c r="I13" s="24"/>
      <c r="J13" s="24"/>
      <c r="K13" s="6">
        <f t="shared" si="2"/>
        <v>0</v>
      </c>
      <c r="L13" s="10">
        <f t="shared" ref="L13:L28" si="10">G13+K13</f>
        <v>1</v>
      </c>
      <c r="M13" s="24"/>
      <c r="N13" s="24"/>
      <c r="O13" s="25">
        <v>1</v>
      </c>
      <c r="P13" s="25"/>
      <c r="Q13" s="25"/>
      <c r="R13" s="25"/>
      <c r="S13" s="10">
        <f t="shared" si="0"/>
        <v>1</v>
      </c>
      <c r="T13" s="24"/>
      <c r="U13" s="24"/>
      <c r="V13" s="24"/>
      <c r="W13" s="24"/>
      <c r="X13" s="24"/>
      <c r="Y13" s="24"/>
      <c r="Z13" s="6">
        <f t="shared" si="3"/>
        <v>0</v>
      </c>
      <c r="AA13" s="6"/>
      <c r="AB13" s="6">
        <f t="shared" si="4"/>
        <v>1</v>
      </c>
      <c r="AC13" s="24"/>
      <c r="AD13" s="24"/>
      <c r="AE13" s="24"/>
      <c r="AF13" s="24"/>
      <c r="AG13" s="24"/>
      <c r="AH13" s="24"/>
      <c r="AI13" s="6">
        <f t="shared" si="5"/>
        <v>0</v>
      </c>
      <c r="AJ13" s="24"/>
      <c r="AK13" s="24"/>
      <c r="AL13" s="24"/>
      <c r="AM13" s="24"/>
      <c r="AN13" s="24"/>
      <c r="AO13" s="24"/>
      <c r="AP13" s="6">
        <f t="shared" si="6"/>
        <v>0</v>
      </c>
      <c r="AQ13" s="6">
        <v>0</v>
      </c>
      <c r="AR13" s="6">
        <f t="shared" si="8"/>
        <v>0</v>
      </c>
      <c r="AS13" s="118">
        <f t="shared" si="9"/>
        <v>1</v>
      </c>
    </row>
    <row r="14" spans="1:45" ht="20.100000000000001" customHeight="1">
      <c r="A14" s="2">
        <v>6</v>
      </c>
      <c r="B14" s="2" t="s">
        <v>18</v>
      </c>
      <c r="C14" s="30">
        <v>2800</v>
      </c>
      <c r="D14" s="25">
        <v>1</v>
      </c>
      <c r="E14" s="25"/>
      <c r="F14" s="25"/>
      <c r="G14" s="6">
        <f t="shared" si="1"/>
        <v>1</v>
      </c>
      <c r="H14" s="24"/>
      <c r="I14" s="24"/>
      <c r="J14" s="24"/>
      <c r="K14" s="6">
        <f t="shared" si="2"/>
        <v>0</v>
      </c>
      <c r="L14" s="10">
        <f t="shared" si="10"/>
        <v>1</v>
      </c>
      <c r="M14" s="25"/>
      <c r="N14" s="24"/>
      <c r="O14" s="25">
        <v>1</v>
      </c>
      <c r="P14" s="25"/>
      <c r="Q14" s="25"/>
      <c r="R14" s="25"/>
      <c r="S14" s="10">
        <f t="shared" si="0"/>
        <v>1</v>
      </c>
      <c r="T14" s="25"/>
      <c r="U14" s="24"/>
      <c r="V14" s="25"/>
      <c r="W14" s="24"/>
      <c r="X14" s="24"/>
      <c r="Y14" s="24"/>
      <c r="Z14" s="6">
        <f t="shared" si="3"/>
        <v>0</v>
      </c>
      <c r="AA14" s="6"/>
      <c r="AB14" s="6">
        <f t="shared" si="4"/>
        <v>1</v>
      </c>
      <c r="AC14" s="24"/>
      <c r="AD14" s="24"/>
      <c r="AE14" s="24"/>
      <c r="AF14" s="24"/>
      <c r="AG14" s="24"/>
      <c r="AH14" s="24"/>
      <c r="AI14" s="6">
        <f t="shared" si="5"/>
        <v>0</v>
      </c>
      <c r="AJ14" s="24"/>
      <c r="AK14" s="24"/>
      <c r="AL14" s="24"/>
      <c r="AM14" s="24"/>
      <c r="AN14" s="24"/>
      <c r="AO14" s="24"/>
      <c r="AP14" s="6">
        <f t="shared" si="6"/>
        <v>0</v>
      </c>
      <c r="AQ14" s="6">
        <v>0</v>
      </c>
      <c r="AR14" s="6">
        <f t="shared" si="8"/>
        <v>0</v>
      </c>
      <c r="AS14" s="118">
        <f t="shared" si="9"/>
        <v>1</v>
      </c>
    </row>
    <row r="15" spans="1:45" ht="20.100000000000001" customHeight="1">
      <c r="A15" s="2">
        <v>7</v>
      </c>
      <c r="B15" s="2" t="s">
        <v>19</v>
      </c>
      <c r="C15" s="30">
        <v>3600</v>
      </c>
      <c r="D15" s="25"/>
      <c r="E15" s="24"/>
      <c r="F15" s="24"/>
      <c r="G15" s="6">
        <f t="shared" si="1"/>
        <v>0</v>
      </c>
      <c r="H15" s="24"/>
      <c r="I15" s="24"/>
      <c r="J15" s="24"/>
      <c r="K15" s="6">
        <f t="shared" si="2"/>
        <v>0</v>
      </c>
      <c r="L15" s="10">
        <f t="shared" si="10"/>
        <v>0</v>
      </c>
      <c r="M15" s="25"/>
      <c r="N15" s="24"/>
      <c r="O15" s="25"/>
      <c r="P15" s="24"/>
      <c r="Q15" s="24"/>
      <c r="R15" s="24"/>
      <c r="S15" s="10">
        <f t="shared" si="0"/>
        <v>0</v>
      </c>
      <c r="T15" s="24"/>
      <c r="U15" s="24"/>
      <c r="V15" s="24"/>
      <c r="W15" s="24"/>
      <c r="X15" s="24"/>
      <c r="Y15" s="24"/>
      <c r="Z15" s="6">
        <f t="shared" si="3"/>
        <v>0</v>
      </c>
      <c r="AA15" s="6"/>
      <c r="AB15" s="6">
        <f t="shared" si="4"/>
        <v>0</v>
      </c>
      <c r="AC15" s="24"/>
      <c r="AD15" s="24"/>
      <c r="AE15" s="24"/>
      <c r="AF15" s="24"/>
      <c r="AG15" s="24"/>
      <c r="AH15" s="24"/>
      <c r="AI15" s="6">
        <f t="shared" si="5"/>
        <v>0</v>
      </c>
      <c r="AJ15" s="24"/>
      <c r="AK15" s="24"/>
      <c r="AL15" s="24"/>
      <c r="AM15" s="24"/>
      <c r="AN15" s="24"/>
      <c r="AO15" s="24"/>
      <c r="AP15" s="6">
        <f t="shared" si="6"/>
        <v>0</v>
      </c>
      <c r="AQ15" s="6">
        <v>0</v>
      </c>
      <c r="AR15" s="6">
        <f t="shared" si="8"/>
        <v>0</v>
      </c>
      <c r="AS15" s="118">
        <f t="shared" si="9"/>
        <v>0</v>
      </c>
    </row>
    <row r="16" spans="1:45" ht="20.100000000000001" customHeight="1">
      <c r="A16" s="2">
        <v>8</v>
      </c>
      <c r="B16" s="2" t="s">
        <v>20</v>
      </c>
      <c r="C16" s="30">
        <v>4200</v>
      </c>
      <c r="D16" s="25">
        <v>2</v>
      </c>
      <c r="E16" s="24"/>
      <c r="F16" s="24"/>
      <c r="G16" s="6">
        <f t="shared" si="1"/>
        <v>2</v>
      </c>
      <c r="H16" s="25"/>
      <c r="I16" s="24"/>
      <c r="J16" s="24"/>
      <c r="K16" s="10">
        <f t="shared" si="2"/>
        <v>0</v>
      </c>
      <c r="L16" s="10">
        <f t="shared" si="10"/>
        <v>2</v>
      </c>
      <c r="M16" s="24"/>
      <c r="N16" s="24"/>
      <c r="O16" s="24"/>
      <c r="P16" s="25"/>
      <c r="Q16" s="25"/>
      <c r="R16" s="25"/>
      <c r="S16" s="10">
        <f t="shared" si="0"/>
        <v>0</v>
      </c>
      <c r="T16" s="24">
        <v>1</v>
      </c>
      <c r="U16" s="24"/>
      <c r="V16" s="24"/>
      <c r="W16" s="25">
        <v>1</v>
      </c>
      <c r="X16" s="25"/>
      <c r="Y16" s="25"/>
      <c r="Z16" s="10">
        <f t="shared" si="3"/>
        <v>2</v>
      </c>
      <c r="AA16" s="10"/>
      <c r="AB16" s="6">
        <f t="shared" si="4"/>
        <v>2</v>
      </c>
      <c r="AC16" s="25"/>
      <c r="AD16" s="24"/>
      <c r="AE16" s="24"/>
      <c r="AF16" s="24"/>
      <c r="AG16" s="25"/>
      <c r="AH16" s="24"/>
      <c r="AI16" s="10">
        <f t="shared" si="5"/>
        <v>0</v>
      </c>
      <c r="AJ16" s="24"/>
      <c r="AK16" s="24"/>
      <c r="AL16" s="24"/>
      <c r="AM16" s="24"/>
      <c r="AN16" s="24"/>
      <c r="AO16" s="24"/>
      <c r="AP16" s="6">
        <f t="shared" si="6"/>
        <v>0</v>
      </c>
      <c r="AQ16" s="10">
        <v>0</v>
      </c>
      <c r="AR16" s="6">
        <f t="shared" si="8"/>
        <v>0</v>
      </c>
      <c r="AS16" s="118">
        <f t="shared" si="9"/>
        <v>2</v>
      </c>
    </row>
    <row r="17" spans="1:45" ht="20.100000000000001" customHeight="1">
      <c r="A17" s="2">
        <v>9</v>
      </c>
      <c r="B17" s="2" t="s">
        <v>21</v>
      </c>
      <c r="C17" s="30">
        <v>4800</v>
      </c>
      <c r="D17" s="24">
        <v>6</v>
      </c>
      <c r="E17" s="24"/>
      <c r="F17" s="24"/>
      <c r="G17" s="6">
        <f t="shared" si="1"/>
        <v>6</v>
      </c>
      <c r="H17" s="24">
        <v>1</v>
      </c>
      <c r="I17" s="24"/>
      <c r="J17" s="24"/>
      <c r="K17" s="6">
        <f t="shared" si="2"/>
        <v>1</v>
      </c>
      <c r="L17" s="6">
        <f t="shared" si="10"/>
        <v>7</v>
      </c>
      <c r="M17" s="24"/>
      <c r="N17" s="24"/>
      <c r="O17" s="24">
        <v>3</v>
      </c>
      <c r="P17" s="24">
        <v>1</v>
      </c>
      <c r="Q17" s="24"/>
      <c r="R17" s="24"/>
      <c r="S17" s="6">
        <f t="shared" si="0"/>
        <v>4</v>
      </c>
      <c r="T17" s="24"/>
      <c r="U17" s="24"/>
      <c r="V17" s="24"/>
      <c r="W17" s="24">
        <v>2</v>
      </c>
      <c r="X17" s="24"/>
      <c r="Y17" s="24"/>
      <c r="Z17" s="6">
        <f t="shared" si="3"/>
        <v>2</v>
      </c>
      <c r="AA17" s="6"/>
      <c r="AB17" s="6">
        <f t="shared" si="4"/>
        <v>6</v>
      </c>
      <c r="AC17" s="24"/>
      <c r="AD17" s="24"/>
      <c r="AE17" s="24"/>
      <c r="AF17" s="24">
        <v>1</v>
      </c>
      <c r="AG17" s="24"/>
      <c r="AH17" s="24"/>
      <c r="AI17" s="6">
        <f t="shared" si="5"/>
        <v>1</v>
      </c>
      <c r="AJ17" s="24"/>
      <c r="AK17" s="24"/>
      <c r="AL17" s="24"/>
      <c r="AM17" s="24"/>
      <c r="AN17" s="24"/>
      <c r="AO17" s="24"/>
      <c r="AP17" s="6">
        <f t="shared" si="6"/>
        <v>0</v>
      </c>
      <c r="AQ17" s="6">
        <v>0</v>
      </c>
      <c r="AR17" s="6">
        <f t="shared" si="8"/>
        <v>1</v>
      </c>
      <c r="AS17" s="118">
        <f t="shared" si="9"/>
        <v>7</v>
      </c>
    </row>
    <row r="18" spans="1:45" ht="20.100000000000001" customHeight="1">
      <c r="A18" s="2">
        <v>10</v>
      </c>
      <c r="B18" s="2" t="s">
        <v>22</v>
      </c>
      <c r="C18" s="30">
        <v>5400</v>
      </c>
      <c r="D18" s="24">
        <v>3</v>
      </c>
      <c r="E18" s="24"/>
      <c r="F18" s="24"/>
      <c r="G18" s="6">
        <f t="shared" si="1"/>
        <v>3</v>
      </c>
      <c r="H18" s="24">
        <v>2</v>
      </c>
      <c r="I18" s="24"/>
      <c r="J18" s="24"/>
      <c r="K18" s="6">
        <f t="shared" si="2"/>
        <v>2</v>
      </c>
      <c r="L18" s="6">
        <f t="shared" si="10"/>
        <v>5</v>
      </c>
      <c r="M18" s="24"/>
      <c r="N18" s="24"/>
      <c r="O18" s="24"/>
      <c r="P18" s="24"/>
      <c r="Q18" s="24"/>
      <c r="R18" s="24"/>
      <c r="S18" s="6">
        <f t="shared" si="0"/>
        <v>0</v>
      </c>
      <c r="T18" s="24"/>
      <c r="U18" s="24"/>
      <c r="V18" s="24">
        <v>1</v>
      </c>
      <c r="W18" s="24">
        <v>2</v>
      </c>
      <c r="X18" s="24"/>
      <c r="Y18" s="24"/>
      <c r="Z18" s="6">
        <f t="shared" si="3"/>
        <v>3</v>
      </c>
      <c r="AA18" s="6"/>
      <c r="AB18" s="6">
        <f t="shared" si="4"/>
        <v>3</v>
      </c>
      <c r="AC18" s="24"/>
      <c r="AD18" s="24"/>
      <c r="AE18" s="24"/>
      <c r="AF18" s="24">
        <v>1</v>
      </c>
      <c r="AG18" s="24"/>
      <c r="AH18" s="24"/>
      <c r="AI18" s="6">
        <f t="shared" si="5"/>
        <v>1</v>
      </c>
      <c r="AJ18" s="24"/>
      <c r="AK18" s="24"/>
      <c r="AL18" s="24"/>
      <c r="AM18" s="24">
        <v>1</v>
      </c>
      <c r="AN18" s="24"/>
      <c r="AO18" s="24"/>
      <c r="AP18" s="6">
        <f t="shared" si="6"/>
        <v>1</v>
      </c>
      <c r="AQ18" s="6">
        <v>0</v>
      </c>
      <c r="AR18" s="6">
        <f t="shared" si="8"/>
        <v>2</v>
      </c>
      <c r="AS18" s="118">
        <f t="shared" si="9"/>
        <v>5</v>
      </c>
    </row>
    <row r="19" spans="1:45" ht="20.100000000000001" customHeight="1">
      <c r="A19" s="2">
        <v>11</v>
      </c>
      <c r="B19" s="2" t="s">
        <v>23</v>
      </c>
      <c r="C19" s="30">
        <v>6000</v>
      </c>
      <c r="D19" s="24"/>
      <c r="E19" s="24"/>
      <c r="F19" s="24"/>
      <c r="G19" s="6">
        <f t="shared" si="1"/>
        <v>0</v>
      </c>
      <c r="H19" s="24"/>
      <c r="I19" s="24"/>
      <c r="J19" s="24"/>
      <c r="K19" s="6">
        <f t="shared" si="2"/>
        <v>0</v>
      </c>
      <c r="L19" s="6">
        <f t="shared" si="10"/>
        <v>0</v>
      </c>
      <c r="M19" s="24"/>
      <c r="N19" s="24"/>
      <c r="O19" s="24"/>
      <c r="P19" s="24"/>
      <c r="Q19" s="24"/>
      <c r="R19" s="24"/>
      <c r="S19" s="6">
        <f t="shared" si="0"/>
        <v>0</v>
      </c>
      <c r="T19" s="24"/>
      <c r="U19" s="24"/>
      <c r="V19" s="24"/>
      <c r="W19" s="24"/>
      <c r="X19" s="24"/>
      <c r="Y19" s="24"/>
      <c r="Z19" s="6">
        <f t="shared" si="3"/>
        <v>0</v>
      </c>
      <c r="AA19" s="6"/>
      <c r="AB19" s="6">
        <f t="shared" si="4"/>
        <v>0</v>
      </c>
      <c r="AC19" s="24"/>
      <c r="AD19" s="24"/>
      <c r="AE19" s="24"/>
      <c r="AF19" s="24"/>
      <c r="AG19" s="24"/>
      <c r="AH19" s="24"/>
      <c r="AI19" s="6">
        <f t="shared" si="5"/>
        <v>0</v>
      </c>
      <c r="AJ19" s="24"/>
      <c r="AK19" s="24"/>
      <c r="AL19" s="24"/>
      <c r="AM19" s="24"/>
      <c r="AN19" s="24"/>
      <c r="AO19" s="24"/>
      <c r="AP19" s="6">
        <f t="shared" si="6"/>
        <v>0</v>
      </c>
      <c r="AQ19" s="6">
        <v>0</v>
      </c>
      <c r="AR19" s="6">
        <f t="shared" si="8"/>
        <v>0</v>
      </c>
      <c r="AS19" s="118">
        <f t="shared" si="9"/>
        <v>0</v>
      </c>
    </row>
    <row r="20" spans="1:45" ht="20.100000000000001" customHeight="1">
      <c r="A20" s="2">
        <v>12</v>
      </c>
      <c r="B20" s="2" t="s">
        <v>24</v>
      </c>
      <c r="C20" s="30">
        <v>6600</v>
      </c>
      <c r="D20" s="24"/>
      <c r="E20" s="24"/>
      <c r="F20" s="24"/>
      <c r="G20" s="6">
        <f t="shared" si="1"/>
        <v>0</v>
      </c>
      <c r="H20" s="24">
        <v>1</v>
      </c>
      <c r="I20" s="24"/>
      <c r="J20" s="24"/>
      <c r="K20" s="6">
        <f t="shared" si="2"/>
        <v>1</v>
      </c>
      <c r="L20" s="6">
        <f t="shared" si="10"/>
        <v>1</v>
      </c>
      <c r="M20" s="24"/>
      <c r="N20" s="24"/>
      <c r="O20" s="24"/>
      <c r="P20" s="24"/>
      <c r="Q20" s="24"/>
      <c r="R20" s="24"/>
      <c r="S20" s="6">
        <f t="shared" si="0"/>
        <v>0</v>
      </c>
      <c r="T20" s="24"/>
      <c r="U20" s="24"/>
      <c r="V20" s="24"/>
      <c r="W20" s="24"/>
      <c r="X20" s="24"/>
      <c r="Y20" s="24"/>
      <c r="Z20" s="6">
        <f t="shared" si="3"/>
        <v>0</v>
      </c>
      <c r="AA20" s="6"/>
      <c r="AB20" s="6">
        <f t="shared" si="4"/>
        <v>0</v>
      </c>
      <c r="AC20" s="24"/>
      <c r="AD20" s="24"/>
      <c r="AE20" s="24"/>
      <c r="AF20" s="24">
        <v>1</v>
      </c>
      <c r="AG20" s="24"/>
      <c r="AH20" s="24"/>
      <c r="AI20" s="6">
        <f t="shared" si="5"/>
        <v>1</v>
      </c>
      <c r="AJ20" s="24"/>
      <c r="AK20" s="24"/>
      <c r="AL20" s="24"/>
      <c r="AM20" s="24"/>
      <c r="AN20" s="24"/>
      <c r="AO20" s="24"/>
      <c r="AP20" s="6">
        <f t="shared" si="6"/>
        <v>0</v>
      </c>
      <c r="AQ20" s="6">
        <v>0</v>
      </c>
      <c r="AR20" s="6">
        <f t="shared" si="8"/>
        <v>1</v>
      </c>
      <c r="AS20" s="118">
        <f t="shared" si="9"/>
        <v>1</v>
      </c>
    </row>
    <row r="21" spans="1:45" ht="20.100000000000001" customHeight="1">
      <c r="A21" s="2">
        <v>13</v>
      </c>
      <c r="B21" s="2"/>
      <c r="C21" s="30">
        <v>7200</v>
      </c>
      <c r="D21" s="24"/>
      <c r="E21" s="24"/>
      <c r="F21" s="24"/>
      <c r="G21" s="6">
        <f t="shared" si="1"/>
        <v>0</v>
      </c>
      <c r="H21" s="24"/>
      <c r="I21" s="24"/>
      <c r="J21" s="24"/>
      <c r="K21" s="6">
        <f t="shared" ref="K21:K25" si="11">H21+I21</f>
        <v>0</v>
      </c>
      <c r="L21" s="6">
        <f t="shared" ref="L21:L25" si="12">G21+K21</f>
        <v>0</v>
      </c>
      <c r="M21" s="24"/>
      <c r="N21" s="24"/>
      <c r="O21" s="24"/>
      <c r="P21" s="24"/>
      <c r="Q21" s="24"/>
      <c r="R21" s="24"/>
      <c r="S21" s="6">
        <f t="shared" si="0"/>
        <v>0</v>
      </c>
      <c r="T21" s="24"/>
      <c r="U21" s="24"/>
      <c r="V21" s="24"/>
      <c r="W21" s="24"/>
      <c r="X21" s="24"/>
      <c r="Y21" s="24"/>
      <c r="Z21" s="6">
        <f t="shared" ref="Z21:Z26" si="13">T21+U21+V21+W21</f>
        <v>0</v>
      </c>
      <c r="AA21" s="6"/>
      <c r="AB21" s="6">
        <f t="shared" si="4"/>
        <v>0</v>
      </c>
      <c r="AC21" s="24"/>
      <c r="AD21" s="24"/>
      <c r="AE21" s="24"/>
      <c r="AF21" s="24"/>
      <c r="AG21" s="24"/>
      <c r="AH21" s="24"/>
      <c r="AI21" s="6">
        <f t="shared" si="5"/>
        <v>0</v>
      </c>
      <c r="AJ21" s="24"/>
      <c r="AK21" s="24"/>
      <c r="AL21" s="24"/>
      <c r="AM21" s="24"/>
      <c r="AN21" s="24"/>
      <c r="AO21" s="24"/>
      <c r="AP21" s="6">
        <f t="shared" ref="AP21:AP26" si="14">AJ21+AK21+AL21+AM21</f>
        <v>0</v>
      </c>
      <c r="AQ21" s="6">
        <v>0</v>
      </c>
      <c r="AR21" s="6">
        <f t="shared" si="8"/>
        <v>0</v>
      </c>
      <c r="AS21" s="118">
        <f t="shared" si="9"/>
        <v>0</v>
      </c>
    </row>
    <row r="22" spans="1:45" ht="20.100000000000001" customHeight="1">
      <c r="A22" s="2">
        <v>14</v>
      </c>
      <c r="B22" s="2"/>
      <c r="C22" s="30">
        <v>7600</v>
      </c>
      <c r="D22" s="24"/>
      <c r="E22" s="24"/>
      <c r="F22" s="24"/>
      <c r="G22" s="6">
        <f t="shared" si="1"/>
        <v>0</v>
      </c>
      <c r="H22" s="24"/>
      <c r="I22" s="24"/>
      <c r="J22" s="24"/>
      <c r="K22" s="6">
        <f t="shared" si="11"/>
        <v>0</v>
      </c>
      <c r="L22" s="6">
        <f t="shared" si="12"/>
        <v>0</v>
      </c>
      <c r="M22" s="24"/>
      <c r="N22" s="24"/>
      <c r="O22" s="24"/>
      <c r="P22" s="24"/>
      <c r="Q22" s="24"/>
      <c r="R22" s="24"/>
      <c r="S22" s="6">
        <f t="shared" si="0"/>
        <v>0</v>
      </c>
      <c r="T22" s="24"/>
      <c r="U22" s="24"/>
      <c r="V22" s="24"/>
      <c r="W22" s="24"/>
      <c r="X22" s="24"/>
      <c r="Y22" s="24"/>
      <c r="Z22" s="6">
        <f t="shared" si="13"/>
        <v>0</v>
      </c>
      <c r="AA22" s="6"/>
      <c r="AB22" s="6">
        <f t="shared" si="4"/>
        <v>0</v>
      </c>
      <c r="AC22" s="24"/>
      <c r="AD22" s="24"/>
      <c r="AE22" s="24"/>
      <c r="AF22" s="24"/>
      <c r="AG22" s="24"/>
      <c r="AH22" s="24"/>
      <c r="AI22" s="6">
        <f t="shared" si="5"/>
        <v>0</v>
      </c>
      <c r="AJ22" s="24"/>
      <c r="AK22" s="24"/>
      <c r="AL22" s="24"/>
      <c r="AM22" s="24"/>
      <c r="AN22" s="24"/>
      <c r="AO22" s="24"/>
      <c r="AP22" s="6">
        <f t="shared" si="14"/>
        <v>0</v>
      </c>
      <c r="AQ22" s="6">
        <v>0</v>
      </c>
      <c r="AR22" s="6">
        <f t="shared" si="8"/>
        <v>0</v>
      </c>
      <c r="AS22" s="118">
        <f t="shared" si="9"/>
        <v>0</v>
      </c>
    </row>
    <row r="23" spans="1:45" ht="20.100000000000001" customHeight="1">
      <c r="A23" s="2">
        <v>15</v>
      </c>
      <c r="B23" s="2"/>
      <c r="C23" s="30">
        <v>8200</v>
      </c>
      <c r="D23" s="24"/>
      <c r="E23" s="24"/>
      <c r="F23" s="24"/>
      <c r="G23" s="6">
        <f t="shared" si="1"/>
        <v>0</v>
      </c>
      <c r="H23" s="24"/>
      <c r="I23" s="24"/>
      <c r="J23" s="24"/>
      <c r="K23" s="6">
        <f t="shared" si="11"/>
        <v>0</v>
      </c>
      <c r="L23" s="6">
        <f t="shared" si="12"/>
        <v>0</v>
      </c>
      <c r="M23" s="24"/>
      <c r="N23" s="24"/>
      <c r="O23" s="24"/>
      <c r="P23" s="24"/>
      <c r="Q23" s="24"/>
      <c r="R23" s="24"/>
      <c r="S23" s="6">
        <f t="shared" si="0"/>
        <v>0</v>
      </c>
      <c r="T23" s="24"/>
      <c r="U23" s="24"/>
      <c r="V23" s="24"/>
      <c r="W23" s="24"/>
      <c r="X23" s="24"/>
      <c r="Y23" s="24"/>
      <c r="Z23" s="6">
        <f t="shared" si="13"/>
        <v>0</v>
      </c>
      <c r="AA23" s="6"/>
      <c r="AB23" s="6">
        <f t="shared" si="4"/>
        <v>0</v>
      </c>
      <c r="AC23" s="24"/>
      <c r="AD23" s="24"/>
      <c r="AE23" s="24"/>
      <c r="AF23" s="24"/>
      <c r="AG23" s="24"/>
      <c r="AH23" s="24"/>
      <c r="AI23" s="6">
        <f t="shared" si="5"/>
        <v>0</v>
      </c>
      <c r="AJ23" s="24"/>
      <c r="AK23" s="24"/>
      <c r="AL23" s="24"/>
      <c r="AM23" s="24"/>
      <c r="AN23" s="24"/>
      <c r="AO23" s="24"/>
      <c r="AP23" s="6">
        <f t="shared" si="14"/>
        <v>0</v>
      </c>
      <c r="AQ23" s="6">
        <v>0</v>
      </c>
      <c r="AR23" s="6">
        <f t="shared" si="8"/>
        <v>0</v>
      </c>
      <c r="AS23" s="118">
        <f t="shared" si="9"/>
        <v>0</v>
      </c>
    </row>
    <row r="24" spans="1:45" ht="20.100000000000001" customHeight="1">
      <c r="A24" s="2">
        <v>16</v>
      </c>
      <c r="B24" s="2"/>
      <c r="C24" s="30">
        <v>8700</v>
      </c>
      <c r="D24" s="24"/>
      <c r="E24" s="24"/>
      <c r="F24" s="24"/>
      <c r="G24" s="6">
        <f t="shared" si="1"/>
        <v>0</v>
      </c>
      <c r="H24" s="24"/>
      <c r="I24" s="24"/>
      <c r="J24" s="24"/>
      <c r="K24" s="6">
        <f t="shared" si="11"/>
        <v>0</v>
      </c>
      <c r="L24" s="6">
        <f t="shared" si="12"/>
        <v>0</v>
      </c>
      <c r="M24" s="24"/>
      <c r="N24" s="24"/>
      <c r="O24" s="24"/>
      <c r="P24" s="24"/>
      <c r="Q24" s="24"/>
      <c r="R24" s="24"/>
      <c r="S24" s="6">
        <f t="shared" si="0"/>
        <v>0</v>
      </c>
      <c r="T24" s="24"/>
      <c r="U24" s="24"/>
      <c r="V24" s="24"/>
      <c r="W24" s="24"/>
      <c r="X24" s="24"/>
      <c r="Y24" s="24"/>
      <c r="Z24" s="6">
        <f t="shared" si="13"/>
        <v>0</v>
      </c>
      <c r="AA24" s="6"/>
      <c r="AB24" s="6">
        <f t="shared" si="4"/>
        <v>0</v>
      </c>
      <c r="AC24" s="24"/>
      <c r="AD24" s="24"/>
      <c r="AE24" s="24"/>
      <c r="AF24" s="24"/>
      <c r="AG24" s="24"/>
      <c r="AH24" s="24"/>
      <c r="AI24" s="6">
        <f t="shared" si="5"/>
        <v>0</v>
      </c>
      <c r="AJ24" s="24"/>
      <c r="AK24" s="24"/>
      <c r="AL24" s="24"/>
      <c r="AM24" s="24"/>
      <c r="AN24" s="24"/>
      <c r="AO24" s="24"/>
      <c r="AP24" s="6">
        <f t="shared" si="14"/>
        <v>0</v>
      </c>
      <c r="AQ24" s="6">
        <v>0</v>
      </c>
      <c r="AR24" s="6">
        <f t="shared" si="8"/>
        <v>0</v>
      </c>
      <c r="AS24" s="118">
        <f t="shared" si="9"/>
        <v>0</v>
      </c>
    </row>
    <row r="25" spans="1:45" ht="20.100000000000001" customHeight="1">
      <c r="A25" s="2">
        <v>17</v>
      </c>
      <c r="B25" s="2"/>
      <c r="C25" s="30">
        <v>8900</v>
      </c>
      <c r="D25" s="24"/>
      <c r="E25" s="24"/>
      <c r="F25" s="24"/>
      <c r="G25" s="6">
        <f t="shared" si="1"/>
        <v>0</v>
      </c>
      <c r="H25" s="24"/>
      <c r="I25" s="24"/>
      <c r="J25" s="24"/>
      <c r="K25" s="6">
        <f t="shared" si="11"/>
        <v>0</v>
      </c>
      <c r="L25" s="6">
        <f t="shared" si="12"/>
        <v>0</v>
      </c>
      <c r="M25" s="24"/>
      <c r="N25" s="24"/>
      <c r="O25" s="24"/>
      <c r="P25" s="24"/>
      <c r="Q25" s="24"/>
      <c r="R25" s="24"/>
      <c r="S25" s="6">
        <f t="shared" si="0"/>
        <v>0</v>
      </c>
      <c r="T25" s="24"/>
      <c r="U25" s="24"/>
      <c r="V25" s="24"/>
      <c r="W25" s="24"/>
      <c r="X25" s="24"/>
      <c r="Y25" s="24"/>
      <c r="Z25" s="6">
        <f t="shared" si="13"/>
        <v>0</v>
      </c>
      <c r="AA25" s="6"/>
      <c r="AB25" s="6">
        <f t="shared" si="4"/>
        <v>0</v>
      </c>
      <c r="AC25" s="24"/>
      <c r="AD25" s="24"/>
      <c r="AE25" s="24"/>
      <c r="AF25" s="24"/>
      <c r="AG25" s="24"/>
      <c r="AH25" s="24"/>
      <c r="AI25" s="6">
        <f t="shared" si="5"/>
        <v>0</v>
      </c>
      <c r="AJ25" s="24"/>
      <c r="AK25" s="24"/>
      <c r="AL25" s="24"/>
      <c r="AM25" s="24"/>
      <c r="AN25" s="24"/>
      <c r="AO25" s="24"/>
      <c r="AP25" s="6">
        <f t="shared" si="14"/>
        <v>0</v>
      </c>
      <c r="AQ25" s="6">
        <v>0</v>
      </c>
      <c r="AR25" s="6">
        <f t="shared" si="8"/>
        <v>0</v>
      </c>
      <c r="AS25" s="118">
        <f t="shared" si="9"/>
        <v>0</v>
      </c>
    </row>
    <row r="26" spans="1:45" ht="20.100000000000001" customHeight="1">
      <c r="A26" s="2">
        <v>18</v>
      </c>
      <c r="B26" s="2"/>
      <c r="C26" s="30">
        <v>9500</v>
      </c>
      <c r="D26" s="24"/>
      <c r="E26" s="24"/>
      <c r="F26" s="24"/>
      <c r="G26" s="6">
        <f t="shared" si="1"/>
        <v>0</v>
      </c>
      <c r="H26" s="24"/>
      <c r="I26" s="24"/>
      <c r="J26" s="24"/>
      <c r="K26" s="6">
        <f t="shared" ref="K26" si="15">H26+I26</f>
        <v>0</v>
      </c>
      <c r="L26" s="6">
        <f t="shared" ref="L26" si="16">G26+K26</f>
        <v>0</v>
      </c>
      <c r="M26" s="24"/>
      <c r="N26" s="24"/>
      <c r="O26" s="24"/>
      <c r="P26" s="24"/>
      <c r="Q26" s="24"/>
      <c r="R26" s="24"/>
      <c r="S26" s="6">
        <f t="shared" si="0"/>
        <v>0</v>
      </c>
      <c r="T26" s="24"/>
      <c r="U26" s="24"/>
      <c r="V26" s="24"/>
      <c r="W26" s="24"/>
      <c r="X26" s="24"/>
      <c r="Y26" s="24"/>
      <c r="Z26" s="6">
        <f t="shared" si="13"/>
        <v>0</v>
      </c>
      <c r="AA26" s="6"/>
      <c r="AB26" s="6">
        <f t="shared" si="4"/>
        <v>0</v>
      </c>
      <c r="AC26" s="24"/>
      <c r="AD26" s="24"/>
      <c r="AE26" s="24"/>
      <c r="AF26" s="24"/>
      <c r="AG26" s="24"/>
      <c r="AH26" s="24"/>
      <c r="AI26" s="6">
        <f t="shared" si="5"/>
        <v>0</v>
      </c>
      <c r="AJ26" s="24"/>
      <c r="AK26" s="24"/>
      <c r="AL26" s="24"/>
      <c r="AM26" s="24"/>
      <c r="AN26" s="24"/>
      <c r="AO26" s="24"/>
      <c r="AP26" s="6">
        <f t="shared" si="14"/>
        <v>0</v>
      </c>
      <c r="AQ26" s="6">
        <v>0</v>
      </c>
      <c r="AR26" s="6">
        <f t="shared" si="8"/>
        <v>0</v>
      </c>
      <c r="AS26" s="118">
        <f t="shared" si="9"/>
        <v>0</v>
      </c>
    </row>
    <row r="27" spans="1:45" ht="20.100000000000001" customHeight="1">
      <c r="A27" s="2">
        <v>19</v>
      </c>
      <c r="B27" s="2" t="s">
        <v>25</v>
      </c>
      <c r="C27" s="30">
        <v>9500</v>
      </c>
      <c r="D27" s="24"/>
      <c r="E27" s="24"/>
      <c r="F27" s="24"/>
      <c r="G27" s="6">
        <f t="shared" si="1"/>
        <v>0</v>
      </c>
      <c r="H27" s="24"/>
      <c r="I27" s="24"/>
      <c r="J27" s="24"/>
      <c r="K27" s="6">
        <f t="shared" si="2"/>
        <v>0</v>
      </c>
      <c r="L27" s="6">
        <f t="shared" si="10"/>
        <v>0</v>
      </c>
      <c r="M27" s="24"/>
      <c r="N27" s="24"/>
      <c r="O27" s="24"/>
      <c r="P27" s="24"/>
      <c r="Q27" s="24"/>
      <c r="R27" s="24"/>
      <c r="S27" s="6">
        <f t="shared" si="0"/>
        <v>0</v>
      </c>
      <c r="T27" s="24"/>
      <c r="U27" s="24"/>
      <c r="V27" s="24"/>
      <c r="W27" s="24"/>
      <c r="X27" s="24"/>
      <c r="Y27" s="24"/>
      <c r="Z27" s="6">
        <f t="shared" si="3"/>
        <v>0</v>
      </c>
      <c r="AA27" s="6"/>
      <c r="AB27" s="6">
        <f t="shared" si="4"/>
        <v>0</v>
      </c>
      <c r="AC27" s="24"/>
      <c r="AD27" s="24"/>
      <c r="AE27" s="24"/>
      <c r="AF27" s="24"/>
      <c r="AG27" s="24"/>
      <c r="AH27" s="24"/>
      <c r="AI27" s="6">
        <f t="shared" si="5"/>
        <v>0</v>
      </c>
      <c r="AJ27" s="24"/>
      <c r="AK27" s="24"/>
      <c r="AL27" s="24"/>
      <c r="AM27" s="24"/>
      <c r="AN27" s="24"/>
      <c r="AO27" s="24"/>
      <c r="AP27" s="6">
        <f t="shared" si="6"/>
        <v>0</v>
      </c>
      <c r="AQ27" s="6">
        <f t="shared" si="7"/>
        <v>0</v>
      </c>
      <c r="AR27" s="6">
        <f t="shared" si="8"/>
        <v>0</v>
      </c>
      <c r="AS27" s="118">
        <f t="shared" si="9"/>
        <v>0</v>
      </c>
    </row>
    <row r="28" spans="1:45" ht="20.100000000000001" customHeight="1">
      <c r="A28" s="2">
        <v>20</v>
      </c>
      <c r="B28" s="1" t="s">
        <v>36</v>
      </c>
      <c r="C28" s="30">
        <v>10000</v>
      </c>
      <c r="D28" s="24"/>
      <c r="E28" s="24"/>
      <c r="F28" s="24"/>
      <c r="G28" s="6">
        <f t="shared" si="1"/>
        <v>0</v>
      </c>
      <c r="H28" s="24"/>
      <c r="I28" s="24"/>
      <c r="J28" s="24"/>
      <c r="K28" s="6">
        <f t="shared" si="2"/>
        <v>0</v>
      </c>
      <c r="L28" s="6">
        <f t="shared" si="10"/>
        <v>0</v>
      </c>
      <c r="M28" s="24"/>
      <c r="N28" s="24"/>
      <c r="O28" s="24"/>
      <c r="P28" s="24"/>
      <c r="Q28" s="24"/>
      <c r="R28" s="24"/>
      <c r="S28" s="6">
        <f t="shared" si="0"/>
        <v>0</v>
      </c>
      <c r="T28" s="24"/>
      <c r="U28" s="24"/>
      <c r="V28" s="24"/>
      <c r="W28" s="24"/>
      <c r="X28" s="24"/>
      <c r="Y28" s="24"/>
      <c r="Z28" s="6">
        <f t="shared" si="3"/>
        <v>0</v>
      </c>
      <c r="AA28" s="6"/>
      <c r="AB28" s="6">
        <f t="shared" si="4"/>
        <v>0</v>
      </c>
      <c r="AC28" s="24"/>
      <c r="AD28" s="24"/>
      <c r="AE28" s="24"/>
      <c r="AF28" s="24"/>
      <c r="AG28" s="24"/>
      <c r="AH28" s="24"/>
      <c r="AI28" s="6">
        <f t="shared" si="5"/>
        <v>0</v>
      </c>
      <c r="AJ28" s="24"/>
      <c r="AK28" s="24"/>
      <c r="AL28" s="24"/>
      <c r="AM28" s="24"/>
      <c r="AN28" s="24"/>
      <c r="AO28" s="24"/>
      <c r="AP28" s="6">
        <f t="shared" si="6"/>
        <v>0</v>
      </c>
      <c r="AQ28" s="6">
        <f t="shared" si="7"/>
        <v>0</v>
      </c>
      <c r="AR28" s="6">
        <f t="shared" si="8"/>
        <v>0</v>
      </c>
      <c r="AS28" s="118">
        <f t="shared" si="9"/>
        <v>0</v>
      </c>
    </row>
    <row r="29" spans="1:45" s="23" customFormat="1" ht="20.100000000000001" customHeight="1">
      <c r="A29" s="21"/>
      <c r="B29" s="22" t="s">
        <v>11</v>
      </c>
      <c r="C29" s="86" t="s">
        <v>11</v>
      </c>
      <c r="D29" s="21">
        <f>SUM(D9:D28)</f>
        <v>15</v>
      </c>
      <c r="E29" s="21">
        <f t="shared" ref="E29:AR29" si="17">SUM(E9:E28)</f>
        <v>0</v>
      </c>
      <c r="F29" s="21">
        <f t="shared" si="17"/>
        <v>0</v>
      </c>
      <c r="G29" s="6">
        <f t="shared" si="1"/>
        <v>15</v>
      </c>
      <c r="H29" s="21">
        <f t="shared" si="17"/>
        <v>4</v>
      </c>
      <c r="I29" s="21">
        <f t="shared" si="17"/>
        <v>0</v>
      </c>
      <c r="J29" s="21"/>
      <c r="K29" s="21">
        <f t="shared" si="17"/>
        <v>4</v>
      </c>
      <c r="L29" s="21">
        <f t="shared" si="17"/>
        <v>19</v>
      </c>
      <c r="M29" s="21">
        <f t="shared" si="17"/>
        <v>1</v>
      </c>
      <c r="N29" s="21">
        <f t="shared" si="17"/>
        <v>0</v>
      </c>
      <c r="O29" s="21">
        <f t="shared" si="17"/>
        <v>5</v>
      </c>
      <c r="P29" s="21">
        <f t="shared" si="17"/>
        <v>1</v>
      </c>
      <c r="Q29" s="21">
        <f t="shared" si="17"/>
        <v>0</v>
      </c>
      <c r="R29" s="21">
        <f t="shared" si="17"/>
        <v>0</v>
      </c>
      <c r="S29" s="21">
        <f t="shared" si="17"/>
        <v>7</v>
      </c>
      <c r="T29" s="21">
        <f t="shared" si="17"/>
        <v>1</v>
      </c>
      <c r="U29" s="21">
        <f t="shared" si="17"/>
        <v>0</v>
      </c>
      <c r="V29" s="21">
        <f t="shared" si="17"/>
        <v>1</v>
      </c>
      <c r="W29" s="21">
        <f t="shared" si="17"/>
        <v>6</v>
      </c>
      <c r="X29" s="21">
        <f t="shared" si="17"/>
        <v>0</v>
      </c>
      <c r="Y29" s="21">
        <f t="shared" si="17"/>
        <v>0</v>
      </c>
      <c r="Z29" s="21">
        <f t="shared" si="17"/>
        <v>8</v>
      </c>
      <c r="AA29" s="21">
        <f t="shared" si="17"/>
        <v>0</v>
      </c>
      <c r="AB29" s="6">
        <f t="shared" si="4"/>
        <v>15</v>
      </c>
      <c r="AC29" s="21">
        <f t="shared" si="17"/>
        <v>0</v>
      </c>
      <c r="AD29" s="21">
        <f t="shared" si="17"/>
        <v>0</v>
      </c>
      <c r="AE29" s="21">
        <f t="shared" si="17"/>
        <v>0</v>
      </c>
      <c r="AF29" s="21">
        <f t="shared" si="17"/>
        <v>3</v>
      </c>
      <c r="AG29" s="21">
        <f t="shared" si="17"/>
        <v>0</v>
      </c>
      <c r="AH29" s="21">
        <f t="shared" si="17"/>
        <v>0</v>
      </c>
      <c r="AI29" s="21">
        <f t="shared" si="17"/>
        <v>3</v>
      </c>
      <c r="AJ29" s="21">
        <f t="shared" si="17"/>
        <v>0</v>
      </c>
      <c r="AK29" s="21">
        <f t="shared" si="17"/>
        <v>0</v>
      </c>
      <c r="AL29" s="21">
        <f t="shared" si="17"/>
        <v>0</v>
      </c>
      <c r="AM29" s="21">
        <f t="shared" si="17"/>
        <v>1</v>
      </c>
      <c r="AN29" s="21">
        <f t="shared" si="17"/>
        <v>0</v>
      </c>
      <c r="AO29" s="21">
        <f t="shared" si="17"/>
        <v>0</v>
      </c>
      <c r="AP29" s="21">
        <f t="shared" si="17"/>
        <v>1</v>
      </c>
      <c r="AQ29" s="21">
        <f t="shared" si="17"/>
        <v>0</v>
      </c>
      <c r="AR29" s="21">
        <f t="shared" si="17"/>
        <v>4</v>
      </c>
      <c r="AS29" s="118">
        <f t="shared" si="9"/>
        <v>19</v>
      </c>
    </row>
  </sheetData>
  <customSheetViews>
    <customSheetView guid="{305478A3-A44A-4FA6-B592-7592E3BF595D}" scale="90">
      <selection activeCell="Z9" activeCellId="5" sqref="C9:D22 F9:G22 J9:M22 O9:R22 U9:X22 Z9:AC22"/>
      <pageMargins left="0.35" right="0.25" top="0.75" bottom="0.75" header="0.5" footer="0.5"/>
      <printOptions horizontalCentered="1"/>
      <pageSetup paperSize="5" orientation="landscape" horizontalDpi="360" verticalDpi="360" r:id="rId1"/>
      <headerFooter alignWithMargins="0"/>
    </customSheetView>
  </customSheetViews>
  <mergeCells count="21">
    <mergeCell ref="AS5:AS7"/>
    <mergeCell ref="A2:AF2"/>
    <mergeCell ref="AI2:AR2"/>
    <mergeCell ref="AI1:AR1"/>
    <mergeCell ref="A1:AF1"/>
    <mergeCell ref="A4:AR4"/>
    <mergeCell ref="A3:AR3"/>
    <mergeCell ref="A5:A7"/>
    <mergeCell ref="D5:G6"/>
    <mergeCell ref="AR6:AR7"/>
    <mergeCell ref="AC6:AI6"/>
    <mergeCell ref="AJ6:AP6"/>
    <mergeCell ref="AQ6:AQ7"/>
    <mergeCell ref="H5:K6"/>
    <mergeCell ref="M6:S6"/>
    <mergeCell ref="T6:Z6"/>
    <mergeCell ref="AB6:AB7"/>
    <mergeCell ref="L5:L7"/>
    <mergeCell ref="M5:AB5"/>
    <mergeCell ref="B5:C6"/>
    <mergeCell ref="AC5:AR5"/>
  </mergeCells>
  <phoneticPr fontId="3" type="noConversion"/>
  <printOptions horizontalCentered="1"/>
  <pageMargins left="0.35433070866141736" right="0.23622047244094491" top="0.74803149606299213" bottom="0.74803149606299213" header="0.51181102362204722" footer="0.51181102362204722"/>
  <pageSetup paperSize="9" scale="84" orientation="landscape" horizontalDpi="360" verticalDpi="36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42"/>
  <sheetViews>
    <sheetView zoomScale="90" zoomScaleNormal="90" workbookViewId="0">
      <selection activeCell="I6" sqref="I6:I7"/>
    </sheetView>
  </sheetViews>
  <sheetFormatPr defaultRowHeight="13.2"/>
  <cols>
    <col min="1" max="1" width="5.5546875" customWidth="1"/>
    <col min="2" max="2" width="16.33203125" customWidth="1"/>
    <col min="3" max="3" width="10.88671875" customWidth="1"/>
    <col min="4" max="4" width="9.5546875" customWidth="1"/>
    <col min="5" max="5" width="9" customWidth="1"/>
    <col min="7" max="7" width="7.109375" customWidth="1"/>
    <col min="8" max="8" width="7.5546875" customWidth="1"/>
    <col min="9" max="9" width="10.6640625" customWidth="1"/>
    <col min="10" max="10" width="10" bestFit="1" customWidth="1"/>
    <col min="12" max="12" width="0" hidden="1" customWidth="1"/>
    <col min="13" max="23" width="9.109375" hidden="1" customWidth="1"/>
    <col min="24" max="24" width="0" hidden="1" customWidth="1"/>
    <col min="26" max="26" width="0" hidden="1" customWidth="1"/>
  </cols>
  <sheetData>
    <row r="1" spans="1:10" ht="21">
      <c r="A1" s="92"/>
      <c r="B1" s="92"/>
      <c r="C1" s="92"/>
      <c r="D1" s="92"/>
      <c r="E1" s="92"/>
      <c r="F1" s="92"/>
      <c r="G1" s="92"/>
      <c r="H1" s="92"/>
      <c r="I1" s="92"/>
      <c r="J1" s="92"/>
    </row>
    <row r="2" spans="1:10" ht="18">
      <c r="A2" s="98" t="s">
        <v>26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21">
      <c r="A3" s="92" t="str">
        <f>'1'!$A$1</f>
        <v>jkT; deZpkjh x.kuk la[;ka&amp;78 ¼lUnZfHkr fnukad 31&amp;03&amp;2018½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ht="16.95" customHeight="1">
      <c r="A4" s="98" t="s">
        <v>85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ht="16.95" customHeight="1">
      <c r="A5" s="98" t="str">
        <f>'1'!$A$3</f>
        <v>foHkkx dk uke % jktdh; mPp ek/;fed fo|ky; 15tSM] ¼Jhxaxkuxj½ f'k{kk foHkkx</v>
      </c>
      <c r="B5" s="98"/>
      <c r="C5" s="98"/>
      <c r="D5" s="98"/>
      <c r="E5" s="98"/>
      <c r="F5" s="98"/>
      <c r="G5" s="98"/>
      <c r="H5" s="98"/>
      <c r="I5" s="39" t="s">
        <v>91</v>
      </c>
      <c r="J5" s="40"/>
    </row>
    <row r="6" spans="1:10" ht="35.25" customHeight="1">
      <c r="A6" s="100" t="s">
        <v>27</v>
      </c>
      <c r="B6" s="100" t="s">
        <v>4</v>
      </c>
      <c r="C6" s="100" t="s">
        <v>28</v>
      </c>
      <c r="D6" s="100" t="s">
        <v>84</v>
      </c>
      <c r="E6" s="100" t="s">
        <v>89</v>
      </c>
      <c r="F6" s="100"/>
      <c r="G6" s="100"/>
      <c r="H6" s="100"/>
      <c r="I6" s="91" t="s">
        <v>140</v>
      </c>
      <c r="J6" s="99" t="s">
        <v>37</v>
      </c>
    </row>
    <row r="7" spans="1:10" ht="60" customHeight="1">
      <c r="A7" s="100"/>
      <c r="B7" s="100"/>
      <c r="C7" s="100"/>
      <c r="D7" s="100"/>
      <c r="E7" s="41" t="s">
        <v>38</v>
      </c>
      <c r="F7" s="41" t="s">
        <v>39</v>
      </c>
      <c r="G7" s="41" t="s">
        <v>40</v>
      </c>
      <c r="H7" s="84" t="s">
        <v>77</v>
      </c>
      <c r="I7" s="91"/>
      <c r="J7" s="99"/>
    </row>
    <row r="8" spans="1:10" s="19" customFormat="1" ht="10.199999999999999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</row>
    <row r="9" spans="1:10" ht="20.100000000000001" customHeight="1">
      <c r="A9" s="2">
        <v>1</v>
      </c>
      <c r="B9" s="2">
        <v>1700</v>
      </c>
      <c r="C9" s="2">
        <v>0</v>
      </c>
      <c r="D9" s="9">
        <f>ROUND(C9*7%,0)</f>
        <v>0</v>
      </c>
      <c r="E9" s="2"/>
      <c r="F9" s="9">
        <f>ROUND(C9*8%,0)</f>
        <v>0</v>
      </c>
      <c r="G9" s="2"/>
      <c r="H9" s="2"/>
      <c r="I9" s="9">
        <f>E9+F9+G9+H9</f>
        <v>0</v>
      </c>
      <c r="J9" s="9">
        <f>C9+D9+I9</f>
        <v>0</v>
      </c>
    </row>
    <row r="10" spans="1:10" ht="20.100000000000001" customHeight="1">
      <c r="A10" s="2">
        <v>2</v>
      </c>
      <c r="B10" s="2">
        <v>1750</v>
      </c>
      <c r="C10" s="2"/>
      <c r="D10" s="9">
        <f t="shared" ref="D10:D35" si="0">ROUND(C10*7%,0)</f>
        <v>0</v>
      </c>
      <c r="E10" s="2"/>
      <c r="F10" s="9">
        <f t="shared" ref="F10:F35" si="1">ROUND(C10*8%,0)</f>
        <v>0</v>
      </c>
      <c r="G10" s="2"/>
      <c r="H10" s="2">
        <v>0</v>
      </c>
      <c r="I10" s="9">
        <f t="shared" ref="I10" si="2">E10+F10+G10+H10</f>
        <v>0</v>
      </c>
      <c r="J10" s="9">
        <f>C10+D10+I10</f>
        <v>0</v>
      </c>
    </row>
    <row r="11" spans="1:10" ht="20.100000000000001" hidden="1" customHeight="1">
      <c r="A11" s="2" t="s">
        <v>137</v>
      </c>
      <c r="B11" s="2">
        <v>1900</v>
      </c>
      <c r="C11" s="2">
        <v>27900</v>
      </c>
      <c r="D11" s="9">
        <f t="shared" ref="D11:D12" si="3">ROUND(C11*7%,0)</f>
        <v>1953</v>
      </c>
      <c r="E11" s="2"/>
      <c r="F11" s="9">
        <f t="shared" ref="F11:F12" si="4">ROUND(C11*8%,0)</f>
        <v>2232</v>
      </c>
      <c r="G11" s="2"/>
      <c r="H11" s="2">
        <v>150</v>
      </c>
      <c r="I11" s="9">
        <f t="shared" ref="I11:I17" si="5">E11+F11+G11+H11</f>
        <v>2382</v>
      </c>
      <c r="J11" s="9">
        <f>C11+D11+I11</f>
        <v>32235</v>
      </c>
    </row>
    <row r="12" spans="1:10" ht="20.100000000000001" hidden="1" customHeight="1">
      <c r="A12" s="2" t="s">
        <v>138</v>
      </c>
      <c r="B12" s="2">
        <v>1900</v>
      </c>
      <c r="C12" s="2">
        <v>29300</v>
      </c>
      <c r="D12" s="9">
        <f t="shared" si="3"/>
        <v>2051</v>
      </c>
      <c r="E12" s="2"/>
      <c r="F12" s="9">
        <f t="shared" si="4"/>
        <v>2344</v>
      </c>
      <c r="G12" s="2"/>
      <c r="H12" s="2">
        <v>150</v>
      </c>
      <c r="I12" s="9">
        <f t="shared" si="5"/>
        <v>2494</v>
      </c>
      <c r="J12" s="9">
        <f>C12+D12+I12</f>
        <v>33845</v>
      </c>
    </row>
    <row r="13" spans="1:10" s="75" customFormat="1" ht="20.100000000000001" customHeight="1">
      <c r="A13" s="7">
        <v>3</v>
      </c>
      <c r="B13" s="74">
        <v>1900</v>
      </c>
      <c r="C13" s="7">
        <f>C11+C12</f>
        <v>57200</v>
      </c>
      <c r="D13" s="72">
        <f t="shared" si="0"/>
        <v>4004</v>
      </c>
      <c r="E13" s="7"/>
      <c r="F13" s="72">
        <f t="shared" si="1"/>
        <v>4576</v>
      </c>
      <c r="G13" s="7"/>
      <c r="H13" s="7">
        <f>H11+H12</f>
        <v>300</v>
      </c>
      <c r="I13" s="72">
        <f t="shared" si="5"/>
        <v>4876</v>
      </c>
      <c r="J13" s="72">
        <f>C13+D13+I13</f>
        <v>66080</v>
      </c>
    </row>
    <row r="14" spans="1:10" ht="20.100000000000001" customHeight="1">
      <c r="A14" s="2">
        <v>4</v>
      </c>
      <c r="B14" s="2">
        <v>2000</v>
      </c>
      <c r="C14" s="7">
        <v>0</v>
      </c>
      <c r="D14" s="9">
        <f t="shared" si="0"/>
        <v>0</v>
      </c>
      <c r="E14" s="2"/>
      <c r="F14" s="9">
        <f t="shared" si="1"/>
        <v>0</v>
      </c>
      <c r="G14" s="2"/>
      <c r="H14" s="2"/>
      <c r="I14" s="9">
        <f t="shared" si="5"/>
        <v>0</v>
      </c>
      <c r="J14" s="9">
        <f>C14+D14+I14</f>
        <v>0</v>
      </c>
    </row>
    <row r="15" spans="1:10" s="75" customFormat="1" ht="20.100000000000001" customHeight="1">
      <c r="A15" s="7">
        <v>5</v>
      </c>
      <c r="B15" s="74">
        <v>2400</v>
      </c>
      <c r="C15" s="7">
        <v>20800</v>
      </c>
      <c r="D15" s="72">
        <f t="shared" si="0"/>
        <v>1456</v>
      </c>
      <c r="E15" s="7"/>
      <c r="F15" s="72">
        <f t="shared" si="1"/>
        <v>1664</v>
      </c>
      <c r="G15" s="7"/>
      <c r="H15" s="7"/>
      <c r="I15" s="72">
        <f t="shared" si="5"/>
        <v>1664</v>
      </c>
      <c r="J15" s="72">
        <f>C15+D15+I15</f>
        <v>23920</v>
      </c>
    </row>
    <row r="16" spans="1:10" s="75" customFormat="1" ht="20.100000000000001" customHeight="1">
      <c r="A16" s="7">
        <v>6</v>
      </c>
      <c r="B16" s="74">
        <v>2800</v>
      </c>
      <c r="C16" s="7">
        <v>33300</v>
      </c>
      <c r="D16" s="72">
        <f t="shared" si="0"/>
        <v>2331</v>
      </c>
      <c r="E16" s="7"/>
      <c r="F16" s="72">
        <f t="shared" si="1"/>
        <v>2664</v>
      </c>
      <c r="G16" s="7"/>
      <c r="H16" s="7"/>
      <c r="I16" s="72">
        <f t="shared" si="5"/>
        <v>2664</v>
      </c>
      <c r="J16" s="72">
        <f>C16+D16+I16</f>
        <v>38295</v>
      </c>
    </row>
    <row r="17" spans="1:28" ht="20.100000000000001" customHeight="1">
      <c r="A17" s="2">
        <v>7</v>
      </c>
      <c r="B17" s="2">
        <v>3600</v>
      </c>
      <c r="C17" s="7">
        <v>0</v>
      </c>
      <c r="D17" s="9">
        <f t="shared" si="0"/>
        <v>0</v>
      </c>
      <c r="E17" s="2"/>
      <c r="F17" s="9">
        <f t="shared" si="1"/>
        <v>0</v>
      </c>
      <c r="G17" s="2"/>
      <c r="H17" s="2"/>
      <c r="I17" s="9">
        <f t="shared" si="5"/>
        <v>0</v>
      </c>
      <c r="J17" s="9">
        <f>C17+D17+I17</f>
        <v>0</v>
      </c>
      <c r="AB17" s="75"/>
    </row>
    <row r="18" spans="1:28" ht="20.100000000000001" customHeight="1">
      <c r="A18" s="2">
        <v>8</v>
      </c>
      <c r="B18" s="74">
        <v>4200</v>
      </c>
      <c r="C18" s="7">
        <f>C19+C21+C20</f>
        <v>91200</v>
      </c>
      <c r="D18" s="9">
        <f t="shared" si="0"/>
        <v>6384</v>
      </c>
      <c r="E18" s="7">
        <f t="shared" ref="E18:J18" si="6">E19+E21+E20</f>
        <v>0</v>
      </c>
      <c r="F18" s="9">
        <f t="shared" si="1"/>
        <v>7296</v>
      </c>
      <c r="G18" s="7">
        <f t="shared" si="6"/>
        <v>0</v>
      </c>
      <c r="H18" s="7">
        <f t="shared" si="6"/>
        <v>0</v>
      </c>
      <c r="I18" s="7">
        <f>I19+I21+I20</f>
        <v>7296</v>
      </c>
      <c r="J18" s="7">
        <f t="shared" si="6"/>
        <v>104880</v>
      </c>
    </row>
    <row r="19" spans="1:28" ht="17.399999999999999" hidden="1" customHeight="1">
      <c r="A19" s="2" t="s">
        <v>136</v>
      </c>
      <c r="B19" s="2">
        <v>4200</v>
      </c>
      <c r="C19" s="7">
        <v>52300</v>
      </c>
      <c r="D19" s="9">
        <f t="shared" si="0"/>
        <v>3661</v>
      </c>
      <c r="E19" s="7"/>
      <c r="F19" s="9">
        <f t="shared" si="1"/>
        <v>4184</v>
      </c>
      <c r="G19" s="7"/>
      <c r="H19" s="7"/>
      <c r="I19" s="72">
        <f>E19+F19+G19+H19</f>
        <v>4184</v>
      </c>
      <c r="J19" s="9">
        <f>C19+D19+I19</f>
        <v>60145</v>
      </c>
    </row>
    <row r="20" spans="1:28" ht="20.399999999999999" hidden="1" customHeight="1">
      <c r="A20" s="2" t="s">
        <v>134</v>
      </c>
      <c r="B20" s="2">
        <v>4200</v>
      </c>
      <c r="C20" s="7">
        <v>38900</v>
      </c>
      <c r="D20" s="9">
        <f t="shared" si="0"/>
        <v>2723</v>
      </c>
      <c r="E20" s="7"/>
      <c r="F20" s="9">
        <f t="shared" si="1"/>
        <v>3112</v>
      </c>
      <c r="G20" s="7"/>
      <c r="H20" s="7"/>
      <c r="I20" s="72">
        <f t="shared" ref="I20:I21" si="7">E20+F20+G20+H20</f>
        <v>3112</v>
      </c>
      <c r="J20" s="9">
        <f>C20+D20+I20</f>
        <v>44735</v>
      </c>
    </row>
    <row r="21" spans="1:28" ht="21.6" hidden="1" customHeight="1">
      <c r="A21" s="2"/>
      <c r="B21" s="2">
        <v>4200</v>
      </c>
      <c r="C21" s="7">
        <v>0</v>
      </c>
      <c r="D21" s="9">
        <f t="shared" si="0"/>
        <v>0</v>
      </c>
      <c r="E21" s="7"/>
      <c r="F21" s="9">
        <f t="shared" si="1"/>
        <v>0</v>
      </c>
      <c r="G21" s="7"/>
      <c r="H21" s="7"/>
      <c r="I21" s="72">
        <f t="shared" si="7"/>
        <v>0</v>
      </c>
      <c r="J21" s="9">
        <f>C21+D21+I21</f>
        <v>0</v>
      </c>
    </row>
    <row r="22" spans="1:28" ht="27" customHeight="1">
      <c r="A22" s="2">
        <v>9</v>
      </c>
      <c r="B22" s="73">
        <v>4800</v>
      </c>
      <c r="C22" s="7">
        <f>C23+C24+C25+C26+C27+C28+C29</f>
        <v>345100</v>
      </c>
      <c r="D22" s="9">
        <f t="shared" si="0"/>
        <v>24157</v>
      </c>
      <c r="E22" s="7">
        <f t="shared" ref="E22:H22" si="8">E23+E24+E25+E26+E27+E28+E29+E30+E31+E32</f>
        <v>0</v>
      </c>
      <c r="F22" s="9">
        <f t="shared" si="1"/>
        <v>27608</v>
      </c>
      <c r="G22" s="7">
        <f t="shared" si="8"/>
        <v>0</v>
      </c>
      <c r="H22" s="7">
        <f t="shared" si="8"/>
        <v>0</v>
      </c>
      <c r="I22" s="72">
        <f>I23+I25+I24+I26+I27+I28+I29</f>
        <v>27608</v>
      </c>
      <c r="J22" s="72">
        <f>J23+J24+J25+J26+J27+J28+J29</f>
        <v>396865</v>
      </c>
      <c r="L22">
        <v>22260</v>
      </c>
      <c r="M22">
        <v>17010</v>
      </c>
      <c r="N22">
        <v>20650</v>
      </c>
      <c r="O22">
        <v>20650</v>
      </c>
      <c r="P22">
        <v>21460</v>
      </c>
      <c r="Q22">
        <v>21050</v>
      </c>
      <c r="R22">
        <v>19360</v>
      </c>
      <c r="S22">
        <v>21480</v>
      </c>
      <c r="T22">
        <v>20650</v>
      </c>
      <c r="U22">
        <v>20640</v>
      </c>
      <c r="V22">
        <v>21050</v>
      </c>
      <c r="W22">
        <f>SUM(M22:V22)</f>
        <v>204000</v>
      </c>
    </row>
    <row r="23" spans="1:28" ht="27" hidden="1" customHeight="1">
      <c r="A23" s="2" t="s">
        <v>136</v>
      </c>
      <c r="B23" s="34">
        <v>4800</v>
      </c>
      <c r="C23" s="33">
        <v>57800</v>
      </c>
      <c r="D23" s="9">
        <f t="shared" si="0"/>
        <v>4046</v>
      </c>
      <c r="E23" s="2"/>
      <c r="F23" s="9">
        <f t="shared" si="1"/>
        <v>4624</v>
      </c>
      <c r="G23" s="2"/>
      <c r="H23" s="2"/>
      <c r="I23" s="72">
        <f>E23+F23+G23+H23</f>
        <v>4624</v>
      </c>
      <c r="J23" s="9">
        <f>C23+D23+I23</f>
        <v>66470</v>
      </c>
    </row>
    <row r="24" spans="1:28" ht="27" hidden="1" customHeight="1">
      <c r="A24" s="2" t="s">
        <v>139</v>
      </c>
      <c r="B24" s="34">
        <v>4800</v>
      </c>
      <c r="C24" s="33">
        <v>56100</v>
      </c>
      <c r="D24" s="9">
        <f t="shared" si="0"/>
        <v>3927</v>
      </c>
      <c r="E24" s="2"/>
      <c r="F24" s="9">
        <f t="shared" si="1"/>
        <v>4488</v>
      </c>
      <c r="G24" s="2"/>
      <c r="H24" s="2"/>
      <c r="I24" s="72">
        <f t="shared" ref="I24:I29" si="9">E24+F24+G24+H24</f>
        <v>4488</v>
      </c>
      <c r="J24" s="9">
        <f>C24+D24+I24</f>
        <v>64515</v>
      </c>
    </row>
    <row r="25" spans="1:28" ht="27" hidden="1" customHeight="1">
      <c r="A25" s="2" t="s">
        <v>139</v>
      </c>
      <c r="B25" s="34">
        <v>4800</v>
      </c>
      <c r="C25" s="33">
        <v>57800</v>
      </c>
      <c r="D25" s="9">
        <f t="shared" si="0"/>
        <v>4046</v>
      </c>
      <c r="E25" s="2"/>
      <c r="F25" s="9">
        <f t="shared" si="1"/>
        <v>4624</v>
      </c>
      <c r="G25" s="2"/>
      <c r="H25" s="2"/>
      <c r="I25" s="72">
        <f t="shared" si="9"/>
        <v>4624</v>
      </c>
      <c r="J25" s="9">
        <f>C25+D25+I25</f>
        <v>66470</v>
      </c>
    </row>
    <row r="26" spans="1:28" ht="27" hidden="1" customHeight="1">
      <c r="A26" s="2" t="s">
        <v>134</v>
      </c>
      <c r="B26" s="34">
        <v>4800</v>
      </c>
      <c r="C26" s="33">
        <v>57800</v>
      </c>
      <c r="D26" s="9">
        <f t="shared" si="0"/>
        <v>4046</v>
      </c>
      <c r="E26" s="2"/>
      <c r="F26" s="9">
        <f t="shared" si="1"/>
        <v>4624</v>
      </c>
      <c r="G26" s="2"/>
      <c r="H26" s="2"/>
      <c r="I26" s="72">
        <f t="shared" si="9"/>
        <v>4624</v>
      </c>
      <c r="J26" s="9">
        <f>C26+D26+I26</f>
        <v>66470</v>
      </c>
    </row>
    <row r="27" spans="1:28" ht="27" hidden="1" customHeight="1">
      <c r="A27" s="2" t="s">
        <v>134</v>
      </c>
      <c r="B27" s="34">
        <v>4800</v>
      </c>
      <c r="C27" s="33">
        <v>57800</v>
      </c>
      <c r="D27" s="9">
        <f t="shared" si="0"/>
        <v>4046</v>
      </c>
      <c r="E27" s="2"/>
      <c r="F27" s="9">
        <f t="shared" si="1"/>
        <v>4624</v>
      </c>
      <c r="G27" s="2"/>
      <c r="H27" s="2"/>
      <c r="I27" s="72">
        <f t="shared" si="9"/>
        <v>4624</v>
      </c>
      <c r="J27" s="9">
        <f>C27+D27+I27</f>
        <v>66470</v>
      </c>
    </row>
    <row r="28" spans="1:28" ht="27" hidden="1" customHeight="1">
      <c r="A28" s="2" t="s">
        <v>135</v>
      </c>
      <c r="B28" s="34">
        <v>4800</v>
      </c>
      <c r="C28" s="33">
        <v>57800</v>
      </c>
      <c r="D28" s="9">
        <f t="shared" si="0"/>
        <v>4046</v>
      </c>
      <c r="E28" s="2"/>
      <c r="F28" s="9">
        <f t="shared" si="1"/>
        <v>4624</v>
      </c>
      <c r="G28" s="2"/>
      <c r="H28" s="2"/>
      <c r="I28" s="72">
        <f t="shared" si="9"/>
        <v>4624</v>
      </c>
      <c r="J28" s="9">
        <f>C28+D28+I28</f>
        <v>66470</v>
      </c>
    </row>
    <row r="29" spans="1:28" ht="27" hidden="1" customHeight="1">
      <c r="A29" s="2"/>
      <c r="B29" s="34">
        <v>4800</v>
      </c>
      <c r="C29" s="33">
        <v>0</v>
      </c>
      <c r="D29" s="9">
        <f t="shared" si="0"/>
        <v>0</v>
      </c>
      <c r="E29" s="2"/>
      <c r="F29" s="9">
        <f t="shared" si="1"/>
        <v>0</v>
      </c>
      <c r="G29" s="2"/>
      <c r="H29" s="2"/>
      <c r="I29" s="72">
        <f t="shared" si="9"/>
        <v>0</v>
      </c>
      <c r="J29" s="9">
        <f>C29+D29+I29</f>
        <v>0</v>
      </c>
      <c r="Z29">
        <v>51204</v>
      </c>
    </row>
    <row r="30" spans="1:28" ht="27" customHeight="1">
      <c r="A30" s="2">
        <v>10</v>
      </c>
      <c r="B30" s="73">
        <v>5400</v>
      </c>
      <c r="C30" s="7">
        <f>C31+C32+C33</f>
        <v>182500</v>
      </c>
      <c r="D30" s="9">
        <f t="shared" si="0"/>
        <v>12775</v>
      </c>
      <c r="E30" s="2"/>
      <c r="F30" s="9">
        <f t="shared" si="1"/>
        <v>14600</v>
      </c>
      <c r="G30" s="2"/>
      <c r="H30" s="2"/>
      <c r="I30" s="7">
        <f t="shared" ref="I30" si="10">I31+I33+I32</f>
        <v>14600</v>
      </c>
      <c r="J30" s="9">
        <f>C30+D30+I30</f>
        <v>209875</v>
      </c>
      <c r="Z30">
        <v>54479</v>
      </c>
    </row>
    <row r="31" spans="1:28" ht="27" hidden="1" customHeight="1">
      <c r="A31" s="2" t="s">
        <v>136</v>
      </c>
      <c r="B31" s="34">
        <v>5400</v>
      </c>
      <c r="C31" s="7">
        <v>57800</v>
      </c>
      <c r="D31" s="9">
        <f t="shared" si="0"/>
        <v>4046</v>
      </c>
      <c r="E31" s="2"/>
      <c r="F31" s="9">
        <f t="shared" si="1"/>
        <v>4624</v>
      </c>
      <c r="G31" s="2"/>
      <c r="H31" s="2"/>
      <c r="I31" s="9">
        <f t="shared" ref="I31" si="11">E31+F31+G31+H31</f>
        <v>4624</v>
      </c>
      <c r="J31" s="9">
        <f>C31+D31+I31</f>
        <v>66470</v>
      </c>
      <c r="Z31">
        <v>34052</v>
      </c>
    </row>
    <row r="32" spans="1:28" ht="27" hidden="1" customHeight="1">
      <c r="A32" s="2" t="s">
        <v>134</v>
      </c>
      <c r="B32" s="34">
        <v>5400</v>
      </c>
      <c r="C32" s="7">
        <v>59500</v>
      </c>
      <c r="D32" s="9">
        <f t="shared" si="0"/>
        <v>4165</v>
      </c>
      <c r="E32" s="2"/>
      <c r="F32" s="9">
        <f t="shared" si="1"/>
        <v>4760</v>
      </c>
      <c r="G32" s="2"/>
      <c r="H32" s="2"/>
      <c r="I32" s="9">
        <f t="shared" ref="I32:I35" si="12">E32+F32+G32+H32</f>
        <v>4760</v>
      </c>
      <c r="J32" s="9">
        <f>C32+D32+I32</f>
        <v>68425</v>
      </c>
      <c r="Z32">
        <v>55739</v>
      </c>
    </row>
    <row r="33" spans="1:26" ht="27" hidden="1" customHeight="1">
      <c r="A33" s="71" t="s">
        <v>134</v>
      </c>
      <c r="B33" s="65">
        <v>5400</v>
      </c>
      <c r="C33" s="7">
        <v>65200</v>
      </c>
      <c r="D33" s="9">
        <f t="shared" ref="D33" si="13">ROUND(C33*7%,0)</f>
        <v>4564</v>
      </c>
      <c r="E33" s="2"/>
      <c r="F33" s="9">
        <f t="shared" ref="F33" si="14">ROUND(C33*8%,0)</f>
        <v>5216</v>
      </c>
      <c r="G33" s="2"/>
      <c r="H33" s="2"/>
      <c r="I33" s="9">
        <f t="shared" ref="I33" si="15">E33+F33+G33+H33</f>
        <v>5216</v>
      </c>
      <c r="J33" s="9">
        <f>C33+D33+I33</f>
        <v>74980</v>
      </c>
    </row>
    <row r="34" spans="1:26" ht="27" customHeight="1">
      <c r="A34" s="32">
        <v>11</v>
      </c>
      <c r="B34" s="34" t="s">
        <v>57</v>
      </c>
      <c r="C34" s="7">
        <v>0</v>
      </c>
      <c r="D34" s="9">
        <f t="shared" si="0"/>
        <v>0</v>
      </c>
      <c r="E34" s="2"/>
      <c r="F34" s="9">
        <f t="shared" si="1"/>
        <v>0</v>
      </c>
      <c r="G34" s="2"/>
      <c r="H34" s="2"/>
      <c r="I34" s="9">
        <f t="shared" si="12"/>
        <v>0</v>
      </c>
      <c r="J34" s="9">
        <f>C34+D34+I34</f>
        <v>0</v>
      </c>
    </row>
    <row r="35" spans="1:26" ht="21.6" customHeight="1">
      <c r="A35" s="2">
        <v>12</v>
      </c>
      <c r="B35" s="34" t="s">
        <v>57</v>
      </c>
      <c r="C35" s="7">
        <v>0</v>
      </c>
      <c r="D35" s="9">
        <f t="shared" si="0"/>
        <v>0</v>
      </c>
      <c r="E35" s="2"/>
      <c r="F35" s="9">
        <f t="shared" si="1"/>
        <v>0</v>
      </c>
      <c r="G35" s="2"/>
      <c r="H35" s="2"/>
      <c r="I35" s="9">
        <f t="shared" si="12"/>
        <v>0</v>
      </c>
      <c r="J35" s="9">
        <f>C35+D35+I35</f>
        <v>0</v>
      </c>
      <c r="Z35">
        <v>27274</v>
      </c>
    </row>
    <row r="36" spans="1:26" ht="32.25" customHeight="1">
      <c r="A36" s="2"/>
      <c r="B36" s="34" t="s">
        <v>11</v>
      </c>
      <c r="C36" s="11">
        <f>C13+C14+C15+C16+C17+C18+C22+C30+C34+C35</f>
        <v>730100</v>
      </c>
      <c r="D36" s="11">
        <f t="shared" ref="D36:I36" si="16">D13+D14+D15+D16+D17+D18+D22+D30</f>
        <v>51107</v>
      </c>
      <c r="E36" s="11">
        <f t="shared" si="16"/>
        <v>0</v>
      </c>
      <c r="F36" s="11">
        <f t="shared" si="16"/>
        <v>58408</v>
      </c>
      <c r="G36" s="11">
        <f t="shared" si="16"/>
        <v>0</v>
      </c>
      <c r="H36" s="11">
        <f t="shared" si="16"/>
        <v>300</v>
      </c>
      <c r="I36" s="11">
        <f t="shared" si="16"/>
        <v>58708</v>
      </c>
      <c r="J36" s="76">
        <f>J30+J22+J18+J16+J15+J13</f>
        <v>839915</v>
      </c>
      <c r="Z36">
        <v>35083</v>
      </c>
    </row>
    <row r="37" spans="1:26">
      <c r="Z37">
        <v>47060</v>
      </c>
    </row>
    <row r="38" spans="1:26">
      <c r="Z38">
        <v>39777</v>
      </c>
    </row>
    <row r="39" spans="1:26">
      <c r="Z39">
        <v>47289</v>
      </c>
    </row>
    <row r="40" spans="1:26">
      <c r="Z40">
        <v>55647</v>
      </c>
    </row>
    <row r="41" spans="1:26">
      <c r="Z41">
        <v>50930</v>
      </c>
    </row>
    <row r="42" spans="1:26">
      <c r="Z42">
        <f>Z29+Z30+Z31+Z32+Z35+Z36+Z37+Z38+Z39+Z40+Z41</f>
        <v>498534</v>
      </c>
    </row>
  </sheetData>
  <customSheetViews>
    <customSheetView guid="{305478A3-A44A-4FA6-B592-7592E3BF595D}">
      <selection activeCell="D5" sqref="D5:D6"/>
      <pageMargins left="0.5" right="0.5" top="0.75" bottom="0.75" header="0.5" footer="0.5"/>
      <printOptions horizontalCentered="1"/>
      <pageSetup orientation="portrait" horizontalDpi="360" verticalDpi="360" r:id="rId1"/>
      <headerFooter alignWithMargins="0"/>
    </customSheetView>
  </customSheetViews>
  <mergeCells count="12">
    <mergeCell ref="A1:J1"/>
    <mergeCell ref="A4:J4"/>
    <mergeCell ref="I6:I7"/>
    <mergeCell ref="J6:J7"/>
    <mergeCell ref="A5:H5"/>
    <mergeCell ref="A6:A7"/>
    <mergeCell ref="B6:B7"/>
    <mergeCell ref="A2:J2"/>
    <mergeCell ref="C6:C7"/>
    <mergeCell ref="D6:D7"/>
    <mergeCell ref="E6:H6"/>
    <mergeCell ref="A3:J3"/>
  </mergeCells>
  <phoneticPr fontId="3" type="noConversion"/>
  <printOptions horizontalCentered="1"/>
  <pageMargins left="0.5" right="0.5" top="0.5" bottom="0.75" header="0.5" footer="0.5"/>
  <pageSetup orientation="landscape" horizontalDpi="360" verticalDpi="36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sqref="A1:J1"/>
    </sheetView>
  </sheetViews>
  <sheetFormatPr defaultRowHeight="13.2"/>
  <cols>
    <col min="1" max="1" width="6.109375" customWidth="1"/>
    <col min="2" max="2" width="15.109375" customWidth="1"/>
    <col min="3" max="4" width="11.33203125" bestFit="1" customWidth="1"/>
    <col min="5" max="5" width="6.33203125" bestFit="1" customWidth="1"/>
    <col min="6" max="6" width="11.109375" customWidth="1"/>
    <col min="7" max="7" width="6.88671875" customWidth="1"/>
    <col min="8" max="8" width="6.6640625" customWidth="1"/>
    <col min="9" max="9" width="9.88671875" customWidth="1"/>
    <col min="10" max="10" width="12.6640625" customWidth="1"/>
    <col min="12" max="12" width="0" hidden="1" customWidth="1"/>
  </cols>
  <sheetData>
    <row r="1" spans="1:12" ht="18">
      <c r="A1" s="98" t="s">
        <v>29</v>
      </c>
      <c r="B1" s="98"/>
      <c r="C1" s="98"/>
      <c r="D1" s="98"/>
      <c r="E1" s="98"/>
      <c r="F1" s="98"/>
      <c r="G1" s="98"/>
      <c r="H1" s="98"/>
      <c r="I1" s="98"/>
      <c r="J1" s="98"/>
    </row>
    <row r="2" spans="1:12" ht="18">
      <c r="A2" s="98" t="str">
        <f>'1'!$A$1</f>
        <v>jkT; deZpkjh x.kuk la[;ka&amp;78 ¼lUnZfHkr fnukad 31&amp;03&amp;2018½</v>
      </c>
      <c r="B2" s="98"/>
      <c r="C2" s="98"/>
      <c r="D2" s="98"/>
      <c r="E2" s="98"/>
      <c r="F2" s="98"/>
      <c r="G2" s="98"/>
      <c r="H2" s="98"/>
      <c r="I2" s="98"/>
      <c r="J2" s="98"/>
    </row>
    <row r="3" spans="1:12" ht="18">
      <c r="A3" s="98" t="s">
        <v>86</v>
      </c>
      <c r="B3" s="98"/>
      <c r="C3" s="98"/>
      <c r="D3" s="98"/>
      <c r="E3" s="98"/>
      <c r="F3" s="98"/>
      <c r="G3" s="98"/>
      <c r="H3" s="98"/>
      <c r="I3" s="98"/>
      <c r="J3" s="98"/>
    </row>
    <row r="4" spans="1:12" ht="18">
      <c r="A4" s="101" t="str">
        <f>'1'!$A$3</f>
        <v>foHkkx dk uke % jktdh; mPp ek/;fed fo|ky; 15tSM] ¼Jhxaxkuxj½ f'k{kk foHkkx</v>
      </c>
      <c r="B4" s="101"/>
      <c r="C4" s="101"/>
      <c r="D4" s="101"/>
      <c r="E4" s="101"/>
      <c r="F4" s="101"/>
      <c r="G4" s="101"/>
      <c r="H4" s="101"/>
      <c r="I4" s="39" t="s">
        <v>91</v>
      </c>
      <c r="J4" s="40"/>
    </row>
    <row r="5" spans="1:12" ht="63" customHeight="1">
      <c r="A5" s="100" t="s">
        <v>53</v>
      </c>
      <c r="B5" s="100" t="s">
        <v>4</v>
      </c>
      <c r="C5" s="100" t="s">
        <v>28</v>
      </c>
      <c r="D5" s="100" t="s">
        <v>84</v>
      </c>
      <c r="E5" s="100" t="s">
        <v>90</v>
      </c>
      <c r="F5" s="100"/>
      <c r="G5" s="100"/>
      <c r="H5" s="100"/>
      <c r="I5" s="91" t="s">
        <v>48</v>
      </c>
      <c r="J5" s="99" t="s">
        <v>37</v>
      </c>
    </row>
    <row r="6" spans="1:12" ht="37.200000000000003" customHeight="1">
      <c r="A6" s="100"/>
      <c r="B6" s="100"/>
      <c r="C6" s="100"/>
      <c r="D6" s="100"/>
      <c r="E6" s="41" t="s">
        <v>38</v>
      </c>
      <c r="F6" s="41" t="s">
        <v>39</v>
      </c>
      <c r="G6" s="41" t="s">
        <v>40</v>
      </c>
      <c r="H6" s="41" t="s">
        <v>41</v>
      </c>
      <c r="I6" s="91"/>
      <c r="J6" s="99"/>
    </row>
    <row r="7" spans="1:12" s="19" customFormat="1" ht="10.199999999999999">
      <c r="A7" s="18">
        <v>1</v>
      </c>
      <c r="B7" s="18"/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</row>
    <row r="8" spans="1:12" ht="20.100000000000001" customHeight="1">
      <c r="A8" s="2">
        <v>1</v>
      </c>
      <c r="B8" s="6">
        <v>4800</v>
      </c>
      <c r="C8" s="14">
        <v>65000</v>
      </c>
      <c r="D8" s="15">
        <f>ROUND(C8*7%,0)</f>
        <v>4550</v>
      </c>
      <c r="E8" s="14"/>
      <c r="F8" s="15">
        <f>ROUND(C8*8%,0)</f>
        <v>5200</v>
      </c>
      <c r="G8" s="14"/>
      <c r="H8" s="14"/>
      <c r="I8" s="14">
        <f t="shared" ref="I8:I22" si="0">E8+F8+G8+H8</f>
        <v>5200</v>
      </c>
      <c r="J8" s="14">
        <f t="shared" ref="J8:J22" si="1">C8+D8+I8</f>
        <v>74750</v>
      </c>
    </row>
    <row r="9" spans="1:12" ht="20.100000000000001" customHeight="1">
      <c r="A9" s="2">
        <v>2</v>
      </c>
      <c r="B9" s="6">
        <v>5400</v>
      </c>
      <c r="C9" s="14">
        <f>C10+C11</f>
        <v>140500</v>
      </c>
      <c r="D9" s="15">
        <f t="shared" ref="D9:D23" si="2">ROUND(C9*7%,0)</f>
        <v>9835</v>
      </c>
      <c r="E9" s="14">
        <f t="shared" ref="E9:I9" si="3">E10+E11</f>
        <v>0</v>
      </c>
      <c r="F9" s="15">
        <f t="shared" ref="F9:F23" si="4">ROUND(C9*8%,0)</f>
        <v>11240</v>
      </c>
      <c r="G9" s="14">
        <f t="shared" si="3"/>
        <v>0</v>
      </c>
      <c r="H9" s="14">
        <f t="shared" si="3"/>
        <v>0</v>
      </c>
      <c r="I9" s="14">
        <f t="shared" si="3"/>
        <v>11240</v>
      </c>
      <c r="J9" s="14">
        <f t="shared" si="1"/>
        <v>161575</v>
      </c>
      <c r="L9">
        <f>J9+J8</f>
        <v>236325</v>
      </c>
    </row>
    <row r="10" spans="1:12" ht="15" hidden="1" customHeight="1">
      <c r="A10" s="2"/>
      <c r="B10" s="6">
        <v>0</v>
      </c>
      <c r="C10" s="14">
        <v>69200</v>
      </c>
      <c r="D10" s="15">
        <f t="shared" si="2"/>
        <v>4844</v>
      </c>
      <c r="E10" s="14"/>
      <c r="F10" s="15">
        <f t="shared" si="4"/>
        <v>5536</v>
      </c>
      <c r="G10" s="14"/>
      <c r="H10" s="14"/>
      <c r="I10" s="14">
        <f t="shared" ref="I10:I12" si="5">E10+F10+G10+H10</f>
        <v>5536</v>
      </c>
      <c r="J10" s="14">
        <f t="shared" ref="J10:J12" si="6">C10+D10+I10</f>
        <v>79580</v>
      </c>
    </row>
    <row r="11" spans="1:12" ht="15" hidden="1" customHeight="1">
      <c r="A11" s="2"/>
      <c r="B11" s="6"/>
      <c r="C11" s="14">
        <v>71300</v>
      </c>
      <c r="D11" s="15">
        <f t="shared" si="2"/>
        <v>4991</v>
      </c>
      <c r="E11" s="14"/>
      <c r="F11" s="15">
        <f t="shared" si="4"/>
        <v>5704</v>
      </c>
      <c r="G11" s="14"/>
      <c r="H11" s="14"/>
      <c r="I11" s="14">
        <f t="shared" si="5"/>
        <v>5704</v>
      </c>
      <c r="J11" s="14">
        <f t="shared" si="6"/>
        <v>81995</v>
      </c>
    </row>
    <row r="12" spans="1:12" ht="15.6" hidden="1" customHeight="1">
      <c r="A12" s="2"/>
      <c r="B12" s="6">
        <v>0</v>
      </c>
      <c r="C12" s="14">
        <v>0</v>
      </c>
      <c r="D12" s="15">
        <f t="shared" si="2"/>
        <v>0</v>
      </c>
      <c r="E12" s="14"/>
      <c r="F12" s="15">
        <f t="shared" si="4"/>
        <v>0</v>
      </c>
      <c r="G12" s="14"/>
      <c r="H12" s="14"/>
      <c r="I12" s="14">
        <f t="shared" si="5"/>
        <v>0</v>
      </c>
      <c r="J12" s="14">
        <f t="shared" si="6"/>
        <v>0</v>
      </c>
    </row>
    <row r="13" spans="1:12" ht="20.100000000000001" customHeight="1">
      <c r="A13" s="2">
        <v>3</v>
      </c>
      <c r="B13" s="6">
        <v>6000</v>
      </c>
      <c r="C13" s="14"/>
      <c r="D13" s="15">
        <f t="shared" si="2"/>
        <v>0</v>
      </c>
      <c r="E13" s="14"/>
      <c r="F13" s="15">
        <f t="shared" si="4"/>
        <v>0</v>
      </c>
      <c r="G13" s="14"/>
      <c r="H13" s="14"/>
      <c r="I13" s="14">
        <f t="shared" ref="I13" si="7">E13+F13+G13+H13</f>
        <v>0</v>
      </c>
      <c r="J13" s="14">
        <f t="shared" ref="J13" si="8">C13+D13+I13</f>
        <v>0</v>
      </c>
    </row>
    <row r="14" spans="1:12" ht="20.100000000000001" customHeight="1">
      <c r="A14" s="2">
        <v>4</v>
      </c>
      <c r="B14" s="6">
        <v>6600</v>
      </c>
      <c r="C14" s="14">
        <v>93100</v>
      </c>
      <c r="D14" s="15">
        <f t="shared" si="2"/>
        <v>6517</v>
      </c>
      <c r="E14" s="14"/>
      <c r="F14" s="15">
        <f t="shared" si="4"/>
        <v>7448</v>
      </c>
      <c r="G14" s="14"/>
      <c r="H14" s="14"/>
      <c r="I14" s="14">
        <f t="shared" si="0"/>
        <v>7448</v>
      </c>
      <c r="J14" s="14">
        <f t="shared" si="1"/>
        <v>107065</v>
      </c>
    </row>
    <row r="15" spans="1:12" ht="20.100000000000001" customHeight="1">
      <c r="A15" s="2">
        <v>5</v>
      </c>
      <c r="B15" s="6">
        <v>6800</v>
      </c>
      <c r="C15" s="14"/>
      <c r="D15" s="15">
        <f t="shared" si="2"/>
        <v>0</v>
      </c>
      <c r="E15" s="14"/>
      <c r="F15" s="15">
        <f t="shared" si="4"/>
        <v>0</v>
      </c>
      <c r="G15" s="14"/>
      <c r="H15" s="14"/>
      <c r="I15" s="14">
        <f t="shared" si="0"/>
        <v>0</v>
      </c>
      <c r="J15" s="14">
        <f t="shared" si="1"/>
        <v>0</v>
      </c>
    </row>
    <row r="16" spans="1:12" ht="20.100000000000001" customHeight="1">
      <c r="A16" s="2">
        <v>6</v>
      </c>
      <c r="B16" s="6">
        <v>7200</v>
      </c>
      <c r="C16" s="14"/>
      <c r="D16" s="15">
        <f t="shared" si="2"/>
        <v>0</v>
      </c>
      <c r="E16" s="14"/>
      <c r="F16" s="15">
        <f t="shared" si="4"/>
        <v>0</v>
      </c>
      <c r="G16" s="14"/>
      <c r="H16" s="14"/>
      <c r="I16" s="14">
        <f t="shared" si="0"/>
        <v>0</v>
      </c>
      <c r="J16" s="14">
        <f t="shared" si="1"/>
        <v>0</v>
      </c>
    </row>
    <row r="17" spans="1:10" ht="20.100000000000001" customHeight="1">
      <c r="A17" s="2">
        <v>7</v>
      </c>
      <c r="B17" s="6">
        <v>7600</v>
      </c>
      <c r="C17" s="14"/>
      <c r="D17" s="15">
        <f t="shared" si="2"/>
        <v>0</v>
      </c>
      <c r="E17" s="14"/>
      <c r="F17" s="15">
        <f t="shared" si="4"/>
        <v>0</v>
      </c>
      <c r="G17" s="14"/>
      <c r="H17" s="14"/>
      <c r="I17" s="14">
        <f t="shared" si="0"/>
        <v>0</v>
      </c>
      <c r="J17" s="14">
        <f t="shared" si="1"/>
        <v>0</v>
      </c>
    </row>
    <row r="18" spans="1:10" ht="20.100000000000001" customHeight="1">
      <c r="A18" s="2">
        <v>8</v>
      </c>
      <c r="B18" s="6">
        <v>8200</v>
      </c>
      <c r="C18" s="14"/>
      <c r="D18" s="15">
        <f t="shared" si="2"/>
        <v>0</v>
      </c>
      <c r="E18" s="14"/>
      <c r="F18" s="15">
        <f t="shared" si="4"/>
        <v>0</v>
      </c>
      <c r="G18" s="14"/>
      <c r="H18" s="14"/>
      <c r="I18" s="14">
        <f t="shared" si="0"/>
        <v>0</v>
      </c>
      <c r="J18" s="14">
        <f t="shared" si="1"/>
        <v>0</v>
      </c>
    </row>
    <row r="19" spans="1:10" ht="20.100000000000001" customHeight="1">
      <c r="A19" s="2">
        <v>9</v>
      </c>
      <c r="B19" s="6">
        <v>8700</v>
      </c>
      <c r="C19" s="14"/>
      <c r="D19" s="15">
        <f t="shared" si="2"/>
        <v>0</v>
      </c>
      <c r="E19" s="14"/>
      <c r="F19" s="15">
        <f t="shared" si="4"/>
        <v>0</v>
      </c>
      <c r="G19" s="14"/>
      <c r="H19" s="14"/>
      <c r="I19" s="14">
        <f t="shared" si="0"/>
        <v>0</v>
      </c>
      <c r="J19" s="14">
        <f t="shared" si="1"/>
        <v>0</v>
      </c>
    </row>
    <row r="20" spans="1:10" ht="20.100000000000001" customHeight="1">
      <c r="A20" s="2">
        <v>10</v>
      </c>
      <c r="B20" s="6">
        <v>8900</v>
      </c>
      <c r="C20" s="14"/>
      <c r="D20" s="15">
        <f t="shared" si="2"/>
        <v>0</v>
      </c>
      <c r="E20" s="14"/>
      <c r="F20" s="15">
        <f t="shared" si="4"/>
        <v>0</v>
      </c>
      <c r="G20" s="14"/>
      <c r="H20" s="14"/>
      <c r="I20" s="14">
        <f t="shared" si="0"/>
        <v>0</v>
      </c>
      <c r="J20" s="14">
        <f t="shared" si="1"/>
        <v>0</v>
      </c>
    </row>
    <row r="21" spans="1:10" ht="20.100000000000001" customHeight="1">
      <c r="A21" s="2">
        <v>11</v>
      </c>
      <c r="B21" s="6">
        <v>9500</v>
      </c>
      <c r="C21" s="14"/>
      <c r="D21" s="15">
        <f t="shared" si="2"/>
        <v>0</v>
      </c>
      <c r="E21" s="14"/>
      <c r="F21" s="15">
        <f t="shared" si="4"/>
        <v>0</v>
      </c>
      <c r="G21" s="14"/>
      <c r="H21" s="14"/>
      <c r="I21" s="14">
        <f t="shared" si="0"/>
        <v>0</v>
      </c>
      <c r="J21" s="14">
        <f t="shared" si="1"/>
        <v>0</v>
      </c>
    </row>
    <row r="22" spans="1:10" ht="20.100000000000001" customHeight="1">
      <c r="A22" s="2">
        <v>12</v>
      </c>
      <c r="B22" s="34" t="s">
        <v>63</v>
      </c>
      <c r="C22" s="14"/>
      <c r="D22" s="15">
        <f t="shared" si="2"/>
        <v>0</v>
      </c>
      <c r="E22" s="14"/>
      <c r="F22" s="15">
        <f t="shared" si="4"/>
        <v>0</v>
      </c>
      <c r="G22" s="14"/>
      <c r="H22" s="14"/>
      <c r="I22" s="14">
        <f t="shared" si="0"/>
        <v>0</v>
      </c>
      <c r="J22" s="14">
        <f t="shared" si="1"/>
        <v>0</v>
      </c>
    </row>
    <row r="23" spans="1:10" ht="20.100000000000001" customHeight="1">
      <c r="A23" s="2">
        <v>13</v>
      </c>
      <c r="B23" s="34" t="s">
        <v>57</v>
      </c>
      <c r="C23" s="14"/>
      <c r="D23" s="15">
        <f t="shared" si="2"/>
        <v>0</v>
      </c>
      <c r="E23" s="14"/>
      <c r="F23" s="15">
        <f t="shared" si="4"/>
        <v>0</v>
      </c>
      <c r="G23" s="14"/>
      <c r="H23" s="14"/>
      <c r="I23" s="14">
        <f t="shared" ref="I23" si="9">E23+F23+G23+H23</f>
        <v>0</v>
      </c>
      <c r="J23" s="14">
        <f t="shared" ref="J23" si="10">C23+D23+I23</f>
        <v>0</v>
      </c>
    </row>
    <row r="24" spans="1:10" ht="31.5" customHeight="1">
      <c r="A24" s="31"/>
      <c r="B24" s="34" t="s">
        <v>11</v>
      </c>
      <c r="C24" s="16">
        <f>C14+C9+C8</f>
        <v>298600</v>
      </c>
      <c r="D24" s="16">
        <f t="shared" ref="D24:I24" si="11">D14+D9+D8</f>
        <v>20902</v>
      </c>
      <c r="E24" s="16">
        <f t="shared" si="11"/>
        <v>0</v>
      </c>
      <c r="F24" s="16">
        <f t="shared" si="11"/>
        <v>23888</v>
      </c>
      <c r="G24" s="16">
        <f t="shared" si="11"/>
        <v>0</v>
      </c>
      <c r="H24" s="16">
        <f t="shared" si="11"/>
        <v>0</v>
      </c>
      <c r="I24" s="16">
        <f t="shared" si="11"/>
        <v>23888</v>
      </c>
      <c r="J24" s="16">
        <f>J14+J9+J8</f>
        <v>343390</v>
      </c>
    </row>
  </sheetData>
  <customSheetViews>
    <customSheetView guid="{305478A3-A44A-4FA6-B592-7592E3BF595D}">
      <selection activeCell="A3" sqref="A3:J3"/>
      <pageMargins left="0.5" right="0.25" top="1" bottom="1" header="0.5" footer="0.5"/>
      <printOptions horizontalCentered="1"/>
      <pageSetup orientation="portrait" verticalDpi="0" r:id="rId1"/>
      <headerFooter alignWithMargins="0"/>
    </customSheetView>
  </customSheetViews>
  <mergeCells count="11">
    <mergeCell ref="E5:H5"/>
    <mergeCell ref="A5:A6"/>
    <mergeCell ref="B5:B6"/>
    <mergeCell ref="A1:J1"/>
    <mergeCell ref="A2:J2"/>
    <mergeCell ref="A3:J3"/>
    <mergeCell ref="A4:H4"/>
    <mergeCell ref="C5:C6"/>
    <mergeCell ref="D5:D6"/>
    <mergeCell ref="I5:I6"/>
    <mergeCell ref="J5:J6"/>
  </mergeCells>
  <phoneticPr fontId="3" type="noConversion"/>
  <printOptions horizontalCentered="1"/>
  <pageMargins left="0.5" right="0.25" top="0.5" bottom="1" header="0.5" footer="0.5"/>
  <pageSetup orientation="landscape" verticalDpi="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3"/>
  <sheetViews>
    <sheetView zoomScale="60" zoomScaleNormal="60" workbookViewId="0">
      <selection activeCell="C11" sqref="C11"/>
    </sheetView>
  </sheetViews>
  <sheetFormatPr defaultColWidth="9.109375" defaultRowHeight="13.2"/>
  <cols>
    <col min="1" max="1" width="5.6640625" style="40" customWidth="1"/>
    <col min="2" max="2" width="28.5546875" style="40" customWidth="1"/>
    <col min="3" max="3" width="17.6640625" style="40" customWidth="1"/>
    <col min="4" max="5" width="16.33203125" style="40" customWidth="1"/>
    <col min="6" max="6" width="30.6640625" style="40" customWidth="1"/>
    <col min="7" max="7" width="9.109375" style="40"/>
    <col min="8" max="8" width="8.88671875" style="40" hidden="1" customWidth="1"/>
    <col min="9" max="18" width="9.109375" style="40" hidden="1" customWidth="1"/>
    <col min="19" max="20" width="9.109375" style="40" customWidth="1"/>
    <col min="21" max="16384" width="9.109375" style="40"/>
  </cols>
  <sheetData>
    <row r="1" spans="1:18" ht="18">
      <c r="A1" s="98" t="s">
        <v>95</v>
      </c>
      <c r="B1" s="98"/>
      <c r="C1" s="98"/>
      <c r="D1" s="98"/>
      <c r="E1" s="98"/>
      <c r="F1" s="98"/>
      <c r="I1" s="98" t="s">
        <v>26</v>
      </c>
      <c r="J1" s="98"/>
      <c r="K1" s="98"/>
      <c r="L1" s="98"/>
      <c r="M1" s="98"/>
      <c r="N1" s="98"/>
      <c r="O1" s="98"/>
      <c r="P1" s="98"/>
      <c r="Q1" s="98"/>
      <c r="R1" s="98"/>
    </row>
    <row r="2" spans="1:18" ht="18">
      <c r="A2" s="98" t="str">
        <f>'1'!$A$1</f>
        <v>jkT; deZpkjh x.kuk la[;ka&amp;78 ¼lUnZfHkr fnukad 31&amp;03&amp;2018½</v>
      </c>
      <c r="B2" s="98"/>
      <c r="C2" s="98"/>
      <c r="D2" s="98"/>
      <c r="E2" s="98"/>
      <c r="F2" s="98"/>
      <c r="G2" s="42"/>
      <c r="H2" s="42"/>
      <c r="I2" s="98" t="str">
        <f>'1'!$A$1</f>
        <v>jkT; deZpkjh x.kuk la[;ka&amp;78 ¼lUnZfHkr fnukad 31&amp;03&amp;2018½</v>
      </c>
      <c r="J2" s="98"/>
      <c r="K2" s="98"/>
      <c r="L2" s="98"/>
      <c r="M2" s="98"/>
      <c r="N2" s="98"/>
      <c r="O2" s="98"/>
      <c r="P2" s="98"/>
      <c r="Q2" s="98"/>
      <c r="R2" s="98"/>
    </row>
    <row r="3" spans="1:18" ht="18">
      <c r="A3" s="98" t="s">
        <v>30</v>
      </c>
      <c r="B3" s="98"/>
      <c r="C3" s="98"/>
      <c r="D3" s="98"/>
      <c r="E3" s="98"/>
      <c r="F3" s="98"/>
      <c r="G3" s="42"/>
      <c r="H3" s="42"/>
      <c r="I3" s="98" t="s">
        <v>78</v>
      </c>
      <c r="J3" s="98"/>
      <c r="K3" s="98"/>
      <c r="L3" s="98"/>
      <c r="M3" s="98"/>
      <c r="N3" s="98"/>
      <c r="O3" s="98"/>
      <c r="P3" s="98"/>
      <c r="Q3" s="98"/>
      <c r="R3" s="98"/>
    </row>
    <row r="4" spans="1:18" ht="18">
      <c r="A4" s="104" t="str">
        <f>'1'!$A$3</f>
        <v>foHkkx dk uke % jktdh; mPp ek/;fed fo|ky; 15tSM] ¼Jhxaxkuxj½ f'k{kk foHkkx</v>
      </c>
      <c r="B4" s="104"/>
      <c r="C4" s="104"/>
      <c r="D4" s="104"/>
      <c r="E4" s="104"/>
      <c r="F4" s="104"/>
      <c r="G4" s="43"/>
      <c r="H4" s="43"/>
      <c r="I4" s="98" t="str">
        <f>'1'!$A$3</f>
        <v>foHkkx dk uke % jktdh; mPp ek/;fed fo|ky; 15tSM] ¼Jhxaxkuxj½ f'k{kk foHkkx</v>
      </c>
      <c r="J4" s="98"/>
      <c r="K4" s="98"/>
      <c r="L4" s="98"/>
      <c r="M4" s="98"/>
      <c r="N4" s="98"/>
      <c r="O4" s="98"/>
      <c r="P4" s="98"/>
      <c r="Q4" s="39" t="s">
        <v>91</v>
      </c>
    </row>
    <row r="5" spans="1:18" ht="30" customHeight="1">
      <c r="A5" s="105" t="s">
        <v>27</v>
      </c>
      <c r="B5" s="105" t="s">
        <v>31</v>
      </c>
      <c r="C5" s="102" t="s">
        <v>32</v>
      </c>
      <c r="D5" s="103"/>
      <c r="E5" s="84"/>
      <c r="F5" s="105" t="s">
        <v>82</v>
      </c>
      <c r="I5" s="100" t="str">
        <f>'2'!A6</f>
        <v>dza- la-</v>
      </c>
      <c r="J5" s="100" t="str">
        <f>'2'!B6</f>
        <v>osru oxZ</v>
      </c>
      <c r="K5" s="100" t="str">
        <f>'2'!C6</f>
        <v>osru ,oa fo'ks"k osru</v>
      </c>
      <c r="L5" s="100" t="str">
        <f>'2'!D6</f>
        <v>egaxkbZ HkRrk 7%</v>
      </c>
      <c r="M5" s="100" t="str">
        <f>'2'!E6</f>
        <v>vU; HkRrs ¼d`Ik;k enokj vafdr djsa½</v>
      </c>
      <c r="N5" s="100"/>
      <c r="O5" s="100"/>
      <c r="P5" s="100"/>
      <c r="Q5" s="91" t="str">
        <f>'2'!I6</f>
        <v>;ksx (5+6+7+8)</v>
      </c>
      <c r="R5" s="99" t="str">
        <f>'2'!J6</f>
        <v>;ksx (3+4+9)</v>
      </c>
    </row>
    <row r="6" spans="1:18" ht="21.6" customHeight="1">
      <c r="A6" s="106"/>
      <c r="B6" s="106"/>
      <c r="C6" s="117" t="s">
        <v>64</v>
      </c>
      <c r="D6" s="119" t="s">
        <v>65</v>
      </c>
      <c r="E6" s="64" t="s">
        <v>141</v>
      </c>
      <c r="F6" s="106"/>
      <c r="I6" s="100"/>
      <c r="J6" s="100"/>
      <c r="K6" s="100"/>
      <c r="L6" s="100"/>
      <c r="M6" s="70" t="str">
        <f>'2'!E7</f>
        <v xml:space="preserve"> 'kgjh </v>
      </c>
      <c r="N6" s="70" t="str">
        <f>'2'!F7</f>
        <v>edku</v>
      </c>
      <c r="O6" s="70" t="str">
        <f>'2'!G7</f>
        <v xml:space="preserve">lokjh </v>
      </c>
      <c r="P6" s="70" t="str">
        <f>'2'!H7</f>
        <v>/kqykbZ HkRrk vU;</v>
      </c>
      <c r="Q6" s="91"/>
      <c r="R6" s="99"/>
    </row>
    <row r="7" spans="1:18" s="44" customFormat="1" ht="10.199999999999999">
      <c r="A7" s="38">
        <v>1</v>
      </c>
      <c r="B7" s="38">
        <v>2</v>
      </c>
      <c r="C7" s="38">
        <v>3</v>
      </c>
      <c r="D7" s="38">
        <v>4</v>
      </c>
      <c r="E7" s="81"/>
      <c r="F7" s="38">
        <v>5</v>
      </c>
      <c r="I7" s="18">
        <f>'2'!A8</f>
        <v>1</v>
      </c>
      <c r="J7" s="18">
        <f>'2'!B8</f>
        <v>2</v>
      </c>
      <c r="K7" s="18">
        <f>'2'!C8</f>
        <v>3</v>
      </c>
      <c r="L7" s="18">
        <f>'2'!D8</f>
        <v>4</v>
      </c>
      <c r="M7" s="18">
        <f>'2'!E8</f>
        <v>5</v>
      </c>
      <c r="N7" s="18">
        <f>'2'!F8</f>
        <v>6</v>
      </c>
      <c r="O7" s="18">
        <f>'2'!G8</f>
        <v>7</v>
      </c>
      <c r="P7" s="18">
        <f>'2'!H8</f>
        <v>8</v>
      </c>
      <c r="Q7" s="18">
        <f>'2'!I8</f>
        <v>9</v>
      </c>
      <c r="R7" s="18">
        <f>'2'!J8</f>
        <v>10</v>
      </c>
    </row>
    <row r="8" spans="1:18" ht="24.9" customHeight="1">
      <c r="A8" s="37">
        <v>1</v>
      </c>
      <c r="B8" s="45" t="s">
        <v>34</v>
      </c>
      <c r="C8" s="17">
        <v>2</v>
      </c>
      <c r="D8" s="17"/>
      <c r="E8" s="17"/>
      <c r="F8" s="64">
        <f>H9</f>
        <v>66080</v>
      </c>
      <c r="I8" s="2">
        <f>'2'!A9</f>
        <v>1</v>
      </c>
      <c r="J8" s="2">
        <f>'2'!B9</f>
        <v>1700</v>
      </c>
      <c r="K8" s="2">
        <f>'2'!C9</f>
        <v>0</v>
      </c>
      <c r="L8" s="9">
        <f>'2'!D9</f>
        <v>0</v>
      </c>
      <c r="M8" s="2">
        <f>'2'!E9</f>
        <v>0</v>
      </c>
      <c r="N8" s="9">
        <f>'2'!F9</f>
        <v>0</v>
      </c>
      <c r="O8" s="2">
        <f>'2'!G9</f>
        <v>0</v>
      </c>
      <c r="P8" s="2">
        <f>'2'!H9</f>
        <v>0</v>
      </c>
      <c r="Q8" s="9">
        <f>'2'!I9</f>
        <v>0</v>
      </c>
      <c r="R8" s="9">
        <f>'2'!J9</f>
        <v>0</v>
      </c>
    </row>
    <row r="9" spans="1:18" ht="24.9" customHeight="1">
      <c r="A9" s="37">
        <v>2</v>
      </c>
      <c r="B9" s="45" t="s">
        <v>133</v>
      </c>
      <c r="C9" s="17">
        <v>1</v>
      </c>
      <c r="D9" s="17"/>
      <c r="E9" s="17"/>
      <c r="F9" s="64">
        <f>R14</f>
        <v>23920</v>
      </c>
      <c r="H9" s="46">
        <f>R9+R10+R11</f>
        <v>66080</v>
      </c>
      <c r="I9" s="2">
        <f>'2'!A10</f>
        <v>2</v>
      </c>
      <c r="J9" s="2">
        <f>'2'!B10</f>
        <v>1750</v>
      </c>
      <c r="K9" s="2">
        <f>'2'!C10</f>
        <v>0</v>
      </c>
      <c r="L9" s="9">
        <f>'2'!D10</f>
        <v>0</v>
      </c>
      <c r="M9" s="2">
        <f>'2'!E10</f>
        <v>0</v>
      </c>
      <c r="N9" s="9">
        <f>'2'!F10</f>
        <v>0</v>
      </c>
      <c r="O9" s="2">
        <f>'2'!G10</f>
        <v>0</v>
      </c>
      <c r="P9" s="2">
        <f>'2'!H10</f>
        <v>0</v>
      </c>
      <c r="Q9" s="9">
        <f>'2'!I10</f>
        <v>0</v>
      </c>
      <c r="R9" s="9">
        <f>'2'!J10</f>
        <v>0</v>
      </c>
    </row>
    <row r="10" spans="1:18" ht="24.9" customHeight="1">
      <c r="A10" s="37">
        <v>3</v>
      </c>
      <c r="B10" s="45" t="s">
        <v>96</v>
      </c>
      <c r="C10" s="17">
        <v>1</v>
      </c>
      <c r="D10" s="17"/>
      <c r="E10" s="17"/>
      <c r="F10" s="64">
        <f>R15</f>
        <v>38295</v>
      </c>
      <c r="I10" s="2" t="str">
        <f>'2'!A11</f>
        <v xml:space="preserve">F </v>
      </c>
      <c r="J10" s="2">
        <f>'2'!B11</f>
        <v>1900</v>
      </c>
      <c r="K10" s="2">
        <f>'2'!C11</f>
        <v>27900</v>
      </c>
      <c r="L10" s="9">
        <f>'2'!D11</f>
        <v>1953</v>
      </c>
      <c r="M10" s="2">
        <f>'2'!E11</f>
        <v>0</v>
      </c>
      <c r="N10" s="9">
        <f>'2'!F11</f>
        <v>2232</v>
      </c>
      <c r="O10" s="2">
        <f>'2'!G11</f>
        <v>0</v>
      </c>
      <c r="P10" s="2">
        <f>'2'!H11</f>
        <v>150</v>
      </c>
      <c r="Q10" s="9">
        <f>'2'!I11</f>
        <v>2382</v>
      </c>
      <c r="R10" s="9">
        <f>'2'!J11</f>
        <v>32235</v>
      </c>
    </row>
    <row r="11" spans="1:18" ht="18">
      <c r="A11" s="37">
        <v>4</v>
      </c>
      <c r="B11" s="45" t="s">
        <v>97</v>
      </c>
      <c r="C11" s="17"/>
      <c r="D11" s="17"/>
      <c r="E11" s="17"/>
      <c r="F11" s="64"/>
      <c r="I11" s="2" t="str">
        <f>'2'!A12</f>
        <v>F</v>
      </c>
      <c r="J11" s="2">
        <f>'2'!B12</f>
        <v>1900</v>
      </c>
      <c r="K11" s="2">
        <f>'2'!C12</f>
        <v>29300</v>
      </c>
      <c r="L11" s="9">
        <f>'2'!D12</f>
        <v>2051</v>
      </c>
      <c r="M11" s="2">
        <f>'2'!E12</f>
        <v>0</v>
      </c>
      <c r="N11" s="9">
        <f>'2'!F12</f>
        <v>2344</v>
      </c>
      <c r="O11" s="2">
        <f>'2'!G12</f>
        <v>0</v>
      </c>
      <c r="P11" s="2">
        <f>'2'!H12</f>
        <v>150</v>
      </c>
      <c r="Q11" s="9">
        <f>'2'!I12</f>
        <v>2494</v>
      </c>
      <c r="R11" s="9">
        <f>'2'!J12</f>
        <v>33845</v>
      </c>
    </row>
    <row r="12" spans="1:18" ht="18">
      <c r="A12" s="37">
        <v>5</v>
      </c>
      <c r="B12" s="45" t="s">
        <v>98</v>
      </c>
      <c r="C12" s="17"/>
      <c r="D12" s="17"/>
      <c r="E12" s="17"/>
      <c r="F12" s="64"/>
      <c r="I12" s="7">
        <f>'2'!A13</f>
        <v>3</v>
      </c>
      <c r="J12" s="74">
        <f>'2'!B13</f>
        <v>1900</v>
      </c>
      <c r="K12" s="7">
        <f>'2'!C13</f>
        <v>57200</v>
      </c>
      <c r="L12" s="72">
        <f>'2'!D13</f>
        <v>4004</v>
      </c>
      <c r="M12" s="7">
        <f>'2'!E13</f>
        <v>0</v>
      </c>
      <c r="N12" s="72">
        <f>'2'!F13</f>
        <v>4576</v>
      </c>
      <c r="O12" s="7">
        <f>'2'!G13</f>
        <v>0</v>
      </c>
      <c r="P12" s="7">
        <f>'2'!H13</f>
        <v>300</v>
      </c>
      <c r="Q12" s="72">
        <f>'2'!I13</f>
        <v>4876</v>
      </c>
      <c r="R12" s="72">
        <f>'2'!J13</f>
        <v>66080</v>
      </c>
    </row>
    <row r="13" spans="1:18" ht="18">
      <c r="A13" s="37">
        <v>6</v>
      </c>
      <c r="B13" s="45" t="s">
        <v>99</v>
      </c>
      <c r="C13" s="17"/>
      <c r="D13" s="17"/>
      <c r="E13" s="17"/>
      <c r="F13" s="64"/>
      <c r="I13" s="2">
        <f>'2'!A14</f>
        <v>4</v>
      </c>
      <c r="J13" s="2">
        <f>'2'!B14</f>
        <v>2000</v>
      </c>
      <c r="K13" s="7">
        <f>'2'!C14</f>
        <v>0</v>
      </c>
      <c r="L13" s="9">
        <f>'2'!D14</f>
        <v>0</v>
      </c>
      <c r="M13" s="2">
        <f>'2'!E14</f>
        <v>0</v>
      </c>
      <c r="N13" s="9">
        <f>'2'!F14</f>
        <v>0</v>
      </c>
      <c r="O13" s="2">
        <f>'2'!G14</f>
        <v>0</v>
      </c>
      <c r="P13" s="2">
        <f>'2'!H14</f>
        <v>0</v>
      </c>
      <c r="Q13" s="9">
        <f>'2'!I14</f>
        <v>0</v>
      </c>
      <c r="R13" s="9">
        <f>'2'!J14</f>
        <v>0</v>
      </c>
    </row>
    <row r="14" spans="1:18" ht="18">
      <c r="A14" s="37">
        <v>7</v>
      </c>
      <c r="B14" s="45" t="s">
        <v>100</v>
      </c>
      <c r="C14" s="17"/>
      <c r="D14" s="17"/>
      <c r="E14" s="17"/>
      <c r="F14" s="64"/>
      <c r="I14" s="7">
        <f>'2'!A15</f>
        <v>5</v>
      </c>
      <c r="J14" s="74">
        <f>'2'!B15</f>
        <v>2400</v>
      </c>
      <c r="K14" s="7">
        <f>'2'!C15</f>
        <v>20800</v>
      </c>
      <c r="L14" s="72">
        <f>'2'!D15</f>
        <v>1456</v>
      </c>
      <c r="M14" s="7">
        <f>'2'!E15</f>
        <v>0</v>
      </c>
      <c r="N14" s="72">
        <f>'2'!F15</f>
        <v>1664</v>
      </c>
      <c r="O14" s="7">
        <f>'2'!G15</f>
        <v>0</v>
      </c>
      <c r="P14" s="7">
        <f>'2'!H15</f>
        <v>0</v>
      </c>
      <c r="Q14" s="72">
        <f>'2'!I15</f>
        <v>1664</v>
      </c>
      <c r="R14" s="72">
        <f>'2'!J15</f>
        <v>23920</v>
      </c>
    </row>
    <row r="15" spans="1:18" ht="18">
      <c r="A15" s="37">
        <v>8</v>
      </c>
      <c r="B15" s="45" t="s">
        <v>101</v>
      </c>
      <c r="C15" s="17"/>
      <c r="D15" s="17"/>
      <c r="E15" s="17"/>
      <c r="F15" s="64"/>
      <c r="I15" s="7">
        <f>'2'!A16</f>
        <v>6</v>
      </c>
      <c r="J15" s="74">
        <f>'2'!B16</f>
        <v>2800</v>
      </c>
      <c r="K15" s="7">
        <f>'2'!C16</f>
        <v>33300</v>
      </c>
      <c r="L15" s="72">
        <f>'2'!D16</f>
        <v>2331</v>
      </c>
      <c r="M15" s="7">
        <f>'2'!E16</f>
        <v>0</v>
      </c>
      <c r="N15" s="72">
        <f>'2'!F16</f>
        <v>2664</v>
      </c>
      <c r="O15" s="7">
        <f>'2'!G16</f>
        <v>0</v>
      </c>
      <c r="P15" s="7">
        <f>'2'!H16</f>
        <v>0</v>
      </c>
      <c r="Q15" s="72">
        <f>'2'!I16</f>
        <v>2664</v>
      </c>
      <c r="R15" s="72">
        <f>'2'!J16</f>
        <v>38295</v>
      </c>
    </row>
    <row r="16" spans="1:18" ht="24.9" customHeight="1">
      <c r="A16" s="37">
        <v>9</v>
      </c>
      <c r="B16" s="45" t="s">
        <v>102</v>
      </c>
      <c r="C16" s="17">
        <v>3</v>
      </c>
      <c r="D16" s="17"/>
      <c r="E16" s="17"/>
      <c r="F16" s="64">
        <f>H18</f>
        <v>193085</v>
      </c>
      <c r="I16" s="2">
        <f>'2'!A17</f>
        <v>7</v>
      </c>
      <c r="J16" s="2">
        <f>'2'!B17</f>
        <v>3600</v>
      </c>
      <c r="K16" s="7">
        <f>'2'!C17</f>
        <v>0</v>
      </c>
      <c r="L16" s="9">
        <f>'2'!D17</f>
        <v>0</v>
      </c>
      <c r="M16" s="2">
        <f>'2'!E17</f>
        <v>0</v>
      </c>
      <c r="N16" s="9">
        <f>'2'!F17</f>
        <v>0</v>
      </c>
      <c r="O16" s="2">
        <f>'2'!G17</f>
        <v>0</v>
      </c>
      <c r="P16" s="2">
        <f>'2'!H17</f>
        <v>0</v>
      </c>
      <c r="Q16" s="9">
        <f>'2'!I17</f>
        <v>0</v>
      </c>
      <c r="R16" s="9">
        <f>'2'!J17</f>
        <v>0</v>
      </c>
    </row>
    <row r="17" spans="1:18" ht="24.9" customHeight="1">
      <c r="A17" s="37">
        <v>10</v>
      </c>
      <c r="B17" s="45" t="s">
        <v>103</v>
      </c>
      <c r="C17" s="17">
        <v>2</v>
      </c>
      <c r="D17" s="17"/>
      <c r="E17" s="17"/>
      <c r="F17" s="64">
        <f>H23</f>
        <v>130985</v>
      </c>
      <c r="I17" s="2">
        <f>'2'!A18</f>
        <v>8</v>
      </c>
      <c r="J17" s="74">
        <f>'2'!B18</f>
        <v>4200</v>
      </c>
      <c r="K17" s="7">
        <f>'2'!C18</f>
        <v>91200</v>
      </c>
      <c r="L17" s="9">
        <f>'2'!D18</f>
        <v>6384</v>
      </c>
      <c r="M17" s="7">
        <f>'2'!E18</f>
        <v>0</v>
      </c>
      <c r="N17" s="9">
        <f>'2'!F18</f>
        <v>7296</v>
      </c>
      <c r="O17" s="7">
        <f>'2'!G18</f>
        <v>0</v>
      </c>
      <c r="P17" s="7">
        <f>'2'!H18</f>
        <v>0</v>
      </c>
      <c r="Q17" s="7">
        <f>'2'!I18</f>
        <v>7296</v>
      </c>
      <c r="R17" s="7">
        <f>'2'!J18</f>
        <v>104880</v>
      </c>
    </row>
    <row r="18" spans="1:18" ht="24.9" customHeight="1">
      <c r="A18" s="37">
        <v>11</v>
      </c>
      <c r="B18" s="45" t="s">
        <v>52</v>
      </c>
      <c r="C18" s="17">
        <v>1</v>
      </c>
      <c r="D18" s="17"/>
      <c r="E18" s="17"/>
      <c r="F18" s="64">
        <f>R27</f>
        <v>66470</v>
      </c>
      <c r="H18" s="46">
        <f>R18+R22+R30</f>
        <v>193085</v>
      </c>
      <c r="I18" s="2" t="str">
        <f>'2'!A19</f>
        <v>lllL-1</v>
      </c>
      <c r="J18" s="2">
        <f>'2'!B19</f>
        <v>4200</v>
      </c>
      <c r="K18" s="7">
        <f>'2'!C19</f>
        <v>52300</v>
      </c>
      <c r="L18" s="9">
        <f>'2'!D19</f>
        <v>3661</v>
      </c>
      <c r="M18" s="7">
        <f>'2'!E19</f>
        <v>0</v>
      </c>
      <c r="N18" s="9">
        <f>'2'!F19</f>
        <v>4184</v>
      </c>
      <c r="O18" s="7">
        <f>'2'!G19</f>
        <v>0</v>
      </c>
      <c r="P18" s="7">
        <f>'2'!H19</f>
        <v>0</v>
      </c>
      <c r="Q18" s="72">
        <f>'2'!I19</f>
        <v>4184</v>
      </c>
      <c r="R18" s="9">
        <f>'2'!J19</f>
        <v>60145</v>
      </c>
    </row>
    <row r="19" spans="1:18" ht="18">
      <c r="A19" s="37">
        <v>12</v>
      </c>
      <c r="B19" s="45" t="s">
        <v>104</v>
      </c>
      <c r="C19" s="17"/>
      <c r="D19" s="17"/>
      <c r="E19" s="17"/>
      <c r="F19" s="64"/>
      <c r="H19" s="46">
        <f>R19+R25+R26+R31+R32</f>
        <v>321080</v>
      </c>
      <c r="I19" s="2" t="str">
        <f>'2'!A20</f>
        <v>ll</v>
      </c>
      <c r="J19" s="2">
        <f>'2'!B20</f>
        <v>4200</v>
      </c>
      <c r="K19" s="7">
        <f>'2'!C20</f>
        <v>38900</v>
      </c>
      <c r="L19" s="9">
        <f>'2'!D20</f>
        <v>2723</v>
      </c>
      <c r="M19" s="7">
        <f>'2'!E20</f>
        <v>0</v>
      </c>
      <c r="N19" s="9">
        <f>'2'!F20</f>
        <v>3112</v>
      </c>
      <c r="O19" s="7">
        <f>'2'!G20</f>
        <v>0</v>
      </c>
      <c r="P19" s="7">
        <f>'2'!H20</f>
        <v>0</v>
      </c>
      <c r="Q19" s="72">
        <f>'2'!I20</f>
        <v>3112</v>
      </c>
      <c r="R19" s="9">
        <f>'2'!J20</f>
        <v>44735</v>
      </c>
    </row>
    <row r="20" spans="1:18" ht="24.9" customHeight="1">
      <c r="A20" s="37">
        <v>13</v>
      </c>
      <c r="B20" s="45" t="s">
        <v>105</v>
      </c>
      <c r="C20" s="17">
        <v>5</v>
      </c>
      <c r="D20" s="17"/>
      <c r="E20" s="17"/>
      <c r="F20" s="64">
        <f>H19</f>
        <v>321080</v>
      </c>
      <c r="I20" s="2">
        <f>'2'!A21</f>
        <v>0</v>
      </c>
      <c r="J20" s="2">
        <f>'2'!B21</f>
        <v>4200</v>
      </c>
      <c r="K20" s="7">
        <f>'2'!C21</f>
        <v>0</v>
      </c>
      <c r="L20" s="9">
        <f>'2'!D21</f>
        <v>0</v>
      </c>
      <c r="M20" s="7">
        <f>'2'!E21</f>
        <v>0</v>
      </c>
      <c r="N20" s="9">
        <f>'2'!F21</f>
        <v>0</v>
      </c>
      <c r="O20" s="7">
        <f>'2'!G21</f>
        <v>0</v>
      </c>
      <c r="P20" s="7">
        <f>'2'!H21</f>
        <v>0</v>
      </c>
      <c r="Q20" s="72">
        <f>'2'!I21</f>
        <v>0</v>
      </c>
      <c r="R20" s="9">
        <f>'2'!J21</f>
        <v>0</v>
      </c>
    </row>
    <row r="21" spans="1:18" ht="21">
      <c r="A21" s="37">
        <v>14</v>
      </c>
      <c r="B21" s="45" t="s">
        <v>46</v>
      </c>
      <c r="C21" s="17"/>
      <c r="D21" s="17"/>
      <c r="E21" s="17"/>
      <c r="F21" s="64"/>
      <c r="I21" s="2">
        <f>'2'!A22</f>
        <v>9</v>
      </c>
      <c r="J21" s="73">
        <f>'2'!B22</f>
        <v>4800</v>
      </c>
      <c r="K21" s="7">
        <f>'2'!C22</f>
        <v>345100</v>
      </c>
      <c r="L21" s="9">
        <f>'2'!D22</f>
        <v>24157</v>
      </c>
      <c r="M21" s="7">
        <f>'2'!E22</f>
        <v>0</v>
      </c>
      <c r="N21" s="9">
        <f>'2'!F22</f>
        <v>27608</v>
      </c>
      <c r="O21" s="7">
        <f>'2'!G22</f>
        <v>0</v>
      </c>
      <c r="P21" s="7">
        <f>'2'!H22</f>
        <v>0</v>
      </c>
      <c r="Q21" s="72">
        <f>'2'!I22</f>
        <v>27608</v>
      </c>
      <c r="R21" s="72">
        <f>'2'!J22</f>
        <v>396865</v>
      </c>
    </row>
    <row r="22" spans="1:18" ht="18">
      <c r="A22" s="37">
        <v>15</v>
      </c>
      <c r="B22" s="45" t="s">
        <v>106</v>
      </c>
      <c r="C22" s="17"/>
      <c r="D22" s="17"/>
      <c r="E22" s="17"/>
      <c r="F22" s="64"/>
      <c r="I22" s="2" t="str">
        <f>'2'!A23</f>
        <v>lllL-1</v>
      </c>
      <c r="J22" s="69">
        <f>'2'!B23</f>
        <v>4800</v>
      </c>
      <c r="K22" s="33">
        <f>'2'!C23</f>
        <v>57800</v>
      </c>
      <c r="L22" s="9">
        <f>'2'!D23</f>
        <v>4046</v>
      </c>
      <c r="M22" s="2">
        <f>'2'!E23</f>
        <v>0</v>
      </c>
      <c r="N22" s="9">
        <f>'2'!F23</f>
        <v>4624</v>
      </c>
      <c r="O22" s="2">
        <f>'2'!G23</f>
        <v>0</v>
      </c>
      <c r="P22" s="2">
        <f>'2'!H23</f>
        <v>0</v>
      </c>
      <c r="Q22" s="72">
        <f>'2'!I23</f>
        <v>4624</v>
      </c>
      <c r="R22" s="9">
        <f>'2'!J23</f>
        <v>66470</v>
      </c>
    </row>
    <row r="23" spans="1:18" ht="18">
      <c r="A23" s="37">
        <v>16</v>
      </c>
      <c r="B23" s="45" t="s">
        <v>107</v>
      </c>
      <c r="C23" s="17"/>
      <c r="D23" s="17"/>
      <c r="E23" s="17"/>
      <c r="F23" s="64"/>
      <c r="H23" s="46">
        <f>R23+R24</f>
        <v>130985</v>
      </c>
      <c r="I23" s="2" t="str">
        <f>'2'!A24</f>
        <v>lllL-2</v>
      </c>
      <c r="J23" s="69">
        <f>'2'!B24</f>
        <v>4800</v>
      </c>
      <c r="K23" s="33">
        <f>'2'!C24</f>
        <v>56100</v>
      </c>
      <c r="L23" s="9">
        <f>'2'!D24</f>
        <v>3927</v>
      </c>
      <c r="M23" s="2">
        <f>'2'!E24</f>
        <v>0</v>
      </c>
      <c r="N23" s="9">
        <f>'2'!F24</f>
        <v>4488</v>
      </c>
      <c r="O23" s="2">
        <f>'2'!G24</f>
        <v>0</v>
      </c>
      <c r="P23" s="2">
        <f>'2'!H24</f>
        <v>0</v>
      </c>
      <c r="Q23" s="72">
        <f>'2'!I24</f>
        <v>4488</v>
      </c>
      <c r="R23" s="9">
        <f>'2'!J24</f>
        <v>64515</v>
      </c>
    </row>
    <row r="24" spans="1:18" ht="18">
      <c r="A24" s="37">
        <v>17</v>
      </c>
      <c r="B24" s="45" t="s">
        <v>108</v>
      </c>
      <c r="C24" s="17"/>
      <c r="D24" s="17"/>
      <c r="E24" s="17"/>
      <c r="F24" s="64"/>
      <c r="I24" s="2" t="str">
        <f>'2'!A25</f>
        <v>lllL-2</v>
      </c>
      <c r="J24" s="69">
        <f>'2'!B25</f>
        <v>4800</v>
      </c>
      <c r="K24" s="33">
        <f>'2'!C25</f>
        <v>57800</v>
      </c>
      <c r="L24" s="9">
        <f>'2'!D25</f>
        <v>4046</v>
      </c>
      <c r="M24" s="2">
        <f>'2'!E25</f>
        <v>0</v>
      </c>
      <c r="N24" s="9">
        <f>'2'!F25</f>
        <v>4624</v>
      </c>
      <c r="O24" s="2">
        <f>'2'!G25</f>
        <v>0</v>
      </c>
      <c r="P24" s="2">
        <f>'2'!H25</f>
        <v>0</v>
      </c>
      <c r="Q24" s="72">
        <f>'2'!I25</f>
        <v>4624</v>
      </c>
      <c r="R24" s="9">
        <f>'2'!J25</f>
        <v>66470</v>
      </c>
    </row>
    <row r="25" spans="1:18" ht="18">
      <c r="A25" s="37">
        <v>18</v>
      </c>
      <c r="B25" s="45" t="s">
        <v>109</v>
      </c>
      <c r="C25" s="17"/>
      <c r="D25" s="17"/>
      <c r="E25" s="17"/>
      <c r="F25" s="64"/>
      <c r="I25" s="2" t="str">
        <f>'2'!A26</f>
        <v>ll</v>
      </c>
      <c r="J25" s="69">
        <f>'2'!B26</f>
        <v>4800</v>
      </c>
      <c r="K25" s="33">
        <f>'2'!C26</f>
        <v>57800</v>
      </c>
      <c r="L25" s="9">
        <f>'2'!D26</f>
        <v>4046</v>
      </c>
      <c r="M25" s="2">
        <f>'2'!E26</f>
        <v>0</v>
      </c>
      <c r="N25" s="9">
        <f>'2'!F26</f>
        <v>4624</v>
      </c>
      <c r="O25" s="2">
        <f>'2'!G26</f>
        <v>0</v>
      </c>
      <c r="P25" s="2">
        <f>'2'!H26</f>
        <v>0</v>
      </c>
      <c r="Q25" s="72">
        <f>'2'!I26</f>
        <v>4624</v>
      </c>
      <c r="R25" s="9">
        <f>'2'!J26</f>
        <v>66470</v>
      </c>
    </row>
    <row r="26" spans="1:18" ht="33.75" customHeight="1">
      <c r="A26" s="102" t="s">
        <v>11</v>
      </c>
      <c r="B26" s="103"/>
      <c r="C26" s="27">
        <f>SUM(C8:C25)</f>
        <v>15</v>
      </c>
      <c r="D26" s="27">
        <f>SUM(D8:D25)</f>
        <v>0</v>
      </c>
      <c r="E26" s="27"/>
      <c r="F26" s="26">
        <f>SUM(F8:F25)</f>
        <v>839915</v>
      </c>
      <c r="H26" s="46"/>
      <c r="I26" s="2" t="str">
        <f>'2'!A27</f>
        <v>ll</v>
      </c>
      <c r="J26" s="69">
        <f>'2'!B27</f>
        <v>4800</v>
      </c>
      <c r="K26" s="33">
        <f>'2'!C27</f>
        <v>57800</v>
      </c>
      <c r="L26" s="9">
        <f>'2'!D27</f>
        <v>4046</v>
      </c>
      <c r="M26" s="2">
        <f>'2'!E27</f>
        <v>0</v>
      </c>
      <c r="N26" s="9">
        <f>'2'!F27</f>
        <v>4624</v>
      </c>
      <c r="O26" s="2">
        <f>'2'!G27</f>
        <v>0</v>
      </c>
      <c r="P26" s="2">
        <f>'2'!H27</f>
        <v>0</v>
      </c>
      <c r="Q26" s="72">
        <f>'2'!I27</f>
        <v>4624</v>
      </c>
      <c r="R26" s="9">
        <f>'2'!J27</f>
        <v>66470</v>
      </c>
    </row>
    <row r="27" spans="1:18" ht="15.6">
      <c r="A27" s="47"/>
      <c r="I27" s="2" t="str">
        <f>'2'!A28</f>
        <v>p</v>
      </c>
      <c r="J27" s="69">
        <f>'2'!B28</f>
        <v>4800</v>
      </c>
      <c r="K27" s="33">
        <f>'2'!C28</f>
        <v>57800</v>
      </c>
      <c r="L27" s="9">
        <f>'2'!D28</f>
        <v>4046</v>
      </c>
      <c r="M27" s="2">
        <f>'2'!E28</f>
        <v>0</v>
      </c>
      <c r="N27" s="9">
        <f>'2'!F28</f>
        <v>4624</v>
      </c>
      <c r="O27" s="2">
        <f>'2'!G28</f>
        <v>0</v>
      </c>
      <c r="P27" s="2">
        <f>'2'!H28</f>
        <v>0</v>
      </c>
      <c r="Q27" s="72">
        <f>'2'!I28</f>
        <v>4624</v>
      </c>
      <c r="R27" s="9">
        <f>'2'!J28</f>
        <v>66470</v>
      </c>
    </row>
    <row r="28" spans="1:18" s="50" customFormat="1" ht="15.6">
      <c r="A28" s="48"/>
      <c r="B28" s="49"/>
      <c r="I28" s="2">
        <f>'2'!A29</f>
        <v>0</v>
      </c>
      <c r="J28" s="69">
        <f>'2'!B29</f>
        <v>4800</v>
      </c>
      <c r="K28" s="33">
        <f>'2'!C29</f>
        <v>0</v>
      </c>
      <c r="L28" s="9">
        <f>'2'!D29</f>
        <v>0</v>
      </c>
      <c r="M28" s="2">
        <f>'2'!E29</f>
        <v>0</v>
      </c>
      <c r="N28" s="9">
        <f>'2'!F29</f>
        <v>0</v>
      </c>
      <c r="O28" s="2">
        <f>'2'!G29</f>
        <v>0</v>
      </c>
      <c r="P28" s="2">
        <f>'2'!H29</f>
        <v>0</v>
      </c>
      <c r="Q28" s="72">
        <f>'2'!I29</f>
        <v>0</v>
      </c>
      <c r="R28" s="9">
        <f>'2'!J29</f>
        <v>0</v>
      </c>
    </row>
    <row r="29" spans="1:18" s="50" customFormat="1" ht="21">
      <c r="A29" s="51"/>
      <c r="B29" s="51"/>
      <c r="I29" s="2">
        <f>'2'!A30</f>
        <v>10</v>
      </c>
      <c r="J29" s="73">
        <f>'2'!B30</f>
        <v>5400</v>
      </c>
      <c r="K29" s="7">
        <f>'2'!C30</f>
        <v>182500</v>
      </c>
      <c r="L29" s="9">
        <f>'2'!D30</f>
        <v>12775</v>
      </c>
      <c r="M29" s="2">
        <f>'2'!E30</f>
        <v>0</v>
      </c>
      <c r="N29" s="9">
        <f>'2'!F30</f>
        <v>14600</v>
      </c>
      <c r="O29" s="2">
        <f>'2'!G30</f>
        <v>0</v>
      </c>
      <c r="P29" s="2">
        <f>'2'!H30</f>
        <v>0</v>
      </c>
      <c r="Q29" s="7">
        <f>'2'!I30</f>
        <v>14600</v>
      </c>
      <c r="R29" s="9">
        <f>'2'!J30</f>
        <v>209875</v>
      </c>
    </row>
    <row r="30" spans="1:18" s="50" customFormat="1" ht="15.6">
      <c r="I30" s="2" t="str">
        <f>'2'!A31</f>
        <v>lllL-1</v>
      </c>
      <c r="J30" s="69">
        <f>'2'!B31</f>
        <v>5400</v>
      </c>
      <c r="K30" s="7">
        <f>'2'!C31</f>
        <v>57800</v>
      </c>
      <c r="L30" s="9">
        <f>'2'!D31</f>
        <v>4046</v>
      </c>
      <c r="M30" s="2">
        <f>'2'!E31</f>
        <v>0</v>
      </c>
      <c r="N30" s="9">
        <f>'2'!F31</f>
        <v>4624</v>
      </c>
      <c r="O30" s="2">
        <f>'2'!G31</f>
        <v>0</v>
      </c>
      <c r="P30" s="2">
        <f>'2'!H31</f>
        <v>0</v>
      </c>
      <c r="Q30" s="9">
        <f>'2'!I31</f>
        <v>4624</v>
      </c>
      <c r="R30" s="9">
        <f>'2'!J31</f>
        <v>66470</v>
      </c>
    </row>
    <row r="31" spans="1:18" s="50" customFormat="1" ht="15.6">
      <c r="I31" s="2" t="str">
        <f>'2'!A32</f>
        <v>ll</v>
      </c>
      <c r="J31" s="69">
        <f>'2'!B32</f>
        <v>5400</v>
      </c>
      <c r="K31" s="7">
        <f>'2'!C32</f>
        <v>59500</v>
      </c>
      <c r="L31" s="9">
        <f>'2'!D32</f>
        <v>4165</v>
      </c>
      <c r="M31" s="2">
        <f>'2'!E32</f>
        <v>0</v>
      </c>
      <c r="N31" s="9">
        <f>'2'!F32</f>
        <v>4760</v>
      </c>
      <c r="O31" s="2">
        <f>'2'!G32</f>
        <v>0</v>
      </c>
      <c r="P31" s="2">
        <f>'2'!H32</f>
        <v>0</v>
      </c>
      <c r="Q31" s="9">
        <f>'2'!I32</f>
        <v>4760</v>
      </c>
      <c r="R31" s="9">
        <f>'2'!J32</f>
        <v>68425</v>
      </c>
    </row>
    <row r="32" spans="1:18" s="50" customFormat="1" ht="15.6">
      <c r="I32" s="71" t="str">
        <f>'2'!A33</f>
        <v>ll</v>
      </c>
      <c r="J32" s="69">
        <f>'2'!B33</f>
        <v>5400</v>
      </c>
      <c r="K32" s="7">
        <f>'2'!C33</f>
        <v>65200</v>
      </c>
      <c r="L32" s="9">
        <f>'2'!D33</f>
        <v>4564</v>
      </c>
      <c r="M32" s="2">
        <f>'2'!E33</f>
        <v>0</v>
      </c>
      <c r="N32" s="9">
        <f>'2'!F33</f>
        <v>5216</v>
      </c>
      <c r="O32" s="2">
        <f>'2'!G33</f>
        <v>0</v>
      </c>
      <c r="P32" s="2">
        <f>'2'!H33</f>
        <v>0</v>
      </c>
      <c r="Q32" s="9">
        <f>'2'!I33</f>
        <v>5216</v>
      </c>
      <c r="R32" s="9">
        <f>'2'!J33</f>
        <v>74980</v>
      </c>
    </row>
    <row r="33" spans="6:19" s="50" customFormat="1" ht="15.6">
      <c r="I33" s="71">
        <f>'2'!A34</f>
        <v>11</v>
      </c>
      <c r="J33" s="69" t="str">
        <f>'2'!B34</f>
        <v>izkscs'ulZ</v>
      </c>
      <c r="K33" s="7">
        <f>'2'!C34</f>
        <v>0</v>
      </c>
      <c r="L33" s="9">
        <f>'2'!D34</f>
        <v>0</v>
      </c>
      <c r="M33" s="2">
        <f>'2'!E34</f>
        <v>0</v>
      </c>
      <c r="N33" s="9">
        <f>'2'!F34</f>
        <v>0</v>
      </c>
      <c r="O33" s="2">
        <f>'2'!G34</f>
        <v>0</v>
      </c>
      <c r="P33" s="2">
        <f>'2'!H34</f>
        <v>0</v>
      </c>
      <c r="Q33" s="9">
        <f>'2'!I34</f>
        <v>0</v>
      </c>
      <c r="R33" s="9">
        <f>'2'!J34</f>
        <v>0</v>
      </c>
      <c r="S33" s="52"/>
    </row>
    <row r="34" spans="6:19" s="50" customFormat="1" ht="22.8">
      <c r="F34" s="53"/>
      <c r="I34" s="107">
        <f>'2'!A35</f>
        <v>12</v>
      </c>
      <c r="J34" s="69" t="str">
        <f>'2'!B35</f>
        <v>izkscs'ulZ</v>
      </c>
      <c r="K34" s="7">
        <f>'2'!C35</f>
        <v>0</v>
      </c>
      <c r="L34" s="9">
        <f>'2'!D35</f>
        <v>0</v>
      </c>
      <c r="M34" s="2">
        <f>'2'!E35</f>
        <v>0</v>
      </c>
      <c r="N34" s="9">
        <f>'2'!F35</f>
        <v>0</v>
      </c>
      <c r="O34" s="2">
        <f>'2'!G35</f>
        <v>0</v>
      </c>
      <c r="P34" s="2">
        <f>'2'!H35</f>
        <v>0</v>
      </c>
      <c r="Q34" s="9">
        <f>'2'!I35</f>
        <v>0</v>
      </c>
      <c r="R34" s="9">
        <f>'2'!J35</f>
        <v>0</v>
      </c>
    </row>
    <row r="35" spans="6:19" s="50" customFormat="1" ht="15.6">
      <c r="I35" s="108"/>
      <c r="J35" s="69" t="str">
        <f>'2'!B36</f>
        <v>;ksx</v>
      </c>
      <c r="K35" s="11">
        <f>'2'!C36</f>
        <v>730100</v>
      </c>
      <c r="L35" s="11">
        <f>'2'!D36</f>
        <v>51107</v>
      </c>
      <c r="M35" s="11">
        <f>'2'!E36</f>
        <v>0</v>
      </c>
      <c r="N35" s="11">
        <f>'2'!F36</f>
        <v>58408</v>
      </c>
      <c r="O35" s="11">
        <f>'2'!G36</f>
        <v>0</v>
      </c>
      <c r="P35" s="11">
        <f>'2'!H36</f>
        <v>300</v>
      </c>
      <c r="Q35" s="11">
        <f>'2'!I36</f>
        <v>58708</v>
      </c>
      <c r="R35" s="76">
        <f>'2'!J36</f>
        <v>839915</v>
      </c>
    </row>
    <row r="36" spans="6:19" s="50" customFormat="1"/>
    <row r="37" spans="6:19" s="50" customFormat="1"/>
    <row r="38" spans="6:19" s="50" customFormat="1"/>
    <row r="39" spans="6:19" s="50" customFormat="1"/>
    <row r="40" spans="6:19" s="50" customFormat="1"/>
    <row r="41" spans="6:19" s="50" customFormat="1"/>
    <row r="42" spans="6:19" s="50" customFormat="1"/>
    <row r="43" spans="6:19" s="50" customFormat="1"/>
    <row r="44" spans="6:19" s="50" customFormat="1"/>
    <row r="45" spans="6:19" s="50" customFormat="1"/>
    <row r="46" spans="6:19" s="50" customFormat="1"/>
    <row r="47" spans="6:19" s="50" customFormat="1"/>
    <row r="48" spans="6:19" s="50" customFormat="1"/>
    <row r="49" s="50" customFormat="1"/>
    <row r="50" s="50" customFormat="1"/>
    <row r="51" s="50" customFormat="1"/>
    <row r="52" s="50" customFormat="1"/>
    <row r="53" s="50" customFormat="1"/>
  </sheetData>
  <customSheetViews>
    <customSheetView guid="{305478A3-A44A-4FA6-B592-7592E3BF595D}">
      <selection activeCell="A3" sqref="A3:D3"/>
      <pageMargins left="0.75" right="0.75" top="1" bottom="1" header="0.5" footer="0.5"/>
      <pageSetup orientation="portrait" verticalDpi="0" r:id="rId1"/>
      <headerFooter alignWithMargins="0"/>
    </customSheetView>
  </customSheetViews>
  <mergeCells count="21">
    <mergeCell ref="I34:I35"/>
    <mergeCell ref="I1:R1"/>
    <mergeCell ref="I2:R2"/>
    <mergeCell ref="I3:R3"/>
    <mergeCell ref="I4:P4"/>
    <mergeCell ref="I5:I6"/>
    <mergeCell ref="J5:J6"/>
    <mergeCell ref="K5:K6"/>
    <mergeCell ref="L5:L6"/>
    <mergeCell ref="M5:P5"/>
    <mergeCell ref="Q5:Q6"/>
    <mergeCell ref="R5:R6"/>
    <mergeCell ref="A26:B26"/>
    <mergeCell ref="A2:F2"/>
    <mergeCell ref="A1:F1"/>
    <mergeCell ref="A3:F3"/>
    <mergeCell ref="A4:F4"/>
    <mergeCell ref="C5:D5"/>
    <mergeCell ref="A5:A6"/>
    <mergeCell ref="B5:B6"/>
    <mergeCell ref="F5:F6"/>
  </mergeCells>
  <phoneticPr fontId="3" type="noConversion"/>
  <printOptions horizontalCentered="1"/>
  <pageMargins left="0.31496062992125984" right="0.31496062992125984" top="0.35433070866141736" bottom="0.19685039370078741" header="0.51181102362204722" footer="0.51181102362204722"/>
  <pageSetup orientation="landscape" verticalDpi="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58"/>
  <sheetViews>
    <sheetView zoomScale="80" zoomScaleNormal="80" workbookViewId="0">
      <selection activeCell="G7" sqref="G1:G1048576"/>
    </sheetView>
  </sheetViews>
  <sheetFormatPr defaultColWidth="9.109375" defaultRowHeight="13.2"/>
  <cols>
    <col min="1" max="1" width="5.6640625" style="40" customWidth="1"/>
    <col min="2" max="2" width="30.5546875" style="40" customWidth="1"/>
    <col min="3" max="3" width="17.6640625" style="40" customWidth="1"/>
    <col min="4" max="5" width="16.33203125" style="40" customWidth="1"/>
    <col min="6" max="6" width="24.33203125" style="40" customWidth="1"/>
    <col min="7" max="7" width="30.6640625" style="40" hidden="1" customWidth="1"/>
    <col min="8" max="8" width="9.109375" style="40"/>
    <col min="9" max="9" width="8.88671875" style="40" hidden="1" customWidth="1"/>
    <col min="10" max="19" width="9.109375" style="40" hidden="1" customWidth="1"/>
    <col min="20" max="21" width="9.109375" style="40" customWidth="1"/>
    <col min="22" max="16384" width="9.109375" style="40"/>
  </cols>
  <sheetData>
    <row r="1" spans="1:19" ht="18">
      <c r="A1" s="98" t="s">
        <v>95</v>
      </c>
      <c r="B1" s="98"/>
      <c r="C1" s="98"/>
      <c r="D1" s="98"/>
      <c r="E1" s="98"/>
      <c r="F1" s="98"/>
      <c r="G1" s="98"/>
      <c r="J1" s="98" t="s">
        <v>26</v>
      </c>
      <c r="K1" s="98"/>
      <c r="L1" s="98"/>
      <c r="M1" s="98"/>
      <c r="N1" s="98"/>
      <c r="O1" s="98"/>
      <c r="P1" s="98"/>
      <c r="Q1" s="98"/>
      <c r="R1" s="98"/>
      <c r="S1" s="98"/>
    </row>
    <row r="2" spans="1:19" ht="18">
      <c r="A2" s="98" t="str">
        <f>'1'!$A$1</f>
        <v>jkT; deZpkjh x.kuk la[;ka&amp;78 ¼lUnZfHkr fnukad 31&amp;03&amp;2018½</v>
      </c>
      <c r="B2" s="98"/>
      <c r="C2" s="98"/>
      <c r="D2" s="98"/>
      <c r="E2" s="98"/>
      <c r="F2" s="98"/>
      <c r="G2" s="98"/>
      <c r="H2" s="42"/>
      <c r="I2" s="42"/>
      <c r="J2" s="98" t="str">
        <f>'1'!$A$1</f>
        <v>jkT; deZpkjh x.kuk la[;ka&amp;78 ¼lUnZfHkr fnukad 31&amp;03&amp;2018½</v>
      </c>
      <c r="K2" s="98"/>
      <c r="L2" s="98"/>
      <c r="M2" s="98"/>
      <c r="N2" s="98"/>
      <c r="O2" s="98"/>
      <c r="P2" s="98"/>
      <c r="Q2" s="98"/>
      <c r="R2" s="98"/>
      <c r="S2" s="98"/>
    </row>
    <row r="3" spans="1:19" ht="18">
      <c r="A3" s="98" t="s">
        <v>30</v>
      </c>
      <c r="B3" s="98"/>
      <c r="C3" s="98"/>
      <c r="D3" s="98"/>
      <c r="E3" s="98"/>
      <c r="F3" s="98"/>
      <c r="G3" s="98"/>
      <c r="H3" s="42"/>
      <c r="I3" s="42"/>
      <c r="J3" s="98" t="s">
        <v>78</v>
      </c>
      <c r="K3" s="98"/>
      <c r="L3" s="98"/>
      <c r="M3" s="98"/>
      <c r="N3" s="98"/>
      <c r="O3" s="98"/>
      <c r="P3" s="98"/>
      <c r="Q3" s="98"/>
      <c r="R3" s="98"/>
      <c r="S3" s="98"/>
    </row>
    <row r="4" spans="1:19" ht="18">
      <c r="A4" s="104" t="str">
        <f>'1'!$A$3</f>
        <v>foHkkx dk uke % jktdh; mPp ek/;fed fo|ky; 15tSM] ¼Jhxaxkuxj½ f'k{kk foHkkx</v>
      </c>
      <c r="B4" s="104"/>
      <c r="C4" s="104"/>
      <c r="D4" s="104"/>
      <c r="E4" s="104"/>
      <c r="F4" s="104"/>
      <c r="G4" s="104"/>
      <c r="H4" s="43"/>
      <c r="I4" s="43"/>
      <c r="J4" s="98" t="str">
        <f>'1'!$A$3</f>
        <v>foHkkx dk uke % jktdh; mPp ek/;fed fo|ky; 15tSM] ¼Jhxaxkuxj½ f'k{kk foHkkx</v>
      </c>
      <c r="K4" s="98"/>
      <c r="L4" s="98"/>
      <c r="M4" s="98"/>
      <c r="N4" s="98"/>
      <c r="O4" s="98"/>
      <c r="P4" s="98"/>
      <c r="Q4" s="98"/>
      <c r="R4" s="39" t="s">
        <v>91</v>
      </c>
    </row>
    <row r="5" spans="1:19" ht="18">
      <c r="A5" s="105" t="s">
        <v>27</v>
      </c>
      <c r="B5" s="105" t="s">
        <v>31</v>
      </c>
      <c r="C5" s="102" t="s">
        <v>32</v>
      </c>
      <c r="D5" s="103"/>
      <c r="E5" s="84"/>
      <c r="F5" s="105" t="s">
        <v>82</v>
      </c>
      <c r="G5" s="105" t="s">
        <v>82</v>
      </c>
      <c r="J5" s="100" t="str">
        <f>'2'!A6</f>
        <v>dza- la-</v>
      </c>
      <c r="K5" s="100" t="str">
        <f>'2'!B6</f>
        <v>osru oxZ</v>
      </c>
      <c r="L5" s="100" t="str">
        <f>'2'!C6</f>
        <v>osru ,oa fo'ks"k osru</v>
      </c>
      <c r="M5" s="100" t="str">
        <f>'2'!D6</f>
        <v>egaxkbZ HkRrk 7%</v>
      </c>
      <c r="N5" s="100" t="str">
        <f>'2'!E6</f>
        <v>vU; HkRrs ¼d`Ik;k enokj vafdr djsa½</v>
      </c>
      <c r="O5" s="100"/>
      <c r="P5" s="100"/>
      <c r="Q5" s="100"/>
      <c r="R5" s="91" t="str">
        <f>'2'!I6</f>
        <v>;ksx (5+6+7+8)</v>
      </c>
      <c r="S5" s="99" t="str">
        <f>'2'!J6</f>
        <v>;ksx (3+4+9)</v>
      </c>
    </row>
    <row r="6" spans="1:19" ht="36">
      <c r="A6" s="106"/>
      <c r="B6" s="106"/>
      <c r="C6" s="117" t="s">
        <v>64</v>
      </c>
      <c r="D6" s="119" t="s">
        <v>65</v>
      </c>
      <c r="E6" s="64" t="s">
        <v>141</v>
      </c>
      <c r="F6" s="106"/>
      <c r="G6" s="106"/>
      <c r="J6" s="100"/>
      <c r="K6" s="100"/>
      <c r="L6" s="100"/>
      <c r="M6" s="100"/>
      <c r="N6" s="84" t="str">
        <f>'2'!E7</f>
        <v xml:space="preserve"> 'kgjh </v>
      </c>
      <c r="O6" s="84" t="str">
        <f>'2'!F7</f>
        <v>edku</v>
      </c>
      <c r="P6" s="84" t="str">
        <f>'2'!G7</f>
        <v xml:space="preserve">lokjh </v>
      </c>
      <c r="Q6" s="84" t="str">
        <f>'2'!H7</f>
        <v>/kqykbZ HkRrk vU;</v>
      </c>
      <c r="R6" s="91"/>
      <c r="S6" s="99"/>
    </row>
    <row r="7" spans="1:19" s="44" customFormat="1" ht="10.199999999999999">
      <c r="A7" s="81">
        <v>1</v>
      </c>
      <c r="B7" s="81">
        <v>2</v>
      </c>
      <c r="C7" s="81">
        <v>3</v>
      </c>
      <c r="D7" s="81">
        <v>4</v>
      </c>
      <c r="E7" s="81"/>
      <c r="F7" s="81"/>
      <c r="G7" s="81">
        <v>5</v>
      </c>
      <c r="J7" s="18">
        <f>'2'!A8</f>
        <v>1</v>
      </c>
      <c r="K7" s="18">
        <f>'2'!B8</f>
        <v>2</v>
      </c>
      <c r="L7" s="18">
        <f>'2'!C8</f>
        <v>3</v>
      </c>
      <c r="M7" s="18">
        <f>'2'!D8</f>
        <v>4</v>
      </c>
      <c r="N7" s="18">
        <f>'2'!E8</f>
        <v>5</v>
      </c>
      <c r="O7" s="18">
        <f>'2'!F8</f>
        <v>6</v>
      </c>
      <c r="P7" s="18">
        <f>'2'!G8</f>
        <v>7</v>
      </c>
      <c r="Q7" s="18">
        <f>'2'!H8</f>
        <v>8</v>
      </c>
      <c r="R7" s="18">
        <f>'2'!I8</f>
        <v>9</v>
      </c>
      <c r="S7" s="18">
        <f>'2'!J8</f>
        <v>10</v>
      </c>
    </row>
    <row r="8" spans="1:19" s="44" customFormat="1" ht="18">
      <c r="A8" s="81">
        <v>1</v>
      </c>
      <c r="B8" s="45" t="s">
        <v>151</v>
      </c>
      <c r="C8" s="17">
        <f>C14+C15+C29</f>
        <v>2</v>
      </c>
      <c r="D8" s="17"/>
      <c r="E8" s="17"/>
      <c r="F8" s="120">
        <f>G14+G15</f>
        <v>62215</v>
      </c>
      <c r="G8" s="81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19" s="44" customFormat="1" ht="18">
      <c r="A9" s="81">
        <v>2</v>
      </c>
      <c r="B9" s="45" t="s">
        <v>152</v>
      </c>
      <c r="C9" s="17">
        <f>C21+C22+C23+C24+C25+C26</f>
        <v>11</v>
      </c>
      <c r="D9" s="17"/>
      <c r="E9" s="17"/>
      <c r="F9" s="120">
        <f>G21+G22+G23+G24+G25+G26</f>
        <v>711620</v>
      </c>
      <c r="G9" s="81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s="44" customFormat="1" ht="18">
      <c r="A10" s="81">
        <v>3</v>
      </c>
      <c r="B10" s="45" t="s">
        <v>34</v>
      </c>
      <c r="C10" s="17">
        <v>2</v>
      </c>
      <c r="D10" s="17"/>
      <c r="E10" s="17"/>
      <c r="F10" s="120">
        <f>G13</f>
        <v>66080</v>
      </c>
      <c r="G10" s="81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19" s="44" customFormat="1" ht="18">
      <c r="A11" s="81">
        <v>4</v>
      </c>
      <c r="B11" s="45" t="s">
        <v>153</v>
      </c>
      <c r="C11" s="17"/>
      <c r="D11" s="17"/>
      <c r="E11" s="17"/>
      <c r="F11" s="120"/>
      <c r="G11" s="81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 s="44" customFormat="1" ht="18">
      <c r="A12" s="81"/>
      <c r="B12" s="45" t="s">
        <v>11</v>
      </c>
      <c r="C12" s="17">
        <f>C8+C9+C10+C11</f>
        <v>15</v>
      </c>
      <c r="D12" s="17">
        <f t="shared" ref="D12:F12" si="0">D8+D9+D10+D11</f>
        <v>0</v>
      </c>
      <c r="E12" s="17">
        <f t="shared" si="0"/>
        <v>0</v>
      </c>
      <c r="F12" s="17">
        <f t="shared" si="0"/>
        <v>839915</v>
      </c>
      <c r="G12" s="81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19" ht="18" hidden="1">
      <c r="A13" s="37">
        <v>1</v>
      </c>
      <c r="B13" s="45" t="s">
        <v>34</v>
      </c>
      <c r="C13" s="17">
        <v>2</v>
      </c>
      <c r="D13" s="17"/>
      <c r="E13" s="17"/>
      <c r="F13" s="17"/>
      <c r="G13" s="64">
        <f>I14</f>
        <v>66080</v>
      </c>
      <c r="J13" s="2">
        <f>'2'!A9</f>
        <v>1</v>
      </c>
      <c r="K13" s="2">
        <f>'2'!B9</f>
        <v>1700</v>
      </c>
      <c r="L13" s="2">
        <f>'2'!C9</f>
        <v>0</v>
      </c>
      <c r="M13" s="9">
        <f>'2'!D9</f>
        <v>0</v>
      </c>
      <c r="N13" s="2">
        <f>'2'!E9</f>
        <v>0</v>
      </c>
      <c r="O13" s="9">
        <f>'2'!F9</f>
        <v>0</v>
      </c>
      <c r="P13" s="2">
        <f>'2'!G9</f>
        <v>0</v>
      </c>
      <c r="Q13" s="2">
        <f>'2'!H9</f>
        <v>0</v>
      </c>
      <c r="R13" s="9">
        <f>'2'!I9</f>
        <v>0</v>
      </c>
      <c r="S13" s="9">
        <f>'2'!J9</f>
        <v>0</v>
      </c>
    </row>
    <row r="14" spans="1:19" ht="18" hidden="1">
      <c r="A14" s="37">
        <v>2</v>
      </c>
      <c r="B14" s="45" t="s">
        <v>133</v>
      </c>
      <c r="C14" s="17">
        <v>1</v>
      </c>
      <c r="D14" s="17"/>
      <c r="E14" s="17"/>
      <c r="F14" s="17"/>
      <c r="G14" s="64">
        <f>S19</f>
        <v>23920</v>
      </c>
      <c r="I14" s="46">
        <f>S14+S15+S16</f>
        <v>66080</v>
      </c>
      <c r="J14" s="2">
        <f>'2'!A10</f>
        <v>2</v>
      </c>
      <c r="K14" s="2">
        <f>'2'!B10</f>
        <v>1750</v>
      </c>
      <c r="L14" s="2">
        <f>'2'!C10</f>
        <v>0</v>
      </c>
      <c r="M14" s="9">
        <f>'2'!D10</f>
        <v>0</v>
      </c>
      <c r="N14" s="2">
        <f>'2'!E10</f>
        <v>0</v>
      </c>
      <c r="O14" s="9">
        <f>'2'!F10</f>
        <v>0</v>
      </c>
      <c r="P14" s="2">
        <f>'2'!G10</f>
        <v>0</v>
      </c>
      <c r="Q14" s="2">
        <f>'2'!H10</f>
        <v>0</v>
      </c>
      <c r="R14" s="9">
        <f>'2'!I10</f>
        <v>0</v>
      </c>
      <c r="S14" s="9">
        <f>'2'!J10</f>
        <v>0</v>
      </c>
    </row>
    <row r="15" spans="1:19" ht="18" hidden="1">
      <c r="A15" s="37">
        <v>3</v>
      </c>
      <c r="B15" s="45" t="s">
        <v>96</v>
      </c>
      <c r="C15" s="17">
        <v>1</v>
      </c>
      <c r="D15" s="17"/>
      <c r="E15" s="17"/>
      <c r="F15" s="17"/>
      <c r="G15" s="64">
        <f>S20</f>
        <v>38295</v>
      </c>
      <c r="J15" s="2" t="str">
        <f>'2'!A11</f>
        <v xml:space="preserve">F </v>
      </c>
      <c r="K15" s="2">
        <f>'2'!B11</f>
        <v>1900</v>
      </c>
      <c r="L15" s="2">
        <f>'2'!C11</f>
        <v>27900</v>
      </c>
      <c r="M15" s="9">
        <f>'2'!D11</f>
        <v>1953</v>
      </c>
      <c r="N15" s="2">
        <f>'2'!E11</f>
        <v>0</v>
      </c>
      <c r="O15" s="9">
        <f>'2'!F11</f>
        <v>2232</v>
      </c>
      <c r="P15" s="2">
        <f>'2'!G11</f>
        <v>0</v>
      </c>
      <c r="Q15" s="2">
        <f>'2'!H11</f>
        <v>150</v>
      </c>
      <c r="R15" s="9">
        <f>'2'!I11</f>
        <v>2382</v>
      </c>
      <c r="S15" s="9">
        <f>'2'!J11</f>
        <v>32235</v>
      </c>
    </row>
    <row r="16" spans="1:19" ht="18" hidden="1">
      <c r="A16" s="37">
        <v>4</v>
      </c>
      <c r="B16" s="45" t="s">
        <v>97</v>
      </c>
      <c r="C16" s="17"/>
      <c r="D16" s="17"/>
      <c r="E16" s="17"/>
      <c r="F16" s="17"/>
      <c r="G16" s="64"/>
      <c r="J16" s="2" t="str">
        <f>'2'!A12</f>
        <v>F</v>
      </c>
      <c r="K16" s="2">
        <f>'2'!B12</f>
        <v>1900</v>
      </c>
      <c r="L16" s="2">
        <f>'2'!C12</f>
        <v>29300</v>
      </c>
      <c r="M16" s="9">
        <f>'2'!D12</f>
        <v>2051</v>
      </c>
      <c r="N16" s="2">
        <f>'2'!E12</f>
        <v>0</v>
      </c>
      <c r="O16" s="9">
        <f>'2'!F12</f>
        <v>2344</v>
      </c>
      <c r="P16" s="2">
        <f>'2'!G12</f>
        <v>0</v>
      </c>
      <c r="Q16" s="2">
        <f>'2'!H12</f>
        <v>150</v>
      </c>
      <c r="R16" s="9">
        <f>'2'!I12</f>
        <v>2494</v>
      </c>
      <c r="S16" s="9">
        <f>'2'!J12</f>
        <v>33845</v>
      </c>
    </row>
    <row r="17" spans="1:19" ht="18" hidden="1">
      <c r="A17" s="37">
        <v>5</v>
      </c>
      <c r="B17" s="45" t="s">
        <v>98</v>
      </c>
      <c r="C17" s="17"/>
      <c r="D17" s="17"/>
      <c r="E17" s="17"/>
      <c r="F17" s="17"/>
      <c r="G17" s="64"/>
      <c r="J17" s="7">
        <f>'2'!A13</f>
        <v>3</v>
      </c>
      <c r="K17" s="74">
        <f>'2'!B13</f>
        <v>1900</v>
      </c>
      <c r="L17" s="7">
        <f>'2'!C13</f>
        <v>57200</v>
      </c>
      <c r="M17" s="72">
        <f>'2'!D13</f>
        <v>4004</v>
      </c>
      <c r="N17" s="7">
        <f>'2'!E13</f>
        <v>0</v>
      </c>
      <c r="O17" s="72">
        <f>'2'!F13</f>
        <v>4576</v>
      </c>
      <c r="P17" s="7">
        <f>'2'!G13</f>
        <v>0</v>
      </c>
      <c r="Q17" s="7">
        <f>'2'!H13</f>
        <v>300</v>
      </c>
      <c r="R17" s="72">
        <f>'2'!I13</f>
        <v>4876</v>
      </c>
      <c r="S17" s="72">
        <f>'2'!J13</f>
        <v>66080</v>
      </c>
    </row>
    <row r="18" spans="1:19" ht="18" hidden="1">
      <c r="A18" s="37">
        <v>6</v>
      </c>
      <c r="B18" s="45" t="s">
        <v>99</v>
      </c>
      <c r="C18" s="17"/>
      <c r="D18" s="17"/>
      <c r="E18" s="17"/>
      <c r="F18" s="17"/>
      <c r="G18" s="64"/>
      <c r="J18" s="2">
        <f>'2'!A14</f>
        <v>4</v>
      </c>
      <c r="K18" s="2">
        <f>'2'!B14</f>
        <v>2000</v>
      </c>
      <c r="L18" s="7">
        <f>'2'!C14</f>
        <v>0</v>
      </c>
      <c r="M18" s="9">
        <f>'2'!D14</f>
        <v>0</v>
      </c>
      <c r="N18" s="2">
        <f>'2'!E14</f>
        <v>0</v>
      </c>
      <c r="O18" s="9">
        <f>'2'!F14</f>
        <v>0</v>
      </c>
      <c r="P18" s="2">
        <f>'2'!G14</f>
        <v>0</v>
      </c>
      <c r="Q18" s="2">
        <f>'2'!H14</f>
        <v>0</v>
      </c>
      <c r="R18" s="9">
        <f>'2'!I14</f>
        <v>0</v>
      </c>
      <c r="S18" s="9">
        <f>'2'!J14</f>
        <v>0</v>
      </c>
    </row>
    <row r="19" spans="1:19" ht="18" hidden="1">
      <c r="A19" s="37">
        <v>7</v>
      </c>
      <c r="B19" s="45" t="s">
        <v>100</v>
      </c>
      <c r="C19" s="17"/>
      <c r="D19" s="17"/>
      <c r="E19" s="17"/>
      <c r="F19" s="17"/>
      <c r="G19" s="64"/>
      <c r="J19" s="7">
        <f>'2'!A15</f>
        <v>5</v>
      </c>
      <c r="K19" s="74">
        <f>'2'!B15</f>
        <v>2400</v>
      </c>
      <c r="L19" s="7">
        <f>'2'!C15</f>
        <v>20800</v>
      </c>
      <c r="M19" s="72">
        <f>'2'!D15</f>
        <v>1456</v>
      </c>
      <c r="N19" s="7">
        <f>'2'!E15</f>
        <v>0</v>
      </c>
      <c r="O19" s="72">
        <f>'2'!F15</f>
        <v>1664</v>
      </c>
      <c r="P19" s="7">
        <f>'2'!G15</f>
        <v>0</v>
      </c>
      <c r="Q19" s="7">
        <f>'2'!H15</f>
        <v>0</v>
      </c>
      <c r="R19" s="72">
        <f>'2'!I15</f>
        <v>1664</v>
      </c>
      <c r="S19" s="72">
        <f>'2'!J15</f>
        <v>23920</v>
      </c>
    </row>
    <row r="20" spans="1:19" ht="18" hidden="1">
      <c r="A20" s="37">
        <v>8</v>
      </c>
      <c r="B20" s="45" t="s">
        <v>101</v>
      </c>
      <c r="C20" s="17"/>
      <c r="D20" s="17"/>
      <c r="E20" s="17"/>
      <c r="F20" s="17"/>
      <c r="G20" s="64"/>
      <c r="J20" s="7">
        <f>'2'!A16</f>
        <v>6</v>
      </c>
      <c r="K20" s="74">
        <f>'2'!B16</f>
        <v>2800</v>
      </c>
      <c r="L20" s="7">
        <f>'2'!C16</f>
        <v>33300</v>
      </c>
      <c r="M20" s="72">
        <f>'2'!D16</f>
        <v>2331</v>
      </c>
      <c r="N20" s="7">
        <f>'2'!E16</f>
        <v>0</v>
      </c>
      <c r="O20" s="72">
        <f>'2'!F16</f>
        <v>2664</v>
      </c>
      <c r="P20" s="7">
        <f>'2'!G16</f>
        <v>0</v>
      </c>
      <c r="Q20" s="7">
        <f>'2'!H16</f>
        <v>0</v>
      </c>
      <c r="R20" s="72">
        <f>'2'!I16</f>
        <v>2664</v>
      </c>
      <c r="S20" s="72">
        <f>'2'!J16</f>
        <v>38295</v>
      </c>
    </row>
    <row r="21" spans="1:19" ht="18" hidden="1">
      <c r="A21" s="37">
        <v>9</v>
      </c>
      <c r="B21" s="45" t="s">
        <v>102</v>
      </c>
      <c r="C21" s="17">
        <v>3</v>
      </c>
      <c r="D21" s="17"/>
      <c r="E21" s="17"/>
      <c r="F21" s="17"/>
      <c r="G21" s="64">
        <f>I23</f>
        <v>193085</v>
      </c>
      <c r="J21" s="2">
        <f>'2'!A17</f>
        <v>7</v>
      </c>
      <c r="K21" s="2">
        <f>'2'!B17</f>
        <v>3600</v>
      </c>
      <c r="L21" s="7">
        <f>'2'!C17</f>
        <v>0</v>
      </c>
      <c r="M21" s="9">
        <f>'2'!D17</f>
        <v>0</v>
      </c>
      <c r="N21" s="2">
        <f>'2'!E17</f>
        <v>0</v>
      </c>
      <c r="O21" s="9">
        <f>'2'!F17</f>
        <v>0</v>
      </c>
      <c r="P21" s="2">
        <f>'2'!G17</f>
        <v>0</v>
      </c>
      <c r="Q21" s="2">
        <f>'2'!H17</f>
        <v>0</v>
      </c>
      <c r="R21" s="9">
        <f>'2'!I17</f>
        <v>0</v>
      </c>
      <c r="S21" s="9">
        <f>'2'!J17</f>
        <v>0</v>
      </c>
    </row>
    <row r="22" spans="1:19" ht="18" hidden="1">
      <c r="A22" s="37">
        <v>10</v>
      </c>
      <c r="B22" s="45" t="s">
        <v>103</v>
      </c>
      <c r="C22" s="17">
        <v>2</v>
      </c>
      <c r="D22" s="17"/>
      <c r="E22" s="17"/>
      <c r="F22" s="17"/>
      <c r="G22" s="64">
        <f>I28</f>
        <v>130985</v>
      </c>
      <c r="J22" s="2">
        <f>'2'!A18</f>
        <v>8</v>
      </c>
      <c r="K22" s="74">
        <f>'2'!B18</f>
        <v>4200</v>
      </c>
      <c r="L22" s="7">
        <f>'2'!C18</f>
        <v>91200</v>
      </c>
      <c r="M22" s="9">
        <f>'2'!D18</f>
        <v>6384</v>
      </c>
      <c r="N22" s="7">
        <f>'2'!E18</f>
        <v>0</v>
      </c>
      <c r="O22" s="9">
        <f>'2'!F18</f>
        <v>7296</v>
      </c>
      <c r="P22" s="7">
        <f>'2'!G18</f>
        <v>0</v>
      </c>
      <c r="Q22" s="7">
        <f>'2'!H18</f>
        <v>0</v>
      </c>
      <c r="R22" s="7">
        <f>'2'!I18</f>
        <v>7296</v>
      </c>
      <c r="S22" s="7">
        <f>'2'!J18</f>
        <v>104880</v>
      </c>
    </row>
    <row r="23" spans="1:19" ht="18" hidden="1">
      <c r="A23" s="37">
        <v>11</v>
      </c>
      <c r="B23" s="45" t="s">
        <v>52</v>
      </c>
      <c r="C23" s="17">
        <v>1</v>
      </c>
      <c r="D23" s="17"/>
      <c r="E23" s="17"/>
      <c r="F23" s="17"/>
      <c r="G23" s="64">
        <f>S32</f>
        <v>66470</v>
      </c>
      <c r="I23" s="46">
        <f>S23+S27+S35</f>
        <v>193085</v>
      </c>
      <c r="J23" s="2" t="str">
        <f>'2'!A19</f>
        <v>lllL-1</v>
      </c>
      <c r="K23" s="2">
        <f>'2'!B19</f>
        <v>4200</v>
      </c>
      <c r="L23" s="7">
        <f>'2'!C19</f>
        <v>52300</v>
      </c>
      <c r="M23" s="9">
        <f>'2'!D19</f>
        <v>3661</v>
      </c>
      <c r="N23" s="7">
        <f>'2'!E19</f>
        <v>0</v>
      </c>
      <c r="O23" s="9">
        <f>'2'!F19</f>
        <v>4184</v>
      </c>
      <c r="P23" s="7">
        <f>'2'!G19</f>
        <v>0</v>
      </c>
      <c r="Q23" s="7">
        <f>'2'!H19</f>
        <v>0</v>
      </c>
      <c r="R23" s="72">
        <f>'2'!I19</f>
        <v>4184</v>
      </c>
      <c r="S23" s="9">
        <f>'2'!J19</f>
        <v>60145</v>
      </c>
    </row>
    <row r="24" spans="1:19" ht="18" hidden="1">
      <c r="A24" s="37">
        <v>12</v>
      </c>
      <c r="B24" s="45" t="s">
        <v>104</v>
      </c>
      <c r="C24" s="17"/>
      <c r="D24" s="17"/>
      <c r="E24" s="17"/>
      <c r="F24" s="17"/>
      <c r="G24" s="64"/>
      <c r="I24" s="46">
        <f>S24+S30+S31+S36+S37</f>
        <v>321080</v>
      </c>
      <c r="J24" s="2" t="str">
        <f>'2'!A20</f>
        <v>ll</v>
      </c>
      <c r="K24" s="2">
        <f>'2'!B20</f>
        <v>4200</v>
      </c>
      <c r="L24" s="7">
        <f>'2'!C20</f>
        <v>38900</v>
      </c>
      <c r="M24" s="9">
        <f>'2'!D20</f>
        <v>2723</v>
      </c>
      <c r="N24" s="7">
        <f>'2'!E20</f>
        <v>0</v>
      </c>
      <c r="O24" s="9">
        <f>'2'!F20</f>
        <v>3112</v>
      </c>
      <c r="P24" s="7">
        <f>'2'!G20</f>
        <v>0</v>
      </c>
      <c r="Q24" s="7">
        <f>'2'!H20</f>
        <v>0</v>
      </c>
      <c r="R24" s="72">
        <f>'2'!I20</f>
        <v>3112</v>
      </c>
      <c r="S24" s="9">
        <f>'2'!J20</f>
        <v>44735</v>
      </c>
    </row>
    <row r="25" spans="1:19" ht="18" hidden="1">
      <c r="A25" s="37">
        <v>13</v>
      </c>
      <c r="B25" s="45" t="s">
        <v>105</v>
      </c>
      <c r="C25" s="17">
        <v>5</v>
      </c>
      <c r="D25" s="17"/>
      <c r="E25" s="17"/>
      <c r="F25" s="17"/>
      <c r="G25" s="64">
        <f>I24</f>
        <v>321080</v>
      </c>
      <c r="J25" s="2">
        <f>'2'!A21</f>
        <v>0</v>
      </c>
      <c r="K25" s="2">
        <f>'2'!B21</f>
        <v>4200</v>
      </c>
      <c r="L25" s="7">
        <f>'2'!C21</f>
        <v>0</v>
      </c>
      <c r="M25" s="9">
        <f>'2'!D21</f>
        <v>0</v>
      </c>
      <c r="N25" s="7">
        <f>'2'!E21</f>
        <v>0</v>
      </c>
      <c r="O25" s="9">
        <f>'2'!F21</f>
        <v>0</v>
      </c>
      <c r="P25" s="7">
        <f>'2'!G21</f>
        <v>0</v>
      </c>
      <c r="Q25" s="7">
        <f>'2'!H21</f>
        <v>0</v>
      </c>
      <c r="R25" s="72">
        <f>'2'!I21</f>
        <v>0</v>
      </c>
      <c r="S25" s="9">
        <f>'2'!J21</f>
        <v>0</v>
      </c>
    </row>
    <row r="26" spans="1:19" ht="21" hidden="1">
      <c r="A26" s="37">
        <v>14</v>
      </c>
      <c r="B26" s="45" t="s">
        <v>46</v>
      </c>
      <c r="C26" s="17"/>
      <c r="D26" s="17"/>
      <c r="E26" s="17"/>
      <c r="F26" s="17"/>
      <c r="G26" s="64"/>
      <c r="J26" s="2">
        <f>'2'!A22</f>
        <v>9</v>
      </c>
      <c r="K26" s="73">
        <f>'2'!B22</f>
        <v>4800</v>
      </c>
      <c r="L26" s="7">
        <f>'2'!C22</f>
        <v>345100</v>
      </c>
      <c r="M26" s="9">
        <f>'2'!D22</f>
        <v>24157</v>
      </c>
      <c r="N26" s="7">
        <f>'2'!E22</f>
        <v>0</v>
      </c>
      <c r="O26" s="9">
        <f>'2'!F22</f>
        <v>27608</v>
      </c>
      <c r="P26" s="7">
        <f>'2'!G22</f>
        <v>0</v>
      </c>
      <c r="Q26" s="7">
        <f>'2'!H22</f>
        <v>0</v>
      </c>
      <c r="R26" s="72">
        <f>'2'!I22</f>
        <v>27608</v>
      </c>
      <c r="S26" s="72">
        <f>'2'!J22</f>
        <v>396865</v>
      </c>
    </row>
    <row r="27" spans="1:19" ht="18" hidden="1">
      <c r="A27" s="37">
        <v>15</v>
      </c>
      <c r="B27" s="45" t="s">
        <v>106</v>
      </c>
      <c r="C27" s="17"/>
      <c r="D27" s="17"/>
      <c r="E27" s="17"/>
      <c r="F27" s="17"/>
      <c r="G27" s="64"/>
      <c r="J27" s="2" t="str">
        <f>'2'!A23</f>
        <v>lllL-1</v>
      </c>
      <c r="K27" s="83">
        <f>'2'!B23</f>
        <v>4800</v>
      </c>
      <c r="L27" s="33">
        <f>'2'!C23</f>
        <v>57800</v>
      </c>
      <c r="M27" s="9">
        <f>'2'!D23</f>
        <v>4046</v>
      </c>
      <c r="N27" s="2">
        <f>'2'!E23</f>
        <v>0</v>
      </c>
      <c r="O27" s="9">
        <f>'2'!F23</f>
        <v>4624</v>
      </c>
      <c r="P27" s="2">
        <f>'2'!G23</f>
        <v>0</v>
      </c>
      <c r="Q27" s="2">
        <f>'2'!H23</f>
        <v>0</v>
      </c>
      <c r="R27" s="72">
        <f>'2'!I23</f>
        <v>4624</v>
      </c>
      <c r="S27" s="9">
        <f>'2'!J23</f>
        <v>66470</v>
      </c>
    </row>
    <row r="28" spans="1:19" ht="18" hidden="1">
      <c r="A28" s="37">
        <v>16</v>
      </c>
      <c r="B28" s="45" t="s">
        <v>107</v>
      </c>
      <c r="C28" s="17"/>
      <c r="D28" s="17"/>
      <c r="E28" s="17"/>
      <c r="F28" s="17"/>
      <c r="G28" s="64"/>
      <c r="I28" s="46">
        <f>S28+S29</f>
        <v>130985</v>
      </c>
      <c r="J28" s="2" t="str">
        <f>'2'!A24</f>
        <v>lllL-2</v>
      </c>
      <c r="K28" s="83">
        <f>'2'!B24</f>
        <v>4800</v>
      </c>
      <c r="L28" s="33">
        <f>'2'!C24</f>
        <v>56100</v>
      </c>
      <c r="M28" s="9">
        <f>'2'!D24</f>
        <v>3927</v>
      </c>
      <c r="N28" s="2">
        <f>'2'!E24</f>
        <v>0</v>
      </c>
      <c r="O28" s="9">
        <f>'2'!F24</f>
        <v>4488</v>
      </c>
      <c r="P28" s="2">
        <f>'2'!G24</f>
        <v>0</v>
      </c>
      <c r="Q28" s="2">
        <f>'2'!H24</f>
        <v>0</v>
      </c>
      <c r="R28" s="72">
        <f>'2'!I24</f>
        <v>4488</v>
      </c>
      <c r="S28" s="9">
        <f>'2'!J24</f>
        <v>64515</v>
      </c>
    </row>
    <row r="29" spans="1:19" ht="18" hidden="1">
      <c r="A29" s="37">
        <v>17</v>
      </c>
      <c r="B29" s="45" t="s">
        <v>108</v>
      </c>
      <c r="C29" s="17"/>
      <c r="D29" s="17"/>
      <c r="E29" s="17"/>
      <c r="F29" s="17"/>
      <c r="G29" s="64"/>
      <c r="J29" s="2" t="str">
        <f>'2'!A25</f>
        <v>lllL-2</v>
      </c>
      <c r="K29" s="83">
        <f>'2'!B25</f>
        <v>4800</v>
      </c>
      <c r="L29" s="33">
        <f>'2'!C25</f>
        <v>57800</v>
      </c>
      <c r="M29" s="9">
        <f>'2'!D25</f>
        <v>4046</v>
      </c>
      <c r="N29" s="2">
        <f>'2'!E25</f>
        <v>0</v>
      </c>
      <c r="O29" s="9">
        <f>'2'!F25</f>
        <v>4624</v>
      </c>
      <c r="P29" s="2">
        <f>'2'!G25</f>
        <v>0</v>
      </c>
      <c r="Q29" s="2">
        <f>'2'!H25</f>
        <v>0</v>
      </c>
      <c r="R29" s="72">
        <f>'2'!I25</f>
        <v>4624</v>
      </c>
      <c r="S29" s="9">
        <f>'2'!J25</f>
        <v>66470</v>
      </c>
    </row>
    <row r="30" spans="1:19" ht="18" hidden="1">
      <c r="A30" s="37">
        <v>18</v>
      </c>
      <c r="B30" s="45" t="s">
        <v>109</v>
      </c>
      <c r="C30" s="17"/>
      <c r="D30" s="17"/>
      <c r="E30" s="17"/>
      <c r="F30" s="17"/>
      <c r="G30" s="64"/>
      <c r="J30" s="2" t="str">
        <f>'2'!A26</f>
        <v>ll</v>
      </c>
      <c r="K30" s="83">
        <f>'2'!B26</f>
        <v>4800</v>
      </c>
      <c r="L30" s="33">
        <f>'2'!C26</f>
        <v>57800</v>
      </c>
      <c r="M30" s="9">
        <f>'2'!D26</f>
        <v>4046</v>
      </c>
      <c r="N30" s="2">
        <f>'2'!E26</f>
        <v>0</v>
      </c>
      <c r="O30" s="9">
        <f>'2'!F26</f>
        <v>4624</v>
      </c>
      <c r="P30" s="2">
        <f>'2'!G26</f>
        <v>0</v>
      </c>
      <c r="Q30" s="2">
        <f>'2'!H26</f>
        <v>0</v>
      </c>
      <c r="R30" s="72">
        <f>'2'!I26</f>
        <v>4624</v>
      </c>
      <c r="S30" s="9">
        <f>'2'!J26</f>
        <v>66470</v>
      </c>
    </row>
    <row r="31" spans="1:19" ht="21" hidden="1">
      <c r="A31" s="102" t="s">
        <v>11</v>
      </c>
      <c r="B31" s="103"/>
      <c r="C31" s="27">
        <f>SUM(C13:C30)</f>
        <v>15</v>
      </c>
      <c r="D31" s="27">
        <f>SUM(D13:D30)</f>
        <v>0</v>
      </c>
      <c r="E31" s="27"/>
      <c r="F31" s="27"/>
      <c r="G31" s="26">
        <f>SUM(G13:G30)</f>
        <v>839915</v>
      </c>
      <c r="I31" s="46"/>
      <c r="J31" s="2" t="str">
        <f>'2'!A27</f>
        <v>ll</v>
      </c>
      <c r="K31" s="83">
        <f>'2'!B27</f>
        <v>4800</v>
      </c>
      <c r="L31" s="33">
        <f>'2'!C27</f>
        <v>57800</v>
      </c>
      <c r="M31" s="9">
        <f>'2'!D27</f>
        <v>4046</v>
      </c>
      <c r="N31" s="2">
        <f>'2'!E27</f>
        <v>0</v>
      </c>
      <c r="O31" s="9">
        <f>'2'!F27</f>
        <v>4624</v>
      </c>
      <c r="P31" s="2">
        <f>'2'!G27</f>
        <v>0</v>
      </c>
      <c r="Q31" s="2">
        <f>'2'!H27</f>
        <v>0</v>
      </c>
      <c r="R31" s="72">
        <f>'2'!I27</f>
        <v>4624</v>
      </c>
      <c r="S31" s="9">
        <f>'2'!J27</f>
        <v>66470</v>
      </c>
    </row>
    <row r="32" spans="1:19" ht="15.6" hidden="1">
      <c r="A32" s="47"/>
      <c r="J32" s="2" t="str">
        <f>'2'!A28</f>
        <v>p</v>
      </c>
      <c r="K32" s="83">
        <f>'2'!B28</f>
        <v>4800</v>
      </c>
      <c r="L32" s="33">
        <f>'2'!C28</f>
        <v>57800</v>
      </c>
      <c r="M32" s="9">
        <f>'2'!D28</f>
        <v>4046</v>
      </c>
      <c r="N32" s="2">
        <f>'2'!E28</f>
        <v>0</v>
      </c>
      <c r="O32" s="9">
        <f>'2'!F28</f>
        <v>4624</v>
      </c>
      <c r="P32" s="2">
        <f>'2'!G28</f>
        <v>0</v>
      </c>
      <c r="Q32" s="2">
        <f>'2'!H28</f>
        <v>0</v>
      </c>
      <c r="R32" s="72">
        <f>'2'!I28</f>
        <v>4624</v>
      </c>
      <c r="S32" s="9">
        <f>'2'!J28</f>
        <v>66470</v>
      </c>
    </row>
    <row r="33" spans="1:20" s="50" customFormat="1" ht="15.6" hidden="1">
      <c r="A33" s="48"/>
      <c r="B33" s="49"/>
      <c r="J33" s="2">
        <f>'2'!A29</f>
        <v>0</v>
      </c>
      <c r="K33" s="83">
        <f>'2'!B29</f>
        <v>4800</v>
      </c>
      <c r="L33" s="33">
        <f>'2'!C29</f>
        <v>0</v>
      </c>
      <c r="M33" s="9">
        <f>'2'!D29</f>
        <v>0</v>
      </c>
      <c r="N33" s="2">
        <f>'2'!E29</f>
        <v>0</v>
      </c>
      <c r="O33" s="9">
        <f>'2'!F29</f>
        <v>0</v>
      </c>
      <c r="P33" s="2">
        <f>'2'!G29</f>
        <v>0</v>
      </c>
      <c r="Q33" s="2">
        <f>'2'!H29</f>
        <v>0</v>
      </c>
      <c r="R33" s="72">
        <f>'2'!I29</f>
        <v>0</v>
      </c>
      <c r="S33" s="9">
        <f>'2'!J29</f>
        <v>0</v>
      </c>
    </row>
    <row r="34" spans="1:20" s="50" customFormat="1" ht="21" hidden="1">
      <c r="A34" s="51"/>
      <c r="B34" s="51"/>
      <c r="J34" s="2">
        <f>'2'!A30</f>
        <v>10</v>
      </c>
      <c r="K34" s="73">
        <f>'2'!B30</f>
        <v>5400</v>
      </c>
      <c r="L34" s="7">
        <f>'2'!C30</f>
        <v>182500</v>
      </c>
      <c r="M34" s="9">
        <f>'2'!D30</f>
        <v>12775</v>
      </c>
      <c r="N34" s="2">
        <f>'2'!E30</f>
        <v>0</v>
      </c>
      <c r="O34" s="9">
        <f>'2'!F30</f>
        <v>14600</v>
      </c>
      <c r="P34" s="2">
        <f>'2'!G30</f>
        <v>0</v>
      </c>
      <c r="Q34" s="2">
        <f>'2'!H30</f>
        <v>0</v>
      </c>
      <c r="R34" s="7">
        <f>'2'!I30</f>
        <v>14600</v>
      </c>
      <c r="S34" s="9">
        <f>'2'!J30</f>
        <v>209875</v>
      </c>
    </row>
    <row r="35" spans="1:20" s="50" customFormat="1" ht="15.6" hidden="1">
      <c r="J35" s="2" t="str">
        <f>'2'!A31</f>
        <v>lllL-1</v>
      </c>
      <c r="K35" s="83">
        <f>'2'!B31</f>
        <v>5400</v>
      </c>
      <c r="L35" s="7">
        <f>'2'!C31</f>
        <v>57800</v>
      </c>
      <c r="M35" s="9">
        <f>'2'!D31</f>
        <v>4046</v>
      </c>
      <c r="N35" s="2">
        <f>'2'!E31</f>
        <v>0</v>
      </c>
      <c r="O35" s="9">
        <f>'2'!F31</f>
        <v>4624</v>
      </c>
      <c r="P35" s="2">
        <f>'2'!G31</f>
        <v>0</v>
      </c>
      <c r="Q35" s="2">
        <f>'2'!H31</f>
        <v>0</v>
      </c>
      <c r="R35" s="9">
        <f>'2'!I31</f>
        <v>4624</v>
      </c>
      <c r="S35" s="9">
        <f>'2'!J31</f>
        <v>66470</v>
      </c>
    </row>
    <row r="36" spans="1:20" s="50" customFormat="1" ht="15.6" hidden="1">
      <c r="J36" s="2" t="str">
        <f>'2'!A32</f>
        <v>ll</v>
      </c>
      <c r="K36" s="83">
        <f>'2'!B32</f>
        <v>5400</v>
      </c>
      <c r="L36" s="7">
        <f>'2'!C32</f>
        <v>59500</v>
      </c>
      <c r="M36" s="9">
        <f>'2'!D32</f>
        <v>4165</v>
      </c>
      <c r="N36" s="2">
        <f>'2'!E32</f>
        <v>0</v>
      </c>
      <c r="O36" s="9">
        <f>'2'!F32</f>
        <v>4760</v>
      </c>
      <c r="P36" s="2">
        <f>'2'!G32</f>
        <v>0</v>
      </c>
      <c r="Q36" s="2">
        <f>'2'!H32</f>
        <v>0</v>
      </c>
      <c r="R36" s="9">
        <f>'2'!I32</f>
        <v>4760</v>
      </c>
      <c r="S36" s="9">
        <f>'2'!J32</f>
        <v>68425</v>
      </c>
    </row>
    <row r="37" spans="1:20" s="50" customFormat="1" ht="15.6" hidden="1">
      <c r="J37" s="85" t="str">
        <f>'2'!A33</f>
        <v>ll</v>
      </c>
      <c r="K37" s="83">
        <f>'2'!B33</f>
        <v>5400</v>
      </c>
      <c r="L37" s="7">
        <f>'2'!C33</f>
        <v>65200</v>
      </c>
      <c r="M37" s="9">
        <f>'2'!D33</f>
        <v>4564</v>
      </c>
      <c r="N37" s="2">
        <f>'2'!E33</f>
        <v>0</v>
      </c>
      <c r="O37" s="9">
        <f>'2'!F33</f>
        <v>5216</v>
      </c>
      <c r="P37" s="2">
        <f>'2'!G33</f>
        <v>0</v>
      </c>
      <c r="Q37" s="2">
        <f>'2'!H33</f>
        <v>0</v>
      </c>
      <c r="R37" s="9">
        <f>'2'!I33</f>
        <v>5216</v>
      </c>
      <c r="S37" s="9">
        <f>'2'!J33</f>
        <v>74980</v>
      </c>
    </row>
    <row r="38" spans="1:20" s="50" customFormat="1" ht="15.6">
      <c r="J38" s="85">
        <f>'2'!A34</f>
        <v>11</v>
      </c>
      <c r="K38" s="83" t="str">
        <f>'2'!B34</f>
        <v>izkscs'ulZ</v>
      </c>
      <c r="L38" s="7">
        <f>'2'!C34</f>
        <v>0</v>
      </c>
      <c r="M38" s="9">
        <f>'2'!D34</f>
        <v>0</v>
      </c>
      <c r="N38" s="2">
        <f>'2'!E34</f>
        <v>0</v>
      </c>
      <c r="O38" s="9">
        <f>'2'!F34</f>
        <v>0</v>
      </c>
      <c r="P38" s="2">
        <f>'2'!G34</f>
        <v>0</v>
      </c>
      <c r="Q38" s="2">
        <f>'2'!H34</f>
        <v>0</v>
      </c>
      <c r="R38" s="9">
        <f>'2'!I34</f>
        <v>0</v>
      </c>
      <c r="S38" s="9">
        <f>'2'!J34</f>
        <v>0</v>
      </c>
      <c r="T38" s="52"/>
    </row>
    <row r="39" spans="1:20" s="50" customFormat="1" ht="22.8">
      <c r="G39" s="53"/>
      <c r="J39" s="107">
        <f>'2'!A35</f>
        <v>12</v>
      </c>
      <c r="K39" s="83" t="str">
        <f>'2'!B35</f>
        <v>izkscs'ulZ</v>
      </c>
      <c r="L39" s="7">
        <f>'2'!C35</f>
        <v>0</v>
      </c>
      <c r="M39" s="9">
        <f>'2'!D35</f>
        <v>0</v>
      </c>
      <c r="N39" s="2">
        <f>'2'!E35</f>
        <v>0</v>
      </c>
      <c r="O39" s="9">
        <f>'2'!F35</f>
        <v>0</v>
      </c>
      <c r="P39" s="2">
        <f>'2'!G35</f>
        <v>0</v>
      </c>
      <c r="Q39" s="2">
        <f>'2'!H35</f>
        <v>0</v>
      </c>
      <c r="R39" s="9">
        <f>'2'!I35</f>
        <v>0</v>
      </c>
      <c r="S39" s="9">
        <f>'2'!J35</f>
        <v>0</v>
      </c>
    </row>
    <row r="40" spans="1:20" s="50" customFormat="1" ht="15.6">
      <c r="J40" s="108"/>
      <c r="K40" s="83" t="str">
        <f>'2'!B36</f>
        <v>;ksx</v>
      </c>
      <c r="L40" s="11">
        <f>'2'!C36</f>
        <v>730100</v>
      </c>
      <c r="M40" s="11">
        <f>'2'!D36</f>
        <v>51107</v>
      </c>
      <c r="N40" s="11">
        <f>'2'!E36</f>
        <v>0</v>
      </c>
      <c r="O40" s="11">
        <f>'2'!F36</f>
        <v>58408</v>
      </c>
      <c r="P40" s="11">
        <f>'2'!G36</f>
        <v>0</v>
      </c>
      <c r="Q40" s="11">
        <f>'2'!H36</f>
        <v>300</v>
      </c>
      <c r="R40" s="11">
        <f>'2'!I36</f>
        <v>58708</v>
      </c>
      <c r="S40" s="76">
        <f>'2'!J36</f>
        <v>839915</v>
      </c>
    </row>
    <row r="41" spans="1:20" s="50" customFormat="1"/>
    <row r="42" spans="1:20" s="50" customFormat="1"/>
    <row r="43" spans="1:20" s="50" customFormat="1"/>
    <row r="44" spans="1:20" s="50" customFormat="1"/>
    <row r="45" spans="1:20" s="50" customFormat="1"/>
    <row r="46" spans="1:20" s="50" customFormat="1"/>
    <row r="47" spans="1:20" s="50" customFormat="1"/>
    <row r="48" spans="1:20" s="50" customFormat="1"/>
    <row r="49" s="50" customFormat="1"/>
    <row r="50" s="50" customFormat="1"/>
    <row r="51" s="50" customFormat="1"/>
    <row r="52" s="50" customFormat="1"/>
    <row r="53" s="50" customFormat="1"/>
    <row r="54" s="50" customFormat="1"/>
    <row r="55" s="50" customFormat="1"/>
    <row r="56" s="50" customFormat="1"/>
    <row r="57" s="50" customFormat="1"/>
    <row r="58" s="50" customFormat="1"/>
  </sheetData>
  <mergeCells count="22">
    <mergeCell ref="N5:Q5"/>
    <mergeCell ref="R5:R6"/>
    <mergeCell ref="S5:S6"/>
    <mergeCell ref="A31:B31"/>
    <mergeCell ref="J39:J40"/>
    <mergeCell ref="F5:F6"/>
    <mergeCell ref="A4:G4"/>
    <mergeCell ref="J4:Q4"/>
    <mergeCell ref="A5:A6"/>
    <mergeCell ref="B5:B6"/>
    <mergeCell ref="C5:D5"/>
    <mergeCell ref="G5:G6"/>
    <mergeCell ref="J5:J6"/>
    <mergeCell ref="K5:K6"/>
    <mergeCell ref="L5:L6"/>
    <mergeCell ref="M5:M6"/>
    <mergeCell ref="A1:G1"/>
    <mergeCell ref="J1:S1"/>
    <mergeCell ref="A2:G2"/>
    <mergeCell ref="J2:S2"/>
    <mergeCell ref="A3:G3"/>
    <mergeCell ref="J3:S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"/>
  <sheetViews>
    <sheetView zoomScale="80" zoomScaleNormal="80" workbookViewId="0">
      <selection activeCell="B19" sqref="B19"/>
    </sheetView>
  </sheetViews>
  <sheetFormatPr defaultColWidth="9.109375" defaultRowHeight="13.2"/>
  <cols>
    <col min="1" max="1" width="4.33203125" style="40" customWidth="1"/>
    <col min="2" max="2" width="31.88671875" style="40" customWidth="1"/>
    <col min="3" max="3" width="14.44140625" style="40" customWidth="1"/>
    <col min="4" max="4" width="13.44140625" style="40" customWidth="1"/>
    <col min="5" max="5" width="30.6640625" style="40" customWidth="1"/>
    <col min="6" max="6" width="9.109375" style="40"/>
    <col min="7" max="7" width="9.33203125" style="40" hidden="1" customWidth="1"/>
    <col min="8" max="8" width="9.109375" style="40" hidden="1" customWidth="1"/>
    <col min="9" max="17" width="0" style="40" hidden="1" customWidth="1"/>
    <col min="18" max="16384" width="9.109375" style="40"/>
  </cols>
  <sheetData>
    <row r="1" spans="1:17" ht="18">
      <c r="A1" s="98" t="s">
        <v>94</v>
      </c>
      <c r="B1" s="98"/>
      <c r="C1" s="98"/>
      <c r="D1" s="98"/>
      <c r="E1" s="98"/>
      <c r="H1" s="98" t="s">
        <v>29</v>
      </c>
      <c r="I1" s="98"/>
      <c r="J1" s="98"/>
      <c r="K1" s="98"/>
      <c r="L1" s="98"/>
      <c r="M1" s="98"/>
      <c r="N1" s="98"/>
      <c r="O1" s="98"/>
      <c r="P1" s="98"/>
      <c r="Q1" s="98"/>
    </row>
    <row r="2" spans="1:17" ht="18">
      <c r="A2" s="98" t="str">
        <f>'1'!$A$1</f>
        <v>jkT; deZpkjh x.kuk la[;ka&amp;78 ¼lUnZfHkr fnukad 31&amp;03&amp;2018½</v>
      </c>
      <c r="B2" s="98"/>
      <c r="C2" s="98"/>
      <c r="D2" s="98"/>
      <c r="E2" s="98"/>
      <c r="F2" s="39"/>
      <c r="G2" s="39"/>
      <c r="H2" s="98" t="str">
        <f>'1'!$A$1</f>
        <v>jkT; deZpkjh x.kuk la[;ka&amp;78 ¼lUnZfHkr fnukad 31&amp;03&amp;2018½</v>
      </c>
      <c r="I2" s="98"/>
      <c r="J2" s="98"/>
      <c r="K2" s="98"/>
      <c r="L2" s="98"/>
      <c r="M2" s="98"/>
      <c r="N2" s="98"/>
      <c r="O2" s="98"/>
      <c r="P2" s="98"/>
      <c r="Q2" s="98"/>
    </row>
    <row r="3" spans="1:17" ht="18">
      <c r="A3" s="98" t="s">
        <v>43</v>
      </c>
      <c r="B3" s="98"/>
      <c r="C3" s="98"/>
      <c r="D3" s="98"/>
      <c r="E3" s="98"/>
      <c r="F3" s="39"/>
      <c r="G3" s="39"/>
      <c r="H3" s="98" t="s">
        <v>86</v>
      </c>
      <c r="I3" s="98"/>
      <c r="J3" s="98"/>
      <c r="K3" s="98"/>
      <c r="L3" s="98"/>
      <c r="M3" s="98"/>
      <c r="N3" s="98"/>
      <c r="O3" s="98"/>
      <c r="P3" s="98"/>
      <c r="Q3" s="98"/>
    </row>
    <row r="4" spans="1:17" ht="18">
      <c r="A4" s="104" t="str">
        <f>'1'!$A$3</f>
        <v>foHkkx dk uke % jktdh; mPp ek/;fed fo|ky; 15tSM] ¼Jhxaxkuxj½ f'k{kk foHkkx</v>
      </c>
      <c r="B4" s="104"/>
      <c r="C4" s="104"/>
      <c r="D4" s="104"/>
      <c r="E4" s="104"/>
      <c r="F4" s="39"/>
      <c r="G4" s="39"/>
      <c r="H4" s="101" t="str">
        <f>'1'!$A$3</f>
        <v>foHkkx dk uke % jktdh; mPp ek/;fed fo|ky; 15tSM] ¼Jhxaxkuxj½ f'k{kk foHkkx</v>
      </c>
      <c r="I4" s="101"/>
      <c r="J4" s="101"/>
      <c r="K4" s="101"/>
      <c r="L4" s="101"/>
      <c r="M4" s="101"/>
      <c r="N4" s="101"/>
      <c r="O4" s="101"/>
      <c r="P4" s="39" t="s">
        <v>91</v>
      </c>
    </row>
    <row r="5" spans="1:17" ht="18">
      <c r="A5" s="105" t="s">
        <v>54</v>
      </c>
      <c r="B5" s="105" t="s">
        <v>49</v>
      </c>
      <c r="C5" s="102" t="s">
        <v>51</v>
      </c>
      <c r="D5" s="103"/>
      <c r="E5" s="105" t="s">
        <v>93</v>
      </c>
      <c r="F5" s="39"/>
      <c r="G5" s="39"/>
      <c r="H5" s="100" t="s">
        <v>53</v>
      </c>
      <c r="I5" s="100" t="s">
        <v>4</v>
      </c>
      <c r="J5" s="100" t="s">
        <v>28</v>
      </c>
      <c r="K5" s="100" t="s">
        <v>84</v>
      </c>
      <c r="L5" s="100" t="s">
        <v>90</v>
      </c>
      <c r="M5" s="100"/>
      <c r="N5" s="100"/>
      <c r="O5" s="100"/>
      <c r="P5" s="91" t="s">
        <v>48</v>
      </c>
      <c r="Q5" s="99" t="s">
        <v>37</v>
      </c>
    </row>
    <row r="6" spans="1:17" ht="18">
      <c r="A6" s="106"/>
      <c r="B6" s="106"/>
      <c r="C6" s="41" t="s">
        <v>64</v>
      </c>
      <c r="D6" s="41" t="s">
        <v>57</v>
      </c>
      <c r="E6" s="106"/>
      <c r="F6" s="39"/>
      <c r="G6" s="39"/>
      <c r="H6" s="100"/>
      <c r="I6" s="100"/>
      <c r="J6" s="100"/>
      <c r="K6" s="100"/>
      <c r="L6" s="70" t="s">
        <v>38</v>
      </c>
      <c r="M6" s="70" t="s">
        <v>39</v>
      </c>
      <c r="N6" s="70" t="s">
        <v>40</v>
      </c>
      <c r="O6" s="70" t="s">
        <v>41</v>
      </c>
      <c r="P6" s="91"/>
      <c r="Q6" s="99"/>
    </row>
    <row r="7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H7" s="18">
        <v>1</v>
      </c>
      <c r="I7" s="18"/>
      <c r="J7" s="18">
        <v>3</v>
      </c>
      <c r="K7" s="18">
        <v>4</v>
      </c>
      <c r="L7" s="18">
        <v>5</v>
      </c>
      <c r="M7" s="18">
        <v>6</v>
      </c>
      <c r="N7" s="18">
        <v>7</v>
      </c>
      <c r="O7" s="18">
        <v>8</v>
      </c>
      <c r="P7" s="18">
        <v>9</v>
      </c>
      <c r="Q7" s="18">
        <v>10</v>
      </c>
    </row>
    <row r="8" spans="1:17" ht="18">
      <c r="A8" s="37">
        <v>1</v>
      </c>
      <c r="B8" s="45" t="s">
        <v>110</v>
      </c>
      <c r="C8" s="6"/>
      <c r="D8" s="6"/>
      <c r="E8" s="12"/>
      <c r="G8" s="40">
        <f>Q8+Q10+Q11</f>
        <v>236325</v>
      </c>
      <c r="H8" s="40">
        <f>'3'!A8</f>
        <v>1</v>
      </c>
      <c r="I8" s="40">
        <f>'3'!B8</f>
        <v>4800</v>
      </c>
      <c r="J8" s="40">
        <f>'3'!C8</f>
        <v>65000</v>
      </c>
      <c r="K8" s="40">
        <f>'3'!D8</f>
        <v>4550</v>
      </c>
      <c r="L8" s="40">
        <f>'3'!E8</f>
        <v>0</v>
      </c>
      <c r="M8" s="40">
        <f>'3'!F8</f>
        <v>5200</v>
      </c>
      <c r="N8" s="40">
        <f>'3'!G8</f>
        <v>0</v>
      </c>
      <c r="O8" s="40">
        <f>'3'!H8</f>
        <v>0</v>
      </c>
      <c r="P8" s="40">
        <f>'3'!I8</f>
        <v>5200</v>
      </c>
      <c r="Q8" s="40">
        <f>'3'!J8</f>
        <v>74750</v>
      </c>
    </row>
    <row r="9" spans="1:17" ht="18">
      <c r="A9" s="37">
        <v>2</v>
      </c>
      <c r="B9" s="45" t="s">
        <v>111</v>
      </c>
      <c r="C9" s="10"/>
      <c r="D9" s="10"/>
      <c r="E9" s="12"/>
      <c r="H9" s="40">
        <f>'3'!A9</f>
        <v>2</v>
      </c>
      <c r="I9" s="40">
        <f>'3'!B9</f>
        <v>5400</v>
      </c>
      <c r="J9" s="40">
        <f>'3'!C9</f>
        <v>140500</v>
      </c>
      <c r="K9" s="40">
        <f>'3'!D9</f>
        <v>9835</v>
      </c>
      <c r="L9" s="40">
        <f>'3'!E9</f>
        <v>0</v>
      </c>
      <c r="M9" s="40">
        <f>'3'!F9</f>
        <v>11240</v>
      </c>
      <c r="N9" s="40">
        <f>'3'!G9</f>
        <v>0</v>
      </c>
      <c r="O9" s="40">
        <f>'3'!H9</f>
        <v>0</v>
      </c>
      <c r="P9" s="40">
        <f>'3'!I9</f>
        <v>11240</v>
      </c>
      <c r="Q9" s="40">
        <f>'3'!J9</f>
        <v>161575</v>
      </c>
    </row>
    <row r="10" spans="1:17" ht="18">
      <c r="A10" s="37">
        <v>3</v>
      </c>
      <c r="B10" s="45" t="s">
        <v>112</v>
      </c>
      <c r="C10" s="6"/>
      <c r="D10" s="6"/>
      <c r="E10" s="12"/>
      <c r="H10" s="40">
        <f>'3'!A10</f>
        <v>0</v>
      </c>
      <c r="I10" s="40">
        <f>'3'!B10</f>
        <v>0</v>
      </c>
      <c r="J10" s="40">
        <f>'3'!C10</f>
        <v>69200</v>
      </c>
      <c r="K10" s="40">
        <f>'3'!D10</f>
        <v>4844</v>
      </c>
      <c r="L10" s="40">
        <f>'3'!E10</f>
        <v>0</v>
      </c>
      <c r="M10" s="40">
        <f>'3'!F10</f>
        <v>5536</v>
      </c>
      <c r="N10" s="40">
        <f>'3'!G10</f>
        <v>0</v>
      </c>
      <c r="O10" s="40">
        <f>'3'!H10</f>
        <v>0</v>
      </c>
      <c r="P10" s="40">
        <f>'3'!I10</f>
        <v>5536</v>
      </c>
      <c r="Q10" s="40">
        <f>'3'!J10</f>
        <v>79580</v>
      </c>
    </row>
    <row r="11" spans="1:17" ht="18">
      <c r="A11" s="37">
        <v>4</v>
      </c>
      <c r="B11" s="45" t="s">
        <v>113</v>
      </c>
      <c r="C11" s="6"/>
      <c r="D11" s="6"/>
      <c r="E11" s="12"/>
      <c r="H11" s="40">
        <f>'3'!A11</f>
        <v>0</v>
      </c>
      <c r="I11" s="40">
        <f>'3'!B11</f>
        <v>0</v>
      </c>
      <c r="J11" s="40">
        <f>'3'!C11</f>
        <v>71300</v>
      </c>
      <c r="K11" s="40">
        <f>'3'!D11</f>
        <v>4991</v>
      </c>
      <c r="L11" s="40">
        <f>'3'!E11</f>
        <v>0</v>
      </c>
      <c r="M11" s="40">
        <f>'3'!F11</f>
        <v>5704</v>
      </c>
      <c r="N11" s="40">
        <f>'3'!G11</f>
        <v>0</v>
      </c>
      <c r="O11" s="40">
        <f>'3'!H11</f>
        <v>0</v>
      </c>
      <c r="P11" s="40">
        <f>'3'!I11</f>
        <v>5704</v>
      </c>
      <c r="Q11" s="40">
        <f>'3'!J11</f>
        <v>81995</v>
      </c>
    </row>
    <row r="12" spans="1:17" ht="18">
      <c r="A12" s="37">
        <v>5</v>
      </c>
      <c r="B12" s="45" t="s">
        <v>114</v>
      </c>
      <c r="C12" s="6"/>
      <c r="D12" s="6"/>
      <c r="E12" s="12"/>
      <c r="H12" s="40">
        <f>'3'!A12</f>
        <v>0</v>
      </c>
      <c r="I12" s="40">
        <f>'3'!B12</f>
        <v>0</v>
      </c>
      <c r="J12" s="40">
        <f>'3'!C12</f>
        <v>0</v>
      </c>
      <c r="K12" s="40">
        <f>'3'!D12</f>
        <v>0</v>
      </c>
      <c r="L12" s="40">
        <f>'3'!E12</f>
        <v>0</v>
      </c>
      <c r="M12" s="40">
        <f>'3'!F12</f>
        <v>0</v>
      </c>
      <c r="N12" s="40">
        <f>'3'!G12</f>
        <v>0</v>
      </c>
      <c r="O12" s="40">
        <f>'3'!H12</f>
        <v>0</v>
      </c>
      <c r="P12" s="40">
        <f>'3'!I12</f>
        <v>0</v>
      </c>
      <c r="Q12" s="40">
        <f>'3'!J12</f>
        <v>0</v>
      </c>
    </row>
    <row r="13" spans="1:17" ht="18">
      <c r="A13" s="37">
        <v>6</v>
      </c>
      <c r="B13" s="45" t="s">
        <v>115</v>
      </c>
      <c r="C13" s="6"/>
      <c r="D13" s="6"/>
      <c r="E13" s="12"/>
      <c r="H13" s="40">
        <f>'3'!A13</f>
        <v>3</v>
      </c>
      <c r="I13" s="40">
        <f>'3'!B13</f>
        <v>6000</v>
      </c>
      <c r="J13" s="40">
        <f>'3'!C13</f>
        <v>0</v>
      </c>
      <c r="K13" s="40">
        <f>'3'!D13</f>
        <v>0</v>
      </c>
      <c r="L13" s="40">
        <f>'3'!E13</f>
        <v>0</v>
      </c>
      <c r="M13" s="40">
        <f>'3'!F13</f>
        <v>0</v>
      </c>
      <c r="N13" s="40">
        <f>'3'!G13</f>
        <v>0</v>
      </c>
      <c r="O13" s="40">
        <f>'3'!H13</f>
        <v>0</v>
      </c>
      <c r="P13" s="40">
        <f>'3'!I13</f>
        <v>0</v>
      </c>
      <c r="Q13" s="40">
        <f>'3'!J13</f>
        <v>0</v>
      </c>
    </row>
    <row r="14" spans="1:17" ht="18">
      <c r="A14" s="37">
        <v>7</v>
      </c>
      <c r="B14" s="45" t="s">
        <v>116</v>
      </c>
      <c r="C14" s="6"/>
      <c r="D14" s="6"/>
      <c r="E14" s="12"/>
      <c r="H14" s="40">
        <f>'3'!A14</f>
        <v>4</v>
      </c>
      <c r="I14" s="40">
        <f>'3'!B14</f>
        <v>6600</v>
      </c>
      <c r="J14" s="40">
        <f>'3'!C14</f>
        <v>93100</v>
      </c>
      <c r="K14" s="40">
        <f>'3'!D14</f>
        <v>6517</v>
      </c>
      <c r="L14" s="40">
        <f>'3'!E14</f>
        <v>0</v>
      </c>
      <c r="M14" s="40">
        <f>'3'!F14</f>
        <v>7448</v>
      </c>
      <c r="N14" s="40">
        <f>'3'!G14</f>
        <v>0</v>
      </c>
      <c r="O14" s="40">
        <f>'3'!H14</f>
        <v>0</v>
      </c>
      <c r="P14" s="40">
        <f>'3'!I14</f>
        <v>7448</v>
      </c>
      <c r="Q14" s="40">
        <f>'3'!J14</f>
        <v>107065</v>
      </c>
    </row>
    <row r="15" spans="1:17" ht="18">
      <c r="A15" s="37">
        <v>8</v>
      </c>
      <c r="B15" s="45" t="s">
        <v>117</v>
      </c>
      <c r="C15" s="6"/>
      <c r="D15" s="6"/>
      <c r="E15" s="12"/>
      <c r="H15" s="40">
        <f>'3'!A15</f>
        <v>5</v>
      </c>
      <c r="I15" s="40">
        <f>'3'!B15</f>
        <v>6800</v>
      </c>
      <c r="J15" s="40">
        <f>'3'!C15</f>
        <v>0</v>
      </c>
      <c r="K15" s="40">
        <f>'3'!D15</f>
        <v>0</v>
      </c>
      <c r="L15" s="40">
        <f>'3'!E15</f>
        <v>0</v>
      </c>
      <c r="M15" s="40">
        <f>'3'!F15</f>
        <v>0</v>
      </c>
      <c r="N15" s="40">
        <f>'3'!G15</f>
        <v>0</v>
      </c>
      <c r="O15" s="40">
        <f>'3'!H15</f>
        <v>0</v>
      </c>
      <c r="P15" s="40">
        <f>'3'!I15</f>
        <v>0</v>
      </c>
      <c r="Q15" s="40">
        <f>'3'!J15</f>
        <v>0</v>
      </c>
    </row>
    <row r="16" spans="1:17" ht="18">
      <c r="A16" s="37">
        <v>9</v>
      </c>
      <c r="B16" s="45" t="s">
        <v>50</v>
      </c>
      <c r="C16" s="6">
        <v>1</v>
      </c>
      <c r="D16" s="6"/>
      <c r="E16" s="12">
        <f>Q14</f>
        <v>107065</v>
      </c>
      <c r="H16" s="40">
        <f>'3'!A16</f>
        <v>6</v>
      </c>
      <c r="I16" s="40">
        <f>'3'!B16</f>
        <v>7200</v>
      </c>
      <c r="J16" s="40">
        <f>'3'!C16</f>
        <v>0</v>
      </c>
      <c r="K16" s="40">
        <f>'3'!D16</f>
        <v>0</v>
      </c>
      <c r="L16" s="40">
        <f>'3'!E16</f>
        <v>0</v>
      </c>
      <c r="M16" s="40">
        <f>'3'!F16</f>
        <v>0</v>
      </c>
      <c r="N16" s="40">
        <f>'3'!G16</f>
        <v>0</v>
      </c>
      <c r="O16" s="40">
        <f>'3'!H16</f>
        <v>0</v>
      </c>
      <c r="P16" s="40">
        <f>'3'!I16</f>
        <v>0</v>
      </c>
      <c r="Q16" s="40">
        <f>'3'!J16</f>
        <v>0</v>
      </c>
    </row>
    <row r="17" spans="1:17" ht="18">
      <c r="A17" s="37">
        <v>10</v>
      </c>
      <c r="B17" s="45" t="s">
        <v>118</v>
      </c>
      <c r="C17" s="6"/>
      <c r="D17" s="6"/>
      <c r="E17" s="12"/>
      <c r="H17" s="40">
        <f>'3'!A17</f>
        <v>7</v>
      </c>
      <c r="I17" s="40">
        <f>'3'!B17</f>
        <v>7600</v>
      </c>
      <c r="J17" s="40">
        <f>'3'!C17</f>
        <v>0</v>
      </c>
      <c r="K17" s="40">
        <f>'3'!D17</f>
        <v>0</v>
      </c>
      <c r="L17" s="40">
        <f>'3'!E17</f>
        <v>0</v>
      </c>
      <c r="M17" s="40">
        <f>'3'!F17</f>
        <v>0</v>
      </c>
      <c r="N17" s="40">
        <f>'3'!G17</f>
        <v>0</v>
      </c>
      <c r="O17" s="40">
        <f>'3'!H17</f>
        <v>0</v>
      </c>
      <c r="P17" s="40">
        <f>'3'!I17</f>
        <v>0</v>
      </c>
      <c r="Q17" s="40">
        <f>'3'!J17</f>
        <v>0</v>
      </c>
    </row>
    <row r="18" spans="1:17" ht="18">
      <c r="A18" s="37">
        <v>11</v>
      </c>
      <c r="B18" s="45" t="s">
        <v>119</v>
      </c>
      <c r="C18" s="6"/>
      <c r="D18" s="6"/>
      <c r="E18" s="12"/>
      <c r="H18" s="40">
        <f>'3'!A18</f>
        <v>8</v>
      </c>
      <c r="I18" s="40">
        <f>'3'!B18</f>
        <v>8200</v>
      </c>
      <c r="J18" s="40">
        <f>'3'!C18</f>
        <v>0</v>
      </c>
      <c r="K18" s="40">
        <f>'3'!D18</f>
        <v>0</v>
      </c>
      <c r="L18" s="40">
        <f>'3'!E18</f>
        <v>0</v>
      </c>
      <c r="M18" s="40">
        <f>'3'!F18</f>
        <v>0</v>
      </c>
      <c r="N18" s="40">
        <f>'3'!G18</f>
        <v>0</v>
      </c>
      <c r="O18" s="40">
        <f>'3'!H18</f>
        <v>0</v>
      </c>
      <c r="P18" s="40">
        <f>'3'!I18</f>
        <v>0</v>
      </c>
      <c r="Q18" s="40">
        <f>'3'!J18</f>
        <v>0</v>
      </c>
    </row>
    <row r="19" spans="1:17" ht="18">
      <c r="A19" s="37">
        <v>12</v>
      </c>
      <c r="B19" s="45" t="s">
        <v>120</v>
      </c>
      <c r="C19" s="6"/>
      <c r="D19" s="6"/>
      <c r="E19" s="12"/>
      <c r="H19" s="40">
        <f>'3'!A19</f>
        <v>9</v>
      </c>
      <c r="I19" s="40">
        <f>'3'!B19</f>
        <v>8700</v>
      </c>
      <c r="J19" s="40">
        <f>'3'!C19</f>
        <v>0</v>
      </c>
      <c r="K19" s="40">
        <f>'3'!D19</f>
        <v>0</v>
      </c>
      <c r="L19" s="40">
        <f>'3'!E19</f>
        <v>0</v>
      </c>
      <c r="M19" s="40">
        <f>'3'!F19</f>
        <v>0</v>
      </c>
      <c r="N19" s="40">
        <f>'3'!G19</f>
        <v>0</v>
      </c>
      <c r="O19" s="40">
        <f>'3'!H19</f>
        <v>0</v>
      </c>
      <c r="P19" s="40">
        <f>'3'!I19</f>
        <v>0</v>
      </c>
      <c r="Q19" s="40">
        <f>'3'!J19</f>
        <v>0</v>
      </c>
    </row>
    <row r="20" spans="1:17" ht="18">
      <c r="A20" s="37">
        <v>13</v>
      </c>
      <c r="B20" s="45" t="s">
        <v>121</v>
      </c>
      <c r="C20" s="6"/>
      <c r="D20" s="6"/>
      <c r="E20" s="12"/>
      <c r="H20" s="40">
        <f>'3'!A20</f>
        <v>10</v>
      </c>
      <c r="I20" s="40">
        <f>'3'!B20</f>
        <v>8900</v>
      </c>
      <c r="J20" s="40">
        <f>'3'!C20</f>
        <v>0</v>
      </c>
      <c r="K20" s="40">
        <f>'3'!D20</f>
        <v>0</v>
      </c>
      <c r="L20" s="40">
        <f>'3'!E20</f>
        <v>0</v>
      </c>
      <c r="M20" s="40">
        <f>'3'!F20</f>
        <v>0</v>
      </c>
      <c r="N20" s="40">
        <f>'3'!G20</f>
        <v>0</v>
      </c>
      <c r="O20" s="40">
        <f>'3'!H20</f>
        <v>0</v>
      </c>
      <c r="P20" s="40">
        <f>'3'!I20</f>
        <v>0</v>
      </c>
      <c r="Q20" s="40">
        <f>'3'!J20</f>
        <v>0</v>
      </c>
    </row>
    <row r="21" spans="1:17" ht="18">
      <c r="A21" s="37">
        <v>14</v>
      </c>
      <c r="B21" s="45" t="s">
        <v>122</v>
      </c>
      <c r="C21" s="6"/>
      <c r="D21" s="6"/>
      <c r="E21" s="12"/>
      <c r="H21" s="40">
        <f>'3'!A21</f>
        <v>11</v>
      </c>
      <c r="I21" s="40">
        <f>'3'!B21</f>
        <v>9500</v>
      </c>
      <c r="J21" s="40">
        <f>'3'!C21</f>
        <v>0</v>
      </c>
      <c r="K21" s="40">
        <f>'3'!D21</f>
        <v>0</v>
      </c>
      <c r="L21" s="40">
        <f>'3'!E21</f>
        <v>0</v>
      </c>
      <c r="M21" s="40">
        <f>'3'!F21</f>
        <v>0</v>
      </c>
      <c r="N21" s="40">
        <f>'3'!G21</f>
        <v>0</v>
      </c>
      <c r="O21" s="40">
        <f>'3'!H21</f>
        <v>0</v>
      </c>
      <c r="P21" s="40">
        <f>'3'!I21</f>
        <v>0</v>
      </c>
      <c r="Q21" s="40">
        <f>'3'!J21</f>
        <v>0</v>
      </c>
    </row>
    <row r="22" spans="1:17" ht="18">
      <c r="A22" s="37">
        <v>15</v>
      </c>
      <c r="B22" s="45" t="s">
        <v>123</v>
      </c>
      <c r="C22" s="6"/>
      <c r="D22" s="6"/>
      <c r="E22" s="12"/>
      <c r="H22" s="40">
        <f>'3'!A22</f>
        <v>12</v>
      </c>
      <c r="I22" s="40" t="str">
        <f>'3'!B22</f>
        <v>10000 ,oa vf/kd</v>
      </c>
      <c r="J22" s="40">
        <f>'3'!C22</f>
        <v>0</v>
      </c>
      <c r="K22" s="40">
        <f>'3'!D22</f>
        <v>0</v>
      </c>
      <c r="L22" s="40">
        <f>'3'!E22</f>
        <v>0</v>
      </c>
      <c r="M22" s="40">
        <f>'3'!F22</f>
        <v>0</v>
      </c>
      <c r="N22" s="40">
        <f>'3'!G22</f>
        <v>0</v>
      </c>
      <c r="O22" s="40">
        <f>'3'!H22</f>
        <v>0</v>
      </c>
      <c r="P22" s="40">
        <f>'3'!I22</f>
        <v>0</v>
      </c>
      <c r="Q22" s="40">
        <f>'3'!J22</f>
        <v>0</v>
      </c>
    </row>
    <row r="23" spans="1:17" ht="18">
      <c r="A23" s="37">
        <v>16</v>
      </c>
      <c r="B23" s="45" t="s">
        <v>124</v>
      </c>
      <c r="C23" s="6"/>
      <c r="D23" s="6"/>
      <c r="E23" s="12"/>
      <c r="H23" s="40">
        <f>'3'!A23</f>
        <v>13</v>
      </c>
      <c r="I23" s="40" t="str">
        <f>'3'!B23</f>
        <v>izkscs'ulZ</v>
      </c>
      <c r="J23" s="40">
        <f>'3'!C23</f>
        <v>0</v>
      </c>
      <c r="K23" s="40">
        <f>'3'!D23</f>
        <v>0</v>
      </c>
      <c r="L23" s="40">
        <f>'3'!E23</f>
        <v>0</v>
      </c>
      <c r="M23" s="40">
        <f>'3'!F23</f>
        <v>0</v>
      </c>
      <c r="N23" s="40">
        <f>'3'!G23</f>
        <v>0</v>
      </c>
      <c r="O23" s="40">
        <f>'3'!H23</f>
        <v>0</v>
      </c>
      <c r="P23" s="40">
        <f>'3'!I23</f>
        <v>0</v>
      </c>
      <c r="Q23" s="40">
        <f>'3'!J23</f>
        <v>0</v>
      </c>
    </row>
    <row r="24" spans="1:17" ht="18">
      <c r="A24" s="37">
        <v>17</v>
      </c>
      <c r="B24" s="45" t="s">
        <v>125</v>
      </c>
      <c r="C24" s="6"/>
      <c r="D24" s="6"/>
      <c r="E24" s="12"/>
      <c r="H24" s="40">
        <f>'3'!A24</f>
        <v>0</v>
      </c>
      <c r="I24" s="40" t="str">
        <f>'3'!B24</f>
        <v>;ksx</v>
      </c>
      <c r="J24" s="40">
        <f>'3'!C24</f>
        <v>298600</v>
      </c>
      <c r="K24" s="40">
        <f>'3'!D24</f>
        <v>20902</v>
      </c>
      <c r="L24" s="40">
        <f>'3'!E24</f>
        <v>0</v>
      </c>
      <c r="M24" s="40">
        <f>'3'!F24</f>
        <v>23888</v>
      </c>
      <c r="N24" s="40">
        <f>'3'!G24</f>
        <v>0</v>
      </c>
      <c r="O24" s="40">
        <f>'3'!H24</f>
        <v>0</v>
      </c>
      <c r="P24" s="40">
        <f>'3'!I24</f>
        <v>23888</v>
      </c>
      <c r="Q24" s="40">
        <f>'3'!J24</f>
        <v>343390</v>
      </c>
    </row>
    <row r="25" spans="1:17" ht="18">
      <c r="A25" s="37">
        <v>18</v>
      </c>
      <c r="B25" s="45" t="s">
        <v>126</v>
      </c>
      <c r="C25" s="6"/>
      <c r="D25" s="6"/>
      <c r="E25" s="12"/>
    </row>
    <row r="26" spans="1:17" ht="18">
      <c r="A26" s="37">
        <v>19</v>
      </c>
      <c r="B26" s="45" t="s">
        <v>127</v>
      </c>
      <c r="C26" s="6"/>
      <c r="D26" s="6"/>
      <c r="E26" s="12"/>
    </row>
    <row r="27" spans="1:17" ht="18">
      <c r="A27" s="37">
        <v>20</v>
      </c>
      <c r="B27" s="45" t="s">
        <v>128</v>
      </c>
      <c r="C27" s="6">
        <v>3</v>
      </c>
      <c r="D27" s="6"/>
      <c r="E27" s="12">
        <f>G8</f>
        <v>236325</v>
      </c>
    </row>
    <row r="28" spans="1:17" ht="18">
      <c r="A28" s="37">
        <v>21</v>
      </c>
      <c r="B28" s="45" t="s">
        <v>129</v>
      </c>
      <c r="C28" s="6"/>
      <c r="D28" s="6"/>
      <c r="E28" s="12"/>
    </row>
    <row r="29" spans="1:17" ht="18">
      <c r="A29" s="37">
        <v>22</v>
      </c>
      <c r="B29" s="45" t="s">
        <v>130</v>
      </c>
      <c r="C29" s="6"/>
      <c r="D29" s="6"/>
      <c r="E29" s="12"/>
    </row>
    <row r="30" spans="1:17" ht="18">
      <c r="A30" s="37">
        <v>23</v>
      </c>
      <c r="B30" s="45" t="s">
        <v>131</v>
      </c>
      <c r="C30" s="6"/>
      <c r="D30" s="6"/>
      <c r="E30" s="12"/>
    </row>
    <row r="31" spans="1:17" ht="18">
      <c r="A31" s="37">
        <v>24</v>
      </c>
      <c r="B31" s="45" t="s">
        <v>132</v>
      </c>
      <c r="C31" s="6"/>
      <c r="D31" s="6"/>
      <c r="E31" s="12"/>
    </row>
    <row r="32" spans="1:17" ht="18">
      <c r="A32" s="37">
        <v>25</v>
      </c>
      <c r="B32" s="45" t="s">
        <v>41</v>
      </c>
      <c r="C32" s="6"/>
      <c r="D32" s="6"/>
      <c r="E32" s="12"/>
    </row>
    <row r="33" spans="1:5" ht="36.75" customHeight="1">
      <c r="A33" s="102" t="s">
        <v>11</v>
      </c>
      <c r="B33" s="103"/>
      <c r="C33" s="29">
        <f>SUM(C8:C32)</f>
        <v>4</v>
      </c>
      <c r="D33" s="10">
        <v>0</v>
      </c>
      <c r="E33" s="28">
        <f>SUM(E8:E32)</f>
        <v>343390</v>
      </c>
    </row>
    <row r="34" spans="1:5">
      <c r="A34" s="47"/>
    </row>
    <row r="35" spans="1:5" ht="15.6">
      <c r="A35" s="47"/>
      <c r="B35" s="55"/>
    </row>
  </sheetData>
  <customSheetViews>
    <customSheetView guid="{305478A3-A44A-4FA6-B592-7592E3BF595D}">
      <selection activeCell="A3" sqref="A3:D3"/>
      <pageMargins left="0.75" right="0.75" top="1" bottom="1" header="0.5" footer="0.5"/>
      <pageSetup orientation="portrait" verticalDpi="0" r:id="rId1"/>
      <headerFooter alignWithMargins="0"/>
    </customSheetView>
  </customSheetViews>
  <mergeCells count="20">
    <mergeCell ref="H1:Q1"/>
    <mergeCell ref="H2:Q2"/>
    <mergeCell ref="H3:Q3"/>
    <mergeCell ref="H4:O4"/>
    <mergeCell ref="H5:H6"/>
    <mergeCell ref="I5:I6"/>
    <mergeCell ref="J5:J6"/>
    <mergeCell ref="K5:K6"/>
    <mergeCell ref="L5:O5"/>
    <mergeCell ref="P5:P6"/>
    <mergeCell ref="Q5:Q6"/>
    <mergeCell ref="A33:B33"/>
    <mergeCell ref="A1:E1"/>
    <mergeCell ref="A2:E2"/>
    <mergeCell ref="A3:E3"/>
    <mergeCell ref="A4:E4"/>
    <mergeCell ref="A5:A6"/>
    <mergeCell ref="B5:B6"/>
    <mergeCell ref="E5:E6"/>
    <mergeCell ref="C5:D5"/>
  </mergeCells>
  <phoneticPr fontId="3" type="noConversion"/>
  <printOptions horizontalCentered="1"/>
  <pageMargins left="0.74803149606299213" right="0.74803149606299213" top="0.15748031496062992" bottom="0.19685039370078741" header="0.51181102362204722" footer="0.51181102362204722"/>
  <pageSetup orientation="landscape" verticalDpi="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B9" sqref="B9"/>
    </sheetView>
  </sheetViews>
  <sheetFormatPr defaultColWidth="9.109375" defaultRowHeight="13.2"/>
  <cols>
    <col min="1" max="1" width="5.5546875" style="40" customWidth="1"/>
    <col min="2" max="2" width="32.109375" style="40" customWidth="1"/>
    <col min="3" max="3" width="13" style="40" customWidth="1"/>
    <col min="4" max="4" width="13.33203125" style="40" customWidth="1"/>
    <col min="5" max="5" width="30.6640625" style="40" customWidth="1"/>
    <col min="6" max="6" width="9.109375" style="40"/>
    <col min="7" max="7" width="6.33203125" style="40" hidden="1" customWidth="1"/>
    <col min="8" max="9" width="9.109375" style="40" customWidth="1"/>
    <col min="10" max="10" width="9.109375" style="40"/>
    <col min="11" max="11" width="9.109375" style="40" customWidth="1"/>
    <col min="12" max="16384" width="9.109375" style="40"/>
  </cols>
  <sheetData>
    <row r="1" spans="1:11" ht="18">
      <c r="A1" s="98" t="s">
        <v>42</v>
      </c>
      <c r="B1" s="98"/>
      <c r="C1" s="98"/>
      <c r="D1" s="98"/>
      <c r="E1" s="98"/>
    </row>
    <row r="2" spans="1:11" ht="18">
      <c r="A2" s="98" t="str">
        <f>'1'!$A$1</f>
        <v>jkT; deZpkjh x.kuk la[;ka&amp;78 ¼lUnZfHkr fnukad 31&amp;03&amp;2018½</v>
      </c>
      <c r="B2" s="98"/>
      <c r="C2" s="98"/>
      <c r="D2" s="98"/>
      <c r="E2" s="98"/>
      <c r="F2" s="39"/>
      <c r="G2" s="39"/>
    </row>
    <row r="3" spans="1:11" ht="18">
      <c r="A3" s="98" t="s">
        <v>43</v>
      </c>
      <c r="B3" s="98"/>
      <c r="C3" s="98"/>
      <c r="D3" s="98"/>
      <c r="E3" s="98"/>
      <c r="F3" s="39"/>
      <c r="G3" s="39"/>
      <c r="H3" s="39"/>
    </row>
    <row r="4" spans="1:11" ht="18">
      <c r="A4" s="104" t="str">
        <f>'1'!$A$3</f>
        <v>foHkkx dk uke % jktdh; mPp ek/;fed fo|ky; 15tSM] ¼Jhxaxkuxj½ f'k{kk foHkkx</v>
      </c>
      <c r="B4" s="104"/>
      <c r="C4" s="104"/>
      <c r="D4" s="104"/>
      <c r="E4" s="104"/>
      <c r="F4" s="39"/>
      <c r="G4" s="39"/>
      <c r="H4" s="39"/>
      <c r="J4" s="39"/>
    </row>
    <row r="5" spans="1:11" ht="22.5" customHeight="1">
      <c r="A5" s="105" t="s">
        <v>54</v>
      </c>
      <c r="B5" s="105" t="s">
        <v>49</v>
      </c>
      <c r="C5" s="102" t="s">
        <v>51</v>
      </c>
      <c r="D5" s="103"/>
      <c r="E5" s="105" t="s">
        <v>33</v>
      </c>
      <c r="F5" s="39"/>
      <c r="G5" s="39"/>
      <c r="H5" s="39"/>
      <c r="I5" s="39"/>
      <c r="J5" s="39"/>
      <c r="K5" s="39"/>
    </row>
    <row r="6" spans="1:11" ht="18">
      <c r="A6" s="106"/>
      <c r="B6" s="106"/>
      <c r="C6" s="41" t="s">
        <v>64</v>
      </c>
      <c r="D6" s="41" t="s">
        <v>57</v>
      </c>
      <c r="E6" s="106"/>
      <c r="F6" s="39"/>
      <c r="G6" s="39"/>
      <c r="H6" s="39"/>
      <c r="I6" s="39"/>
      <c r="J6" s="39"/>
      <c r="K6" s="39"/>
    </row>
    <row r="7" spans="1:11">
      <c r="A7" s="37">
        <v>1</v>
      </c>
      <c r="B7" s="37">
        <v>2</v>
      </c>
      <c r="C7" s="37">
        <v>3</v>
      </c>
      <c r="D7" s="37">
        <v>4</v>
      </c>
      <c r="E7" s="37">
        <v>5</v>
      </c>
    </row>
    <row r="8" spans="1:11" ht="24.9" customHeight="1">
      <c r="A8" s="37">
        <v>1</v>
      </c>
      <c r="B8" s="45" t="s">
        <v>87</v>
      </c>
      <c r="C8" s="34">
        <v>0</v>
      </c>
      <c r="D8" s="34"/>
      <c r="E8" s="12">
        <v>0</v>
      </c>
    </row>
    <row r="9" spans="1:11" ht="39" customHeight="1">
      <c r="A9" s="37">
        <v>2</v>
      </c>
      <c r="B9" s="88" t="s">
        <v>88</v>
      </c>
      <c r="C9" s="77">
        <v>4</v>
      </c>
      <c r="D9" s="34"/>
      <c r="E9" s="12">
        <f>'4 B '!$E$33</f>
        <v>343390</v>
      </c>
    </row>
    <row r="10" spans="1:11" ht="24.9" customHeight="1">
      <c r="A10" s="37">
        <v>3</v>
      </c>
      <c r="B10" s="45" t="s">
        <v>66</v>
      </c>
      <c r="C10" s="34">
        <v>0</v>
      </c>
      <c r="D10" s="34"/>
      <c r="E10" s="12">
        <v>0</v>
      </c>
      <c r="G10" s="40" t="e">
        <f>'3'!#REF!</f>
        <v>#REF!</v>
      </c>
    </row>
    <row r="11" spans="1:11" ht="24.9" customHeight="1">
      <c r="A11" s="37">
        <v>4</v>
      </c>
      <c r="B11" s="45" t="s">
        <v>67</v>
      </c>
      <c r="C11" s="34">
        <v>0</v>
      </c>
      <c r="D11" s="34"/>
      <c r="E11" s="12">
        <v>0</v>
      </c>
      <c r="G11" s="40">
        <f>'3'!J10</f>
        <v>79580</v>
      </c>
    </row>
    <row r="12" spans="1:11" ht="24.9" customHeight="1">
      <c r="A12" s="37">
        <v>5</v>
      </c>
      <c r="B12" s="45" t="s">
        <v>68</v>
      </c>
      <c r="C12" s="34">
        <v>0</v>
      </c>
      <c r="D12" s="34"/>
      <c r="E12" s="12">
        <v>0</v>
      </c>
    </row>
    <row r="13" spans="1:11" ht="24.9" customHeight="1">
      <c r="A13" s="37">
        <v>6</v>
      </c>
      <c r="B13" s="45" t="s">
        <v>69</v>
      </c>
      <c r="C13" s="34">
        <v>0</v>
      </c>
      <c r="D13" s="34"/>
      <c r="E13" s="12">
        <v>0</v>
      </c>
    </row>
    <row r="14" spans="1:11" ht="24.9" customHeight="1">
      <c r="A14" s="37">
        <v>7</v>
      </c>
      <c r="B14" s="45" t="s">
        <v>70</v>
      </c>
      <c r="C14" s="34">
        <v>0</v>
      </c>
      <c r="D14" s="34"/>
      <c r="E14" s="12">
        <v>0</v>
      </c>
    </row>
    <row r="15" spans="1:11" ht="24.9" customHeight="1">
      <c r="A15" s="37">
        <v>8</v>
      </c>
      <c r="B15" s="45" t="s">
        <v>71</v>
      </c>
      <c r="C15" s="34">
        <v>0</v>
      </c>
      <c r="D15" s="34"/>
      <c r="E15" s="12">
        <v>0</v>
      </c>
    </row>
    <row r="16" spans="1:11" ht="24.9" customHeight="1">
      <c r="A16" s="37">
        <v>9</v>
      </c>
      <c r="B16" s="45" t="s">
        <v>72</v>
      </c>
      <c r="C16" s="34">
        <v>0</v>
      </c>
      <c r="D16" s="34"/>
      <c r="E16" s="12">
        <v>0</v>
      </c>
    </row>
    <row r="17" spans="1:5" ht="24.9" customHeight="1">
      <c r="A17" s="37">
        <v>10</v>
      </c>
      <c r="B17" s="45" t="s">
        <v>73</v>
      </c>
      <c r="C17" s="34">
        <v>0</v>
      </c>
      <c r="D17" s="34"/>
      <c r="E17" s="12">
        <v>0</v>
      </c>
    </row>
    <row r="18" spans="1:5" ht="24.9" customHeight="1">
      <c r="A18" s="37">
        <v>11</v>
      </c>
      <c r="B18" s="45" t="s">
        <v>74</v>
      </c>
      <c r="C18" s="34">
        <v>0</v>
      </c>
      <c r="D18" s="34"/>
      <c r="E18" s="12">
        <v>0</v>
      </c>
    </row>
    <row r="19" spans="1:5" ht="24.9" customHeight="1">
      <c r="A19" s="37">
        <v>12</v>
      </c>
      <c r="B19" s="45" t="s">
        <v>75</v>
      </c>
      <c r="C19" s="34">
        <v>0</v>
      </c>
      <c r="D19" s="34"/>
      <c r="E19" s="12">
        <v>0</v>
      </c>
    </row>
    <row r="20" spans="1:5" ht="24.9" customHeight="1">
      <c r="A20" s="37">
        <v>13</v>
      </c>
      <c r="B20" s="45" t="s">
        <v>76</v>
      </c>
      <c r="C20" s="34">
        <v>0</v>
      </c>
      <c r="D20" s="34"/>
      <c r="E20" s="12">
        <v>0</v>
      </c>
    </row>
    <row r="21" spans="1:5" ht="24.75" customHeight="1">
      <c r="A21" s="37">
        <v>14</v>
      </c>
      <c r="B21" s="45" t="s">
        <v>47</v>
      </c>
      <c r="C21" s="34">
        <v>0</v>
      </c>
      <c r="D21" s="34"/>
      <c r="E21" s="12">
        <v>0</v>
      </c>
    </row>
    <row r="22" spans="1:5" ht="18">
      <c r="A22" s="102" t="s">
        <v>11</v>
      </c>
      <c r="B22" s="103"/>
      <c r="C22" s="87">
        <f>SUM(C8:C21)</f>
        <v>4</v>
      </c>
      <c r="D22" s="54"/>
      <c r="E22" s="13">
        <f>SUM(E8:E21)</f>
        <v>343390</v>
      </c>
    </row>
    <row r="23" spans="1:5">
      <c r="A23" s="47"/>
    </row>
    <row r="24" spans="1:5" ht="15.6">
      <c r="A24" s="47"/>
      <c r="B24" s="55"/>
    </row>
  </sheetData>
  <mergeCells count="9">
    <mergeCell ref="A22:B22"/>
    <mergeCell ref="C5:D5"/>
    <mergeCell ref="A1:E1"/>
    <mergeCell ref="A2:E2"/>
    <mergeCell ref="A3:E3"/>
    <mergeCell ref="A4:E4"/>
    <mergeCell ref="A5:A6"/>
    <mergeCell ref="B5:B6"/>
    <mergeCell ref="E5:E6"/>
  </mergeCells>
  <printOptions horizontalCentered="1"/>
  <pageMargins left="0.7" right="0.7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"/>
  <sheetViews>
    <sheetView workbookViewId="0">
      <selection activeCell="E8" sqref="E8"/>
    </sheetView>
  </sheetViews>
  <sheetFormatPr defaultColWidth="9.109375" defaultRowHeight="13.2"/>
  <cols>
    <col min="1" max="1" width="4.88671875" style="40" customWidth="1"/>
    <col min="2" max="2" width="13.33203125" style="40" hidden="1" customWidth="1"/>
    <col min="3" max="3" width="13.33203125" style="40" customWidth="1"/>
    <col min="4" max="11" width="8.5546875" style="40" customWidth="1"/>
    <col min="12" max="13" width="9" style="40" customWidth="1"/>
    <col min="14" max="14" width="8.33203125" style="40" customWidth="1"/>
    <col min="15" max="15" width="14.5546875" style="40" customWidth="1"/>
    <col min="16" max="16384" width="9.109375" style="40"/>
  </cols>
  <sheetData>
    <row r="1" spans="1:21" ht="21">
      <c r="A1" s="95" t="str">
        <f>'1'!$A$1</f>
        <v>jkT; deZpkjh x.kuk la[;ka&amp;78 ¼lUnZfHkr fnukad 31&amp;03&amp;2018½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66"/>
      <c r="N1" s="109" t="s">
        <v>58</v>
      </c>
      <c r="O1" s="109"/>
      <c r="P1" s="56"/>
      <c r="Q1" s="56"/>
      <c r="R1" s="56"/>
      <c r="S1" s="56"/>
      <c r="T1" s="56"/>
      <c r="U1" s="56"/>
    </row>
    <row r="2" spans="1:21" ht="21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21" ht="21">
      <c r="A3" s="97" t="str">
        <f>'1'!$A$3</f>
        <v>foHkkx dk uke % jktdh; mPp ek/;fed fo|ky; 15tSM] ¼Jhxaxkuxj½ f'k{kk foHkkx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78"/>
      <c r="N3" s="110" t="s">
        <v>81</v>
      </c>
      <c r="O3" s="110"/>
    </row>
    <row r="4" spans="1:21" s="57" customFormat="1" ht="21">
      <c r="A4" s="111" t="s">
        <v>59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21" s="58" customFormat="1" ht="27.75" hidden="1" customHeight="1"/>
    <row r="6" spans="1:21" s="59" customFormat="1" ht="13.8">
      <c r="A6" s="35" t="s">
        <v>53</v>
      </c>
      <c r="B6" s="35"/>
      <c r="C6" s="35" t="s">
        <v>56</v>
      </c>
      <c r="D6" s="35">
        <v>1700</v>
      </c>
      <c r="E6" s="35">
        <v>1750</v>
      </c>
      <c r="F6" s="35">
        <v>1900</v>
      </c>
      <c r="G6" s="35">
        <v>2000</v>
      </c>
      <c r="H6" s="35">
        <v>2400</v>
      </c>
      <c r="I6" s="35">
        <v>2800</v>
      </c>
      <c r="J6" s="35">
        <v>3600</v>
      </c>
      <c r="K6" s="35">
        <v>4200</v>
      </c>
      <c r="L6" s="35">
        <v>4800</v>
      </c>
      <c r="M6" s="68">
        <v>5400</v>
      </c>
      <c r="N6" s="35" t="s">
        <v>60</v>
      </c>
      <c r="O6" s="35" t="s">
        <v>11</v>
      </c>
    </row>
    <row r="7" spans="1:21">
      <c r="A7" s="38">
        <v>1</v>
      </c>
      <c r="B7" s="38">
        <v>2</v>
      </c>
      <c r="C7" s="38">
        <v>2</v>
      </c>
      <c r="D7" s="38">
        <v>3</v>
      </c>
      <c r="E7" s="38">
        <v>4</v>
      </c>
      <c r="F7" s="38">
        <v>5</v>
      </c>
      <c r="G7" s="38">
        <v>6</v>
      </c>
      <c r="H7" s="38">
        <v>7</v>
      </c>
      <c r="I7" s="38">
        <v>8</v>
      </c>
      <c r="J7" s="38">
        <v>9</v>
      </c>
      <c r="K7" s="38">
        <v>10</v>
      </c>
      <c r="L7" s="38">
        <v>11</v>
      </c>
      <c r="M7" s="67">
        <v>12</v>
      </c>
      <c r="N7" s="38">
        <v>13</v>
      </c>
      <c r="O7" s="38">
        <v>14</v>
      </c>
    </row>
    <row r="8" spans="1:21" ht="15.6">
      <c r="A8" s="37">
        <v>1</v>
      </c>
      <c r="B8" s="34" t="s">
        <v>13</v>
      </c>
      <c r="C8" s="34"/>
      <c r="D8" s="60"/>
      <c r="E8" s="60"/>
      <c r="F8" s="34"/>
      <c r="G8" s="60"/>
      <c r="H8" s="60"/>
      <c r="I8" s="34"/>
      <c r="J8" s="34"/>
      <c r="K8" s="60"/>
      <c r="L8" s="60"/>
      <c r="M8" s="60"/>
      <c r="N8" s="60"/>
      <c r="O8" s="60"/>
    </row>
    <row r="9" spans="1:21" ht="15.6">
      <c r="A9" s="37">
        <v>2</v>
      </c>
      <c r="B9" s="37" t="s">
        <v>14</v>
      </c>
      <c r="C9" s="37"/>
      <c r="D9" s="60"/>
      <c r="E9" s="60"/>
      <c r="F9" s="34"/>
      <c r="G9" s="60"/>
      <c r="H9" s="60"/>
      <c r="I9" s="34"/>
      <c r="J9" s="34"/>
      <c r="K9" s="60"/>
      <c r="L9" s="60"/>
      <c r="M9" s="60"/>
      <c r="N9" s="60"/>
      <c r="O9" s="60"/>
    </row>
    <row r="10" spans="1:21" ht="15.6">
      <c r="A10" s="37">
        <v>3</v>
      </c>
      <c r="B10" s="37" t="s">
        <v>15</v>
      </c>
      <c r="C10" s="37"/>
      <c r="D10" s="60"/>
      <c r="E10" s="60"/>
      <c r="F10" s="34"/>
      <c r="G10" s="60"/>
      <c r="H10" s="60"/>
      <c r="I10" s="34"/>
      <c r="J10" s="34"/>
      <c r="K10" s="60"/>
      <c r="L10" s="60"/>
      <c r="M10" s="60"/>
      <c r="N10" s="60"/>
      <c r="O10" s="60"/>
    </row>
    <row r="11" spans="1:21" ht="15.6">
      <c r="A11" s="37">
        <v>4</v>
      </c>
      <c r="B11" s="37" t="s">
        <v>16</v>
      </c>
      <c r="C11" s="37"/>
      <c r="D11" s="60"/>
      <c r="E11" s="60"/>
      <c r="F11" s="34"/>
      <c r="G11" s="60"/>
      <c r="H11" s="60"/>
      <c r="I11" s="34"/>
      <c r="J11" s="34"/>
      <c r="K11" s="60"/>
      <c r="L11" s="60"/>
      <c r="M11" s="60"/>
      <c r="N11" s="60"/>
      <c r="O11" s="60"/>
    </row>
    <row r="12" spans="1:21" ht="15.6">
      <c r="A12" s="37">
        <v>5</v>
      </c>
      <c r="B12" s="37" t="s">
        <v>17</v>
      </c>
      <c r="C12" s="37"/>
      <c r="D12" s="61"/>
      <c r="E12" s="60"/>
      <c r="F12" s="54"/>
      <c r="G12" s="60"/>
      <c r="H12" s="60"/>
      <c r="I12" s="34"/>
      <c r="J12" s="54"/>
      <c r="K12" s="60"/>
      <c r="L12" s="60"/>
      <c r="M12" s="60"/>
      <c r="N12" s="61"/>
      <c r="O12" s="61"/>
    </row>
    <row r="13" spans="1:21" ht="15.6">
      <c r="A13" s="37">
        <v>6</v>
      </c>
      <c r="B13" s="37" t="s">
        <v>18</v>
      </c>
      <c r="C13" s="37"/>
      <c r="D13" s="61"/>
      <c r="E13" s="61"/>
      <c r="F13" s="54"/>
      <c r="G13" s="60"/>
      <c r="H13" s="60"/>
      <c r="I13" s="34"/>
      <c r="J13" s="54"/>
      <c r="K13" s="61"/>
      <c r="L13" s="60"/>
      <c r="M13" s="60"/>
      <c r="N13" s="61"/>
      <c r="O13" s="61"/>
    </row>
    <row r="14" spans="1:21" ht="15.6">
      <c r="A14" s="37">
        <v>7</v>
      </c>
      <c r="B14" s="37" t="s">
        <v>19</v>
      </c>
      <c r="C14" s="37"/>
      <c r="D14" s="61"/>
      <c r="E14" s="60"/>
      <c r="F14" s="54"/>
      <c r="G14" s="60"/>
      <c r="H14" s="60"/>
      <c r="I14" s="34"/>
      <c r="J14" s="54"/>
      <c r="K14" s="61"/>
      <c r="L14" s="60"/>
      <c r="M14" s="60"/>
      <c r="N14" s="61"/>
      <c r="O14" s="60"/>
    </row>
    <row r="15" spans="1:21" ht="15.6">
      <c r="A15" s="37">
        <v>8</v>
      </c>
      <c r="B15" s="37" t="s">
        <v>20</v>
      </c>
      <c r="C15" s="37"/>
      <c r="D15" s="61"/>
      <c r="E15" s="60"/>
      <c r="F15" s="54"/>
      <c r="G15" s="61"/>
      <c r="H15" s="60"/>
      <c r="I15" s="54"/>
      <c r="J15" s="54"/>
      <c r="K15" s="60"/>
      <c r="L15" s="60"/>
      <c r="M15" s="60"/>
      <c r="N15" s="60"/>
      <c r="O15" s="61"/>
    </row>
    <row r="16" spans="1:21" ht="15.6">
      <c r="A16" s="37">
        <v>9</v>
      </c>
      <c r="B16" s="37" t="s">
        <v>21</v>
      </c>
      <c r="C16" s="37"/>
      <c r="D16" s="60"/>
      <c r="E16" s="60"/>
      <c r="F16" s="34"/>
      <c r="G16" s="60"/>
      <c r="H16" s="60"/>
      <c r="I16" s="34"/>
      <c r="J16" s="34"/>
      <c r="K16" s="60"/>
      <c r="L16" s="60"/>
      <c r="M16" s="60"/>
      <c r="N16" s="60"/>
      <c r="O16" s="60"/>
    </row>
    <row r="17" spans="1:15" ht="15.6">
      <c r="A17" s="37">
        <v>10</v>
      </c>
      <c r="B17" s="37" t="s">
        <v>22</v>
      </c>
      <c r="C17" s="37"/>
      <c r="D17" s="60"/>
      <c r="E17" s="60"/>
      <c r="F17" s="34"/>
      <c r="G17" s="60"/>
      <c r="H17" s="60"/>
      <c r="I17" s="34"/>
      <c r="J17" s="34"/>
      <c r="K17" s="60"/>
      <c r="L17" s="60"/>
      <c r="M17" s="60"/>
      <c r="N17" s="60"/>
      <c r="O17" s="60"/>
    </row>
    <row r="18" spans="1:15" ht="15.6">
      <c r="A18" s="37">
        <v>11</v>
      </c>
      <c r="B18" s="37" t="s">
        <v>23</v>
      </c>
      <c r="C18" s="37"/>
      <c r="D18" s="60"/>
      <c r="E18" s="60"/>
      <c r="F18" s="34"/>
      <c r="G18" s="60"/>
      <c r="H18" s="60"/>
      <c r="I18" s="34"/>
      <c r="J18" s="34"/>
      <c r="K18" s="60"/>
      <c r="L18" s="60"/>
      <c r="M18" s="60"/>
      <c r="N18" s="60"/>
      <c r="O18" s="60"/>
    </row>
    <row r="19" spans="1:15" ht="15.6">
      <c r="A19" s="37">
        <v>12</v>
      </c>
      <c r="B19" s="37" t="s">
        <v>24</v>
      </c>
      <c r="C19" s="37"/>
      <c r="D19" s="60"/>
      <c r="E19" s="60"/>
      <c r="F19" s="34"/>
      <c r="G19" s="60"/>
      <c r="H19" s="60"/>
      <c r="I19" s="34"/>
      <c r="J19" s="34"/>
      <c r="K19" s="60"/>
      <c r="L19" s="60"/>
      <c r="M19" s="60"/>
      <c r="N19" s="60"/>
      <c r="O19" s="60"/>
    </row>
    <row r="20" spans="1:15" ht="15.6">
      <c r="A20" s="37">
        <v>13</v>
      </c>
      <c r="B20" s="37"/>
      <c r="C20" s="37"/>
      <c r="D20" s="60"/>
      <c r="E20" s="60"/>
      <c r="F20" s="34"/>
      <c r="G20" s="60"/>
      <c r="H20" s="60"/>
      <c r="I20" s="34"/>
      <c r="J20" s="34"/>
      <c r="K20" s="60"/>
      <c r="L20" s="60"/>
      <c r="M20" s="60"/>
      <c r="N20" s="60"/>
      <c r="O20" s="60"/>
    </row>
    <row r="21" spans="1:15" ht="15.6">
      <c r="A21" s="37">
        <v>14</v>
      </c>
      <c r="B21" s="37"/>
      <c r="C21" s="37"/>
      <c r="D21" s="60"/>
      <c r="E21" s="60"/>
      <c r="F21" s="34"/>
      <c r="G21" s="60"/>
      <c r="H21" s="60"/>
      <c r="I21" s="34"/>
      <c r="J21" s="34"/>
      <c r="K21" s="60"/>
      <c r="L21" s="60"/>
      <c r="M21" s="60"/>
      <c r="N21" s="60"/>
      <c r="O21" s="60"/>
    </row>
    <row r="22" spans="1:15" ht="18">
      <c r="A22" s="37">
        <v>15</v>
      </c>
      <c r="B22" s="37"/>
      <c r="C22" s="62" t="s">
        <v>61</v>
      </c>
      <c r="D22" s="60">
        <v>0</v>
      </c>
      <c r="E22" s="60">
        <v>0</v>
      </c>
      <c r="F22" s="34">
        <v>2</v>
      </c>
      <c r="G22" s="60">
        <v>0</v>
      </c>
      <c r="H22" s="60">
        <v>1</v>
      </c>
      <c r="I22" s="34">
        <v>1</v>
      </c>
      <c r="J22" s="34">
        <v>0</v>
      </c>
      <c r="K22" s="60">
        <v>2</v>
      </c>
      <c r="L22" s="60">
        <v>6</v>
      </c>
      <c r="M22" s="60">
        <v>3</v>
      </c>
      <c r="N22" s="60">
        <v>0</v>
      </c>
      <c r="O22" s="60">
        <f>N22+L22+K22+J22+I22+H22+G22+F22+E22+D22+M22</f>
        <v>15</v>
      </c>
    </row>
    <row r="23" spans="1:15" ht="15.6">
      <c r="A23" s="37">
        <v>16</v>
      </c>
      <c r="B23" s="37"/>
      <c r="C23" s="37"/>
      <c r="D23" s="60"/>
      <c r="E23" s="60"/>
      <c r="F23" s="34"/>
      <c r="G23" s="60"/>
      <c r="H23" s="60"/>
      <c r="I23" s="34"/>
      <c r="J23" s="34"/>
      <c r="K23" s="60"/>
      <c r="L23" s="60"/>
      <c r="M23" s="60"/>
      <c r="N23" s="60"/>
      <c r="O23" s="60"/>
    </row>
    <row r="24" spans="1:15" ht="15.6">
      <c r="A24" s="37">
        <v>17</v>
      </c>
      <c r="B24" s="37"/>
      <c r="C24" s="37"/>
      <c r="D24" s="60"/>
      <c r="E24" s="60"/>
      <c r="F24" s="34"/>
      <c r="G24" s="60"/>
      <c r="H24" s="60"/>
      <c r="I24" s="34"/>
      <c r="J24" s="34"/>
      <c r="K24" s="60"/>
      <c r="L24" s="60"/>
      <c r="M24" s="60"/>
      <c r="N24" s="60"/>
      <c r="O24" s="60"/>
    </row>
    <row r="25" spans="1:15" s="63" customFormat="1" ht="15.6">
      <c r="A25" s="37">
        <v>18</v>
      </c>
      <c r="B25" s="37"/>
      <c r="C25" s="37"/>
      <c r="D25" s="60"/>
      <c r="E25" s="60"/>
      <c r="F25" s="34"/>
      <c r="G25" s="60"/>
      <c r="H25" s="60"/>
      <c r="I25" s="34"/>
      <c r="J25" s="34"/>
      <c r="K25" s="60"/>
      <c r="L25" s="60"/>
      <c r="M25" s="60"/>
      <c r="N25" s="60"/>
      <c r="O25" s="60"/>
    </row>
  </sheetData>
  <mergeCells count="6">
    <mergeCell ref="A1:L1"/>
    <mergeCell ref="N1:O1"/>
    <mergeCell ref="A3:L3"/>
    <mergeCell ref="N3:O3"/>
    <mergeCell ref="A4:O4"/>
    <mergeCell ref="A2:O2"/>
  </mergeCells>
  <pageMargins left="0.7" right="0.7" top="0.75" bottom="0.75" header="0.3" footer="0.3"/>
  <pageSetup scale="97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tabSelected="1" workbookViewId="0">
      <selection activeCell="D23" sqref="D23"/>
    </sheetView>
  </sheetViews>
  <sheetFormatPr defaultColWidth="9.109375" defaultRowHeight="13.2"/>
  <cols>
    <col min="1" max="1" width="4.88671875" style="40" customWidth="1"/>
    <col min="2" max="2" width="13.33203125" style="40" hidden="1" customWidth="1"/>
    <col min="3" max="3" width="13.33203125" style="40" customWidth="1"/>
    <col min="4" max="11" width="8.5546875" style="40" customWidth="1"/>
    <col min="12" max="12" width="9" style="40" customWidth="1"/>
    <col min="13" max="13" width="8.33203125" style="40" customWidth="1"/>
    <col min="14" max="14" width="10" style="40" customWidth="1"/>
    <col min="15" max="15" width="8.33203125" style="40" customWidth="1"/>
    <col min="16" max="16" width="14.5546875" style="40" customWidth="1"/>
    <col min="17" max="16384" width="9.109375" style="40"/>
  </cols>
  <sheetData>
    <row r="1" spans="1:18" ht="21">
      <c r="A1" s="95" t="str">
        <f>'1'!$A$1</f>
        <v>jkT; deZpkjh x.kuk la[;ka&amp;78 ¼lUnZfHkr fnukad 31&amp;03&amp;2018½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109"/>
      <c r="N1" s="109"/>
      <c r="O1" s="109" t="s">
        <v>58</v>
      </c>
      <c r="P1" s="109"/>
      <c r="Q1" s="56"/>
      <c r="R1" s="56"/>
    </row>
    <row r="2" spans="1:18" ht="21">
      <c r="A2" s="92" t="s">
        <v>62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8" ht="21">
      <c r="A3" s="97" t="str">
        <f>'1'!$A$3</f>
        <v>foHkkx dk uke % jktdh; mPp ek/;fed fo|ky; 15tSM] ¼Jhxaxkuxj½ f'k{kk foHkkx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110"/>
      <c r="N3" s="110"/>
      <c r="O3" s="110" t="s">
        <v>80</v>
      </c>
      <c r="P3" s="110"/>
    </row>
    <row r="4" spans="1:18" s="57" customFormat="1" ht="21">
      <c r="A4" s="111" t="s">
        <v>59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57" t="s">
        <v>83</v>
      </c>
    </row>
    <row r="5" spans="1:18" s="58" customFormat="1" ht="27.75" customHeight="1"/>
    <row r="6" spans="1:18" s="59" customFormat="1" ht="35.25" customHeight="1">
      <c r="A6" s="35" t="s">
        <v>53</v>
      </c>
      <c r="B6" s="35"/>
      <c r="C6" s="35" t="s">
        <v>56</v>
      </c>
      <c r="D6" s="35">
        <v>4800</v>
      </c>
      <c r="E6" s="35">
        <v>5400</v>
      </c>
      <c r="F6" s="35">
        <v>6000</v>
      </c>
      <c r="G6" s="35">
        <v>6600</v>
      </c>
      <c r="H6" s="35">
        <v>7200</v>
      </c>
      <c r="I6" s="35">
        <v>7600</v>
      </c>
      <c r="J6" s="35">
        <v>8200</v>
      </c>
      <c r="K6" s="35">
        <v>8700</v>
      </c>
      <c r="L6" s="35">
        <v>8900</v>
      </c>
      <c r="M6" s="35">
        <v>9500</v>
      </c>
      <c r="N6" s="35">
        <v>10000</v>
      </c>
      <c r="O6" s="35" t="s">
        <v>60</v>
      </c>
      <c r="P6" s="35" t="s">
        <v>11</v>
      </c>
    </row>
    <row r="7" spans="1:18">
      <c r="A7" s="38">
        <v>1</v>
      </c>
      <c r="B7" s="38">
        <v>2</v>
      </c>
      <c r="C7" s="38">
        <v>2</v>
      </c>
      <c r="D7" s="38">
        <v>3</v>
      </c>
      <c r="E7" s="38">
        <v>4</v>
      </c>
      <c r="F7" s="38">
        <v>5</v>
      </c>
      <c r="G7" s="38">
        <v>6</v>
      </c>
      <c r="H7" s="38">
        <v>7</v>
      </c>
      <c r="I7" s="38">
        <v>8</v>
      </c>
      <c r="J7" s="38">
        <v>9</v>
      </c>
      <c r="K7" s="38">
        <v>10</v>
      </c>
      <c r="L7" s="38">
        <v>11</v>
      </c>
      <c r="M7" s="38">
        <v>12</v>
      </c>
      <c r="N7" s="38">
        <v>13</v>
      </c>
      <c r="O7" s="38">
        <v>14</v>
      </c>
      <c r="P7" s="38">
        <v>15</v>
      </c>
    </row>
    <row r="8" spans="1:18" ht="20.100000000000001" hidden="1" customHeight="1">
      <c r="A8" s="37">
        <v>1</v>
      </c>
      <c r="B8" s="34" t="s">
        <v>13</v>
      </c>
      <c r="C8" s="34"/>
      <c r="D8" s="60"/>
      <c r="E8" s="60"/>
      <c r="F8" s="34"/>
      <c r="G8" s="60"/>
      <c r="H8" s="60"/>
      <c r="I8" s="34"/>
      <c r="J8" s="34"/>
      <c r="K8" s="60"/>
      <c r="L8" s="60"/>
      <c r="M8" s="60"/>
      <c r="N8" s="60"/>
      <c r="O8" s="60"/>
      <c r="P8" s="60"/>
    </row>
    <row r="9" spans="1:18" ht="20.100000000000001" hidden="1" customHeight="1">
      <c r="A9" s="37">
        <v>2</v>
      </c>
      <c r="B9" s="37" t="s">
        <v>14</v>
      </c>
      <c r="C9" s="37"/>
      <c r="D9" s="60"/>
      <c r="E9" s="60"/>
      <c r="F9" s="34"/>
      <c r="G9" s="60"/>
      <c r="H9" s="60"/>
      <c r="I9" s="34"/>
      <c r="J9" s="34"/>
      <c r="K9" s="60"/>
      <c r="L9" s="60"/>
      <c r="M9" s="60"/>
      <c r="N9" s="60"/>
      <c r="O9" s="60"/>
      <c r="P9" s="60"/>
    </row>
    <row r="10" spans="1:18" ht="20.100000000000001" hidden="1" customHeight="1">
      <c r="A10" s="37">
        <v>3</v>
      </c>
      <c r="B10" s="37" t="s">
        <v>15</v>
      </c>
      <c r="C10" s="37"/>
      <c r="D10" s="60"/>
      <c r="E10" s="60"/>
      <c r="F10" s="34"/>
      <c r="G10" s="60"/>
      <c r="H10" s="60"/>
      <c r="I10" s="34"/>
      <c r="J10" s="34"/>
      <c r="K10" s="60"/>
      <c r="L10" s="60"/>
      <c r="M10" s="60"/>
      <c r="N10" s="60"/>
      <c r="O10" s="60"/>
      <c r="P10" s="60"/>
    </row>
    <row r="11" spans="1:18" ht="20.100000000000001" hidden="1" customHeight="1">
      <c r="A11" s="37">
        <v>4</v>
      </c>
      <c r="B11" s="37" t="s">
        <v>16</v>
      </c>
      <c r="C11" s="37"/>
      <c r="D11" s="60"/>
      <c r="E11" s="60"/>
      <c r="F11" s="34"/>
      <c r="G11" s="60"/>
      <c r="H11" s="60"/>
      <c r="I11" s="34"/>
      <c r="J11" s="34"/>
      <c r="K11" s="60"/>
      <c r="L11" s="60"/>
      <c r="M11" s="60"/>
      <c r="N11" s="60"/>
      <c r="O11" s="60"/>
      <c r="P11" s="60"/>
    </row>
    <row r="12" spans="1:18" ht="20.100000000000001" hidden="1" customHeight="1">
      <c r="A12" s="37">
        <v>5</v>
      </c>
      <c r="B12" s="37" t="s">
        <v>17</v>
      </c>
      <c r="C12" s="37"/>
      <c r="D12" s="61"/>
      <c r="E12" s="60"/>
      <c r="F12" s="54"/>
      <c r="G12" s="60"/>
      <c r="H12" s="60"/>
      <c r="I12" s="34"/>
      <c r="J12" s="54"/>
      <c r="K12" s="60"/>
      <c r="L12" s="60"/>
      <c r="M12" s="61"/>
      <c r="N12" s="61"/>
      <c r="O12" s="61"/>
      <c r="P12" s="61"/>
    </row>
    <row r="13" spans="1:18" ht="20.100000000000001" hidden="1" customHeight="1">
      <c r="A13" s="37">
        <v>6</v>
      </c>
      <c r="B13" s="37" t="s">
        <v>18</v>
      </c>
      <c r="C13" s="37"/>
      <c r="D13" s="61"/>
      <c r="E13" s="61"/>
      <c r="F13" s="54"/>
      <c r="G13" s="60"/>
      <c r="H13" s="60"/>
      <c r="I13" s="34"/>
      <c r="J13" s="54"/>
      <c r="K13" s="61"/>
      <c r="L13" s="60"/>
      <c r="M13" s="61"/>
      <c r="N13" s="61"/>
      <c r="O13" s="61"/>
      <c r="P13" s="61"/>
    </row>
    <row r="14" spans="1:18" ht="20.100000000000001" hidden="1" customHeight="1">
      <c r="A14" s="37">
        <v>7</v>
      </c>
      <c r="B14" s="37" t="s">
        <v>19</v>
      </c>
      <c r="C14" s="37"/>
      <c r="D14" s="61"/>
      <c r="E14" s="60"/>
      <c r="F14" s="54"/>
      <c r="G14" s="60"/>
      <c r="H14" s="60"/>
      <c r="I14" s="34"/>
      <c r="J14" s="54"/>
      <c r="K14" s="61"/>
      <c r="L14" s="60"/>
      <c r="M14" s="61"/>
      <c r="N14" s="60"/>
      <c r="O14" s="61"/>
      <c r="P14" s="60"/>
    </row>
    <row r="15" spans="1:18" ht="20.100000000000001" hidden="1" customHeight="1">
      <c r="A15" s="37">
        <v>8</v>
      </c>
      <c r="B15" s="37" t="s">
        <v>20</v>
      </c>
      <c r="C15" s="37"/>
      <c r="D15" s="61"/>
      <c r="E15" s="60"/>
      <c r="F15" s="54"/>
      <c r="G15" s="61"/>
      <c r="H15" s="60"/>
      <c r="I15" s="54"/>
      <c r="J15" s="54"/>
      <c r="K15" s="60"/>
      <c r="L15" s="60"/>
      <c r="M15" s="60"/>
      <c r="N15" s="61"/>
      <c r="O15" s="60"/>
      <c r="P15" s="61"/>
    </row>
    <row r="16" spans="1:18" ht="20.100000000000001" hidden="1" customHeight="1">
      <c r="A16" s="37">
        <v>9</v>
      </c>
      <c r="B16" s="37" t="s">
        <v>21</v>
      </c>
      <c r="C16" s="37"/>
      <c r="D16" s="60"/>
      <c r="E16" s="60"/>
      <c r="F16" s="34"/>
      <c r="G16" s="60"/>
      <c r="H16" s="60"/>
      <c r="I16" s="34"/>
      <c r="J16" s="34"/>
      <c r="K16" s="60"/>
      <c r="L16" s="60"/>
      <c r="M16" s="60"/>
      <c r="N16" s="60"/>
      <c r="O16" s="60"/>
      <c r="P16" s="60"/>
    </row>
    <row r="17" spans="1:16" ht="20.100000000000001" hidden="1" customHeight="1">
      <c r="A17" s="37">
        <v>10</v>
      </c>
      <c r="B17" s="37" t="s">
        <v>22</v>
      </c>
      <c r="C17" s="37"/>
      <c r="D17" s="60"/>
      <c r="E17" s="60"/>
      <c r="F17" s="34"/>
      <c r="G17" s="60"/>
      <c r="H17" s="60"/>
      <c r="I17" s="34"/>
      <c r="J17" s="34"/>
      <c r="K17" s="60"/>
      <c r="L17" s="60"/>
      <c r="M17" s="60"/>
      <c r="N17" s="60"/>
      <c r="O17" s="60"/>
      <c r="P17" s="60"/>
    </row>
    <row r="18" spans="1:16" ht="20.100000000000001" hidden="1" customHeight="1">
      <c r="A18" s="37">
        <v>11</v>
      </c>
      <c r="B18" s="37" t="s">
        <v>23</v>
      </c>
      <c r="C18" s="37"/>
      <c r="D18" s="60"/>
      <c r="E18" s="60"/>
      <c r="F18" s="34"/>
      <c r="G18" s="60"/>
      <c r="H18" s="60"/>
      <c r="I18" s="34"/>
      <c r="J18" s="34"/>
      <c r="K18" s="60"/>
      <c r="L18" s="60"/>
      <c r="M18" s="60"/>
      <c r="N18" s="60"/>
      <c r="O18" s="60"/>
      <c r="P18" s="60"/>
    </row>
    <row r="19" spans="1:16" ht="20.100000000000001" hidden="1" customHeight="1">
      <c r="A19" s="37">
        <v>12</v>
      </c>
      <c r="B19" s="37" t="s">
        <v>24</v>
      </c>
      <c r="C19" s="37"/>
      <c r="D19" s="60"/>
      <c r="E19" s="60"/>
      <c r="F19" s="34"/>
      <c r="G19" s="60"/>
      <c r="H19" s="60"/>
      <c r="I19" s="34"/>
      <c r="J19" s="34"/>
      <c r="K19" s="60"/>
      <c r="L19" s="60"/>
      <c r="M19" s="60"/>
      <c r="N19" s="60"/>
      <c r="O19" s="60"/>
      <c r="P19" s="60"/>
    </row>
    <row r="20" spans="1:16" ht="20.100000000000001" hidden="1" customHeight="1">
      <c r="A20" s="37">
        <v>13</v>
      </c>
      <c r="B20" s="37"/>
      <c r="C20" s="37"/>
      <c r="D20" s="60"/>
      <c r="E20" s="60"/>
      <c r="F20" s="34"/>
      <c r="G20" s="60"/>
      <c r="H20" s="60"/>
      <c r="I20" s="34"/>
      <c r="J20" s="34"/>
      <c r="K20" s="60"/>
      <c r="L20" s="60"/>
      <c r="M20" s="60"/>
      <c r="N20" s="60"/>
      <c r="O20" s="60"/>
      <c r="P20" s="60"/>
    </row>
    <row r="21" spans="1:16" ht="20.100000000000001" hidden="1" customHeight="1">
      <c r="A21" s="37">
        <v>14</v>
      </c>
      <c r="B21" s="37"/>
      <c r="C21" s="37"/>
      <c r="D21" s="60"/>
      <c r="E21" s="60"/>
      <c r="F21" s="34"/>
      <c r="G21" s="60"/>
      <c r="H21" s="60"/>
      <c r="I21" s="34"/>
      <c r="J21" s="34"/>
      <c r="K21" s="60"/>
      <c r="L21" s="60"/>
      <c r="M21" s="60"/>
      <c r="N21" s="60"/>
      <c r="O21" s="60"/>
      <c r="P21" s="60"/>
    </row>
    <row r="22" spans="1:16" ht="20.100000000000001" customHeight="1">
      <c r="A22" s="37">
        <v>15</v>
      </c>
      <c r="B22" s="37"/>
      <c r="C22" s="41" t="s">
        <v>61</v>
      </c>
      <c r="D22" s="60">
        <v>1</v>
      </c>
      <c r="E22" s="60">
        <v>2</v>
      </c>
      <c r="F22" s="34">
        <v>0</v>
      </c>
      <c r="G22" s="60">
        <v>1</v>
      </c>
      <c r="H22" s="60">
        <v>0</v>
      </c>
      <c r="I22" s="34">
        <v>0</v>
      </c>
      <c r="J22" s="34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f>O22+N22+M22+L22+I22+H22+G22+F22+E22+D22</f>
        <v>4</v>
      </c>
    </row>
    <row r="23" spans="1:16" ht="20.100000000000001" customHeight="1">
      <c r="A23" s="37">
        <v>16</v>
      </c>
      <c r="B23" s="37"/>
      <c r="C23" s="37"/>
      <c r="D23" s="60"/>
      <c r="E23" s="60"/>
      <c r="F23" s="34"/>
      <c r="G23" s="60"/>
      <c r="H23" s="60"/>
      <c r="I23" s="34"/>
      <c r="J23" s="34"/>
      <c r="K23" s="60"/>
      <c r="L23" s="60"/>
      <c r="M23" s="60"/>
      <c r="N23" s="60"/>
      <c r="O23" s="60"/>
      <c r="P23" s="60"/>
    </row>
    <row r="24" spans="1:16" ht="20.100000000000001" customHeight="1">
      <c r="A24" s="37">
        <v>17</v>
      </c>
      <c r="B24" s="37"/>
      <c r="C24" s="37"/>
      <c r="D24" s="60"/>
      <c r="E24" s="60"/>
      <c r="F24" s="34"/>
      <c r="G24" s="60"/>
      <c r="H24" s="60"/>
      <c r="I24" s="34"/>
      <c r="J24" s="34"/>
      <c r="K24" s="60"/>
      <c r="L24" s="60"/>
      <c r="M24" s="60"/>
      <c r="N24" s="60"/>
      <c r="O24" s="60"/>
      <c r="P24" s="60"/>
    </row>
    <row r="25" spans="1:16" s="63" customFormat="1" ht="20.100000000000001" customHeight="1">
      <c r="A25" s="37">
        <v>18</v>
      </c>
      <c r="B25" s="37"/>
      <c r="C25" s="37"/>
      <c r="D25" s="60"/>
      <c r="E25" s="60"/>
      <c r="F25" s="34"/>
      <c r="G25" s="60"/>
      <c r="H25" s="60"/>
      <c r="I25" s="34"/>
      <c r="J25" s="34"/>
      <c r="K25" s="60"/>
      <c r="L25" s="60"/>
      <c r="M25" s="60"/>
      <c r="N25" s="60"/>
      <c r="O25" s="60"/>
      <c r="P25" s="60"/>
    </row>
  </sheetData>
  <mergeCells count="8">
    <mergeCell ref="O1:P1"/>
    <mergeCell ref="O3:P3"/>
    <mergeCell ref="A2:N2"/>
    <mergeCell ref="A4:N4"/>
    <mergeCell ref="A1:L1"/>
    <mergeCell ref="M1:N1"/>
    <mergeCell ref="A3:L3"/>
    <mergeCell ref="M3:N3"/>
  </mergeCells>
  <printOptions horizontalCentered="1"/>
  <pageMargins left="0.7" right="0.7" top="0.75" bottom="0.75" header="0.3" footer="0.3"/>
  <pageSetup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1</vt:lpstr>
      <vt:lpstr>2</vt:lpstr>
      <vt:lpstr>3</vt:lpstr>
      <vt:lpstr>4 A</vt:lpstr>
      <vt:lpstr>4 K</vt:lpstr>
      <vt:lpstr>4 B </vt:lpstr>
      <vt:lpstr>4bb</vt:lpstr>
      <vt:lpstr>5k</vt:lpstr>
      <vt:lpstr>5KH</vt:lpstr>
      <vt:lpstr>ruff</vt:lpstr>
      <vt:lpstr>Sheet2</vt:lpstr>
      <vt:lpstr>'4 A'!Print_Area</vt:lpstr>
      <vt:lpstr>'4 B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2019-09-05T05:34:52Z</cp:lastPrinted>
  <dcterms:created xsi:type="dcterms:W3CDTF">2010-04-20T15:58:33Z</dcterms:created>
  <dcterms:modified xsi:type="dcterms:W3CDTF">2019-09-05T05:36:13Z</dcterms:modified>
</cp:coreProperties>
</file>