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drawings/drawing4.xml" ContentType="application/vnd.openxmlformats-officedocument.drawing+xml"/>
  <Override PartName="/xl/drawings/drawing17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Default Extension="jpeg" ContentType="image/jpeg"/>
  <Override PartName="/xl/drawings/drawing5.xml" ContentType="application/vnd.openxmlformats-officedocument.drawing+xml"/>
  <Override PartName="/xl/drawings/drawing18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tabRatio="942"/>
  </bookViews>
  <sheets>
    <sheet name="Help" sheetId="76" r:id="rId1"/>
    <sheet name="ROLL LIST" sheetId="27" r:id="rId2"/>
    <sheet name="School Wise Roll Number List " sheetId="19" r:id="rId3"/>
    <sheet name="Time Table" sheetId="12" r:id="rId4"/>
    <sheet name="room-4" sheetId="23" r:id="rId5"/>
    <sheet name="room-5" sheetId="39" r:id="rId6"/>
    <sheet name="room-6" sheetId="40" r:id="rId7"/>
    <sheet name="room-7" sheetId="57" r:id="rId8"/>
    <sheet name="room-09" sheetId="71" r:id="rId9"/>
    <sheet name="room-10" sheetId="72" r:id="rId10"/>
    <sheet name="room-11" sheetId="58" r:id="rId11"/>
    <sheet name="room-12" sheetId="59" r:id="rId12"/>
    <sheet name="samekit-10" sheetId="45" r:id="rId13"/>
    <sheet name="10th Daily Sign List-04" sheetId="29" r:id="rId14"/>
    <sheet name="10th Daily Sign List-05" sheetId="60" r:id="rId15"/>
    <sheet name="10th Daily Sign List-06" sheetId="61" r:id="rId16"/>
    <sheet name="10th Daily Sign List-07" sheetId="62" r:id="rId17"/>
    <sheet name="10th Daily Sign List-09" sheetId="63" r:id="rId18"/>
    <sheet name="10th Daily Sign List-10" sheetId="73" r:id="rId19"/>
    <sheet name="10th Daily Sign List-11" sheetId="74" r:id="rId20"/>
    <sheet name="10th Daily Sign List-12" sheetId="75" r:id="rId21"/>
    <sheet name="Answer Book Info" sheetId="56" r:id="rId22"/>
    <sheet name="Admit Card Info" sheetId="55" r:id="rId23"/>
    <sheet name="Toilet Info" sheetId="53" r:id="rId24"/>
    <sheet name="Absentee Info" sheetId="54" r:id="rId25"/>
    <sheet name="Roll Number Sticker" sheetId="28" r:id="rId26"/>
  </sheets>
  <definedNames>
    <definedName name="_xlnm.Print_Titles" localSheetId="13">'10th Daily Sign List-04'!$B:$D</definedName>
    <definedName name="_xlnm.Print_Titles" localSheetId="14">'10th Daily Sign List-05'!$B:$D</definedName>
    <definedName name="_xlnm.Print_Titles" localSheetId="15">'10th Daily Sign List-06'!$B:$D</definedName>
    <definedName name="_xlnm.Print_Titles" localSheetId="16">'10th Daily Sign List-07'!$B:$D</definedName>
    <definedName name="_xlnm.Print_Titles" localSheetId="17">'10th Daily Sign List-09'!$B:$D</definedName>
    <definedName name="_xlnm.Print_Titles" localSheetId="18">'10th Daily Sign List-10'!$B:$D</definedName>
    <definedName name="_xlnm.Print_Titles" localSheetId="19">'10th Daily Sign List-11'!$B:$D</definedName>
    <definedName name="_xlnm.Print_Titles" localSheetId="20">'10th Daily Sign List-12'!$B:$D</definedName>
  </definedNames>
  <calcPr calcId="124519"/>
</workbook>
</file>

<file path=xl/calcChain.xml><?xml version="1.0" encoding="utf-8"?>
<calcChain xmlns="http://schemas.openxmlformats.org/spreadsheetml/2006/main">
  <c r="B2" i="54"/>
  <c r="B2" i="53"/>
  <c r="B2" i="55"/>
  <c r="B2" i="56"/>
  <c r="B2" i="75"/>
  <c r="K2" s="1"/>
  <c r="B2" i="74"/>
  <c r="K2" s="1"/>
  <c r="B2" i="73"/>
  <c r="K2" s="1"/>
  <c r="B2" i="63"/>
  <c r="K2" s="1"/>
  <c r="B2" i="62"/>
  <c r="K2" s="1"/>
  <c r="B2" i="61"/>
  <c r="K2" s="1"/>
  <c r="B2" i="60"/>
  <c r="K2" s="1"/>
  <c r="B2" i="29"/>
  <c r="A2" i="45"/>
  <c r="B2" i="59"/>
  <c r="B2" i="58"/>
  <c r="B2" i="72"/>
  <c r="B2" i="71"/>
  <c r="B2" i="57"/>
  <c r="B2" i="40"/>
  <c r="B2" i="39"/>
  <c r="B2" i="23"/>
  <c r="C12" i="54"/>
  <c r="C11"/>
  <c r="C10"/>
  <c r="C9"/>
  <c r="C8"/>
  <c r="C7"/>
  <c r="B7"/>
  <c r="B12"/>
  <c r="B11"/>
  <c r="B10"/>
  <c r="B9"/>
  <c r="B8"/>
  <c r="B5"/>
  <c r="B4"/>
  <c r="C32" i="53"/>
  <c r="B32"/>
  <c r="C27"/>
  <c r="B27"/>
  <c r="C22"/>
  <c r="B22"/>
  <c r="C17"/>
  <c r="B17"/>
  <c r="C12"/>
  <c r="B12"/>
  <c r="C7"/>
  <c r="B7"/>
  <c r="B5"/>
  <c r="B4"/>
  <c r="B5" i="55"/>
  <c r="B4"/>
  <c r="C32"/>
  <c r="C27"/>
  <c r="C22"/>
  <c r="C17"/>
  <c r="C12"/>
  <c r="C7"/>
  <c r="P3" i="56"/>
  <c r="P4"/>
  <c r="P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"/>
  <c r="P3" i="75"/>
  <c r="O3"/>
  <c r="L1"/>
  <c r="L1" i="74"/>
  <c r="L1" i="73"/>
  <c r="L1" i="63"/>
  <c r="L1" i="62"/>
  <c r="L1" i="61"/>
  <c r="L1" i="60"/>
  <c r="L1" i="29"/>
  <c r="K2"/>
  <c r="P3" i="74"/>
  <c r="O3"/>
  <c r="P3" i="62"/>
  <c r="P3" i="73"/>
  <c r="O3"/>
  <c r="C7" i="71"/>
  <c r="C8" s="1"/>
  <c r="C9" s="1"/>
  <c r="C10" s="1"/>
  <c r="C11" s="1"/>
  <c r="E7" s="1"/>
  <c r="E8" s="1"/>
  <c r="E9" s="1"/>
  <c r="E10" s="1"/>
  <c r="E11" s="1"/>
  <c r="E16" s="1"/>
  <c r="F20" i="45" s="1"/>
  <c r="E7" i="23"/>
  <c r="C24" i="29" s="1"/>
  <c r="C25" s="1"/>
  <c r="C26" s="1"/>
  <c r="C27" s="1"/>
  <c r="C28" s="1"/>
  <c r="C29" s="1"/>
  <c r="D29" s="1"/>
  <c r="C7" i="23"/>
  <c r="C8" s="1"/>
  <c r="C9" s="1"/>
  <c r="C10" s="1"/>
  <c r="B7"/>
  <c r="C15" s="1"/>
  <c r="E6" i="45" s="1"/>
  <c r="B2" i="28"/>
  <c r="B4" s="1"/>
  <c r="B6" s="1"/>
  <c r="B8" s="1"/>
  <c r="B10" s="1"/>
  <c r="B12" s="1"/>
  <c r="B14" s="1"/>
  <c r="B16" s="1"/>
  <c r="B19" s="1"/>
  <c r="B21" s="1"/>
  <c r="B23" s="1"/>
  <c r="B25" s="1"/>
  <c r="B27" s="1"/>
  <c r="B29" s="1"/>
  <c r="B31" s="1"/>
  <c r="B33" s="1"/>
  <c r="B35" s="1"/>
  <c r="B37" s="1"/>
  <c r="B39" s="1"/>
  <c r="B41" s="1"/>
  <c r="B43" s="1"/>
  <c r="B45" s="1"/>
  <c r="B47" s="1"/>
  <c r="B49" s="1"/>
  <c r="F8" i="19"/>
  <c r="F7"/>
  <c r="F6"/>
  <c r="D7" s="1"/>
  <c r="F5"/>
  <c r="D6" s="1"/>
  <c r="D5"/>
  <c r="C41" i="12"/>
  <c r="C40"/>
  <c r="C39"/>
  <c r="C38"/>
  <c r="C37"/>
  <c r="C36"/>
  <c r="C35"/>
  <c r="C34"/>
  <c r="C33"/>
  <c r="C32"/>
  <c r="C31"/>
  <c r="C30"/>
  <c r="C29"/>
  <c r="C28"/>
  <c r="C23"/>
  <c r="C22"/>
  <c r="C21"/>
  <c r="C20"/>
  <c r="C19"/>
  <c r="C18"/>
  <c r="C17"/>
  <c r="C16"/>
  <c r="C15"/>
  <c r="C14"/>
  <c r="C13"/>
  <c r="C12"/>
  <c r="C11"/>
  <c r="C10"/>
  <c r="C9"/>
  <c r="C8"/>
  <c r="C7"/>
  <c r="P3" i="63"/>
  <c r="O3"/>
  <c r="O3" i="62"/>
  <c r="P3" i="61"/>
  <c r="O3"/>
  <c r="P3" i="60"/>
  <c r="O3"/>
  <c r="O3" i="29"/>
  <c r="P3"/>
  <c r="C16" i="23" l="1"/>
  <c r="E7" i="45" s="1"/>
  <c r="D26" i="29"/>
  <c r="Q24"/>
  <c r="D27"/>
  <c r="B15" i="23"/>
  <c r="C6" i="45" s="1"/>
  <c r="G6" i="19"/>
  <c r="C11" i="63"/>
  <c r="D25" i="29"/>
  <c r="G7" i="19"/>
  <c r="D24" i="29"/>
  <c r="D28"/>
  <c r="C21" i="63"/>
  <c r="D21" s="1"/>
  <c r="C7" i="72"/>
  <c r="C8" s="1"/>
  <c r="C9" s="1"/>
  <c r="C10" s="1"/>
  <c r="C11" s="1"/>
  <c r="E7" s="1"/>
  <c r="G5" i="19"/>
  <c r="D16" i="71"/>
  <c r="E8" i="23"/>
  <c r="E9" s="1"/>
  <c r="E10" s="1"/>
  <c r="C11"/>
  <c r="C12" s="1"/>
  <c r="D16" s="1"/>
  <c r="F7" i="45" s="1"/>
  <c r="C12" i="29"/>
  <c r="B8" i="23"/>
  <c r="B9" s="1"/>
  <c r="B10" s="1"/>
  <c r="B11" s="1"/>
  <c r="B12" s="1"/>
  <c r="D7" s="1"/>
  <c r="C18" i="29" s="1"/>
  <c r="C6"/>
  <c r="D8" i="19"/>
  <c r="G8" s="1"/>
  <c r="B51" i="28"/>
  <c r="B53" s="1"/>
  <c r="B55" s="1"/>
  <c r="B57" s="1"/>
  <c r="B59" s="1"/>
  <c r="B61" s="1"/>
  <c r="B63" s="1"/>
  <c r="B65" s="1"/>
  <c r="C17" i="23"/>
  <c r="B16" l="1"/>
  <c r="C7" i="45" s="1"/>
  <c r="E20"/>
  <c r="B16" i="71"/>
  <c r="C20" i="45" s="1"/>
  <c r="E8"/>
  <c r="B17" i="23"/>
  <c r="C8" i="45" s="1"/>
  <c r="C13" i="29"/>
  <c r="Q12"/>
  <c r="D12"/>
  <c r="D11" i="63"/>
  <c r="Q11"/>
  <c r="C12"/>
  <c r="D12" s="1"/>
  <c r="C19" i="29"/>
  <c r="Q18"/>
  <c r="D18"/>
  <c r="C7"/>
  <c r="Q6"/>
  <c r="D6"/>
  <c r="D16" i="72"/>
  <c r="C11" i="73"/>
  <c r="E8" i="72"/>
  <c r="E9" s="1"/>
  <c r="E10" s="1"/>
  <c r="E11" s="1"/>
  <c r="E16" s="1"/>
  <c r="C21" i="73"/>
  <c r="D21" s="1"/>
  <c r="Q21" i="63"/>
  <c r="G9" i="19"/>
  <c r="C7" i="39"/>
  <c r="C12" i="60" s="1"/>
  <c r="F16" i="71"/>
  <c r="G20" i="45" s="1"/>
  <c r="E11" i="23"/>
  <c r="E12" s="1"/>
  <c r="D17" s="1"/>
  <c r="F8" i="45" s="1"/>
  <c r="B67" i="28"/>
  <c r="D8" i="23"/>
  <c r="D9" s="1"/>
  <c r="D10" s="1"/>
  <c r="D11" s="1"/>
  <c r="D12" s="1"/>
  <c r="E16"/>
  <c r="G7" i="45" s="1"/>
  <c r="E7" i="39" l="1"/>
  <c r="E8" s="1"/>
  <c r="E9" s="1"/>
  <c r="E10" s="1"/>
  <c r="E11" s="1"/>
  <c r="E12" s="1"/>
  <c r="C22" i="73"/>
  <c r="C23" s="1"/>
  <c r="C8" i="39"/>
  <c r="C9" s="1"/>
  <c r="C10" s="1"/>
  <c r="C11" s="1"/>
  <c r="C12" s="1"/>
  <c r="C7" i="40" s="1"/>
  <c r="C12" i="61" s="1"/>
  <c r="E23" i="45"/>
  <c r="B16" i="72"/>
  <c r="C23" i="45" s="1"/>
  <c r="C16" i="39"/>
  <c r="C14" i="29"/>
  <c r="D13"/>
  <c r="C13" i="60"/>
  <c r="Q12"/>
  <c r="D12"/>
  <c r="Q21" i="73"/>
  <c r="C20" i="29"/>
  <c r="D19"/>
  <c r="C8"/>
  <c r="D7"/>
  <c r="C7" i="58"/>
  <c r="C12" i="73"/>
  <c r="D11"/>
  <c r="Q11"/>
  <c r="D22"/>
  <c r="B69" i="28"/>
  <c r="D2" s="1"/>
  <c r="D4" s="1"/>
  <c r="D6" s="1"/>
  <c r="D8" s="1"/>
  <c r="D10" s="1"/>
  <c r="D12" s="1"/>
  <c r="D14" s="1"/>
  <c r="D16" s="1"/>
  <c r="D19" s="1"/>
  <c r="D21" s="1"/>
  <c r="D23" s="1"/>
  <c r="D25" s="1"/>
  <c r="D27" s="1"/>
  <c r="D29" s="1"/>
  <c r="D31" s="1"/>
  <c r="D33" s="1"/>
  <c r="D35" s="1"/>
  <c r="D37" s="1"/>
  <c r="D39" s="1"/>
  <c r="D41" s="1"/>
  <c r="D43" s="1"/>
  <c r="D45" s="1"/>
  <c r="D47" s="1"/>
  <c r="D49" s="1"/>
  <c r="D51" s="1"/>
  <c r="D53" s="1"/>
  <c r="D55" s="1"/>
  <c r="D57" s="1"/>
  <c r="D59" s="1"/>
  <c r="D61" s="1"/>
  <c r="D63" s="1"/>
  <c r="D65" s="1"/>
  <c r="F16" i="72"/>
  <c r="G23" i="45" s="1"/>
  <c r="F23"/>
  <c r="E17" i="23"/>
  <c r="G8" i="45" s="1"/>
  <c r="B7" i="39"/>
  <c r="C6" i="60" s="1"/>
  <c r="D15" i="23"/>
  <c r="F6" i="45" s="1"/>
  <c r="C17" i="39" l="1"/>
  <c r="B17" s="1"/>
  <c r="C11" i="45" s="1"/>
  <c r="C24" i="60"/>
  <c r="Q24" s="1"/>
  <c r="D16" i="39"/>
  <c r="F10" i="45" s="1"/>
  <c r="E10"/>
  <c r="B16" i="39"/>
  <c r="C10" i="45" s="1"/>
  <c r="Q12" i="61"/>
  <c r="D12"/>
  <c r="C14" i="60"/>
  <c r="D13"/>
  <c r="C15" i="29"/>
  <c r="D14"/>
  <c r="C21"/>
  <c r="D20"/>
  <c r="C9"/>
  <c r="D8"/>
  <c r="Q6" i="60"/>
  <c r="D6"/>
  <c r="D15" i="58"/>
  <c r="C11" i="74"/>
  <c r="D12" i="73"/>
  <c r="C13"/>
  <c r="D23"/>
  <c r="C24"/>
  <c r="E7" i="40"/>
  <c r="D17" i="39"/>
  <c r="C13" i="61"/>
  <c r="D13" s="1"/>
  <c r="C7" i="60"/>
  <c r="D7" s="1"/>
  <c r="D67" i="28"/>
  <c r="C16" i="40"/>
  <c r="C8"/>
  <c r="C9" s="1"/>
  <c r="C10" s="1"/>
  <c r="C11" s="1"/>
  <c r="C12" s="1"/>
  <c r="C7" i="57" s="1"/>
  <c r="E15" i="23"/>
  <c r="C15" i="39"/>
  <c r="B8"/>
  <c r="B9" s="1"/>
  <c r="E11" i="45" l="1"/>
  <c r="C25" i="60"/>
  <c r="D25" s="1"/>
  <c r="D24"/>
  <c r="E16" i="39"/>
  <c r="G10" i="45" s="1"/>
  <c r="E13"/>
  <c r="B16" i="40"/>
  <c r="C13" i="45" s="1"/>
  <c r="E25"/>
  <c r="B15" i="58"/>
  <c r="C25" i="45" s="1"/>
  <c r="E9"/>
  <c r="B15" i="39"/>
  <c r="C9" i="45" s="1"/>
  <c r="D15" i="29"/>
  <c r="C16"/>
  <c r="D14" i="60"/>
  <c r="C15"/>
  <c r="C10" i="29"/>
  <c r="D9"/>
  <c r="C22"/>
  <c r="D21"/>
  <c r="C12" i="74"/>
  <c r="Q11"/>
  <c r="D11"/>
  <c r="D13" i="73"/>
  <c r="C14"/>
  <c r="D24"/>
  <c r="C25"/>
  <c r="D25" s="1"/>
  <c r="C26" i="60"/>
  <c r="D26" s="1"/>
  <c r="E8" i="40"/>
  <c r="E9" s="1"/>
  <c r="C24" i="61"/>
  <c r="C17" i="40"/>
  <c r="F11" i="45"/>
  <c r="E17" i="39"/>
  <c r="G11" i="45" s="1"/>
  <c r="C16" i="57"/>
  <c r="C12" i="62"/>
  <c r="C8" i="57"/>
  <c r="C9" s="1"/>
  <c r="C10" s="1"/>
  <c r="C11" s="1"/>
  <c r="C12" s="1"/>
  <c r="D7" i="71" s="1"/>
  <c r="C14" i="61"/>
  <c r="D14" s="1"/>
  <c r="C8" i="60"/>
  <c r="D8" s="1"/>
  <c r="E18" i="23"/>
  <c r="G6" i="45"/>
  <c r="H6" s="1"/>
  <c r="D69" i="28"/>
  <c r="F2" s="1"/>
  <c r="F4" s="1"/>
  <c r="F6" s="1"/>
  <c r="F8" s="1"/>
  <c r="F10" s="1"/>
  <c r="F12" s="1"/>
  <c r="F14" s="1"/>
  <c r="F16" s="1"/>
  <c r="F19" s="1"/>
  <c r="F21" s="1"/>
  <c r="F23" s="1"/>
  <c r="F25" s="1"/>
  <c r="F27" s="1"/>
  <c r="F29" s="1"/>
  <c r="F31" s="1"/>
  <c r="F33" s="1"/>
  <c r="F35" s="1"/>
  <c r="F37" s="1"/>
  <c r="F39" s="1"/>
  <c r="F41" s="1"/>
  <c r="F43" s="1"/>
  <c r="F45" s="1"/>
  <c r="F47" s="1"/>
  <c r="F49" s="1"/>
  <c r="F51" s="1"/>
  <c r="F53" s="1"/>
  <c r="F55" s="1"/>
  <c r="F57" s="1"/>
  <c r="F59" s="1"/>
  <c r="F61" s="1"/>
  <c r="F63" s="1"/>
  <c r="F65" s="1"/>
  <c r="B10" i="39"/>
  <c r="B11" s="1"/>
  <c r="B12" s="1"/>
  <c r="D7" s="1"/>
  <c r="C18" i="60" s="1"/>
  <c r="D16" i="40"/>
  <c r="F13" i="45" s="1"/>
  <c r="E14" l="1"/>
  <c r="B17" i="40"/>
  <c r="C14" i="45" s="1"/>
  <c r="E16"/>
  <c r="B16" i="57"/>
  <c r="C16" i="45" s="1"/>
  <c r="C17" i="29"/>
  <c r="D17" s="1"/>
  <c r="D16"/>
  <c r="Q12" i="62"/>
  <c r="D12"/>
  <c r="D24" i="61"/>
  <c r="Q24"/>
  <c r="D15" i="60"/>
  <c r="C16"/>
  <c r="C23" i="29"/>
  <c r="D23" s="1"/>
  <c r="D22"/>
  <c r="D18" i="60"/>
  <c r="Q18"/>
  <c r="C11" i="29"/>
  <c r="D11" s="1"/>
  <c r="D10"/>
  <c r="C5" i="53"/>
  <c r="C5" i="55"/>
  <c r="C5" i="54"/>
  <c r="C13" i="74"/>
  <c r="D12"/>
  <c r="D14" i="73"/>
  <c r="C15"/>
  <c r="D15" s="1"/>
  <c r="C16" i="63"/>
  <c r="C17" s="1"/>
  <c r="D15" i="71"/>
  <c r="D8"/>
  <c r="D9" s="1"/>
  <c r="D10" s="1"/>
  <c r="D11" s="1"/>
  <c r="F7" s="1"/>
  <c r="E10" i="40"/>
  <c r="E11" s="1"/>
  <c r="E12" s="1"/>
  <c r="E7" i="57" s="1"/>
  <c r="C27" i="60"/>
  <c r="D27" s="1"/>
  <c r="C25" i="61"/>
  <c r="D25" s="1"/>
  <c r="C13" i="62"/>
  <c r="D13" s="1"/>
  <c r="D16" i="57"/>
  <c r="C15" i="61"/>
  <c r="D15" s="1"/>
  <c r="C19" i="60"/>
  <c r="D19" s="1"/>
  <c r="C9"/>
  <c r="D9" s="1"/>
  <c r="D8" i="39"/>
  <c r="D9" s="1"/>
  <c r="D10" s="1"/>
  <c r="D11" s="1"/>
  <c r="D12" s="1"/>
  <c r="B7" i="40" s="1"/>
  <c r="C6" i="61" s="1"/>
  <c r="F67" i="28"/>
  <c r="E16" i="40"/>
  <c r="G13" i="45" s="1"/>
  <c r="D17" i="40" l="1"/>
  <c r="F14" i="45" s="1"/>
  <c r="E19"/>
  <c r="B15" i="71"/>
  <c r="C19" i="45" s="1"/>
  <c r="D16" i="60"/>
  <c r="C17"/>
  <c r="D17" s="1"/>
  <c r="Q6" i="61"/>
  <c r="D6"/>
  <c r="D13" i="74"/>
  <c r="C14"/>
  <c r="D16" i="63"/>
  <c r="Q16"/>
  <c r="F8" i="71"/>
  <c r="F9" s="1"/>
  <c r="F10" s="1"/>
  <c r="F11" s="1"/>
  <c r="D7" i="72" s="1"/>
  <c r="C26" i="63"/>
  <c r="C18"/>
  <c r="D17"/>
  <c r="C17" i="57"/>
  <c r="C24" i="62"/>
  <c r="E8" i="57"/>
  <c r="E9" s="1"/>
  <c r="E10" s="1"/>
  <c r="E11" s="1"/>
  <c r="E12" s="1"/>
  <c r="D7" i="59" s="1"/>
  <c r="C26" i="61"/>
  <c r="D26" s="1"/>
  <c r="C28" i="60"/>
  <c r="D28" s="1"/>
  <c r="C16" i="61"/>
  <c r="D16" s="1"/>
  <c r="C14" i="62"/>
  <c r="D14" s="1"/>
  <c r="E16" i="57"/>
  <c r="G16" i="45" s="1"/>
  <c r="F16"/>
  <c r="C7" i="61"/>
  <c r="D7" s="1"/>
  <c r="C20" i="60"/>
  <c r="D20" s="1"/>
  <c r="C10"/>
  <c r="D10" s="1"/>
  <c r="D15" i="39"/>
  <c r="F9" i="45" s="1"/>
  <c r="F69" i="28"/>
  <c r="H2" s="1"/>
  <c r="H4" s="1"/>
  <c r="H6" s="1"/>
  <c r="H8" s="1"/>
  <c r="H10" s="1"/>
  <c r="H12" s="1"/>
  <c r="H14" s="1"/>
  <c r="H16" s="1"/>
  <c r="H19" s="1"/>
  <c r="H21" s="1"/>
  <c r="H23" s="1"/>
  <c r="H25" s="1"/>
  <c r="H27" s="1"/>
  <c r="H29" s="1"/>
  <c r="H31" s="1"/>
  <c r="H33" s="1"/>
  <c r="H35" s="1"/>
  <c r="H37" s="1"/>
  <c r="H39" s="1"/>
  <c r="H41" s="1"/>
  <c r="H43" s="1"/>
  <c r="H45" s="1"/>
  <c r="H47" s="1"/>
  <c r="H49" s="1"/>
  <c r="H51" s="1"/>
  <c r="H53" s="1"/>
  <c r="H55" s="1"/>
  <c r="H57" s="1"/>
  <c r="H59" s="1"/>
  <c r="H61" s="1"/>
  <c r="H63" s="1"/>
  <c r="H65" s="1"/>
  <c r="B8" i="40"/>
  <c r="B9" s="1"/>
  <c r="C15"/>
  <c r="E17" l="1"/>
  <c r="G14" i="45" s="1"/>
  <c r="E17"/>
  <c r="B17" i="57"/>
  <c r="C17" i="45" s="1"/>
  <c r="E12"/>
  <c r="B15" i="40"/>
  <c r="C12" i="45" s="1"/>
  <c r="D24" i="62"/>
  <c r="Q24"/>
  <c r="D18" i="59"/>
  <c r="B18" s="1"/>
  <c r="C28" i="45" s="1"/>
  <c r="C19" i="75"/>
  <c r="Q19" s="1"/>
  <c r="E15" i="39"/>
  <c r="G9" i="45" s="1"/>
  <c r="H9" s="1"/>
  <c r="D5" i="56" s="1"/>
  <c r="C15" i="74"/>
  <c r="D15" s="1"/>
  <c r="D14"/>
  <c r="C16" i="73"/>
  <c r="E15" i="71"/>
  <c r="F19" i="45" s="1"/>
  <c r="Q26" i="63"/>
  <c r="D26"/>
  <c r="C27"/>
  <c r="C19"/>
  <c r="D18"/>
  <c r="D8" i="72"/>
  <c r="D9" s="1"/>
  <c r="D10" s="1"/>
  <c r="D11" s="1"/>
  <c r="F7" s="1"/>
  <c r="D15"/>
  <c r="C25" i="62"/>
  <c r="D25" s="1"/>
  <c r="D17" i="57"/>
  <c r="C29" i="60"/>
  <c r="D29" s="1"/>
  <c r="C27" i="61"/>
  <c r="D27" s="1"/>
  <c r="C17"/>
  <c r="D17" s="1"/>
  <c r="C13" i="63"/>
  <c r="D13" s="1"/>
  <c r="C15" i="62"/>
  <c r="D15" s="1"/>
  <c r="C11" i="60"/>
  <c r="D11" s="1"/>
  <c r="E18" i="39"/>
  <c r="B10" i="40"/>
  <c r="B11" s="1"/>
  <c r="B12" s="1"/>
  <c r="D7" s="1"/>
  <c r="C18" i="61" s="1"/>
  <c r="C8"/>
  <c r="D8" s="1"/>
  <c r="C21" i="60"/>
  <c r="D21" s="1"/>
  <c r="H67" i="28"/>
  <c r="E22" i="45" l="1"/>
  <c r="B15" i="72"/>
  <c r="C22" i="45" s="1"/>
  <c r="Q18" i="61"/>
  <c r="D18"/>
  <c r="F8" i="72"/>
  <c r="F9" s="1"/>
  <c r="F10" s="1"/>
  <c r="F11" s="1"/>
  <c r="B7" i="58" s="1"/>
  <c r="C26" i="73"/>
  <c r="C17"/>
  <c r="Q16"/>
  <c r="D16"/>
  <c r="C20" i="63"/>
  <c r="D20" s="1"/>
  <c r="D19"/>
  <c r="C28"/>
  <c r="D27"/>
  <c r="F15" i="71"/>
  <c r="G19" i="45" s="1"/>
  <c r="C26" i="62"/>
  <c r="D26" s="1"/>
  <c r="E17" i="57"/>
  <c r="G17" i="45" s="1"/>
  <c r="F17"/>
  <c r="C28" i="61"/>
  <c r="D28" s="1"/>
  <c r="C16" i="62"/>
  <c r="D16" s="1"/>
  <c r="C14" i="63"/>
  <c r="D14" s="1"/>
  <c r="D8" i="40"/>
  <c r="D9" s="1"/>
  <c r="D10" s="1"/>
  <c r="D11" s="1"/>
  <c r="D12" s="1"/>
  <c r="B7" i="57" s="1"/>
  <c r="C15" s="1"/>
  <c r="C19" i="61"/>
  <c r="D19" s="1"/>
  <c r="C22" i="60"/>
  <c r="D22" s="1"/>
  <c r="C9" i="61"/>
  <c r="D9" s="1"/>
  <c r="H69" i="28"/>
  <c r="J2" s="1"/>
  <c r="J4" s="1"/>
  <c r="J6" s="1"/>
  <c r="J8" s="1"/>
  <c r="J10" s="1"/>
  <c r="J12" s="1"/>
  <c r="J14" s="1"/>
  <c r="J16" s="1"/>
  <c r="J19" s="1"/>
  <c r="J21" s="1"/>
  <c r="J23" s="1"/>
  <c r="J25" s="1"/>
  <c r="J27" s="1"/>
  <c r="J29" s="1"/>
  <c r="J31" s="1"/>
  <c r="J33" s="1"/>
  <c r="J35" s="1"/>
  <c r="J37" s="1"/>
  <c r="J39" s="1"/>
  <c r="J41" s="1"/>
  <c r="J43" s="1"/>
  <c r="J45" s="1"/>
  <c r="J47" s="1"/>
  <c r="J49" s="1"/>
  <c r="J51" s="1"/>
  <c r="J53" s="1"/>
  <c r="J55" s="1"/>
  <c r="J57" s="1"/>
  <c r="J59" s="1"/>
  <c r="J61" s="1"/>
  <c r="J63" s="1"/>
  <c r="J65" s="1"/>
  <c r="C6" i="62" l="1"/>
  <c r="Q6" s="1"/>
  <c r="E15" i="45"/>
  <c r="B15" i="57"/>
  <c r="C15" i="45" s="1"/>
  <c r="E15" i="72"/>
  <c r="F15" s="1"/>
  <c r="G22" i="45" s="1"/>
  <c r="D14" i="58"/>
  <c r="C6" i="74"/>
  <c r="Q26" i="73"/>
  <c r="C27"/>
  <c r="D26"/>
  <c r="D17"/>
  <c r="C18"/>
  <c r="C29" i="63"/>
  <c r="D28"/>
  <c r="C27" i="62"/>
  <c r="D27" s="1"/>
  <c r="C29" i="61"/>
  <c r="D29" s="1"/>
  <c r="C17" i="62"/>
  <c r="D17" s="1"/>
  <c r="C15" i="63"/>
  <c r="D15" s="1"/>
  <c r="D15" i="40"/>
  <c r="F12" i="45" s="1"/>
  <c r="B8" i="57"/>
  <c r="B9" s="1"/>
  <c r="B10" s="1"/>
  <c r="B11" s="1"/>
  <c r="B12" s="1"/>
  <c r="D7" s="1"/>
  <c r="C18" i="62" s="1"/>
  <c r="C20" i="61"/>
  <c r="D20" s="1"/>
  <c r="C23" i="60"/>
  <c r="D23" s="1"/>
  <c r="C10" i="61"/>
  <c r="D10" s="1"/>
  <c r="J67" i="28"/>
  <c r="C7" i="62" l="1"/>
  <c r="D7" s="1"/>
  <c r="D6"/>
  <c r="E24" i="45"/>
  <c r="B14" i="58"/>
  <c r="C24" i="45" s="1"/>
  <c r="F22"/>
  <c r="E15" i="40"/>
  <c r="G12" i="45" s="1"/>
  <c r="H12" s="1"/>
  <c r="Q18" i="62"/>
  <c r="D18"/>
  <c r="C7" i="74"/>
  <c r="D6"/>
  <c r="Q6"/>
  <c r="C28" i="73"/>
  <c r="D27"/>
  <c r="C19"/>
  <c r="D18"/>
  <c r="D29" i="63"/>
  <c r="C30"/>
  <c r="D30" s="1"/>
  <c r="C28" i="62"/>
  <c r="D28" s="1"/>
  <c r="D8" i="57"/>
  <c r="D9" s="1"/>
  <c r="D10" s="1"/>
  <c r="D11" s="1"/>
  <c r="D12" s="1"/>
  <c r="B7" i="71" s="1"/>
  <c r="C6" i="63" s="1"/>
  <c r="C11" i="61"/>
  <c r="D11" s="1"/>
  <c r="C8" i="62"/>
  <c r="D8" s="1"/>
  <c r="E18" i="40"/>
  <c r="C19" i="62"/>
  <c r="D19" s="1"/>
  <c r="C21" i="61"/>
  <c r="D21" s="1"/>
  <c r="J69" i="28"/>
  <c r="L2" s="1"/>
  <c r="L4" s="1"/>
  <c r="L6" s="1"/>
  <c r="L8" s="1"/>
  <c r="L10" s="1"/>
  <c r="L12" s="1"/>
  <c r="L14" s="1"/>
  <c r="L16" s="1"/>
  <c r="L19" s="1"/>
  <c r="L21" s="1"/>
  <c r="L23" s="1"/>
  <c r="L25" s="1"/>
  <c r="L27" s="1"/>
  <c r="L29" s="1"/>
  <c r="L31" s="1"/>
  <c r="L33" s="1"/>
  <c r="L35" s="1"/>
  <c r="L37" s="1"/>
  <c r="L39" s="1"/>
  <c r="L41" s="1"/>
  <c r="L43" s="1"/>
  <c r="L45" s="1"/>
  <c r="L47" s="1"/>
  <c r="L49" s="1"/>
  <c r="L51" s="1"/>
  <c r="L53" s="1"/>
  <c r="L55" s="1"/>
  <c r="L57" s="1"/>
  <c r="L59" s="1"/>
  <c r="L61" s="1"/>
  <c r="L63" s="1"/>
  <c r="L65" s="1"/>
  <c r="L67" s="1"/>
  <c r="L69" s="1"/>
  <c r="D6" i="63" l="1"/>
  <c r="Q6"/>
  <c r="C8" i="74"/>
  <c r="D7"/>
  <c r="D19" i="73"/>
  <c r="C20"/>
  <c r="D20" s="1"/>
  <c r="C29"/>
  <c r="D28"/>
  <c r="B8" i="71"/>
  <c r="B9" s="1"/>
  <c r="B10" s="1"/>
  <c r="B11" s="1"/>
  <c r="D14"/>
  <c r="B14" s="1"/>
  <c r="C18" i="45" s="1"/>
  <c r="C29" i="62"/>
  <c r="D29" s="1"/>
  <c r="D15" i="57"/>
  <c r="F15" i="45" s="1"/>
  <c r="C9" i="62"/>
  <c r="D9" s="1"/>
  <c r="C20"/>
  <c r="D20" s="1"/>
  <c r="C22" i="61"/>
  <c r="D22" s="1"/>
  <c r="D8" i="74" l="1"/>
  <c r="C9"/>
  <c r="C30" i="73"/>
  <c r="D30" s="1"/>
  <c r="D29"/>
  <c r="E14" i="71"/>
  <c r="F18" i="45" s="1"/>
  <c r="B7" i="72"/>
  <c r="C6" i="73" s="1"/>
  <c r="E18" i="45"/>
  <c r="E15" i="57"/>
  <c r="G15" i="45" s="1"/>
  <c r="H15" s="1"/>
  <c r="C23" i="61"/>
  <c r="D23" s="1"/>
  <c r="C21" i="62"/>
  <c r="D21" s="1"/>
  <c r="C7" i="63"/>
  <c r="D7" s="1"/>
  <c r="C10" i="62"/>
  <c r="D10" s="1"/>
  <c r="C7" i="73" l="1"/>
  <c r="Q6"/>
  <c r="D6"/>
  <c r="C10" i="74"/>
  <c r="D10" s="1"/>
  <c r="D9"/>
  <c r="D14" i="72"/>
  <c r="B8"/>
  <c r="B9" s="1"/>
  <c r="B10" s="1"/>
  <c r="B11" s="1"/>
  <c r="F14" i="71"/>
  <c r="E18" i="57"/>
  <c r="C8" i="63"/>
  <c r="D8" s="1"/>
  <c r="C22" i="62"/>
  <c r="D22" s="1"/>
  <c r="C11"/>
  <c r="D11" s="1"/>
  <c r="E21" i="45" l="1"/>
  <c r="B14" i="72"/>
  <c r="C21" i="45" s="1"/>
  <c r="C8" i="73"/>
  <c r="D7"/>
  <c r="E14" i="72"/>
  <c r="C7" i="59"/>
  <c r="C13" i="75" s="1"/>
  <c r="Q13" s="1"/>
  <c r="G18" i="45"/>
  <c r="H18" s="1"/>
  <c r="F17" i="71"/>
  <c r="C23" i="62"/>
  <c r="D23" s="1"/>
  <c r="C9" i="63"/>
  <c r="D9" s="1"/>
  <c r="C9" i="73" l="1"/>
  <c r="D8"/>
  <c r="F14" i="72"/>
  <c r="F21" i="45"/>
  <c r="C8" i="58"/>
  <c r="C9" s="1"/>
  <c r="C10" s="1"/>
  <c r="C11" s="1"/>
  <c r="E7" s="1"/>
  <c r="C10" i="63"/>
  <c r="D10" s="1"/>
  <c r="C22"/>
  <c r="C10" i="73" l="1"/>
  <c r="D10" s="1"/>
  <c r="D9"/>
  <c r="D13" i="75"/>
  <c r="C14"/>
  <c r="C15" s="1"/>
  <c r="C16" s="1"/>
  <c r="C17" s="1"/>
  <c r="C18" s="1"/>
  <c r="C21" i="74"/>
  <c r="D21" s="1"/>
  <c r="C23" i="63"/>
  <c r="D22"/>
  <c r="G21" i="45"/>
  <c r="H21" s="1"/>
  <c r="F17" i="72"/>
  <c r="E8" i="58"/>
  <c r="E9" s="1"/>
  <c r="E10" s="1"/>
  <c r="E11" s="1"/>
  <c r="D14" i="75" l="1"/>
  <c r="D15"/>
  <c r="Q21" i="74"/>
  <c r="C22"/>
  <c r="D22" s="1"/>
  <c r="C24" i="63"/>
  <c r="D23"/>
  <c r="E15" i="58"/>
  <c r="F25" i="45" s="1"/>
  <c r="B7" i="59"/>
  <c r="B8" i="58"/>
  <c r="B9" s="1"/>
  <c r="B10" s="1"/>
  <c r="B11" s="1"/>
  <c r="D7" s="1"/>
  <c r="C23" i="74" l="1"/>
  <c r="C24" s="1"/>
  <c r="D17" i="59"/>
  <c r="B17" s="1"/>
  <c r="C27" i="45" s="1"/>
  <c r="C6" i="75"/>
  <c r="C16" i="74"/>
  <c r="D16" s="1"/>
  <c r="D23"/>
  <c r="D24" i="63"/>
  <c r="C25"/>
  <c r="D25" s="1"/>
  <c r="B8" i="59"/>
  <c r="B9" s="1"/>
  <c r="B10" s="1"/>
  <c r="B11" s="1"/>
  <c r="B12" s="1"/>
  <c r="B13" s="1"/>
  <c r="F7" s="1"/>
  <c r="C31" i="75" s="1"/>
  <c r="D8" i="58"/>
  <c r="D9" s="1"/>
  <c r="D10" s="1"/>
  <c r="D11" s="1"/>
  <c r="F7" s="1"/>
  <c r="E27" i="45" l="1"/>
  <c r="D31" i="75"/>
  <c r="Q31"/>
  <c r="C32"/>
  <c r="Q6"/>
  <c r="D6"/>
  <c r="C7"/>
  <c r="C17" i="74"/>
  <c r="D16" i="75"/>
  <c r="Q16" i="74"/>
  <c r="C26"/>
  <c r="D26" s="1"/>
  <c r="C25"/>
  <c r="D25" s="1"/>
  <c r="D24"/>
  <c r="D17"/>
  <c r="C18"/>
  <c r="F8" i="58"/>
  <c r="F9" s="1"/>
  <c r="F10" s="1"/>
  <c r="F11" s="1"/>
  <c r="E14" s="1"/>
  <c r="D8" i="59"/>
  <c r="D9" s="1"/>
  <c r="D10" s="1"/>
  <c r="D11" s="1"/>
  <c r="D12" s="1"/>
  <c r="E18" s="1"/>
  <c r="C8" i="75" l="1"/>
  <c r="D7"/>
  <c r="C33"/>
  <c r="D32"/>
  <c r="Q26" i="74"/>
  <c r="C27"/>
  <c r="C28" s="1"/>
  <c r="D17" i="75"/>
  <c r="D18" i="74"/>
  <c r="C19"/>
  <c r="F24" i="45"/>
  <c r="F14" i="58"/>
  <c r="F8" i="59"/>
  <c r="F9" s="1"/>
  <c r="F10" s="1"/>
  <c r="F11" s="1"/>
  <c r="F12" s="1"/>
  <c r="F13" s="1"/>
  <c r="E17" s="1"/>
  <c r="D16"/>
  <c r="C8"/>
  <c r="C9" s="1"/>
  <c r="C10" s="1"/>
  <c r="C11" s="1"/>
  <c r="C12" s="1"/>
  <c r="E7" s="1"/>
  <c r="C25" i="75" s="1"/>
  <c r="D27" i="74" l="1"/>
  <c r="E26" i="45"/>
  <c r="B16" i="59"/>
  <c r="C26" i="45" s="1"/>
  <c r="D8" i="75"/>
  <c r="C9"/>
  <c r="D33"/>
  <c r="C34"/>
  <c r="C26"/>
  <c r="Q25"/>
  <c r="D25"/>
  <c r="D18"/>
  <c r="D28" i="74"/>
  <c r="C29"/>
  <c r="C20"/>
  <c r="D20" s="1"/>
  <c r="D19"/>
  <c r="G24" i="45"/>
  <c r="F15" i="58"/>
  <c r="G25" i="45" s="1"/>
  <c r="E8" i="59"/>
  <c r="E9" s="1"/>
  <c r="E10" s="1"/>
  <c r="E11" s="1"/>
  <c r="E12" s="1"/>
  <c r="E16" s="1"/>
  <c r="F26" i="45" s="1"/>
  <c r="E28"/>
  <c r="F17" i="59"/>
  <c r="G27" i="45" s="1"/>
  <c r="F27"/>
  <c r="D9" i="75" l="1"/>
  <c r="C10"/>
  <c r="D34"/>
  <c r="C35"/>
  <c r="C27"/>
  <c r="D26"/>
  <c r="C20"/>
  <c r="D19"/>
  <c r="C30" i="74"/>
  <c r="D30" s="1"/>
  <c r="D29"/>
  <c r="F16" i="58"/>
  <c r="H24" i="45"/>
  <c r="F28"/>
  <c r="F18" i="59"/>
  <c r="G28" i="45" s="1"/>
  <c r="F16" i="59"/>
  <c r="G26" i="45" s="1"/>
  <c r="D10" i="75" l="1"/>
  <c r="C11"/>
  <c r="C36"/>
  <c r="D35"/>
  <c r="C28"/>
  <c r="D27"/>
  <c r="D20"/>
  <c r="C21"/>
  <c r="F19" i="59"/>
  <c r="H26" i="45"/>
  <c r="H29" s="1"/>
  <c r="D36" i="75" l="1"/>
  <c r="C37"/>
  <c r="D37" s="1"/>
  <c r="D11"/>
  <c r="C12"/>
  <c r="D12" s="1"/>
  <c r="C29"/>
  <c r="D28"/>
  <c r="C22"/>
  <c r="D21"/>
  <c r="C30" l="1"/>
  <c r="D30" s="1"/>
  <c r="D29"/>
  <c r="C23"/>
  <c r="D22"/>
  <c r="C24" l="1"/>
  <c r="D24" s="1"/>
  <c r="D23"/>
</calcChain>
</file>

<file path=xl/sharedStrings.xml><?xml version="1.0" encoding="utf-8"?>
<sst xmlns="http://schemas.openxmlformats.org/spreadsheetml/2006/main" count="1465" uniqueCount="448">
  <si>
    <t>iafDr&amp;1</t>
  </si>
  <si>
    <t>iafDr&amp;2</t>
  </si>
  <si>
    <t>iafDr&amp;3</t>
  </si>
  <si>
    <t>jksy uEcj ls</t>
  </si>
  <si>
    <t>jksy uEcj rd</t>
  </si>
  <si>
    <t>dqy fo|kFkhZ</t>
  </si>
  <si>
    <t>iafDr&amp;4</t>
  </si>
  <si>
    <t>Ø- la-</t>
  </si>
  <si>
    <t>fo|ky; ds dqy fo|kFkhZ</t>
  </si>
  <si>
    <t>çFke ikjh</t>
  </si>
  <si>
    <t>XII</t>
  </si>
  <si>
    <t>X</t>
  </si>
  <si>
    <t>d{kk</t>
  </si>
  <si>
    <t>d{kk&amp;10</t>
  </si>
  <si>
    <t>fo|ky; dk uke</t>
  </si>
  <si>
    <t>ijh{kk dsUnz dksM la[;k&amp;17233</t>
  </si>
  <si>
    <t>ek/;fed f'k{kk cksMZ jktLFkku</t>
  </si>
  <si>
    <t>egk;ksx ¼dqy cSBd {kerk½</t>
  </si>
  <si>
    <t xml:space="preserve"> ¼ijh{kk d{k la[;k&amp;06½</t>
  </si>
  <si>
    <t xml:space="preserve"> ¼ijh{kk d{k la[;k&amp;07½</t>
  </si>
  <si>
    <t xml:space="preserve"> ¼ijh{kk d{k la[;k&amp;09½</t>
  </si>
  <si>
    <t>ijh{kk d{k esa dqy fo|kFkhZ</t>
  </si>
  <si>
    <t>ijh{kk d{k la-</t>
  </si>
  <si>
    <t>egk;ksx ¼dqy ijh{kkFkhZ½</t>
  </si>
  <si>
    <t>gLrk{kj dsUnzk/kh{kd</t>
  </si>
  <si>
    <t>ukekad</t>
  </si>
  <si>
    <t>ijh{kkFkhZ dk uke</t>
  </si>
  <si>
    <t>m-iq-Øekad</t>
  </si>
  <si>
    <t>gLrk{kj fo|kFkhZ</t>
  </si>
  <si>
    <t>d{kk→</t>
  </si>
  <si>
    <t>ikjh→</t>
  </si>
  <si>
    <t>fnukad ¼okj½ ↓</t>
  </si>
  <si>
    <t>fgUnh lkfgR; ¼21½</t>
  </si>
  <si>
    <t>xf.kr ¼09½</t>
  </si>
  <si>
    <t>lkekftd foKku ¼08½</t>
  </si>
  <si>
    <t>foKku ¼07½</t>
  </si>
  <si>
    <t>Hkwxksy ¼14½</t>
  </si>
  <si>
    <t>cksMZ d{kkokj le; foHkkx pØ ¼d{kk%&amp;10 ,oa 12½</t>
  </si>
  <si>
    <t>r`-Hkk"kk&amp;laLd`r ¼71½</t>
  </si>
  <si>
    <t>fgUnh ¼01½</t>
  </si>
  <si>
    <t>fgUnh vfuok;Z ¼01½</t>
  </si>
  <si>
    <t>jktuhfr foKku ¼11½</t>
  </si>
  <si>
    <t>Class-10</t>
  </si>
  <si>
    <t>iafDr&amp;5</t>
  </si>
  <si>
    <t xml:space="preserve"> ¼ijh{kk d{k la[;k&amp;10½</t>
  </si>
  <si>
    <t xml:space="preserve"> ¼ijh{kk d{k la[;k&amp;11½</t>
  </si>
  <si>
    <t xml:space="preserve"> ¼ijh{kk d{k la[;k&amp;12½</t>
  </si>
  <si>
    <t>Board of Secondary Education, Rajasthan</t>
  </si>
  <si>
    <t>fo"k;¼fnukad½</t>
  </si>
  <si>
    <t>ek/;fed d{kk ds ijh{kkfFkZ;ksa ds fy, nSfud gLrk{kj i=d</t>
  </si>
  <si>
    <t>ijh{kk d{k la-&amp;11</t>
  </si>
  <si>
    <t>ijh{kk d{k la-&amp;10</t>
  </si>
  <si>
    <t>oh{kd ds gLRkk{kj</t>
  </si>
  <si>
    <t>ijh{kk d{k la-&amp;12</t>
  </si>
  <si>
    <t>cSBd O;oLFkk ¼d{kk&amp;10½</t>
  </si>
  <si>
    <t>vuqifLFkr ijh{kkfFkZ;ksa dh lesfdr lwph</t>
  </si>
  <si>
    <t>fnukad ,oa le;</t>
  </si>
  <si>
    <t>fo"k; ,oa ç'u i=</t>
  </si>
  <si>
    <t>vuqifLFkr ijh{kkfFkZ;ksa ds ukekad</t>
  </si>
  <si>
    <t>;ksx vuqifLFkr fo|kFkhZ</t>
  </si>
  <si>
    <t>o.kZ eqnzk tks ç;qDr dh xbZ</t>
  </si>
  <si>
    <t>vaxzsth ¼02½</t>
  </si>
  <si>
    <t>¼ijh{kk d{k ls ikuh@is'kkc ds fy,½ ckgj tkus okys fo|kfFkZ;ksa dk fooj.k&amp;i=</t>
  </si>
  <si>
    <t>ckgj tkus okys fo|kFkhZ dk ukekad</t>
  </si>
  <si>
    <t>tkus dk le;</t>
  </si>
  <si>
    <t>okfil vkus dk le;</t>
  </si>
  <si>
    <t>oh{kd@ bufothysVj ds gLrk{kj</t>
  </si>
  <si>
    <t>ços'k&amp;i= u ykus okys ijh{kkfFkZ;ksa dk vkys[k&amp;i=</t>
  </si>
  <si>
    <t>ços'k&amp;i= u ykus okys ijh{kkfFkZ;ksa ds ukekad</t>
  </si>
  <si>
    <t>ços'k&amp;i= u ykus dk dkj.k</t>
  </si>
  <si>
    <t>oh{kd ds iwjs gLrk{kj</t>
  </si>
  <si>
    <t>Ik;Zos{kd ds iwjs gLrk{kj</t>
  </si>
  <si>
    <t>fo'ks"k fooj.k</t>
  </si>
  <si>
    <t xml:space="preserve">fo"k; </t>
  </si>
  <si>
    <t>çFke mŸkj iqfLrdkvksa dh la[;k</t>
  </si>
  <si>
    <t>tks oh{kd ls çkIr dh gks</t>
  </si>
  <si>
    <t>tks ç;ksx esa vkbZ gks</t>
  </si>
  <si>
    <t>tks okfil ykSVkbZ xbZ gks</t>
  </si>
  <si>
    <t>iwjd mŸkj iqfLrdkvksa dh la[;k</t>
  </si>
  <si>
    <t>iwjd mŸkj iqfLrdk çkIr djus okys ijh{kkfFkZ;ksa ds ukekad</t>
  </si>
  <si>
    <t>vuqifLFkr jgus okys ijh{kkfFkZ;ksa ds ukekad</t>
  </si>
  <si>
    <t>y?kq'kadk vFkok 'kkSpkfn ds fy, dejs ds ckgj tkus okys ijh{kkfFkZ;ksa ds ukekad o O;rhr gqvk le; dks vafdr djsa</t>
  </si>
  <si>
    <t>oh{kd ds gLrk{kj</t>
  </si>
  <si>
    <t>i;Zos{kd ds gLrk{kj</t>
  </si>
  <si>
    <t>uksV%&amp; çR;sd ijh{kk le; ls lekIr gksus ij Hkjs x;s Hkkx ds vUr esa ,d js[kk [khap nsaA</t>
  </si>
  <si>
    <t xml:space="preserve">fnukad </t>
  </si>
  <si>
    <t>mŸkj iqfLrdkvksa ls lacaf/kr fooj.k vkys[k&amp;i=</t>
  </si>
  <si>
    <t xml:space="preserve"> ¼ijh{kk d{k la[;k&amp;04½</t>
  </si>
  <si>
    <t xml:space="preserve"> ¼ijh{kk d{k la[;k&amp;05½</t>
  </si>
  <si>
    <t>cSBd O;oLFkk&amp;lesfdr fooj.k ¼d{kk&amp;10½</t>
  </si>
  <si>
    <t>dqy ijh{kkFkhZ la[;k&amp;24</t>
  </si>
  <si>
    <t>dqy ijh{kkFkhZ la[;k&amp;25</t>
  </si>
  <si>
    <t>ROLL NO.</t>
  </si>
  <si>
    <r>
      <rPr>
        <b/>
        <sz val="9"/>
        <rFont val="Times New Roman"/>
        <family val="1"/>
      </rPr>
      <t>DPU NO</t>
    </r>
  </si>
  <si>
    <r>
      <rPr>
        <b/>
        <sz val="9"/>
        <rFont val="Times New Roman"/>
        <family val="1"/>
      </rPr>
      <t>NAME</t>
    </r>
  </si>
  <si>
    <r>
      <rPr>
        <b/>
        <sz val="9"/>
        <rFont val="Times New Roman"/>
        <family val="1"/>
      </rPr>
      <t>MOTHER'S NAME FATHER'S NAME</t>
    </r>
  </si>
  <si>
    <r>
      <rPr>
        <b/>
        <sz val="9"/>
        <rFont val="Times New Roman"/>
        <family val="1"/>
      </rPr>
      <t>DATE OF BIRTH</t>
    </r>
  </si>
  <si>
    <r>
      <rPr>
        <b/>
        <sz val="9"/>
        <rFont val="Times New Roman"/>
        <family val="1"/>
      </rPr>
      <t>CA TG</t>
    </r>
  </si>
  <si>
    <r>
      <rPr>
        <b/>
        <sz val="9"/>
        <rFont val="Times New Roman"/>
        <family val="1"/>
      </rPr>
      <t>MD</t>
    </r>
  </si>
  <si>
    <r>
      <rPr>
        <b/>
        <sz val="9"/>
        <rFont val="Times New Roman"/>
        <family val="1"/>
      </rPr>
      <t>SX</t>
    </r>
  </si>
  <si>
    <r>
      <rPr>
        <b/>
        <sz val="9"/>
        <rFont val="Times New Roman"/>
        <family val="1"/>
      </rPr>
      <t>CS BP</t>
    </r>
  </si>
  <si>
    <r>
      <rPr>
        <b/>
        <sz val="9"/>
        <rFont val="Times New Roman"/>
        <family val="1"/>
      </rPr>
      <t>SP CD</t>
    </r>
  </si>
  <si>
    <r>
      <rPr>
        <b/>
        <sz val="9"/>
        <rFont val="Times New Roman"/>
        <family val="1"/>
      </rPr>
      <t xml:space="preserve">SUBJECTS
</t>
    </r>
    <r>
      <rPr>
        <b/>
        <sz val="9"/>
        <rFont val="Times New Roman"/>
        <family val="1"/>
      </rPr>
      <t>01    02    03    04    05    06    07</t>
    </r>
  </si>
  <si>
    <r>
      <rPr>
        <b/>
        <sz val="9"/>
        <rFont val="Times New Roman"/>
        <family val="1"/>
      </rPr>
      <t>FOC NO SRL NO</t>
    </r>
  </si>
  <si>
    <r>
      <rPr>
        <b/>
        <sz val="9"/>
        <rFont val="Times New Roman"/>
        <family val="1"/>
      </rPr>
      <t>SEQNO FEE</t>
    </r>
  </si>
  <si>
    <r>
      <rPr>
        <sz val="9"/>
        <rFont val="Times New Roman"/>
        <family val="1"/>
      </rPr>
      <t xml:space="preserve">001   002   007   008   009   071
</t>
    </r>
    <r>
      <rPr>
        <sz val="9"/>
        <rFont val="Times New Roman"/>
        <family val="1"/>
      </rPr>
      <t>079      080      081      082      083</t>
    </r>
  </si>
  <si>
    <r>
      <rPr>
        <sz val="9"/>
        <rFont val="Times New Roman"/>
        <family val="1"/>
      </rPr>
      <t>ASHOK</t>
    </r>
  </si>
  <si>
    <r>
      <rPr>
        <sz val="9"/>
        <rFont val="Times New Roman"/>
        <family val="1"/>
      </rPr>
      <t>DHAPU</t>
    </r>
  </si>
  <si>
    <r>
      <rPr>
        <sz val="9"/>
        <rFont val="Times New Roman"/>
        <family val="1"/>
      </rPr>
      <t>DINESH</t>
    </r>
  </si>
  <si>
    <r>
      <rPr>
        <sz val="9"/>
        <rFont val="Times New Roman"/>
        <family val="1"/>
      </rPr>
      <t>MANISHA</t>
    </r>
  </si>
  <si>
    <r>
      <rPr>
        <sz val="9"/>
        <rFont val="Times New Roman"/>
        <family val="1"/>
      </rPr>
      <t>MAYA</t>
    </r>
  </si>
  <si>
    <r>
      <rPr>
        <sz val="9"/>
        <rFont val="Times New Roman"/>
        <family val="1"/>
      </rPr>
      <t>POOJA</t>
    </r>
  </si>
  <si>
    <r>
      <rPr>
        <sz val="9"/>
        <rFont val="Times New Roman"/>
        <family val="1"/>
      </rPr>
      <t>RAKESH</t>
    </r>
  </si>
  <si>
    <r>
      <rPr>
        <sz val="9"/>
        <rFont val="Times New Roman"/>
        <family val="1"/>
      </rPr>
      <t>REKHA</t>
    </r>
  </si>
  <si>
    <r>
      <rPr>
        <sz val="9"/>
        <rFont val="Times New Roman"/>
        <family val="1"/>
      </rPr>
      <t>SAROJ KANWAR</t>
    </r>
  </si>
  <si>
    <r>
      <rPr>
        <sz val="9"/>
        <rFont val="Times New Roman"/>
        <family val="1"/>
      </rPr>
      <t>SONU</t>
    </r>
  </si>
  <si>
    <r>
      <rPr>
        <sz val="9"/>
        <rFont val="Times New Roman"/>
        <family val="1"/>
      </rPr>
      <t>ANITA</t>
    </r>
  </si>
  <si>
    <r>
      <rPr>
        <sz val="9"/>
        <rFont val="Times New Roman"/>
        <family val="1"/>
      </rPr>
      <t>GUDDI</t>
    </r>
  </si>
  <si>
    <r>
      <rPr>
        <sz val="9"/>
        <rFont val="Times New Roman"/>
        <family val="1"/>
      </rPr>
      <t>JETHI</t>
    </r>
  </si>
  <si>
    <r>
      <rPr>
        <sz val="9"/>
        <rFont val="Times New Roman"/>
        <family val="1"/>
      </rPr>
      <t>KANA RAM</t>
    </r>
  </si>
  <si>
    <r>
      <rPr>
        <sz val="9"/>
        <rFont val="Times New Roman"/>
        <family val="1"/>
      </rPr>
      <t>MANJU</t>
    </r>
  </si>
  <si>
    <r>
      <rPr>
        <sz val="9"/>
        <rFont val="Times New Roman"/>
        <family val="1"/>
      </rPr>
      <t>MUKESH</t>
    </r>
  </si>
  <si>
    <r>
      <rPr>
        <sz val="9"/>
        <rFont val="Times New Roman"/>
        <family val="1"/>
      </rPr>
      <t>URMILA</t>
    </r>
  </si>
  <si>
    <r>
      <rPr>
        <sz val="9"/>
        <rFont val="Times New Roman"/>
        <family val="1"/>
      </rPr>
      <t>BHOM SINGH</t>
    </r>
  </si>
  <si>
    <r>
      <rPr>
        <sz val="9"/>
        <rFont val="Times New Roman"/>
        <family val="1"/>
      </rPr>
      <t>DHARMENDRA</t>
    </r>
  </si>
  <si>
    <r>
      <rPr>
        <sz val="9"/>
        <rFont val="Times New Roman"/>
        <family val="1"/>
      </rPr>
      <t>RAMESH</t>
    </r>
  </si>
  <si>
    <r>
      <rPr>
        <sz val="9"/>
        <rFont val="Times New Roman"/>
        <family val="1"/>
      </rPr>
      <t>SHYAM SUNDAR</t>
    </r>
  </si>
  <si>
    <r>
      <rPr>
        <sz val="9"/>
        <rFont val="Times New Roman"/>
        <family val="1"/>
      </rPr>
      <t>SUMAN</t>
    </r>
  </si>
  <si>
    <t>Sr. No.</t>
  </si>
  <si>
    <r>
      <t>NOMINAL ROLL Secondary &amp; Vocational Exam.2023(</t>
    </r>
    <r>
      <rPr>
        <b/>
        <sz val="10"/>
        <color theme="1"/>
        <rFont val="Verdana"/>
        <family val="2"/>
      </rPr>
      <t>REGULAR</t>
    </r>
    <r>
      <rPr>
        <sz val="10"/>
        <color theme="1"/>
        <rFont val="Verdana"/>
        <family val="2"/>
      </rPr>
      <t>)</t>
    </r>
  </si>
  <si>
    <t>School Name</t>
  </si>
  <si>
    <t>ek/;fed f'k{kk cksMZ ijh{kk % 2023</t>
  </si>
  <si>
    <t>vodk'k</t>
  </si>
  <si>
    <t>çkr% 08%30 cts ls çkr% 11%45 cts rd</t>
  </si>
  <si>
    <t>vaxzsth vfuok;Z ¼02½</t>
  </si>
  <si>
    <t>ek/;fed f'k{kk cksMZ] jktLFkku] vtesj</t>
  </si>
  <si>
    <t>r`rh; Hkk"kk&amp;laLd`r ¼71½</t>
  </si>
  <si>
    <t>ls</t>
  </si>
  <si>
    <t xml:space="preserve">dqy fo|kFkhZ </t>
  </si>
  <si>
    <t xml:space="preserve">egk;ksx      </t>
  </si>
  <si>
    <t>jksy uacj</t>
  </si>
  <si>
    <t xml:space="preserve">ek/;fed f'k{kk cksMZ ijh{kk&amp;2023
</t>
  </si>
  <si>
    <t>çFke ikjh ¼çkr%08%30 ls çkr% 11%45½</t>
  </si>
  <si>
    <t xml:space="preserve">ek/;fed cksMZ ijh{kk&amp;2023
</t>
  </si>
  <si>
    <t>vaxzsth ¼16-03-2023½</t>
  </si>
  <si>
    <t>fgUnh ¼21-03-2023½</t>
  </si>
  <si>
    <t>lkekftd foKku ¼25-03-2023½</t>
  </si>
  <si>
    <t>foKku ¼29-03-2023½</t>
  </si>
  <si>
    <t>xf.kr ¼04-04-2023½</t>
  </si>
  <si>
    <t>r`-Hkk"kk&amp;laLd`r ¼08-04-2023½</t>
  </si>
  <si>
    <t>ijh{kk d{k la-&amp;09</t>
  </si>
  <si>
    <t>ijh{kk d{k la-&amp;04</t>
  </si>
  <si>
    <t>ijh{kk d{k la-&amp;05</t>
  </si>
  <si>
    <t>ijh{kk d{k la-&amp;06</t>
  </si>
  <si>
    <t>ijh{kk d{k la-&amp;07</t>
  </si>
  <si>
    <t>ijh{kk d{k la[;k&amp;</t>
  </si>
  <si>
    <t>dqy cSBd&amp;</t>
  </si>
  <si>
    <t>ek/;fed f'k{kk cksMZ ijh{kk&amp;2023</t>
  </si>
  <si>
    <r>
      <t xml:space="preserve">16-03-2023                 </t>
    </r>
    <r>
      <rPr>
        <b/>
        <sz val="10"/>
        <color theme="1"/>
        <rFont val="Cambria"/>
        <family val="1"/>
        <scheme val="major"/>
      </rPr>
      <t>(08:30 AM to 11:45 AM)</t>
    </r>
  </si>
  <si>
    <r>
      <t xml:space="preserve">21-03-2023                 </t>
    </r>
    <r>
      <rPr>
        <b/>
        <sz val="10"/>
        <color theme="1"/>
        <rFont val="Cambria"/>
        <family val="1"/>
        <scheme val="major"/>
      </rPr>
      <t>(08:30 AM to 11:45 AM)</t>
    </r>
  </si>
  <si>
    <r>
      <t xml:space="preserve">25-03-2023                 </t>
    </r>
    <r>
      <rPr>
        <b/>
        <sz val="10"/>
        <color theme="1"/>
        <rFont val="Cambria"/>
        <family val="1"/>
        <scheme val="major"/>
      </rPr>
      <t>(08:30 AM to 11:45 AM)</t>
    </r>
  </si>
  <si>
    <r>
      <t xml:space="preserve">29-03-2023                 </t>
    </r>
    <r>
      <rPr>
        <b/>
        <sz val="10"/>
        <color theme="1"/>
        <rFont val="Cambria"/>
        <family val="1"/>
        <scheme val="major"/>
      </rPr>
      <t>(08:30 AM to 11:45 AM)</t>
    </r>
  </si>
  <si>
    <r>
      <t xml:space="preserve">04-04-2023                 </t>
    </r>
    <r>
      <rPr>
        <b/>
        <sz val="10"/>
        <color theme="1"/>
        <rFont val="Cambria"/>
        <family val="1"/>
        <scheme val="major"/>
      </rPr>
      <t>(08:30 AM to 11:45 AM)</t>
    </r>
  </si>
  <si>
    <r>
      <t xml:space="preserve">08-04-2023                 </t>
    </r>
    <r>
      <rPr>
        <b/>
        <sz val="10"/>
        <color theme="1"/>
        <rFont val="Cambria"/>
        <family val="1"/>
        <scheme val="major"/>
      </rPr>
      <t>(09:00 AM to 11:45 AM)</t>
    </r>
  </si>
  <si>
    <t>ijh{kk dsUnz dksM la[;k&amp;17234</t>
  </si>
  <si>
    <t>jkmekfo 1</t>
  </si>
  <si>
    <t>jkmekfo 2</t>
  </si>
  <si>
    <t>jkmekfo 3</t>
  </si>
  <si>
    <t>jkmekfo 4</t>
  </si>
  <si>
    <t>For Help</t>
  </si>
  <si>
    <t>Programer</t>
  </si>
  <si>
    <t>For my latest and updated usefull program visit links given bellow</t>
  </si>
  <si>
    <t>https://rajteachers.net/ummed-tarad-excel-software</t>
  </si>
  <si>
    <t>https://rajsevak.com/ummed-tarad-excel-software/</t>
  </si>
  <si>
    <t>UMMED TARAD</t>
  </si>
  <si>
    <t>https://shalaweb.com/ummed-tarad/</t>
  </si>
  <si>
    <t>https://studywithrsm.com/ummed-tarad-excel-programmer-teacher/</t>
  </si>
  <si>
    <t>https://www.ashwinisharma.com/p/ummed-tarad-excel-programs.html</t>
  </si>
  <si>
    <t>https://shalasugam.com/mr-ummed-tarad-excel-software/</t>
  </si>
  <si>
    <t>(GSSS RAIMALWADA, JODHPUR)</t>
  </si>
  <si>
    <t>MOBILE NO.-9166973141</t>
  </si>
  <si>
    <t>माध्यमिक शिक्षा बोर्ड राजस्थान, अजमेर द्वारा आयोजित माध्यमिक/उच्च माध्यमिक बोर्ड परीक्षा-2023 के लिए परीक्षा केंद्र पर परीक्षार्थियों की बैठक हेतु आवश्यक सभी प्रपत्र के  प्रिंट प्राप्त करें.</t>
  </si>
  <si>
    <t>निर्देश:-</t>
  </si>
  <si>
    <t>1- सर्वप्रथम बोर्ड वेबसाइट से प्राप्त Center Nominal Roll List को PDF में Save कर Ilovepdf लिंक के माध्यम से Excel में Convert करके यहाँ ROLL LIST में डेटा Paste करें.</t>
  </si>
  <si>
    <t>2-  School Wise Roll Number List  शीट में आवश्यक पूर्तियां कर आगामी शीट में आपकी विद्यालय/केंद्र की भौतिक स्थिति अनुसार बैठक बनायें जिनसे सम्बंधित सम्पूर्ण प्रपत्र यहाँ उपलब्ध है</t>
  </si>
  <si>
    <t>Last Updated:-12-03-2023</t>
  </si>
  <si>
    <r>
      <rPr>
        <sz val="9"/>
        <rFont val="Times New Roman"/>
        <family val="1"/>
      </rPr>
      <t>AARTI</t>
    </r>
  </si>
  <si>
    <r>
      <rPr>
        <sz val="9"/>
        <rFont val="Times New Roman"/>
        <family val="1"/>
      </rPr>
      <t xml:space="preserve">2918568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</si>
  <si>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AICHUKI</t>
    </r>
  </si>
  <si>
    <r>
      <rPr>
        <sz val="9"/>
        <rFont val="Times New Roman"/>
        <family val="1"/>
      </rPr>
      <t xml:space="preserve">2009318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</si>
  <si>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ANU</t>
    </r>
  </si>
  <si>
    <r>
      <rPr>
        <sz val="9"/>
        <rFont val="Times New Roman"/>
        <family val="1"/>
      </rPr>
      <t xml:space="preserve">2903707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</si>
  <si>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BHAGWATI</t>
    </r>
  </si>
  <si>
    <r>
      <rPr>
        <sz val="9"/>
        <rFont val="Times New Roman"/>
        <family val="1"/>
      </rPr>
      <t xml:space="preserve">2919362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</si>
  <si>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BHARAT SINGH</t>
    </r>
  </si>
  <si>
    <r>
      <rPr>
        <sz val="9"/>
        <rFont val="Times New Roman"/>
        <family val="1"/>
      </rPr>
      <t xml:space="preserve">2852978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</si>
  <si>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 xml:space="preserve">2907457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</si>
  <si>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BHAWANA KANWAR</t>
    </r>
  </si>
  <si>
    <r>
      <rPr>
        <sz val="9"/>
        <rFont val="Times New Roman"/>
        <family val="1"/>
      </rPr>
      <t xml:space="preserve">2918807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</si>
  <si>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 xml:space="preserve">2267031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</si>
  <si>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BHAWNA KANWAR</t>
    </r>
  </si>
  <si>
    <r>
      <rPr>
        <sz val="9"/>
        <rFont val="Times New Roman"/>
        <family val="1"/>
      </rPr>
      <t xml:space="preserve">2918182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</si>
  <si>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 xml:space="preserve">2852680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</si>
  <si>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DEEPAK</t>
    </r>
  </si>
  <si>
    <r>
      <rPr>
        <sz val="9"/>
        <rFont val="Times New Roman"/>
        <family val="1"/>
      </rPr>
      <t xml:space="preserve">2266899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</si>
  <si>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DEEPIKA</t>
    </r>
  </si>
  <si>
    <r>
      <rPr>
        <sz val="9"/>
        <rFont val="Times New Roman"/>
        <family val="1"/>
      </rPr>
      <t xml:space="preserve">2849848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</si>
  <si>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DEVI KANWAR</t>
    </r>
  </si>
  <si>
    <r>
      <rPr>
        <sz val="9"/>
        <rFont val="Times New Roman"/>
        <family val="1"/>
      </rPr>
      <t xml:space="preserve">2845558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</si>
  <si>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DHEERAJ</t>
    </r>
  </si>
  <si>
    <r>
      <rPr>
        <sz val="9"/>
        <rFont val="Times New Roman"/>
        <family val="1"/>
      </rPr>
      <t xml:space="preserve">2914790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</si>
  <si>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DIMPAL</t>
    </r>
  </si>
  <si>
    <r>
      <rPr>
        <sz val="9"/>
        <rFont val="Times New Roman"/>
        <family val="1"/>
      </rPr>
      <t xml:space="preserve">2849482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</si>
  <si>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 xml:space="preserve">2850064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</si>
  <si>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DUNGAR RAM</t>
    </r>
  </si>
  <si>
    <r>
      <rPr>
        <sz val="9"/>
        <rFont val="Times New Roman"/>
        <family val="1"/>
      </rPr>
      <t xml:space="preserve">2842655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</si>
  <si>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GAYATRI</t>
    </r>
  </si>
  <si>
    <r>
      <rPr>
        <sz val="9"/>
        <rFont val="Times New Roman"/>
        <family val="1"/>
      </rPr>
      <t xml:space="preserve">2845289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</si>
  <si>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 xml:space="preserve">2845951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</si>
  <si>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HITESH</t>
    </r>
  </si>
  <si>
    <r>
      <rPr>
        <sz val="9"/>
        <rFont val="Times New Roman"/>
        <family val="1"/>
      </rPr>
      <t xml:space="preserve">2843132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</si>
  <si>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JAINISH</t>
    </r>
  </si>
  <si>
    <r>
      <rPr>
        <sz val="9"/>
        <rFont val="Times New Roman"/>
        <family val="1"/>
      </rPr>
      <t xml:space="preserve">2841259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</si>
  <si>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KARNI KANWAR</t>
    </r>
  </si>
  <si>
    <r>
      <rPr>
        <sz val="9"/>
        <rFont val="Times New Roman"/>
        <family val="1"/>
      </rPr>
      <t xml:space="preserve">2845413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</si>
  <si>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KHUSHBU</t>
    </r>
  </si>
  <si>
    <r>
      <rPr>
        <sz val="9"/>
        <rFont val="Times New Roman"/>
        <family val="1"/>
      </rPr>
      <t xml:space="preserve">2053717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</si>
  <si>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KHUSHI</t>
    </r>
  </si>
  <si>
    <r>
      <rPr>
        <sz val="9"/>
        <rFont val="Times New Roman"/>
        <family val="1"/>
      </rPr>
      <t xml:space="preserve">2845688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</si>
  <si>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MADAN SINGH</t>
    </r>
  </si>
  <si>
    <r>
      <rPr>
        <sz val="9"/>
        <rFont val="Times New Roman"/>
        <family val="1"/>
      </rPr>
      <t xml:space="preserve">2053961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</si>
  <si>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MAGHA RAM</t>
    </r>
  </si>
  <si>
    <r>
      <rPr>
        <sz val="9"/>
        <rFont val="Times New Roman"/>
        <family val="1"/>
      </rPr>
      <t xml:space="preserve">2900722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</si>
  <si>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MAHAVEER SINGH</t>
    </r>
  </si>
  <si>
    <r>
      <rPr>
        <sz val="9"/>
        <rFont val="Times New Roman"/>
        <family val="1"/>
      </rPr>
      <t xml:space="preserve">2843553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</si>
  <si>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MAMTA</t>
    </r>
  </si>
  <si>
    <r>
      <rPr>
        <sz val="9"/>
        <rFont val="Times New Roman"/>
        <family val="1"/>
      </rPr>
      <t xml:space="preserve">2924259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</si>
  <si>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MAMTA DEVI NAIN</t>
    </r>
  </si>
  <si>
    <r>
      <rPr>
        <sz val="9"/>
        <rFont val="Times New Roman"/>
        <family val="1"/>
      </rPr>
      <t xml:space="preserve">2849946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</si>
  <si>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 xml:space="preserve">2846189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</si>
  <si>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 xml:space="preserve">2912797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</si>
  <si>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 xml:space="preserve">2845036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</si>
  <si>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MEENAKSHI MOHANSINGH RAJPUROHIT</t>
    </r>
  </si>
  <si>
    <r>
      <rPr>
        <sz val="9"/>
        <rFont val="Times New Roman"/>
        <family val="1"/>
      </rPr>
      <t xml:space="preserve">2852161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</si>
  <si>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MONIKA</t>
    </r>
  </si>
  <si>
    <r>
      <rPr>
        <sz val="9"/>
        <rFont val="Times New Roman"/>
        <family val="1"/>
      </rPr>
      <t xml:space="preserve">2849693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</si>
  <si>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MULTAN RAM</t>
    </r>
  </si>
  <si>
    <r>
      <rPr>
        <sz val="9"/>
        <rFont val="Times New Roman"/>
        <family val="1"/>
      </rPr>
      <t xml:space="preserve">2841859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</si>
  <si>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NIKITA</t>
    </r>
  </si>
  <si>
    <r>
      <rPr>
        <sz val="9"/>
        <rFont val="Times New Roman"/>
        <family val="1"/>
      </rPr>
      <t xml:space="preserve">2056469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</si>
  <si>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NIKITA KANWAR</t>
    </r>
  </si>
  <si>
    <r>
      <rPr>
        <sz val="9"/>
        <rFont val="Times New Roman"/>
        <family val="1"/>
      </rPr>
      <t xml:space="preserve">2191646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</si>
  <si>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PALAK</t>
    </r>
  </si>
  <si>
    <r>
      <rPr>
        <sz val="9"/>
        <rFont val="Times New Roman"/>
        <family val="1"/>
      </rPr>
      <t xml:space="preserve">2851512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</si>
  <si>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PINKU</t>
    </r>
  </si>
  <si>
    <r>
      <rPr>
        <sz val="9"/>
        <rFont val="Times New Roman"/>
        <family val="1"/>
      </rPr>
      <t xml:space="preserve">2916149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</si>
  <si>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 xml:space="preserve">2831826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</si>
  <si>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 xml:space="preserve">2832767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</si>
  <si>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POOJA RAJPUROHIT</t>
    </r>
  </si>
  <si>
    <r>
      <rPr>
        <sz val="9"/>
        <rFont val="Times New Roman"/>
        <family val="1"/>
      </rPr>
      <t xml:space="preserve">2838056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</si>
  <si>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PRIYANKA RAJPUROHIT</t>
    </r>
  </si>
  <si>
    <r>
      <rPr>
        <sz val="9"/>
        <rFont val="Times New Roman"/>
        <family val="1"/>
      </rPr>
      <t xml:space="preserve">2822393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</si>
  <si>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RAJU KANWAR</t>
    </r>
  </si>
  <si>
    <r>
      <rPr>
        <sz val="9"/>
        <rFont val="Times New Roman"/>
        <family val="1"/>
      </rPr>
      <t xml:space="preserve">2851634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</si>
  <si>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RAM SINGH</t>
    </r>
  </si>
  <si>
    <r>
      <rPr>
        <sz val="9"/>
        <rFont val="Times New Roman"/>
        <family val="1"/>
      </rPr>
      <t xml:space="preserve">2851369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</si>
  <si>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 xml:space="preserve">2850417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</si>
  <si>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RANU SINGH</t>
    </r>
  </si>
  <si>
    <r>
      <rPr>
        <sz val="9"/>
        <rFont val="Times New Roman"/>
        <family val="1"/>
      </rPr>
      <t xml:space="preserve">2850521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</si>
  <si>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RAWAL SINGH</t>
    </r>
  </si>
  <si>
    <r>
      <rPr>
        <sz val="9"/>
        <rFont val="Times New Roman"/>
        <family val="1"/>
      </rPr>
      <t xml:space="preserve">2850648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</si>
  <si>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RESHMA</t>
    </r>
  </si>
  <si>
    <r>
      <rPr>
        <sz val="9"/>
        <rFont val="Times New Roman"/>
        <family val="1"/>
      </rPr>
      <t xml:space="preserve">2838710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</si>
  <si>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SATA RAM</t>
    </r>
  </si>
  <si>
    <r>
      <rPr>
        <sz val="9"/>
        <rFont val="Times New Roman"/>
        <family val="1"/>
      </rPr>
      <t xml:space="preserve">2850945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</si>
  <si>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SAWAI SINGH</t>
    </r>
  </si>
  <si>
    <r>
      <rPr>
        <sz val="9"/>
        <rFont val="Times New Roman"/>
        <family val="1"/>
      </rPr>
      <t xml:space="preserve">2083651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</si>
  <si>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SHIV SINGH</t>
    </r>
  </si>
  <si>
    <r>
      <rPr>
        <sz val="9"/>
        <rFont val="Times New Roman"/>
        <family val="1"/>
      </rPr>
      <t xml:space="preserve">2192562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</si>
  <si>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 xml:space="preserve">2850795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</si>
  <si>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 xml:space="preserve">2084473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</si>
  <si>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SUMITA</t>
    </r>
  </si>
  <si>
    <r>
      <rPr>
        <sz val="9"/>
        <rFont val="Times New Roman"/>
        <family val="1"/>
      </rPr>
      <t xml:space="preserve">2851756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</si>
  <si>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 xml:space="preserve">2839275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</si>
  <si>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VARSHA</t>
    </r>
  </si>
  <si>
    <r>
      <rPr>
        <sz val="9"/>
        <rFont val="Times New Roman"/>
        <family val="1"/>
      </rPr>
      <t xml:space="preserve">2822790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</si>
  <si>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 xml:space="preserve">2836714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</si>
  <si>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VIKASH</t>
    </r>
  </si>
  <si>
    <r>
      <rPr>
        <sz val="9"/>
        <rFont val="Times New Roman"/>
        <family val="1"/>
      </rPr>
      <t xml:space="preserve">2820535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</si>
  <si>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VIKASH SINGH</t>
    </r>
  </si>
  <si>
    <r>
      <rPr>
        <sz val="9"/>
        <rFont val="Times New Roman"/>
        <family val="1"/>
      </rPr>
      <t xml:space="preserve">2851079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</si>
  <si>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VIPUL DAS</t>
    </r>
  </si>
  <si>
    <r>
      <rPr>
        <sz val="9"/>
        <rFont val="Times New Roman"/>
        <family val="1"/>
      </rPr>
      <t xml:space="preserve">2837542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</si>
  <si>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VIPUL SINGH</t>
    </r>
  </si>
  <si>
    <r>
      <rPr>
        <sz val="9"/>
        <rFont val="Times New Roman"/>
        <family val="1"/>
      </rPr>
      <t xml:space="preserve">2914595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</si>
  <si>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AAYCHUKI</t>
    </r>
  </si>
  <si>
    <r>
      <rPr>
        <sz val="9"/>
        <rFont val="Times New Roman"/>
        <family val="1"/>
      </rPr>
      <t xml:space="preserve">2300932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</si>
  <si>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ANAD KANWAR</t>
    </r>
  </si>
  <si>
    <r>
      <rPr>
        <sz val="9"/>
        <rFont val="Times New Roman"/>
        <family val="1"/>
      </rPr>
      <t xml:space="preserve">2301276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</si>
  <si>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ANILA</t>
    </r>
  </si>
  <si>
    <r>
      <rPr>
        <sz val="9"/>
        <rFont val="Times New Roman"/>
        <family val="1"/>
      </rPr>
      <t xml:space="preserve">2301590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</si>
  <si>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ANITA KANWAR</t>
    </r>
  </si>
  <si>
    <r>
      <rPr>
        <sz val="9"/>
        <rFont val="Times New Roman"/>
        <family val="1"/>
      </rPr>
      <t xml:space="preserve">2301895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</si>
  <si>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 xml:space="preserve">2302264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</si>
  <si>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 xml:space="preserve">2302687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</si>
  <si>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BHAWANI SINGH</t>
    </r>
  </si>
  <si>
    <r>
      <rPr>
        <sz val="9"/>
        <rFont val="Times New Roman"/>
        <family val="1"/>
      </rPr>
      <t xml:space="preserve">2303112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</si>
  <si>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 xml:space="preserve">2303416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</si>
  <si>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BHIYA RAM</t>
    </r>
  </si>
  <si>
    <r>
      <rPr>
        <sz val="9"/>
        <rFont val="Times New Roman"/>
        <family val="1"/>
      </rPr>
      <t xml:space="preserve">2305266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</si>
  <si>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CHANDRA PRAKASH</t>
    </r>
  </si>
  <si>
    <r>
      <rPr>
        <sz val="9"/>
        <rFont val="Times New Roman"/>
        <family val="1"/>
      </rPr>
      <t xml:space="preserve">2305606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</si>
  <si>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CHUKA KANWAR</t>
    </r>
  </si>
  <si>
    <r>
      <rPr>
        <sz val="9"/>
        <rFont val="Times New Roman"/>
        <family val="1"/>
      </rPr>
      <t xml:space="preserve">2305910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</si>
  <si>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 xml:space="preserve">2306220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</si>
  <si>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DEEPA RAM SIYAG</t>
    </r>
  </si>
  <si>
    <r>
      <rPr>
        <sz val="9"/>
        <rFont val="Times New Roman"/>
        <family val="1"/>
      </rPr>
      <t xml:space="preserve">2306604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</si>
  <si>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DEVI CHOUDHARY</t>
    </r>
  </si>
  <si>
    <r>
      <rPr>
        <sz val="9"/>
        <rFont val="Times New Roman"/>
        <family val="1"/>
      </rPr>
      <t xml:space="preserve">2306916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</si>
  <si>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DEVI LAL</t>
    </r>
  </si>
  <si>
    <r>
      <rPr>
        <sz val="9"/>
        <rFont val="Times New Roman"/>
        <family val="1"/>
      </rPr>
      <t xml:space="preserve">2307260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</si>
  <si>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DHALA RAM</t>
    </r>
  </si>
  <si>
    <r>
      <rPr>
        <sz val="9"/>
        <rFont val="Times New Roman"/>
        <family val="1"/>
      </rPr>
      <t xml:space="preserve">2307721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</si>
  <si>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 xml:space="preserve">2308414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</si>
  <si>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 xml:space="preserve">2309588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</si>
  <si>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 xml:space="preserve">2309847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</si>
  <si>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DINESH SINGH</t>
    </r>
  </si>
  <si>
    <r>
      <rPr>
        <sz val="9"/>
        <rFont val="Times New Roman"/>
        <family val="1"/>
      </rPr>
      <t xml:space="preserve">2310063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</si>
  <si>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DINESH THORI</t>
    </r>
  </si>
  <si>
    <r>
      <rPr>
        <sz val="9"/>
        <rFont val="Times New Roman"/>
        <family val="1"/>
      </rPr>
      <t xml:space="preserve">2310315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</si>
  <si>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GEETA</t>
    </r>
  </si>
  <si>
    <r>
      <rPr>
        <sz val="9"/>
        <rFont val="Times New Roman"/>
        <family val="1"/>
      </rPr>
      <t xml:space="preserve">2310567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</si>
  <si>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GIRDHARI RAM</t>
    </r>
  </si>
  <si>
    <r>
      <rPr>
        <sz val="9"/>
        <rFont val="Times New Roman"/>
        <family val="1"/>
      </rPr>
      <t xml:space="preserve">2310778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</si>
  <si>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GOMAD RAM</t>
    </r>
  </si>
  <si>
    <r>
      <rPr>
        <sz val="9"/>
        <rFont val="Times New Roman"/>
        <family val="1"/>
      </rPr>
      <t xml:space="preserve">2311060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</si>
  <si>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GOUTAM TANWAR</t>
    </r>
  </si>
  <si>
    <r>
      <rPr>
        <sz val="9"/>
        <rFont val="Times New Roman"/>
        <family val="1"/>
      </rPr>
      <t xml:space="preserve">2311370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</si>
  <si>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HAWADESH KANWAR</t>
    </r>
  </si>
  <si>
    <r>
      <rPr>
        <sz val="9"/>
        <rFont val="Times New Roman"/>
        <family val="1"/>
      </rPr>
      <t xml:space="preserve">2311740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</si>
  <si>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JAGDISH</t>
    </r>
  </si>
  <si>
    <r>
      <rPr>
        <sz val="9"/>
        <rFont val="Times New Roman"/>
        <family val="1"/>
      </rPr>
      <t xml:space="preserve">2312006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</si>
  <si>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JAGDISH RAM</t>
    </r>
  </si>
  <si>
    <r>
      <rPr>
        <sz val="9"/>
        <rFont val="Times New Roman"/>
        <family val="1"/>
      </rPr>
      <t xml:space="preserve">2312233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</si>
  <si>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JASODA</t>
    </r>
  </si>
  <si>
    <r>
      <rPr>
        <sz val="9"/>
        <rFont val="Times New Roman"/>
        <family val="1"/>
      </rPr>
      <t xml:space="preserve">2312714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</si>
  <si>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JYOTI</t>
    </r>
  </si>
  <si>
    <r>
      <rPr>
        <sz val="9"/>
        <rFont val="Times New Roman"/>
        <family val="1"/>
      </rPr>
      <t xml:space="preserve">2313143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</si>
  <si>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 xml:space="preserve">2313409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</si>
  <si>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KAMLA TARAD</t>
    </r>
  </si>
  <si>
    <r>
      <rPr>
        <sz val="9"/>
        <rFont val="Times New Roman"/>
        <family val="1"/>
      </rPr>
      <t xml:space="preserve">2313910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</si>
  <si>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 xml:space="preserve">2314520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</si>
  <si>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 xml:space="preserve">2314956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</si>
  <si>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KHUSHBU KANWAR</t>
    </r>
  </si>
  <si>
    <r>
      <rPr>
        <sz val="9"/>
        <rFont val="Times New Roman"/>
        <family val="1"/>
      </rPr>
      <t xml:space="preserve">2315656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</si>
  <si>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KISHAN SINGH</t>
    </r>
  </si>
  <si>
    <r>
      <rPr>
        <sz val="9"/>
        <rFont val="Times New Roman"/>
        <family val="1"/>
      </rPr>
      <t xml:space="preserve">2316011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</si>
  <si>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MAHENDRA</t>
    </r>
  </si>
  <si>
    <r>
      <rPr>
        <sz val="9"/>
        <rFont val="Times New Roman"/>
        <family val="1"/>
      </rPr>
      <t xml:space="preserve">2316644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</si>
  <si>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MALAM SINGH</t>
    </r>
  </si>
  <si>
    <r>
      <rPr>
        <sz val="9"/>
        <rFont val="Times New Roman"/>
        <family val="1"/>
      </rPr>
      <t xml:space="preserve">2317103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</si>
  <si>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MAMTA CHOUDHARY</t>
    </r>
  </si>
  <si>
    <r>
      <rPr>
        <sz val="9"/>
        <rFont val="Times New Roman"/>
        <family val="1"/>
      </rPr>
      <t xml:space="preserve">2317434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</si>
  <si>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MANGI DEVI</t>
    </r>
  </si>
  <si>
    <r>
      <rPr>
        <sz val="9"/>
        <rFont val="Times New Roman"/>
        <family val="1"/>
      </rPr>
      <t xml:space="preserve">2317961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</si>
  <si>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 xml:space="preserve">2318262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</si>
  <si>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MANISHA SUTHAR</t>
    </r>
  </si>
  <si>
    <r>
      <rPr>
        <sz val="9"/>
        <rFont val="Times New Roman"/>
        <family val="1"/>
      </rPr>
      <t xml:space="preserve">2318559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</si>
  <si>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 xml:space="preserve">2318978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</si>
  <si>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MAYAVATI</t>
    </r>
  </si>
  <si>
    <r>
      <rPr>
        <sz val="9"/>
        <rFont val="Times New Roman"/>
        <family val="1"/>
      </rPr>
      <t xml:space="preserve">2319320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</si>
  <si>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MEGHA RAM</t>
    </r>
  </si>
  <si>
    <r>
      <rPr>
        <sz val="9"/>
        <rFont val="Times New Roman"/>
        <family val="1"/>
      </rPr>
      <t xml:space="preserve">2320329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</si>
  <si>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 xml:space="preserve">2321928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</si>
  <si>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 xml:space="preserve">2322042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</si>
  <si>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MUMAL KANWAR</t>
    </r>
  </si>
  <si>
    <r>
      <rPr>
        <sz val="9"/>
        <rFont val="Times New Roman"/>
        <family val="1"/>
      </rPr>
      <t xml:space="preserve">2322408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</si>
  <si>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NARAYAN RAM</t>
    </r>
  </si>
  <si>
    <r>
      <rPr>
        <sz val="9"/>
        <rFont val="Times New Roman"/>
        <family val="1"/>
      </rPr>
      <t xml:space="preserve">2322611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</si>
  <si>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NARENDRA</t>
    </r>
  </si>
  <si>
    <r>
      <rPr>
        <sz val="9"/>
        <rFont val="Times New Roman"/>
        <family val="1"/>
      </rPr>
      <t xml:space="preserve">2322717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</si>
  <si>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NIRMA</t>
    </r>
  </si>
  <si>
    <r>
      <rPr>
        <sz val="9"/>
        <rFont val="Times New Roman"/>
        <family val="1"/>
      </rPr>
      <t xml:space="preserve">2322836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</si>
  <si>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NIRMALA</t>
    </r>
  </si>
  <si>
    <r>
      <rPr>
        <sz val="9"/>
        <rFont val="Times New Roman"/>
        <family val="1"/>
      </rPr>
      <t xml:space="preserve">2322950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</si>
  <si>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NISHA</t>
    </r>
  </si>
  <si>
    <r>
      <rPr>
        <sz val="9"/>
        <rFont val="Times New Roman"/>
        <family val="1"/>
      </rPr>
      <t xml:space="preserve">2323067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</si>
  <si>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PINKU KANWAR</t>
    </r>
  </si>
  <si>
    <r>
      <rPr>
        <sz val="9"/>
        <rFont val="Times New Roman"/>
        <family val="1"/>
      </rPr>
      <t xml:space="preserve">2323181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</si>
  <si>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 xml:space="preserve">2323291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</si>
  <si>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 xml:space="preserve">2323723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</si>
  <si>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 xml:space="preserve">2323895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</si>
  <si>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POOJA SOU</t>
    </r>
  </si>
  <si>
    <r>
      <rPr>
        <sz val="9"/>
        <rFont val="Times New Roman"/>
        <family val="1"/>
      </rPr>
      <t xml:space="preserve">2324090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</si>
  <si>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PRAMA DEVI</t>
    </r>
  </si>
  <si>
    <r>
      <rPr>
        <sz val="9"/>
        <rFont val="Times New Roman"/>
        <family val="1"/>
      </rPr>
      <t xml:space="preserve">2324298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</si>
  <si>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PRIYANKA</t>
    </r>
  </si>
  <si>
    <r>
      <rPr>
        <sz val="9"/>
        <rFont val="Times New Roman"/>
        <family val="1"/>
      </rPr>
      <t xml:space="preserve">2324536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</si>
  <si>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PUSPA</t>
    </r>
  </si>
  <si>
    <r>
      <rPr>
        <sz val="9"/>
        <rFont val="Times New Roman"/>
        <family val="1"/>
      </rPr>
      <t xml:space="preserve">2334961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</si>
  <si>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RADHA</t>
    </r>
  </si>
  <si>
    <r>
      <rPr>
        <sz val="9"/>
        <rFont val="Times New Roman"/>
        <family val="1"/>
      </rPr>
      <t xml:space="preserve">2335045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</si>
  <si>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 xml:space="preserve">2335103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</si>
  <si>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 xml:space="preserve">2335161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</si>
  <si>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REKHA SUTHAR</t>
    </r>
  </si>
  <si>
    <r>
      <rPr>
        <sz val="9"/>
        <rFont val="Times New Roman"/>
        <family val="1"/>
      </rPr>
      <t xml:space="preserve">2335203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</si>
  <si>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RINKU</t>
    </r>
  </si>
  <si>
    <r>
      <rPr>
        <sz val="9"/>
        <rFont val="Times New Roman"/>
        <family val="1"/>
      </rPr>
      <t xml:space="preserve">2335989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</si>
  <si>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SAJJANA KANWAR</t>
    </r>
  </si>
  <si>
    <r>
      <rPr>
        <sz val="9"/>
        <rFont val="Times New Roman"/>
        <family val="1"/>
      </rPr>
      <t xml:space="preserve">2336104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</si>
  <si>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SAROJ</t>
    </r>
  </si>
  <si>
    <r>
      <rPr>
        <sz val="9"/>
        <rFont val="Times New Roman"/>
        <family val="1"/>
      </rPr>
      <t xml:space="preserve">2336219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</si>
  <si>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 xml:space="preserve">2336854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</si>
  <si>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SHIV RAJ</t>
    </r>
  </si>
  <si>
    <r>
      <rPr>
        <sz val="9"/>
        <rFont val="Times New Roman"/>
        <family val="1"/>
      </rPr>
      <t xml:space="preserve">2336964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</si>
  <si>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SITA</t>
    </r>
  </si>
  <si>
    <r>
      <rPr>
        <sz val="9"/>
        <rFont val="Times New Roman"/>
        <family val="1"/>
      </rPr>
      <t xml:space="preserve">2337116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</si>
  <si>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SITA DEVI</t>
    </r>
  </si>
  <si>
    <r>
      <rPr>
        <sz val="9"/>
        <rFont val="Times New Roman"/>
        <family val="1"/>
      </rPr>
      <t xml:space="preserve">2337276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</si>
  <si>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VASU KANWAR</t>
    </r>
  </si>
  <si>
    <r>
      <rPr>
        <sz val="9"/>
        <rFont val="Times New Roman"/>
        <family val="1"/>
      </rPr>
      <t xml:space="preserve">2337388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</si>
  <si>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VIMLA KANWAR</t>
    </r>
  </si>
  <si>
    <r>
      <rPr>
        <sz val="9"/>
        <rFont val="Times New Roman"/>
        <family val="1"/>
      </rPr>
      <t xml:space="preserve">2337521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</si>
  <si>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YUVRAJ SINGH</t>
    </r>
  </si>
  <si>
    <r>
      <rPr>
        <sz val="9"/>
        <rFont val="Times New Roman"/>
        <family val="1"/>
      </rPr>
      <t xml:space="preserve">2337653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</si>
  <si>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 xml:space="preserve">3093062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</si>
  <si>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BHAGIRATH RAM</t>
    </r>
  </si>
  <si>
    <r>
      <rPr>
        <sz val="9"/>
        <rFont val="Times New Roman"/>
        <family val="1"/>
      </rPr>
      <t xml:space="preserve">3070493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</si>
  <si>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 xml:space="preserve">3063586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</si>
  <si>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 xml:space="preserve">3063760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</si>
  <si>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NAINA DEVI</t>
    </r>
  </si>
  <si>
    <r>
      <rPr>
        <sz val="9"/>
        <rFont val="Times New Roman"/>
        <family val="1"/>
      </rPr>
      <t xml:space="preserve">3063689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</si>
  <si>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 xml:space="preserve">3063789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</si>
  <si>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 xml:space="preserve">3083243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</si>
  <si>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RAKESH BHEEL</t>
    </r>
  </si>
  <si>
    <r>
      <rPr>
        <sz val="9"/>
        <rFont val="Times New Roman"/>
        <family val="1"/>
      </rPr>
      <t xml:space="preserve">3063661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</si>
  <si>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RAMPYARI</t>
    </r>
  </si>
  <si>
    <r>
      <rPr>
        <sz val="9"/>
        <rFont val="Times New Roman"/>
        <family val="1"/>
      </rPr>
      <t xml:space="preserve">3063724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</si>
  <si>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SANGITA</t>
    </r>
  </si>
  <si>
    <r>
      <rPr>
        <sz val="9"/>
        <rFont val="Times New Roman"/>
        <family val="1"/>
      </rPr>
      <t xml:space="preserve">3063637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</si>
  <si>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 xml:space="preserve">3070479
</t>
    </r>
    <r>
      <rPr>
        <sz val="9"/>
        <rFont val="Times New Roman"/>
        <family val="1"/>
      </rPr>
      <t>600.00</t>
    </r>
  </si>
  <si>
    <r>
      <rPr>
        <sz val="9"/>
        <rFont val="Times New Roman"/>
        <family val="1"/>
      </rPr>
      <t>YOGESH</t>
    </r>
  </si>
  <si>
    <r>
      <rPr>
        <sz val="9"/>
        <rFont val="Times New Roman"/>
        <family val="1"/>
      </rPr>
      <t xml:space="preserve">2850296
</t>
    </r>
    <r>
      <rPr>
        <sz val="9"/>
        <rFont val="Times New Roman"/>
        <family val="1"/>
      </rPr>
      <t>600.00</t>
    </r>
  </si>
  <si>
    <t>GSSS THOB</t>
  </si>
  <si>
    <t>GSSS BARA KHURD</t>
  </si>
  <si>
    <t>GSSS BKD BARA KHURD</t>
  </si>
  <si>
    <t>ijh{kk dsUnz%&amp;jkmekfo--------------------------¼17-------½</t>
  </si>
  <si>
    <t>GSSS 1</t>
  </si>
</sst>
</file>

<file path=xl/styles.xml><?xml version="1.0" encoding="utf-8"?>
<styleSheet xmlns="http://schemas.openxmlformats.org/spreadsheetml/2006/main">
  <numFmts count="5">
    <numFmt numFmtId="164" formatCode="[$-409]d/mmm/yyyy;@"/>
    <numFmt numFmtId="165" formatCode="0000"/>
    <numFmt numFmtId="166" formatCode="dd\-mm\-yyyy;@"/>
    <numFmt numFmtId="167" formatCode="00"/>
    <numFmt numFmtId="168" formatCode="&quot;0&quot;0"/>
  </numFmts>
  <fonts count="84">
    <font>
      <sz val="11"/>
      <color theme="1"/>
      <name val="Calibri"/>
      <family val="2"/>
      <scheme val="minor"/>
    </font>
    <font>
      <sz val="11"/>
      <color theme="1"/>
      <name val="Kruti Dev 011"/>
    </font>
    <font>
      <sz val="16"/>
      <color theme="1"/>
      <name val="Calibri"/>
      <family val="2"/>
      <scheme val="minor"/>
    </font>
    <font>
      <sz val="16"/>
      <color theme="1"/>
      <name val="Cambria"/>
      <family val="1"/>
      <scheme val="major"/>
    </font>
    <font>
      <sz val="12"/>
      <color theme="1"/>
      <name val="Kruti Dev 011"/>
    </font>
    <font>
      <b/>
      <sz val="16"/>
      <color theme="1"/>
      <name val="Cambria"/>
      <family val="1"/>
      <scheme val="major"/>
    </font>
    <font>
      <b/>
      <sz val="24"/>
      <color theme="1"/>
      <name val="DevLys 010"/>
    </font>
    <font>
      <b/>
      <sz val="18"/>
      <color theme="1"/>
      <name val="DevLys 010"/>
    </font>
    <font>
      <b/>
      <sz val="22"/>
      <color theme="1"/>
      <name val="DevLys 010"/>
    </font>
    <font>
      <b/>
      <sz val="16"/>
      <color theme="1"/>
      <name val="DevLys 010"/>
    </font>
    <font>
      <b/>
      <sz val="14"/>
      <color theme="1"/>
      <name val="DevLys 010"/>
    </font>
    <font>
      <b/>
      <sz val="11"/>
      <color theme="1"/>
      <name val="Cambria"/>
      <family val="1"/>
      <scheme val="major"/>
    </font>
    <font>
      <i/>
      <sz val="16"/>
      <color theme="1"/>
      <name val="Aharoni"/>
      <charset val="177"/>
    </font>
    <font>
      <b/>
      <sz val="18"/>
      <color theme="1"/>
      <name val="Cambria"/>
      <family val="1"/>
      <scheme val="major"/>
    </font>
    <font>
      <b/>
      <i/>
      <sz val="18"/>
      <color theme="1"/>
      <name val="Cambria"/>
      <family val="1"/>
      <scheme val="major"/>
    </font>
    <font>
      <sz val="16"/>
      <color theme="1"/>
      <name val="Gungsuh"/>
      <family val="1"/>
    </font>
    <font>
      <sz val="11"/>
      <color theme="1"/>
      <name val="Cambria"/>
      <family val="1"/>
      <scheme val="major"/>
    </font>
    <font>
      <sz val="11"/>
      <color theme="1"/>
      <name val="DevLys 010"/>
    </font>
    <font>
      <sz val="14"/>
      <color theme="1"/>
      <name val="DevLys 010"/>
    </font>
    <font>
      <sz val="22"/>
      <color theme="1"/>
      <name val="Kruti Dev 011"/>
    </font>
    <font>
      <sz val="12"/>
      <color theme="1"/>
      <name val="Cambria"/>
      <family val="1"/>
      <scheme val="major"/>
    </font>
    <font>
      <b/>
      <sz val="24"/>
      <color theme="1"/>
      <name val="Calibri"/>
      <family val="2"/>
      <scheme val="minor"/>
    </font>
    <font>
      <sz val="40"/>
      <color theme="1"/>
      <name val="Gloucester MT Extra Condensed"/>
      <family val="1"/>
    </font>
    <font>
      <b/>
      <sz val="12"/>
      <color theme="1"/>
      <name val="Kruti Dev 011"/>
    </font>
    <font>
      <b/>
      <sz val="28"/>
      <color theme="1"/>
      <name val="DevLys 010"/>
    </font>
    <font>
      <sz val="22"/>
      <color theme="1"/>
      <name val="DevLys 010"/>
    </font>
    <font>
      <b/>
      <sz val="17"/>
      <color theme="1"/>
      <name val="DevLys 010"/>
    </font>
    <font>
      <b/>
      <sz val="36"/>
      <color theme="1"/>
      <name val="DevLys 010"/>
    </font>
    <font>
      <u/>
      <sz val="20"/>
      <color theme="1"/>
      <name val="DevLys 010"/>
    </font>
    <font>
      <sz val="18"/>
      <color theme="1"/>
      <name val="DevLys 010"/>
    </font>
    <font>
      <sz val="26"/>
      <color theme="1"/>
      <name val="DevLys 010"/>
    </font>
    <font>
      <sz val="20"/>
      <color theme="1"/>
      <name val="DevLys 010"/>
    </font>
    <font>
      <sz val="16"/>
      <color theme="1"/>
      <name val="DevLys 010"/>
    </font>
    <font>
      <sz val="12"/>
      <color theme="1"/>
      <name val="DevLys 010"/>
    </font>
    <font>
      <b/>
      <sz val="12"/>
      <color theme="1"/>
      <name val="DevLys 010"/>
    </font>
    <font>
      <sz val="10"/>
      <color theme="1"/>
      <name val="DevLys 010"/>
    </font>
    <font>
      <b/>
      <sz val="72"/>
      <color theme="1"/>
      <name val="DevLys 010"/>
    </font>
    <font>
      <b/>
      <sz val="20"/>
      <color theme="1"/>
      <name val="DevLys 010"/>
    </font>
    <font>
      <b/>
      <sz val="18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7.5"/>
      <color theme="1"/>
      <name val="Verdana"/>
      <family val="2"/>
    </font>
    <font>
      <b/>
      <sz val="12"/>
      <color theme="1"/>
      <name val="Cambria"/>
      <family val="1"/>
      <scheme val="major"/>
    </font>
    <font>
      <b/>
      <i/>
      <sz val="16"/>
      <color theme="1"/>
      <name val="Cambria"/>
      <family val="1"/>
      <scheme val="major"/>
    </font>
    <font>
      <sz val="8"/>
      <color theme="1"/>
      <name val="DevLys 010"/>
    </font>
    <font>
      <b/>
      <sz val="35"/>
      <color theme="1"/>
      <name val="DevLys 010"/>
    </font>
    <font>
      <b/>
      <u/>
      <sz val="20"/>
      <color theme="1"/>
      <name val="DevLys 010"/>
    </font>
    <font>
      <b/>
      <u/>
      <sz val="22"/>
      <color theme="1"/>
      <name val="DevLys 010"/>
    </font>
    <font>
      <b/>
      <u/>
      <sz val="26"/>
      <color theme="1"/>
      <name val="DevLys 010"/>
    </font>
    <font>
      <sz val="8"/>
      <color theme="1"/>
      <name val="Century"/>
      <family val="1"/>
    </font>
    <font>
      <b/>
      <sz val="10"/>
      <color theme="1"/>
      <name val="Cambria"/>
      <family val="1"/>
      <scheme val="major"/>
    </font>
    <font>
      <b/>
      <sz val="48"/>
      <color theme="1"/>
      <name val="DevLys 010"/>
    </font>
    <font>
      <b/>
      <sz val="11"/>
      <color theme="1"/>
      <name val="DevLys 010"/>
    </font>
    <font>
      <b/>
      <sz val="10"/>
      <color theme="1"/>
      <name val="DevLys 010"/>
    </font>
    <font>
      <sz val="9"/>
      <color theme="1"/>
      <name val="DevLys 010"/>
    </font>
    <font>
      <sz val="18"/>
      <color theme="1"/>
      <name val="Calibri"/>
      <family val="2"/>
      <scheme val="minor"/>
    </font>
    <font>
      <b/>
      <u/>
      <sz val="18"/>
      <color theme="1"/>
      <name val="DevLys 010"/>
    </font>
    <font>
      <sz val="23"/>
      <color theme="1"/>
      <name val="Arial Rounded MT Bold"/>
      <family val="2"/>
    </font>
    <font>
      <b/>
      <sz val="23"/>
      <color theme="1"/>
      <name val="Arial Rounded MT Bold"/>
      <family val="2"/>
    </font>
    <font>
      <b/>
      <sz val="9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sz val="9"/>
      <name val="Times New Roman"/>
      <family val="1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onstantia"/>
      <family val="1"/>
    </font>
    <font>
      <sz val="14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15"/>
      <color theme="1"/>
      <name val="DevLys 010"/>
    </font>
    <font>
      <sz val="24"/>
      <color theme="1"/>
      <name val="DevLys 010"/>
    </font>
    <font>
      <b/>
      <sz val="36"/>
      <color rgb="FFFFC000"/>
      <name val="Algerian"/>
      <family val="5"/>
    </font>
    <font>
      <b/>
      <sz val="28"/>
      <color theme="0"/>
      <name val="Algerian"/>
      <family val="5"/>
    </font>
    <font>
      <b/>
      <sz val="12"/>
      <color rgb="FFFFFF00"/>
      <name val="Algerian"/>
      <family val="5"/>
    </font>
    <font>
      <b/>
      <sz val="26"/>
      <color theme="0"/>
      <name val="Algerian"/>
      <family val="5"/>
    </font>
    <font>
      <b/>
      <sz val="22"/>
      <color theme="0"/>
      <name val="Cambria"/>
      <family val="1"/>
      <scheme val="major"/>
    </font>
    <font>
      <u/>
      <sz val="11"/>
      <color theme="10"/>
      <name val="Calibri"/>
      <family val="2"/>
    </font>
    <font>
      <u/>
      <sz val="12"/>
      <color rgb="FFFFFF00"/>
      <name val="Calibri"/>
      <family val="2"/>
    </font>
    <font>
      <sz val="20"/>
      <color theme="0"/>
      <name val="BroadwayEngraved BT"/>
      <family val="5"/>
    </font>
    <font>
      <sz val="12"/>
      <color theme="0"/>
      <name val="Cambria"/>
      <family val="1"/>
      <scheme val="major"/>
    </font>
    <font>
      <sz val="14"/>
      <color theme="0"/>
      <name val="Cambria"/>
      <family val="1"/>
      <scheme val="major"/>
    </font>
    <font>
      <sz val="18"/>
      <color rgb="FFFFFF00"/>
      <name val="Calibri"/>
      <family val="2"/>
    </font>
    <font>
      <b/>
      <sz val="18"/>
      <color rgb="FFFFFF00"/>
      <name val="Calibri"/>
      <family val="2"/>
    </font>
    <font>
      <b/>
      <sz val="28"/>
      <color rgb="FFFF0000"/>
      <name val="Cambria"/>
      <family val="1"/>
      <scheme val="major"/>
    </font>
    <font>
      <sz val="2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1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rgb="FFFFFF00"/>
      </right>
      <top/>
      <bottom/>
      <diagonal/>
    </border>
    <border>
      <left style="medium">
        <color rgb="FFFFFF00"/>
      </left>
      <right style="thin">
        <color rgb="FFFFFF00"/>
      </right>
      <top style="medium">
        <color rgb="FFFFFF00"/>
      </top>
      <bottom style="thin">
        <color rgb="FFFFFF00"/>
      </bottom>
      <diagonal/>
    </border>
    <border>
      <left style="thin">
        <color rgb="FFFFFF00"/>
      </left>
      <right/>
      <top style="medium">
        <color rgb="FFFFFF00"/>
      </top>
      <bottom style="thin">
        <color rgb="FFFFFF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FF00"/>
      </left>
      <right/>
      <top style="thin">
        <color rgb="FFFFFF00"/>
      </top>
      <bottom style="thin">
        <color rgb="FFFFFF00"/>
      </bottom>
      <diagonal/>
    </border>
    <border>
      <left/>
      <right/>
      <top style="thin">
        <color rgb="FFFFFF00"/>
      </top>
      <bottom style="thin">
        <color rgb="FFFFFF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/>
      <right style="medium">
        <color rgb="FFFF0000"/>
      </right>
      <top style="thin">
        <color rgb="FFFFFF00"/>
      </top>
      <bottom style="thin">
        <color rgb="FFFFFF00"/>
      </bottom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/>
      <top style="thin">
        <color rgb="FFFFFF00"/>
      </top>
      <bottom style="thin">
        <color rgb="FFFFFF00"/>
      </bottom>
      <diagonal/>
    </border>
    <border>
      <left style="medium">
        <color rgb="FFFFFF00"/>
      </left>
      <right/>
      <top style="thin">
        <color rgb="FFFFFF00"/>
      </top>
      <bottom style="medium">
        <color rgb="FFFFFF00"/>
      </bottom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/>
      <right style="medium">
        <color rgb="FFFF0000"/>
      </right>
      <top style="thin">
        <color rgb="FFFFFF00"/>
      </top>
      <bottom style="medium">
        <color rgb="FFFFFF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5" fillId="0" borderId="0" applyNumberFormat="0" applyFill="0" applyBorder="0" applyAlignment="0" applyProtection="0">
      <alignment vertical="top"/>
      <protection locked="0"/>
    </xf>
  </cellStyleXfs>
  <cellXfs count="52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Alignment="1"/>
    <xf numFmtId="0" fontId="0" fillId="0" borderId="0" xfId="0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6" fillId="0" borderId="0" xfId="0" applyFont="1" applyAlignment="1">
      <alignment horizontal="center" vertical="center"/>
    </xf>
    <xf numFmtId="0" fontId="22" fillId="0" borderId="0" xfId="0" applyFont="1"/>
    <xf numFmtId="0" fontId="22" fillId="0" borderId="0" xfId="0" applyFont="1" applyBorder="1" applyAlignment="1">
      <alignment horizontal="center" vertical="center"/>
    </xf>
    <xf numFmtId="0" fontId="19" fillId="0" borderId="6" xfId="0" applyFont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23" fillId="0" borderId="49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vertical="center"/>
    </xf>
    <xf numFmtId="0" fontId="32" fillId="0" borderId="4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10" fillId="6" borderId="50" xfId="0" applyFont="1" applyFill="1" applyBorder="1" applyAlignment="1">
      <alignment horizontal="center" vertical="center"/>
    </xf>
    <xf numFmtId="0" fontId="33" fillId="0" borderId="43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2" fillId="5" borderId="36" xfId="0" applyFont="1" applyFill="1" applyBorder="1" applyAlignment="1">
      <alignment horizontal="center" vertical="center"/>
    </xf>
    <xf numFmtId="0" fontId="32" fillId="0" borderId="36" xfId="0" applyFont="1" applyBorder="1" applyAlignment="1">
      <alignment horizontal="center" vertical="center"/>
    </xf>
    <xf numFmtId="0" fontId="42" fillId="2" borderId="31" xfId="0" applyFont="1" applyFill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2" fillId="0" borderId="66" xfId="0" applyFont="1" applyBorder="1" applyAlignment="1">
      <alignment horizontal="center" vertical="center"/>
    </xf>
    <xf numFmtId="0" fontId="32" fillId="0" borderId="68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5" fillId="5" borderId="32" xfId="0" applyFont="1" applyFill="1" applyBorder="1" applyAlignment="1">
      <alignment horizontal="center" vertical="center"/>
    </xf>
    <xf numFmtId="0" fontId="43" fillId="5" borderId="32" xfId="0" applyFont="1" applyFill="1" applyBorder="1" applyAlignment="1">
      <alignment horizontal="center" vertical="center"/>
    </xf>
    <xf numFmtId="0" fontId="43" fillId="4" borderId="32" xfId="0" applyFont="1" applyFill="1" applyBorder="1" applyAlignment="1">
      <alignment horizontal="center" vertical="center"/>
    </xf>
    <xf numFmtId="0" fontId="5" fillId="4" borderId="32" xfId="0" applyFont="1" applyFill="1" applyBorder="1" applyAlignment="1">
      <alignment horizontal="center" vertical="center"/>
    </xf>
    <xf numFmtId="0" fontId="18" fillId="3" borderId="41" xfId="0" applyFont="1" applyFill="1" applyBorder="1" applyAlignment="1">
      <alignment horizontal="center" vertical="center" wrapText="1"/>
    </xf>
    <xf numFmtId="0" fontId="32" fillId="3" borderId="40" xfId="0" applyFont="1" applyFill="1" applyBorder="1" applyAlignment="1">
      <alignment horizontal="center" vertical="center" wrapText="1"/>
    </xf>
    <xf numFmtId="0" fontId="32" fillId="3" borderId="41" xfId="0" applyFont="1" applyFill="1" applyBorder="1" applyAlignment="1">
      <alignment horizontal="center" vertical="center" wrapText="1"/>
    </xf>
    <xf numFmtId="0" fontId="32" fillId="3" borderId="41" xfId="0" applyFont="1" applyFill="1" applyBorder="1" applyAlignment="1">
      <alignment horizontal="center" vertical="center"/>
    </xf>
    <xf numFmtId="0" fontId="32" fillId="3" borderId="42" xfId="0" applyFont="1" applyFill="1" applyBorder="1" applyAlignment="1">
      <alignment horizontal="center" vertical="center" wrapText="1"/>
    </xf>
    <xf numFmtId="0" fontId="43" fillId="0" borderId="33" xfId="0" applyFont="1" applyBorder="1" applyAlignment="1">
      <alignment horizontal="center" vertical="center"/>
    </xf>
    <xf numFmtId="0" fontId="5" fillId="4" borderId="3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5" borderId="32" xfId="0" applyFont="1" applyFill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5" borderId="32" xfId="0" applyFont="1" applyFill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3" fillId="4" borderId="33" xfId="0" applyFont="1" applyFill="1" applyBorder="1" applyAlignment="1">
      <alignment horizontal="center" vertical="center"/>
    </xf>
    <xf numFmtId="0" fontId="13" fillId="4" borderId="32" xfId="0" applyFont="1" applyFill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6" fillId="0" borderId="3" xfId="0" applyFont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37" fillId="6" borderId="3" xfId="0" applyFont="1" applyFill="1" applyBorder="1" applyAlignment="1">
      <alignment vertical="center"/>
    </xf>
    <xf numFmtId="0" fontId="10" fillId="6" borderId="3" xfId="0" applyFont="1" applyFill="1" applyBorder="1" applyAlignment="1">
      <alignment vertical="center" wrapText="1"/>
    </xf>
    <xf numFmtId="0" fontId="6" fillId="6" borderId="31" xfId="0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vertical="center"/>
    </xf>
    <xf numFmtId="0" fontId="37" fillId="6" borderId="4" xfId="0" applyFont="1" applyFill="1" applyBorder="1" applyAlignment="1">
      <alignment vertical="center"/>
    </xf>
    <xf numFmtId="0" fontId="8" fillId="5" borderId="31" xfId="0" applyFont="1" applyFill="1" applyBorder="1" applyAlignment="1">
      <alignment vertical="center"/>
    </xf>
    <xf numFmtId="0" fontId="49" fillId="0" borderId="5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43" fillId="4" borderId="1" xfId="0" applyFont="1" applyFill="1" applyBorder="1" applyAlignment="1">
      <alignment horizontal="center" vertical="center"/>
    </xf>
    <xf numFmtId="0" fontId="32" fillId="4" borderId="3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43" fillId="4" borderId="10" xfId="0" applyFont="1" applyFill="1" applyBorder="1" applyAlignment="1">
      <alignment horizontal="center" vertical="center"/>
    </xf>
    <xf numFmtId="0" fontId="5" fillId="4" borderId="26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43" fillId="4" borderId="35" xfId="0" applyFont="1" applyFill="1" applyBorder="1" applyAlignment="1">
      <alignment horizontal="center" vertical="center"/>
    </xf>
    <xf numFmtId="0" fontId="5" fillId="4" borderId="56" xfId="0" applyFont="1" applyFill="1" applyBorder="1" applyAlignment="1">
      <alignment horizontal="center" vertical="center"/>
    </xf>
    <xf numFmtId="0" fontId="5" fillId="4" borderId="38" xfId="0" applyFont="1" applyFill="1" applyBorder="1" applyAlignment="1">
      <alignment horizontal="center" vertical="center"/>
    </xf>
    <xf numFmtId="0" fontId="43" fillId="4" borderId="25" xfId="0" applyFont="1" applyFill="1" applyBorder="1" applyAlignment="1">
      <alignment horizontal="center" vertical="center"/>
    </xf>
    <xf numFmtId="0" fontId="5" fillId="4" borderId="29" xfId="0" applyFont="1" applyFill="1" applyBorder="1" applyAlignment="1">
      <alignment horizontal="center" vertical="center"/>
    </xf>
    <xf numFmtId="0" fontId="5" fillId="4" borderId="30" xfId="0" applyFont="1" applyFill="1" applyBorder="1" applyAlignment="1">
      <alignment horizontal="center" vertical="center"/>
    </xf>
    <xf numFmtId="0" fontId="43" fillId="4" borderId="44" xfId="0" applyFont="1" applyFill="1" applyBorder="1" applyAlignment="1">
      <alignment horizontal="center" vertical="center"/>
    </xf>
    <xf numFmtId="0" fontId="5" fillId="4" borderId="54" xfId="0" applyFont="1" applyFill="1" applyBorder="1" applyAlignment="1">
      <alignment horizontal="center" vertical="center"/>
    </xf>
    <xf numFmtId="0" fontId="5" fillId="4" borderId="45" xfId="0" applyFont="1" applyFill="1" applyBorder="1" applyAlignment="1">
      <alignment horizontal="center" vertical="center"/>
    </xf>
    <xf numFmtId="0" fontId="18" fillId="4" borderId="31" xfId="0" applyFont="1" applyFill="1" applyBorder="1" applyAlignment="1">
      <alignment horizontal="center" vertical="center" wrapText="1"/>
    </xf>
    <xf numFmtId="0" fontId="33" fillId="4" borderId="3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4" borderId="49" xfId="0" applyFont="1" applyFill="1" applyBorder="1" applyAlignment="1">
      <alignment horizontal="center" vertical="center" wrapText="1"/>
    </xf>
    <xf numFmtId="0" fontId="18" fillId="4" borderId="10" xfId="0" applyFont="1" applyFill="1" applyBorder="1" applyAlignment="1">
      <alignment horizontal="center" vertical="center" wrapText="1"/>
    </xf>
    <xf numFmtId="0" fontId="33" fillId="4" borderId="12" xfId="0" applyFont="1" applyFill="1" applyBorder="1" applyAlignment="1">
      <alignment horizontal="center" vertical="center" wrapText="1"/>
    </xf>
    <xf numFmtId="0" fontId="33" fillId="4" borderId="26" xfId="0" applyFont="1" applyFill="1" applyBorder="1" applyAlignment="1">
      <alignment horizontal="center" vertical="center" wrapText="1"/>
    </xf>
    <xf numFmtId="0" fontId="43" fillId="4" borderId="26" xfId="0" applyFont="1" applyFill="1" applyBorder="1" applyAlignment="1">
      <alignment horizontal="center" vertical="center"/>
    </xf>
    <xf numFmtId="0" fontId="33" fillId="4" borderId="35" xfId="0" applyFont="1" applyFill="1" applyBorder="1" applyAlignment="1">
      <alignment horizontal="center" vertical="center" wrapText="1"/>
    </xf>
    <xf numFmtId="0" fontId="33" fillId="4" borderId="56" xfId="0" applyFont="1" applyFill="1" applyBorder="1" applyAlignment="1">
      <alignment horizontal="center" vertical="center" wrapText="1"/>
    </xf>
    <xf numFmtId="0" fontId="43" fillId="4" borderId="56" xfId="0" applyFont="1" applyFill="1" applyBorder="1" applyAlignment="1">
      <alignment horizontal="center" vertical="center"/>
    </xf>
    <xf numFmtId="0" fontId="43" fillId="4" borderId="38" xfId="0" applyFont="1" applyFill="1" applyBorder="1" applyAlignment="1">
      <alignment horizontal="center" vertical="center"/>
    </xf>
    <xf numFmtId="0" fontId="43" fillId="4" borderId="17" xfId="0" applyFont="1" applyFill="1" applyBorder="1" applyAlignment="1">
      <alignment horizontal="center" vertical="center"/>
    </xf>
    <xf numFmtId="0" fontId="33" fillId="4" borderId="65" xfId="0" applyFont="1" applyFill="1" applyBorder="1" applyAlignment="1">
      <alignment horizontal="center" vertical="center" wrapText="1"/>
    </xf>
    <xf numFmtId="0" fontId="33" fillId="4" borderId="75" xfId="0" applyFont="1" applyFill="1" applyBorder="1" applyAlignment="1">
      <alignment horizontal="center" vertical="center" wrapText="1"/>
    </xf>
    <xf numFmtId="0" fontId="18" fillId="4" borderId="75" xfId="0" applyFont="1" applyFill="1" applyBorder="1" applyAlignment="1">
      <alignment horizontal="center" vertical="center" wrapText="1"/>
    </xf>
    <xf numFmtId="0" fontId="32" fillId="4" borderId="76" xfId="0" applyFont="1" applyFill="1" applyBorder="1" applyAlignment="1">
      <alignment horizontal="center" vertical="center" wrapText="1"/>
    </xf>
    <xf numFmtId="0" fontId="32" fillId="4" borderId="34" xfId="0" applyFont="1" applyFill="1" applyBorder="1" applyAlignment="1">
      <alignment horizontal="center" vertical="center" wrapText="1"/>
    </xf>
    <xf numFmtId="0" fontId="33" fillId="4" borderId="39" xfId="0" applyFont="1" applyFill="1" applyBorder="1" applyAlignment="1">
      <alignment horizontal="center" vertical="center" wrapText="1"/>
    </xf>
    <xf numFmtId="0" fontId="33" fillId="4" borderId="34" xfId="0" applyFont="1" applyFill="1" applyBorder="1" applyAlignment="1">
      <alignment horizontal="center" vertical="center" wrapText="1"/>
    </xf>
    <xf numFmtId="0" fontId="53" fillId="4" borderId="1" xfId="0" applyFont="1" applyFill="1" applyBorder="1" applyAlignment="1">
      <alignment horizontal="center" vertical="center" wrapText="1"/>
    </xf>
    <xf numFmtId="0" fontId="53" fillId="4" borderId="10" xfId="0" applyFont="1" applyFill="1" applyBorder="1" applyAlignment="1">
      <alignment horizontal="center" vertical="center" wrapText="1"/>
    </xf>
    <xf numFmtId="0" fontId="53" fillId="4" borderId="17" xfId="0" applyFont="1" applyFill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13" fillId="2" borderId="31" xfId="0" applyFont="1" applyFill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73" xfId="0" applyFont="1" applyBorder="1" applyAlignment="1">
      <alignment horizontal="center" vertical="center"/>
    </xf>
    <xf numFmtId="0" fontId="20" fillId="5" borderId="41" xfId="0" applyFont="1" applyFill="1" applyBorder="1" applyAlignment="1">
      <alignment horizontal="center" vertical="center"/>
    </xf>
    <xf numFmtId="0" fontId="20" fillId="5" borderId="17" xfId="0" applyFont="1" applyFill="1" applyBorder="1" applyAlignment="1">
      <alignment horizontal="center" vertical="center"/>
    </xf>
    <xf numFmtId="0" fontId="20" fillId="5" borderId="73" xfId="0" applyFont="1" applyFill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5" borderId="41" xfId="0" applyFont="1" applyFill="1" applyBorder="1" applyAlignment="1">
      <alignment horizontal="center" vertical="center"/>
    </xf>
    <xf numFmtId="0" fontId="3" fillId="5" borderId="73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49" fillId="0" borderId="50" xfId="0" applyFont="1" applyBorder="1" applyAlignment="1">
      <alignment horizontal="center" vertical="center" wrapText="1"/>
    </xf>
    <xf numFmtId="0" fontId="35" fillId="4" borderId="17" xfId="0" applyFont="1" applyFill="1" applyBorder="1" applyAlignment="1">
      <alignment horizontal="center" vertical="center" wrapText="1"/>
    </xf>
    <xf numFmtId="0" fontId="7" fillId="4" borderId="77" xfId="0" applyFont="1" applyFill="1" applyBorder="1" applyAlignment="1">
      <alignment horizontal="center" wrapText="1"/>
    </xf>
    <xf numFmtId="0" fontId="32" fillId="0" borderId="4" xfId="0" applyFont="1" applyBorder="1" applyAlignment="1">
      <alignment horizontal="center" vertical="center"/>
    </xf>
    <xf numFmtId="0" fontId="22" fillId="0" borderId="0" xfId="0" applyFont="1" applyBorder="1"/>
    <xf numFmtId="0" fontId="57" fillId="0" borderId="0" xfId="0" applyFont="1" applyAlignment="1">
      <alignment horizontal="center" vertical="center"/>
    </xf>
    <xf numFmtId="0" fontId="57" fillId="0" borderId="0" xfId="0" applyFont="1"/>
    <xf numFmtId="0" fontId="58" fillId="0" borderId="31" xfId="0" applyFont="1" applyBorder="1" applyAlignment="1">
      <alignment horizontal="center" vertical="center"/>
    </xf>
    <xf numFmtId="0" fontId="57" fillId="0" borderId="0" xfId="0" applyFont="1" applyBorder="1" applyAlignment="1">
      <alignment horizontal="center" vertical="center"/>
    </xf>
    <xf numFmtId="0" fontId="58" fillId="0" borderId="0" xfId="0" applyFont="1" applyBorder="1" applyAlignment="1">
      <alignment horizontal="center" vertical="center"/>
    </xf>
    <xf numFmtId="0" fontId="57" fillId="0" borderId="0" xfId="0" applyFont="1" applyBorder="1"/>
    <xf numFmtId="0" fontId="0" fillId="0" borderId="1" xfId="0" applyFill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59" fillId="0" borderId="1" xfId="0" applyFont="1" applyFill="1" applyBorder="1" applyAlignment="1">
      <alignment horizontal="center" vertical="center" wrapText="1"/>
    </xf>
    <xf numFmtId="0" fontId="60" fillId="0" borderId="1" xfId="0" applyFont="1" applyFill="1" applyBorder="1" applyAlignment="1">
      <alignment horizontal="center" vertical="center" wrapText="1"/>
    </xf>
    <xf numFmtId="1" fontId="61" fillId="0" borderId="1" xfId="0" applyNumberFormat="1" applyFont="1" applyFill="1" applyBorder="1" applyAlignment="1">
      <alignment horizontal="center" vertical="center" shrinkToFit="1"/>
    </xf>
    <xf numFmtId="165" fontId="61" fillId="0" borderId="1" xfId="0" applyNumberFormat="1" applyFont="1" applyFill="1" applyBorder="1" applyAlignment="1">
      <alignment horizontal="center" vertical="center" shrinkToFit="1"/>
    </xf>
    <xf numFmtId="0" fontId="62" fillId="0" borderId="1" xfId="0" applyFont="1" applyFill="1" applyBorder="1" applyAlignment="1">
      <alignment horizontal="center" vertical="center" wrapText="1"/>
    </xf>
    <xf numFmtId="166" fontId="61" fillId="0" borderId="1" xfId="0" applyNumberFormat="1" applyFont="1" applyFill="1" applyBorder="1" applyAlignment="1">
      <alignment horizontal="center" vertical="center" shrinkToFit="1"/>
    </xf>
    <xf numFmtId="167" fontId="61" fillId="0" borderId="1" xfId="0" applyNumberFormat="1" applyFont="1" applyFill="1" applyBorder="1" applyAlignment="1">
      <alignment horizontal="center" vertical="center" shrinkToFit="1"/>
    </xf>
    <xf numFmtId="0" fontId="40" fillId="0" borderId="1" xfId="0" applyFont="1" applyBorder="1" applyAlignment="1">
      <alignment horizontal="center" vertical="center" wrapText="1"/>
    </xf>
    <xf numFmtId="0" fontId="64" fillId="0" borderId="1" xfId="0" applyFont="1" applyBorder="1" applyAlignment="1">
      <alignment horizontal="center" wrapText="1"/>
    </xf>
    <xf numFmtId="0" fontId="63" fillId="0" borderId="1" xfId="0" applyFont="1" applyBorder="1" applyAlignment="1">
      <alignment horizontal="center" vertical="center" wrapText="1"/>
    </xf>
    <xf numFmtId="0" fontId="66" fillId="0" borderId="0" xfId="0" applyFont="1" applyAlignment="1">
      <alignment vertical="center"/>
    </xf>
    <xf numFmtId="0" fontId="10" fillId="0" borderId="22" xfId="0" applyFont="1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50" fillId="0" borderId="15" xfId="0" applyNumberFormat="1" applyFont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 wrapText="1"/>
    </xf>
    <xf numFmtId="0" fontId="63" fillId="0" borderId="0" xfId="0" applyFont="1"/>
    <xf numFmtId="164" fontId="50" fillId="0" borderId="16" xfId="0" applyNumberFormat="1" applyFont="1" applyBorder="1" applyAlignment="1">
      <alignment horizontal="center" vertical="center" wrapText="1"/>
    </xf>
    <xf numFmtId="0" fontId="50" fillId="0" borderId="17" xfId="0" applyFont="1" applyBorder="1" applyAlignment="1">
      <alignment horizontal="center" vertical="center" wrapText="1"/>
    </xf>
    <xf numFmtId="0" fontId="34" fillId="0" borderId="26" xfId="0" applyFont="1" applyBorder="1" applyAlignment="1">
      <alignment horizontal="center" wrapText="1"/>
    </xf>
    <xf numFmtId="0" fontId="34" fillId="0" borderId="18" xfId="0" applyFont="1" applyBorder="1" applyAlignment="1">
      <alignment horizontal="center" wrapText="1"/>
    </xf>
    <xf numFmtId="0" fontId="10" fillId="2" borderId="7" xfId="0" applyFont="1" applyFill="1" applyBorder="1" applyAlignment="1">
      <alignment horizontal="center" vertical="center" wrapText="1"/>
    </xf>
    <xf numFmtId="0" fontId="65" fillId="2" borderId="36" xfId="0" applyFont="1" applyFill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1" fontId="31" fillId="0" borderId="5" xfId="0" applyNumberFormat="1" applyFont="1" applyBorder="1" applyAlignment="1">
      <alignment horizontal="center" vertical="center" wrapText="1"/>
    </xf>
    <xf numFmtId="0" fontId="31" fillId="0" borderId="28" xfId="0" applyFont="1" applyBorder="1" applyAlignment="1">
      <alignment horizontal="center" vertical="center" wrapText="1"/>
    </xf>
    <xf numFmtId="1" fontId="31" fillId="0" borderId="56" xfId="0" applyNumberFormat="1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 wrapText="1"/>
    </xf>
    <xf numFmtId="1" fontId="31" fillId="0" borderId="11" xfId="0" applyNumberFormat="1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1" fontId="31" fillId="0" borderId="35" xfId="0" applyNumberFormat="1" applyFont="1" applyBorder="1" applyAlignment="1">
      <alignment horizontal="center" vertical="center" wrapText="1"/>
    </xf>
    <xf numFmtId="1" fontId="31" fillId="0" borderId="25" xfId="0" applyNumberFormat="1" applyFont="1" applyBorder="1" applyAlignment="1">
      <alignment horizontal="center" vertical="center" wrapText="1"/>
    </xf>
    <xf numFmtId="0" fontId="31" fillId="0" borderId="15" xfId="0" applyFont="1" applyBorder="1" applyAlignment="1">
      <alignment horizontal="center" vertical="center"/>
    </xf>
    <xf numFmtId="1" fontId="31" fillId="0" borderId="29" xfId="0" applyNumberFormat="1" applyFont="1" applyBorder="1" applyAlignment="1">
      <alignment horizontal="center" vertical="center" wrapText="1"/>
    </xf>
    <xf numFmtId="1" fontId="37" fillId="0" borderId="18" xfId="0" applyNumberFormat="1" applyFont="1" applyBorder="1" applyAlignment="1">
      <alignment horizontal="center" vertical="center"/>
    </xf>
    <xf numFmtId="0" fontId="7" fillId="5" borderId="75" xfId="0" applyFont="1" applyFill="1" applyBorder="1" applyAlignment="1">
      <alignment horizontal="center" vertical="center"/>
    </xf>
    <xf numFmtId="0" fontId="7" fillId="5" borderId="76" xfId="0" applyFont="1" applyFill="1" applyBorder="1" applyAlignment="1">
      <alignment horizontal="center" vertical="center" wrapText="1"/>
    </xf>
    <xf numFmtId="0" fontId="7" fillId="5" borderId="34" xfId="0" applyFont="1" applyFill="1" applyBorder="1" applyAlignment="1">
      <alignment horizontal="center" vertical="center" wrapText="1"/>
    </xf>
    <xf numFmtId="1" fontId="58" fillId="0" borderId="31" xfId="0" applyNumberFormat="1" applyFont="1" applyBorder="1" applyAlignment="1">
      <alignment horizontal="center" vertical="center"/>
    </xf>
    <xf numFmtId="1" fontId="13" fillId="5" borderId="32" xfId="0" applyNumberFormat="1" applyFont="1" applyFill="1" applyBorder="1" applyAlignment="1">
      <alignment horizontal="center" vertical="center"/>
    </xf>
    <xf numFmtId="1" fontId="14" fillId="0" borderId="33" xfId="0" applyNumberFormat="1" applyFont="1" applyBorder="1" applyAlignment="1">
      <alignment horizontal="center" vertical="center"/>
    </xf>
    <xf numFmtId="1" fontId="14" fillId="0" borderId="32" xfId="0" applyNumberFormat="1" applyFont="1" applyBorder="1" applyAlignment="1">
      <alignment horizontal="center" vertical="center"/>
    </xf>
    <xf numFmtId="1" fontId="43" fillId="0" borderId="33" xfId="0" applyNumberFormat="1" applyFont="1" applyBorder="1" applyAlignment="1">
      <alignment horizontal="center" vertical="center"/>
    </xf>
    <xf numFmtId="1" fontId="23" fillId="0" borderId="49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23" fillId="0" borderId="73" xfId="0" applyFont="1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168" fontId="0" fillId="0" borderId="0" xfId="0" applyNumberFormat="1"/>
    <xf numFmtId="1" fontId="0" fillId="0" borderId="0" xfId="0" applyNumberFormat="1"/>
    <xf numFmtId="0" fontId="7" fillId="4" borderId="8" xfId="0" applyFont="1" applyFill="1" applyBorder="1" applyAlignment="1">
      <alignment horizontal="center" wrapText="1"/>
    </xf>
    <xf numFmtId="0" fontId="10" fillId="4" borderId="6" xfId="0" applyFont="1" applyFill="1" applyBorder="1" applyAlignment="1">
      <alignment horizontal="right" vertical="center" wrapText="1"/>
    </xf>
    <xf numFmtId="0" fontId="10" fillId="4" borderId="19" xfId="0" applyFont="1" applyFill="1" applyBorder="1" applyAlignment="1">
      <alignment horizontal="right" vertical="center" wrapText="1"/>
    </xf>
    <xf numFmtId="0" fontId="32" fillId="4" borderId="37" xfId="0" applyFont="1" applyFill="1" applyBorder="1" applyAlignment="1">
      <alignment horizontal="center" vertical="center" wrapText="1"/>
    </xf>
    <xf numFmtId="0" fontId="11" fillId="4" borderId="23" xfId="0" applyFont="1" applyFill="1" applyBorder="1" applyAlignment="1">
      <alignment horizontal="center" vertical="center" wrapText="1"/>
    </xf>
    <xf numFmtId="0" fontId="11" fillId="4" borderId="72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 wrapText="1"/>
    </xf>
    <xf numFmtId="0" fontId="10" fillId="4" borderId="44" xfId="0" applyFont="1" applyFill="1" applyBorder="1" applyAlignment="1">
      <alignment horizontal="center" vertical="center" wrapText="1"/>
    </xf>
    <xf numFmtId="0" fontId="10" fillId="4" borderId="54" xfId="0" applyFont="1" applyFill="1" applyBorder="1" applyAlignment="1">
      <alignment horizontal="center" vertical="center" wrapText="1"/>
    </xf>
    <xf numFmtId="0" fontId="10" fillId="4" borderId="45" xfId="0" applyFont="1" applyFill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6" fillId="0" borderId="54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49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5" borderId="10" xfId="0" applyFont="1" applyFill="1" applyBorder="1" applyAlignment="1">
      <alignment horizontal="center" vertical="center" wrapText="1"/>
    </xf>
    <xf numFmtId="0" fontId="20" fillId="5" borderId="49" xfId="0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 wrapText="1"/>
    </xf>
    <xf numFmtId="0" fontId="20" fillId="0" borderId="69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5" borderId="41" xfId="0" applyFont="1" applyFill="1" applyBorder="1" applyAlignment="1">
      <alignment horizontal="center" vertical="center" wrapText="1"/>
    </xf>
    <xf numFmtId="0" fontId="20" fillId="5" borderId="73" xfId="0" applyFont="1" applyFill="1" applyBorder="1" applyAlignment="1">
      <alignment horizontal="center" vertical="center" wrapText="1"/>
    </xf>
    <xf numFmtId="0" fontId="71" fillId="9" borderId="84" xfId="0" applyFont="1" applyFill="1" applyBorder="1" applyAlignment="1">
      <alignment horizontal="center" vertical="top"/>
    </xf>
    <xf numFmtId="0" fontId="76" fillId="8" borderId="90" xfId="1" applyFont="1" applyFill="1" applyBorder="1" applyAlignment="1" applyProtection="1">
      <alignment horizontal="center" vertical="center"/>
    </xf>
    <xf numFmtId="0" fontId="76" fillId="8" borderId="91" xfId="1" applyFont="1" applyFill="1" applyBorder="1" applyAlignment="1" applyProtection="1">
      <alignment horizontal="center" vertical="center" wrapText="1"/>
    </xf>
    <xf numFmtId="0" fontId="78" fillId="9" borderId="89" xfId="1" applyFont="1" applyFill="1" applyBorder="1" applyAlignment="1" applyProtection="1">
      <alignment horizontal="center" vertical="center" wrapText="1"/>
    </xf>
    <xf numFmtId="0" fontId="79" fillId="9" borderId="93" xfId="0" applyFont="1" applyFill="1" applyBorder="1" applyAlignment="1">
      <alignment horizontal="center" vertical="center"/>
    </xf>
    <xf numFmtId="1" fontId="61" fillId="0" borderId="95" xfId="0" applyNumberFormat="1" applyFont="1" applyFill="1" applyBorder="1" applyAlignment="1">
      <alignment horizontal="center" vertical="top" shrinkToFit="1"/>
    </xf>
    <xf numFmtId="165" fontId="61" fillId="0" borderId="95" xfId="0" applyNumberFormat="1" applyFont="1" applyFill="1" applyBorder="1" applyAlignment="1">
      <alignment horizontal="left" vertical="top" shrinkToFit="1"/>
    </xf>
    <xf numFmtId="0" fontId="62" fillId="0" borderId="95" xfId="0" applyFont="1" applyFill="1" applyBorder="1" applyAlignment="1">
      <alignment horizontal="left" vertical="top" wrapText="1"/>
    </xf>
    <xf numFmtId="166" fontId="61" fillId="0" borderId="95" xfId="0" applyNumberFormat="1" applyFont="1" applyFill="1" applyBorder="1" applyAlignment="1">
      <alignment horizontal="left" vertical="top" shrinkToFit="1"/>
    </xf>
    <xf numFmtId="1" fontId="61" fillId="0" borderId="95" xfId="0" applyNumberFormat="1" applyFont="1" applyFill="1" applyBorder="1" applyAlignment="1">
      <alignment horizontal="left" vertical="top" shrinkToFit="1"/>
    </xf>
    <xf numFmtId="167" fontId="61" fillId="0" borderId="95" xfId="0" applyNumberFormat="1" applyFont="1" applyFill="1" applyBorder="1" applyAlignment="1">
      <alignment horizontal="center" vertical="top" shrinkToFit="1"/>
    </xf>
    <xf numFmtId="0" fontId="0" fillId="0" borderId="95" xfId="0" applyFill="1" applyBorder="1" applyAlignment="1">
      <alignment horizontal="left" vertical="center" wrapText="1"/>
    </xf>
    <xf numFmtId="0" fontId="0" fillId="0" borderId="95" xfId="0" applyFill="1" applyBorder="1" applyAlignment="1">
      <alignment horizontal="left" vertical="top" wrapText="1"/>
    </xf>
    <xf numFmtId="0" fontId="0" fillId="0" borderId="96" xfId="0" applyFill="1" applyBorder="1" applyAlignment="1">
      <alignment horizontal="left" vertical="top" wrapText="1"/>
    </xf>
    <xf numFmtId="167" fontId="61" fillId="0" borderId="95" xfId="0" applyNumberFormat="1" applyFont="1" applyFill="1" applyBorder="1" applyAlignment="1">
      <alignment horizontal="left" vertical="top" shrinkToFit="1"/>
    </xf>
    <xf numFmtId="0" fontId="64" fillId="0" borderId="0" xfId="0" applyFont="1"/>
    <xf numFmtId="0" fontId="64" fillId="0" borderId="0" xfId="0" applyFont="1" applyAlignment="1"/>
    <xf numFmtId="0" fontId="0" fillId="7" borderId="81" xfId="0" applyFill="1" applyBorder="1" applyAlignment="1">
      <alignment horizontal="center"/>
    </xf>
    <xf numFmtId="0" fontId="70" fillId="8" borderId="82" xfId="0" applyFont="1" applyFill="1" applyBorder="1" applyAlignment="1">
      <alignment horizontal="center" vertical="center"/>
    </xf>
    <xf numFmtId="0" fontId="70" fillId="8" borderId="83" xfId="0" applyFont="1" applyFill="1" applyBorder="1" applyAlignment="1">
      <alignment horizontal="center" vertical="center"/>
    </xf>
    <xf numFmtId="0" fontId="72" fillId="9" borderId="85" xfId="0" applyFont="1" applyFill="1" applyBorder="1" applyAlignment="1">
      <alignment horizontal="justify" vertical="justify" wrapText="1"/>
    </xf>
    <xf numFmtId="0" fontId="72" fillId="9" borderId="86" xfId="0" applyFont="1" applyFill="1" applyBorder="1" applyAlignment="1">
      <alignment horizontal="justify" vertical="justify" wrapText="1"/>
    </xf>
    <xf numFmtId="0" fontId="73" fillId="9" borderId="87" xfId="0" applyFont="1" applyFill="1" applyBorder="1" applyAlignment="1">
      <alignment horizontal="center" vertical="top"/>
    </xf>
    <xf numFmtId="0" fontId="73" fillId="9" borderId="89" xfId="0" applyFont="1" applyFill="1" applyBorder="1" applyAlignment="1">
      <alignment horizontal="center" vertical="top"/>
    </xf>
    <xf numFmtId="0" fontId="74" fillId="8" borderId="85" xfId="0" applyFont="1" applyFill="1" applyBorder="1" applyAlignment="1">
      <alignment horizontal="center"/>
    </xf>
    <xf numFmtId="0" fontId="74" fillId="8" borderId="88" xfId="0" applyFont="1" applyFill="1" applyBorder="1" applyAlignment="1">
      <alignment horizontal="center"/>
    </xf>
    <xf numFmtId="0" fontId="80" fillId="9" borderId="85" xfId="1" applyFont="1" applyFill="1" applyBorder="1" applyAlignment="1" applyProtection="1">
      <alignment horizontal="center" vertical="center" wrapText="1"/>
    </xf>
    <xf numFmtId="0" fontId="81" fillId="9" borderId="88" xfId="1" applyFont="1" applyFill="1" applyBorder="1" applyAlignment="1" applyProtection="1">
      <alignment horizontal="center" vertical="center" wrapText="1"/>
    </xf>
    <xf numFmtId="0" fontId="74" fillId="9" borderId="90" xfId="0" applyFont="1" applyFill="1" applyBorder="1" applyAlignment="1">
      <alignment horizontal="center"/>
    </xf>
    <xf numFmtId="0" fontId="74" fillId="9" borderId="91" xfId="0" applyFont="1" applyFill="1" applyBorder="1" applyAlignment="1">
      <alignment horizontal="center"/>
    </xf>
    <xf numFmtId="0" fontId="77" fillId="9" borderId="89" xfId="1" applyFont="1" applyFill="1" applyBorder="1" applyAlignment="1" applyProtection="1">
      <alignment horizontal="center" vertical="center" wrapText="1"/>
    </xf>
    <xf numFmtId="0" fontId="82" fillId="9" borderId="92" xfId="0" applyFont="1" applyFill="1" applyBorder="1" applyAlignment="1">
      <alignment horizontal="center" vertical="center" wrapText="1"/>
    </xf>
    <xf numFmtId="0" fontId="83" fillId="9" borderId="94" xfId="0" applyFont="1" applyFill="1" applyBorder="1" applyAlignment="1">
      <alignment vertical="center"/>
    </xf>
    <xf numFmtId="0" fontId="38" fillId="0" borderId="59" xfId="0" applyFont="1" applyBorder="1" applyAlignment="1">
      <alignment horizontal="center" wrapText="1"/>
    </xf>
    <xf numFmtId="0" fontId="38" fillId="0" borderId="60" xfId="0" applyFont="1" applyBorder="1" applyAlignment="1">
      <alignment horizontal="center" wrapText="1"/>
    </xf>
    <xf numFmtId="0" fontId="39" fillId="0" borderId="61" xfId="0" applyFont="1" applyBorder="1" applyAlignment="1">
      <alignment horizontal="center" wrapText="1"/>
    </xf>
    <xf numFmtId="0" fontId="39" fillId="0" borderId="0" xfId="0" applyFont="1" applyBorder="1" applyAlignment="1">
      <alignment horizontal="center" wrapText="1"/>
    </xf>
    <xf numFmtId="0" fontId="18" fillId="0" borderId="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7" fillId="5" borderId="2" xfId="0" applyFont="1" applyFill="1" applyBorder="1" applyAlignment="1">
      <alignment horizontal="center" vertical="center"/>
    </xf>
    <xf numFmtId="0" fontId="27" fillId="5" borderId="3" xfId="0" applyFont="1" applyFill="1" applyBorder="1" applyAlignment="1">
      <alignment horizontal="center" vertical="center"/>
    </xf>
    <xf numFmtId="0" fontId="27" fillId="5" borderId="4" xfId="0" applyFont="1" applyFill="1" applyBorder="1" applyAlignment="1">
      <alignment horizontal="center" vertical="center"/>
    </xf>
    <xf numFmtId="0" fontId="24" fillId="0" borderId="6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right" vertical="center"/>
    </xf>
    <xf numFmtId="0" fontId="37" fillId="0" borderId="17" xfId="0" applyFont="1" applyBorder="1" applyAlignment="1">
      <alignment horizontal="right" vertical="center"/>
    </xf>
    <xf numFmtId="0" fontId="37" fillId="0" borderId="46" xfId="0" applyFont="1" applyBorder="1" applyAlignment="1">
      <alignment horizontal="right" vertical="center"/>
    </xf>
    <xf numFmtId="0" fontId="7" fillId="5" borderId="80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39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34" fillId="4" borderId="1" xfId="0" applyFont="1" applyFill="1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34" fillId="4" borderId="17" xfId="0" applyFont="1" applyFill="1" applyBorder="1" applyAlignment="1">
      <alignment horizontal="center" wrapText="1"/>
    </xf>
    <xf numFmtId="0" fontId="51" fillId="0" borderId="3" xfId="0" applyFont="1" applyBorder="1" applyAlignment="1">
      <alignment horizontal="center" vertical="center"/>
    </xf>
    <xf numFmtId="0" fontId="51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center" wrapText="1"/>
    </xf>
    <xf numFmtId="0" fontId="9" fillId="0" borderId="25" xfId="0" applyFont="1" applyBorder="1" applyAlignment="1">
      <alignment horizontal="center" wrapText="1"/>
    </xf>
    <xf numFmtId="0" fontId="18" fillId="2" borderId="2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7" fillId="0" borderId="0" xfId="0" applyFont="1" applyAlignment="1">
      <alignment horizontal="center" wrapText="1"/>
    </xf>
    <xf numFmtId="0" fontId="45" fillId="0" borderId="3" xfId="0" applyFont="1" applyBorder="1" applyAlignment="1">
      <alignment horizontal="center" vertical="center"/>
    </xf>
    <xf numFmtId="0" fontId="45" fillId="0" borderId="4" xfId="0" applyFont="1" applyBorder="1" applyAlignment="1">
      <alignment horizontal="center" vertical="center"/>
    </xf>
    <xf numFmtId="0" fontId="27" fillId="6" borderId="2" xfId="0" applyFont="1" applyFill="1" applyBorder="1" applyAlignment="1">
      <alignment horizontal="center" vertical="center"/>
    </xf>
    <xf numFmtId="0" fontId="27" fillId="6" borderId="3" xfId="0" applyFont="1" applyFill="1" applyBorder="1" applyAlignment="1">
      <alignment horizontal="center" vertical="center"/>
    </xf>
    <xf numFmtId="0" fontId="27" fillId="6" borderId="4" xfId="0" applyFont="1" applyFill="1" applyBorder="1" applyAlignment="1">
      <alignment horizontal="center" vertical="center"/>
    </xf>
    <xf numFmtId="0" fontId="18" fillId="4" borderId="36" xfId="0" applyFont="1" applyFill="1" applyBorder="1" applyAlignment="1">
      <alignment horizontal="center" vertical="center" wrapText="1"/>
    </xf>
    <xf numFmtId="0" fontId="18" fillId="4" borderId="37" xfId="0" applyFont="1" applyFill="1" applyBorder="1" applyAlignment="1">
      <alignment horizontal="center" vertical="center" wrapText="1"/>
    </xf>
    <xf numFmtId="0" fontId="28" fillId="4" borderId="6" xfId="0" applyFont="1" applyFill="1" applyBorder="1" applyAlignment="1">
      <alignment horizontal="center" vertical="center" wrapText="1"/>
    </xf>
    <xf numFmtId="0" fontId="28" fillId="4" borderId="8" xfId="0" applyFont="1" applyFill="1" applyBorder="1" applyAlignment="1">
      <alignment horizontal="center" vertical="center" wrapText="1"/>
    </xf>
    <xf numFmtId="0" fontId="29" fillId="0" borderId="36" xfId="0" applyFont="1" applyBorder="1" applyAlignment="1">
      <alignment horizontal="center" vertical="center" wrapText="1"/>
    </xf>
    <xf numFmtId="0" fontId="29" fillId="0" borderId="37" xfId="0" applyFont="1" applyBorder="1" applyAlignment="1">
      <alignment horizontal="center" vertical="center" wrapText="1"/>
    </xf>
    <xf numFmtId="0" fontId="30" fillId="4" borderId="19" xfId="0" applyFont="1" applyFill="1" applyBorder="1" applyAlignment="1">
      <alignment horizontal="center" vertical="center"/>
    </xf>
    <xf numFmtId="0" fontId="30" fillId="4" borderId="21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25" fillId="0" borderId="2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/>
    </xf>
    <xf numFmtId="0" fontId="55" fillId="0" borderId="3" xfId="0" applyFont="1" applyBorder="1"/>
    <xf numFmtId="0" fontId="55" fillId="0" borderId="4" xfId="0" applyFont="1" applyBorder="1"/>
    <xf numFmtId="0" fontId="32" fillId="0" borderId="2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64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33" fillId="4" borderId="36" xfId="0" applyFont="1" applyFill="1" applyBorder="1" applyAlignment="1">
      <alignment horizontal="center" vertical="center" wrapText="1"/>
    </xf>
    <xf numFmtId="0" fontId="33" fillId="4" borderId="37" xfId="0" applyFont="1" applyFill="1" applyBorder="1" applyAlignment="1">
      <alignment horizontal="center" vertical="center" wrapText="1"/>
    </xf>
    <xf numFmtId="0" fontId="28" fillId="4" borderId="7" xfId="0" applyFont="1" applyFill="1" applyBorder="1" applyAlignment="1">
      <alignment horizontal="center" vertical="center" wrapText="1"/>
    </xf>
    <xf numFmtId="0" fontId="32" fillId="0" borderId="36" xfId="0" applyFont="1" applyBorder="1" applyAlignment="1">
      <alignment horizontal="center" vertical="center" wrapText="1"/>
    </xf>
    <xf numFmtId="0" fontId="32" fillId="0" borderId="37" xfId="0" applyFont="1" applyBorder="1" applyAlignment="1">
      <alignment horizontal="center" vertical="center" wrapText="1"/>
    </xf>
    <xf numFmtId="0" fontId="31" fillId="0" borderId="19" xfId="0" applyFont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0" fontId="31" fillId="0" borderId="21" xfId="0" applyFont="1" applyBorder="1" applyAlignment="1">
      <alignment horizontal="center" vertical="center"/>
    </xf>
    <xf numFmtId="0" fontId="16" fillId="0" borderId="63" xfId="0" applyFont="1" applyBorder="1" applyAlignment="1">
      <alignment horizontal="center" vertical="center" wrapText="1"/>
    </xf>
    <xf numFmtId="0" fontId="16" fillId="0" borderId="62" xfId="0" applyFont="1" applyBorder="1" applyAlignment="1">
      <alignment horizontal="center" vertical="center" wrapText="1"/>
    </xf>
    <xf numFmtId="0" fontId="45" fillId="0" borderId="20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 wrapText="1"/>
    </xf>
    <xf numFmtId="0" fontId="4" fillId="5" borderId="51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49" xfId="0" applyFont="1" applyFill="1" applyBorder="1" applyAlignment="1">
      <alignment horizontal="center" vertical="center" wrapText="1"/>
    </xf>
    <xf numFmtId="0" fontId="15" fillId="5" borderId="41" xfId="0" applyFont="1" applyFill="1" applyBorder="1" applyAlignment="1">
      <alignment horizontal="center" vertical="center" wrapText="1"/>
    </xf>
    <xf numFmtId="0" fontId="15" fillId="5" borderId="69" xfId="0" applyFont="1" applyFill="1" applyBorder="1" applyAlignment="1">
      <alignment horizontal="center" vertical="center" wrapText="1"/>
    </xf>
    <xf numFmtId="0" fontId="5" fillId="5" borderId="42" xfId="0" applyFont="1" applyFill="1" applyBorder="1" applyAlignment="1">
      <alignment horizontal="center" vertical="center"/>
    </xf>
    <xf numFmtId="0" fontId="5" fillId="5" borderId="70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 wrapText="1"/>
    </xf>
    <xf numFmtId="168" fontId="4" fillId="0" borderId="10" xfId="0" applyNumberFormat="1" applyFont="1" applyBorder="1" applyAlignment="1">
      <alignment horizontal="center" vertical="center" wrapText="1"/>
    </xf>
    <xf numFmtId="168" fontId="4" fillId="0" borderId="49" xfId="0" applyNumberFormat="1" applyFont="1" applyBorder="1" applyAlignment="1">
      <alignment horizontal="center" vertical="center" wrapText="1"/>
    </xf>
    <xf numFmtId="168" fontId="4" fillId="0" borderId="1" xfId="0" applyNumberFormat="1" applyFont="1" applyBorder="1" applyAlignment="1">
      <alignment horizontal="center" vertical="center" wrapText="1"/>
    </xf>
    <xf numFmtId="0" fontId="15" fillId="5" borderId="46" xfId="0" applyFont="1" applyFill="1" applyBorder="1" applyAlignment="1">
      <alignment horizontal="center" vertical="center" wrapText="1"/>
    </xf>
    <xf numFmtId="0" fontId="5" fillId="5" borderId="47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0" fontId="15" fillId="0" borderId="69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39" xfId="0" applyFont="1" applyBorder="1" applyAlignment="1">
      <alignment horizontal="right" vertical="center"/>
    </xf>
    <xf numFmtId="0" fontId="17" fillId="0" borderId="0" xfId="0" applyFont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69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68" fillId="2" borderId="2" xfId="0" applyFont="1" applyFill="1" applyBorder="1" applyAlignment="1">
      <alignment horizontal="center" vertical="center"/>
    </xf>
    <xf numFmtId="0" fontId="68" fillId="2" borderId="3" xfId="0" applyFont="1" applyFill="1" applyBorder="1" applyAlignment="1">
      <alignment horizontal="center" vertical="center"/>
    </xf>
    <xf numFmtId="0" fontId="68" fillId="2" borderId="4" xfId="0" applyFont="1" applyFill="1" applyBorder="1" applyAlignment="1">
      <alignment horizontal="center" vertical="center"/>
    </xf>
    <xf numFmtId="0" fontId="48" fillId="6" borderId="6" xfId="0" applyFont="1" applyFill="1" applyBorder="1" applyAlignment="1">
      <alignment horizontal="center" vertical="top" wrapText="1"/>
    </xf>
    <xf numFmtId="0" fontId="48" fillId="6" borderId="7" xfId="0" applyFont="1" applyFill="1" applyBorder="1" applyAlignment="1">
      <alignment horizontal="center" vertical="top"/>
    </xf>
    <xf numFmtId="0" fontId="48" fillId="6" borderId="8" xfId="0" applyFont="1" applyFill="1" applyBorder="1" applyAlignment="1">
      <alignment horizontal="center" vertical="top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0" fontId="32" fillId="0" borderId="17" xfId="0" applyFont="1" applyBorder="1" applyAlignment="1">
      <alignment horizontal="center" vertical="center"/>
    </xf>
    <xf numFmtId="0" fontId="32" fillId="0" borderId="4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 wrapText="1"/>
    </xf>
    <xf numFmtId="0" fontId="18" fillId="0" borderId="53" xfId="0" applyFont="1" applyBorder="1" applyAlignment="1">
      <alignment horizontal="center" vertical="center" wrapText="1"/>
    </xf>
    <xf numFmtId="0" fontId="18" fillId="0" borderId="49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67" fillId="0" borderId="36" xfId="0" applyFont="1" applyBorder="1" applyAlignment="1">
      <alignment horizontal="center" vertical="center" textRotation="90"/>
    </xf>
    <xf numFmtId="0" fontId="67" fillId="0" borderId="48" xfId="0" applyFont="1" applyBorder="1" applyAlignment="1">
      <alignment horizontal="center" vertical="center" textRotation="90"/>
    </xf>
    <xf numFmtId="0" fontId="67" fillId="0" borderId="37" xfId="0" applyFont="1" applyBorder="1" applyAlignment="1">
      <alignment horizontal="center" vertical="center" textRotation="90"/>
    </xf>
    <xf numFmtId="0" fontId="7" fillId="6" borderId="9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9" fillId="0" borderId="2" xfId="0" applyFont="1" applyBorder="1" applyAlignment="1">
      <alignment horizontal="center" vertical="center"/>
    </xf>
    <xf numFmtId="0" fontId="69" fillId="0" borderId="3" xfId="0" applyFont="1" applyBorder="1" applyAlignment="1">
      <alignment horizontal="center" vertical="center"/>
    </xf>
    <xf numFmtId="0" fontId="69" fillId="0" borderId="4" xfId="0" applyFont="1" applyBorder="1" applyAlignment="1">
      <alignment horizontal="center" vertical="center"/>
    </xf>
    <xf numFmtId="0" fontId="33" fillId="4" borderId="49" xfId="0" applyFont="1" applyFill="1" applyBorder="1" applyAlignment="1">
      <alignment horizontal="center" vertical="center" wrapText="1"/>
    </xf>
    <xf numFmtId="0" fontId="33" fillId="4" borderId="17" xfId="0" applyFont="1" applyFill="1" applyBorder="1" applyAlignment="1">
      <alignment horizontal="center" vertical="center" wrapText="1"/>
    </xf>
    <xf numFmtId="0" fontId="33" fillId="4" borderId="26" xfId="0" applyFont="1" applyFill="1" applyBorder="1" applyAlignment="1">
      <alignment horizontal="center" vertical="center" wrapText="1"/>
    </xf>
    <xf numFmtId="0" fontId="33" fillId="4" borderId="18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24" fillId="6" borderId="2" xfId="0" applyFont="1" applyFill="1" applyBorder="1" applyAlignment="1">
      <alignment horizontal="center" vertical="center"/>
    </xf>
    <xf numFmtId="0" fontId="24" fillId="6" borderId="3" xfId="0" applyFont="1" applyFill="1" applyBorder="1" applyAlignment="1">
      <alignment horizontal="center" vertical="center"/>
    </xf>
    <xf numFmtId="0" fontId="24" fillId="6" borderId="4" xfId="0" applyFont="1" applyFill="1" applyBorder="1" applyAlignment="1">
      <alignment horizontal="center" vertical="center"/>
    </xf>
    <xf numFmtId="0" fontId="33" fillId="0" borderId="36" xfId="0" applyFont="1" applyBorder="1" applyAlignment="1">
      <alignment horizontal="center" vertical="center" wrapText="1"/>
    </xf>
    <xf numFmtId="0" fontId="33" fillId="0" borderId="48" xfId="0" applyFont="1" applyBorder="1" applyAlignment="1">
      <alignment horizontal="center" vertical="center" wrapText="1"/>
    </xf>
    <xf numFmtId="0" fontId="47" fillId="4" borderId="6" xfId="0" applyFont="1" applyFill="1" applyBorder="1" applyAlignment="1">
      <alignment horizontal="center" wrapText="1"/>
    </xf>
    <xf numFmtId="0" fontId="47" fillId="4" borderId="7" xfId="0" applyFont="1" applyFill="1" applyBorder="1" applyAlignment="1">
      <alignment horizontal="center" wrapText="1"/>
    </xf>
    <xf numFmtId="0" fontId="47" fillId="4" borderId="8" xfId="0" applyFont="1" applyFill="1" applyBorder="1" applyAlignment="1">
      <alignment horizontal="center" wrapText="1"/>
    </xf>
    <xf numFmtId="0" fontId="18" fillId="4" borderId="19" xfId="0" applyFont="1" applyFill="1" applyBorder="1" applyAlignment="1">
      <alignment horizontal="center" vertical="center" wrapText="1"/>
    </xf>
    <xf numFmtId="0" fontId="18" fillId="4" borderId="20" xfId="0" applyFont="1" applyFill="1" applyBorder="1" applyAlignment="1">
      <alignment horizontal="center" vertical="center" wrapText="1"/>
    </xf>
    <xf numFmtId="0" fontId="18" fillId="4" borderId="21" xfId="0" applyFont="1" applyFill="1" applyBorder="1" applyAlignment="1">
      <alignment horizontal="center" vertical="center" wrapText="1"/>
    </xf>
    <xf numFmtId="0" fontId="35" fillId="4" borderId="49" xfId="0" applyFont="1" applyFill="1" applyBorder="1" applyAlignment="1">
      <alignment horizontal="center" vertical="center" wrapText="1"/>
    </xf>
    <xf numFmtId="0" fontId="35" fillId="4" borderId="17" xfId="0" applyFont="1" applyFill="1" applyBorder="1" applyAlignment="1">
      <alignment horizontal="center" vertical="center" wrapText="1"/>
    </xf>
    <xf numFmtId="0" fontId="44" fillId="4" borderId="49" xfId="0" applyFont="1" applyFill="1" applyBorder="1" applyAlignment="1">
      <alignment horizontal="center" vertical="center" wrapText="1"/>
    </xf>
    <xf numFmtId="0" fontId="44" fillId="4" borderId="17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right" vertical="center" wrapText="1"/>
    </xf>
    <xf numFmtId="0" fontId="10" fillId="4" borderId="7" xfId="0" applyFont="1" applyFill="1" applyBorder="1" applyAlignment="1">
      <alignment horizontal="right" vertical="center" wrapText="1"/>
    </xf>
    <xf numFmtId="0" fontId="7" fillId="4" borderId="72" xfId="0" applyFont="1" applyFill="1" applyBorder="1" applyAlignment="1">
      <alignment horizontal="right" wrapText="1"/>
    </xf>
    <xf numFmtId="0" fontId="7" fillId="4" borderId="67" xfId="0" applyFont="1" applyFill="1" applyBorder="1" applyAlignment="1">
      <alignment horizontal="right" wrapText="1"/>
    </xf>
    <xf numFmtId="0" fontId="34" fillId="4" borderId="41" xfId="0" applyFont="1" applyFill="1" applyBorder="1" applyAlignment="1">
      <alignment horizontal="center" vertical="center" textRotation="90" wrapText="1"/>
    </xf>
    <xf numFmtId="0" fontId="34" fillId="4" borderId="69" xfId="0" applyFont="1" applyFill="1" applyBorder="1" applyAlignment="1">
      <alignment horizontal="center" vertical="center" textRotation="90" wrapText="1"/>
    </xf>
    <xf numFmtId="0" fontId="34" fillId="4" borderId="46" xfId="0" applyFont="1" applyFill="1" applyBorder="1" applyAlignment="1">
      <alignment horizontal="center" vertical="center" textRotation="90" wrapText="1"/>
    </xf>
    <xf numFmtId="14" fontId="11" fillId="4" borderId="40" xfId="0" applyNumberFormat="1" applyFont="1" applyFill="1" applyBorder="1" applyAlignment="1">
      <alignment horizontal="center" vertical="center" textRotation="90" wrapText="1"/>
    </xf>
    <xf numFmtId="0" fontId="11" fillId="4" borderId="71" xfId="0" applyFont="1" applyFill="1" applyBorder="1" applyAlignment="1">
      <alignment horizontal="center" vertical="center" textRotation="90" wrapText="1"/>
    </xf>
    <xf numFmtId="0" fontId="11" fillId="4" borderId="53" xfId="0" applyFont="1" applyFill="1" applyBorder="1" applyAlignment="1">
      <alignment horizontal="center" vertical="center" textRotation="90" wrapText="1"/>
    </xf>
    <xf numFmtId="0" fontId="32" fillId="4" borderId="1" xfId="0" applyFont="1" applyFill="1" applyBorder="1" applyAlignment="1">
      <alignment horizontal="center" vertical="center" wrapText="1"/>
    </xf>
    <xf numFmtId="0" fontId="32" fillId="4" borderId="17" xfId="0" applyFont="1" applyFill="1" applyBorder="1" applyAlignment="1">
      <alignment horizontal="center" vertical="center" wrapText="1"/>
    </xf>
    <xf numFmtId="0" fontId="32" fillId="4" borderId="22" xfId="0" applyFont="1" applyFill="1" applyBorder="1" applyAlignment="1">
      <alignment horizontal="center" vertical="center" wrapText="1"/>
    </xf>
    <xf numFmtId="0" fontId="32" fillId="4" borderId="53" xfId="0" applyFont="1" applyFill="1" applyBorder="1" applyAlignment="1">
      <alignment horizontal="center" vertical="center" wrapText="1"/>
    </xf>
    <xf numFmtId="0" fontId="33" fillId="4" borderId="1" xfId="0" applyFont="1" applyFill="1" applyBorder="1" applyAlignment="1">
      <alignment horizontal="center" vertical="center" wrapText="1"/>
    </xf>
    <xf numFmtId="0" fontId="53" fillId="4" borderId="41" xfId="0" applyFont="1" applyFill="1" applyBorder="1" applyAlignment="1">
      <alignment horizontal="center" vertical="center" wrapText="1"/>
    </xf>
    <xf numFmtId="0" fontId="53" fillId="4" borderId="69" xfId="0" applyFont="1" applyFill="1" applyBorder="1" applyAlignment="1">
      <alignment horizontal="center" vertical="center" wrapText="1"/>
    </xf>
    <xf numFmtId="0" fontId="53" fillId="4" borderId="46" xfId="0" applyFont="1" applyFill="1" applyBorder="1" applyAlignment="1">
      <alignment horizontal="center" vertical="center" wrapText="1"/>
    </xf>
    <xf numFmtId="0" fontId="53" fillId="4" borderId="41" xfId="0" applyFont="1" applyFill="1" applyBorder="1" applyAlignment="1">
      <alignment horizontal="center" vertical="center" textRotation="90" wrapText="1"/>
    </xf>
    <xf numFmtId="0" fontId="53" fillId="4" borderId="69" xfId="0" applyFont="1" applyFill="1" applyBorder="1" applyAlignment="1">
      <alignment horizontal="center" vertical="center" textRotation="90" wrapText="1"/>
    </xf>
    <xf numFmtId="0" fontId="53" fillId="4" borderId="46" xfId="0" applyFont="1" applyFill="1" applyBorder="1" applyAlignment="1">
      <alignment horizontal="center" vertical="center" textRotation="90" wrapText="1"/>
    </xf>
    <xf numFmtId="0" fontId="54" fillId="4" borderId="49" xfId="0" applyFont="1" applyFill="1" applyBorder="1" applyAlignment="1">
      <alignment horizontal="center" vertical="center" wrapText="1"/>
    </xf>
    <xf numFmtId="0" fontId="54" fillId="4" borderId="17" xfId="0" applyFont="1" applyFill="1" applyBorder="1" applyAlignment="1">
      <alignment horizontal="center" vertical="center" wrapText="1"/>
    </xf>
    <xf numFmtId="0" fontId="5" fillId="4" borderId="42" xfId="0" applyFont="1" applyFill="1" applyBorder="1" applyAlignment="1">
      <alignment horizontal="center" vertical="center"/>
    </xf>
    <xf numFmtId="0" fontId="5" fillId="4" borderId="70" xfId="0" applyFont="1" applyFill="1" applyBorder="1" applyAlignment="1">
      <alignment horizontal="center" vertical="center"/>
    </xf>
    <xf numFmtId="0" fontId="5" fillId="4" borderId="47" xfId="0" applyFont="1" applyFill="1" applyBorder="1" applyAlignment="1">
      <alignment horizontal="center" vertical="center"/>
    </xf>
    <xf numFmtId="0" fontId="5" fillId="4" borderId="41" xfId="0" applyFont="1" applyFill="1" applyBorder="1" applyAlignment="1">
      <alignment horizontal="center" vertical="center"/>
    </xf>
    <xf numFmtId="0" fontId="5" fillId="4" borderId="69" xfId="0" applyFont="1" applyFill="1" applyBorder="1" applyAlignment="1">
      <alignment horizontal="center" vertical="center"/>
    </xf>
    <xf numFmtId="0" fontId="5" fillId="4" borderId="46" xfId="0" applyFont="1" applyFill="1" applyBorder="1" applyAlignment="1">
      <alignment horizontal="center" vertical="center"/>
    </xf>
    <xf numFmtId="0" fontId="43" fillId="4" borderId="42" xfId="0" applyFont="1" applyFill="1" applyBorder="1" applyAlignment="1">
      <alignment horizontal="center" vertical="center"/>
    </xf>
    <xf numFmtId="0" fontId="43" fillId="4" borderId="70" xfId="0" applyFont="1" applyFill="1" applyBorder="1" applyAlignment="1">
      <alignment horizontal="center" vertical="center"/>
    </xf>
    <xf numFmtId="0" fontId="43" fillId="4" borderId="47" xfId="0" applyFont="1" applyFill="1" applyBorder="1" applyAlignment="1">
      <alignment horizontal="center" vertical="center"/>
    </xf>
    <xf numFmtId="0" fontId="43" fillId="4" borderId="41" xfId="0" applyFont="1" applyFill="1" applyBorder="1" applyAlignment="1">
      <alignment horizontal="center" vertical="center"/>
    </xf>
    <xf numFmtId="0" fontId="43" fillId="4" borderId="69" xfId="0" applyFont="1" applyFill="1" applyBorder="1" applyAlignment="1">
      <alignment horizontal="center" vertical="center"/>
    </xf>
    <xf numFmtId="0" fontId="43" fillId="4" borderId="46" xfId="0" applyFont="1" applyFill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33" fillId="0" borderId="7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46" fillId="4" borderId="6" xfId="0" applyFont="1" applyFill="1" applyBorder="1" applyAlignment="1">
      <alignment horizontal="center" vertical="center" wrapText="1"/>
    </xf>
    <xf numFmtId="0" fontId="46" fillId="4" borderId="7" xfId="0" applyFont="1" applyFill="1" applyBorder="1" applyAlignment="1">
      <alignment horizontal="center" vertical="center" wrapText="1"/>
    </xf>
    <xf numFmtId="0" fontId="46" fillId="4" borderId="8" xfId="0" applyFont="1" applyFill="1" applyBorder="1" applyAlignment="1">
      <alignment horizontal="center" vertical="center" wrapText="1"/>
    </xf>
    <xf numFmtId="0" fontId="46" fillId="4" borderId="19" xfId="0" applyFont="1" applyFill="1" applyBorder="1" applyAlignment="1">
      <alignment horizontal="center" vertical="center" wrapText="1"/>
    </xf>
    <xf numFmtId="0" fontId="46" fillId="4" borderId="20" xfId="0" applyFont="1" applyFill="1" applyBorder="1" applyAlignment="1">
      <alignment horizontal="center" vertical="center" wrapText="1"/>
    </xf>
    <xf numFmtId="0" fontId="46" fillId="4" borderId="21" xfId="0" applyFont="1" applyFill="1" applyBorder="1" applyAlignment="1">
      <alignment horizontal="center" vertical="center" wrapText="1"/>
    </xf>
    <xf numFmtId="0" fontId="11" fillId="4" borderId="51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0" fontId="52" fillId="4" borderId="52" xfId="0" applyFont="1" applyFill="1" applyBorder="1" applyAlignment="1">
      <alignment horizontal="center" vertical="center" textRotation="90"/>
    </xf>
    <xf numFmtId="0" fontId="52" fillId="4" borderId="26" xfId="0" applyFont="1" applyFill="1" applyBorder="1" applyAlignment="1">
      <alignment horizontal="center" vertical="center" textRotation="90"/>
    </xf>
    <xf numFmtId="0" fontId="52" fillId="4" borderId="18" xfId="0" applyFont="1" applyFill="1" applyBorder="1" applyAlignment="1">
      <alignment horizontal="center" vertical="center" textRotation="90"/>
    </xf>
    <xf numFmtId="0" fontId="52" fillId="4" borderId="42" xfId="0" applyFont="1" applyFill="1" applyBorder="1" applyAlignment="1">
      <alignment horizontal="center" vertical="center" textRotation="90"/>
    </xf>
    <xf numFmtId="0" fontId="52" fillId="4" borderId="70" xfId="0" applyFont="1" applyFill="1" applyBorder="1" applyAlignment="1">
      <alignment horizontal="center" vertical="center" textRotation="90"/>
    </xf>
    <xf numFmtId="0" fontId="52" fillId="4" borderId="47" xfId="0" applyFont="1" applyFill="1" applyBorder="1" applyAlignment="1">
      <alignment horizontal="center" vertical="center" textRotation="90"/>
    </xf>
    <xf numFmtId="0" fontId="52" fillId="4" borderId="42" xfId="0" applyFont="1" applyFill="1" applyBorder="1" applyAlignment="1">
      <alignment horizontal="center" vertical="center" textRotation="90" wrapText="1"/>
    </xf>
    <xf numFmtId="0" fontId="52" fillId="4" borderId="70" xfId="0" applyFont="1" applyFill="1" applyBorder="1" applyAlignment="1">
      <alignment horizontal="center" vertical="center" textRotation="90" wrapText="1"/>
    </xf>
    <xf numFmtId="0" fontId="52" fillId="4" borderId="47" xfId="0" applyFont="1" applyFill="1" applyBorder="1" applyAlignment="1">
      <alignment horizontal="center" vertical="center" textRotation="90" wrapText="1"/>
    </xf>
    <xf numFmtId="0" fontId="11" fillId="4" borderId="40" xfId="0" applyFont="1" applyFill="1" applyBorder="1" applyAlignment="1">
      <alignment horizontal="center" vertical="center" wrapText="1"/>
    </xf>
    <xf numFmtId="0" fontId="11" fillId="4" borderId="71" xfId="0" applyFont="1" applyFill="1" applyBorder="1" applyAlignment="1">
      <alignment horizontal="center" vertical="center" wrapText="1"/>
    </xf>
    <xf numFmtId="0" fontId="11" fillId="4" borderId="53" xfId="0" applyFont="1" applyFill="1" applyBorder="1" applyAlignment="1">
      <alignment horizontal="center" vertical="center" wrapText="1"/>
    </xf>
    <xf numFmtId="0" fontId="18" fillId="4" borderId="69" xfId="0" applyFont="1" applyFill="1" applyBorder="1" applyAlignment="1">
      <alignment horizontal="center" vertical="center" wrapText="1"/>
    </xf>
    <xf numFmtId="0" fontId="18" fillId="4" borderId="46" xfId="0" applyFont="1" applyFill="1" applyBorder="1" applyAlignment="1">
      <alignment horizontal="center" vertical="center" wrapText="1"/>
    </xf>
    <xf numFmtId="0" fontId="18" fillId="4" borderId="70" xfId="0" applyFont="1" applyFill="1" applyBorder="1" applyAlignment="1">
      <alignment horizontal="center" vertical="center" wrapText="1"/>
    </xf>
    <xf numFmtId="0" fontId="18" fillId="4" borderId="47" xfId="0" applyFont="1" applyFill="1" applyBorder="1" applyAlignment="1">
      <alignment horizontal="center" vertical="center" wrapText="1"/>
    </xf>
    <xf numFmtId="0" fontId="18" fillId="4" borderId="41" xfId="0" applyFont="1" applyFill="1" applyBorder="1" applyAlignment="1">
      <alignment horizontal="center" vertical="center" wrapText="1"/>
    </xf>
    <xf numFmtId="0" fontId="18" fillId="4" borderId="42" xfId="0" applyFont="1" applyFill="1" applyBorder="1" applyAlignment="1">
      <alignment horizontal="center" vertical="center" wrapText="1"/>
    </xf>
    <xf numFmtId="0" fontId="56" fillId="4" borderId="6" xfId="0" applyFont="1" applyFill="1" applyBorder="1" applyAlignment="1">
      <alignment horizontal="center" vertical="center" wrapText="1"/>
    </xf>
    <xf numFmtId="0" fontId="56" fillId="4" borderId="7" xfId="0" applyFont="1" applyFill="1" applyBorder="1" applyAlignment="1">
      <alignment horizontal="center" vertical="center" wrapText="1"/>
    </xf>
    <xf numFmtId="0" fontId="56" fillId="4" borderId="8" xfId="0" applyFont="1" applyFill="1" applyBorder="1" applyAlignment="1">
      <alignment horizontal="center" vertical="center" wrapText="1"/>
    </xf>
    <xf numFmtId="0" fontId="56" fillId="4" borderId="19" xfId="0" applyFont="1" applyFill="1" applyBorder="1" applyAlignment="1">
      <alignment horizontal="center" vertical="center" wrapText="1"/>
    </xf>
    <xf numFmtId="0" fontId="56" fillId="4" borderId="20" xfId="0" applyFont="1" applyFill="1" applyBorder="1" applyAlignment="1">
      <alignment horizontal="center" vertical="center" wrapText="1"/>
    </xf>
    <xf numFmtId="0" fontId="56" fillId="4" borderId="21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33" fillId="0" borderId="37" xfId="0" applyFont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center" vertical="center" wrapText="1"/>
    </xf>
    <xf numFmtId="0" fontId="52" fillId="4" borderId="74" xfId="0" applyFont="1" applyFill="1" applyBorder="1" applyAlignment="1">
      <alignment horizontal="center" vertical="center" wrapText="1"/>
    </xf>
    <xf numFmtId="0" fontId="52" fillId="4" borderId="70" xfId="0" applyFont="1" applyFill="1" applyBorder="1" applyAlignment="1">
      <alignment horizontal="center" vertical="center" wrapText="1"/>
    </xf>
    <xf numFmtId="0" fontId="52" fillId="4" borderId="52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52" fillId="4" borderId="12" xfId="0" applyFont="1" applyFill="1" applyBorder="1" applyAlignment="1">
      <alignment horizontal="center" vertical="center" wrapText="1"/>
    </xf>
    <xf numFmtId="0" fontId="52" fillId="4" borderId="26" xfId="0" applyFont="1" applyFill="1" applyBorder="1" applyAlignment="1">
      <alignment horizontal="center" vertical="center" wrapText="1"/>
    </xf>
    <xf numFmtId="0" fontId="52" fillId="4" borderId="47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horizontal="center" vertical="center"/>
    </xf>
    <xf numFmtId="0" fontId="24" fillId="6" borderId="6" xfId="0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0" fontId="32" fillId="0" borderId="6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32" fillId="0" borderId="21" xfId="0" applyFont="1" applyBorder="1" applyAlignment="1">
      <alignment horizontal="center" vertical="center" wrapText="1"/>
    </xf>
    <xf numFmtId="0" fontId="48" fillId="4" borderId="7" xfId="0" applyFont="1" applyFill="1" applyBorder="1" applyAlignment="1">
      <alignment horizontal="center" vertical="center" wrapText="1"/>
    </xf>
    <xf numFmtId="0" fontId="48" fillId="4" borderId="8" xfId="0" applyFont="1" applyFill="1" applyBorder="1" applyAlignment="1">
      <alignment horizontal="center" vertical="center" wrapText="1"/>
    </xf>
    <xf numFmtId="0" fontId="48" fillId="4" borderId="20" xfId="0" applyFont="1" applyFill="1" applyBorder="1" applyAlignment="1">
      <alignment horizontal="center" vertical="center" wrapText="1"/>
    </xf>
    <xf numFmtId="0" fontId="48" fillId="4" borderId="21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">
    <dxf>
      <font>
        <b/>
        <i/>
        <color theme="0"/>
      </font>
      <fill>
        <patternFill>
          <bgColor theme="0" tint="-0.1499679555650502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</xdr:colOff>
      <xdr:row>1</xdr:row>
      <xdr:rowOff>38100</xdr:rowOff>
    </xdr:from>
    <xdr:to>
      <xdr:col>3</xdr:col>
      <xdr:colOff>2409825</xdr:colOff>
      <xdr:row>5</xdr:row>
      <xdr:rowOff>306092</xdr:rowOff>
    </xdr:to>
    <xdr:pic>
      <xdr:nvPicPr>
        <xdr:cNvPr id="2" name="Picture 1" descr="DSC_907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25025" y="895350"/>
          <a:ext cx="2362200" cy="2315867"/>
        </a:xfrm>
        <a:prstGeom prst="ellipse">
          <a:avLst/>
        </a:prstGeom>
        <a:ln w="63500" cap="rnd">
          <a:solidFill>
            <a:srgbClr val="333333"/>
          </a:solidFill>
        </a:ln>
        <a:effectLst>
          <a:outerShdw blurRad="381000" dist="292100" dir="5400000" sx="-80000" sy="-18000" rotWithShape="0">
            <a:srgbClr val="000000">
              <a:alpha val="22000"/>
            </a:srgbClr>
          </a:outerShdw>
        </a:effectLst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21220</xdr:rowOff>
    </xdr:from>
    <xdr:to>
      <xdr:col>2</xdr:col>
      <xdr:colOff>285750</xdr:colOff>
      <xdr:row>0</xdr:row>
      <xdr:rowOff>838200</xdr:rowOff>
    </xdr:to>
    <xdr:pic>
      <xdr:nvPicPr>
        <xdr:cNvPr id="2" name="Picture 1" descr="download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3850" y="21220"/>
          <a:ext cx="1466850" cy="81698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21220</xdr:rowOff>
    </xdr:from>
    <xdr:to>
      <xdr:col>2</xdr:col>
      <xdr:colOff>285750</xdr:colOff>
      <xdr:row>0</xdr:row>
      <xdr:rowOff>838200</xdr:rowOff>
    </xdr:to>
    <xdr:pic>
      <xdr:nvPicPr>
        <xdr:cNvPr id="2" name="Picture 1" descr="download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3850" y="21220"/>
          <a:ext cx="1466850" cy="81698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21220</xdr:rowOff>
    </xdr:from>
    <xdr:to>
      <xdr:col>2</xdr:col>
      <xdr:colOff>314325</xdr:colOff>
      <xdr:row>0</xdr:row>
      <xdr:rowOff>771525</xdr:rowOff>
    </xdr:to>
    <xdr:pic>
      <xdr:nvPicPr>
        <xdr:cNvPr id="2" name="Picture 1" descr="download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21220"/>
          <a:ext cx="1028700" cy="75030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103652</xdr:colOff>
      <xdr:row>0</xdr:row>
      <xdr:rowOff>82554</xdr:rowOff>
    </xdr:from>
    <xdr:to>
      <xdr:col>3</xdr:col>
      <xdr:colOff>481291</xdr:colOff>
      <xdr:row>0</xdr:row>
      <xdr:rowOff>840442</xdr:rowOff>
    </xdr:to>
    <xdr:pic>
      <xdr:nvPicPr>
        <xdr:cNvPr id="2" name="Picture 1" descr="download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6917" y="82554"/>
          <a:ext cx="1453403" cy="757888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103652</xdr:colOff>
      <xdr:row>0</xdr:row>
      <xdr:rowOff>82554</xdr:rowOff>
    </xdr:from>
    <xdr:to>
      <xdr:col>3</xdr:col>
      <xdr:colOff>481291</xdr:colOff>
      <xdr:row>0</xdr:row>
      <xdr:rowOff>840442</xdr:rowOff>
    </xdr:to>
    <xdr:pic>
      <xdr:nvPicPr>
        <xdr:cNvPr id="2" name="Picture 1" descr="download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7477" y="82554"/>
          <a:ext cx="1453964" cy="757888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103652</xdr:colOff>
      <xdr:row>0</xdr:row>
      <xdr:rowOff>82554</xdr:rowOff>
    </xdr:from>
    <xdr:to>
      <xdr:col>3</xdr:col>
      <xdr:colOff>481291</xdr:colOff>
      <xdr:row>0</xdr:row>
      <xdr:rowOff>840442</xdr:rowOff>
    </xdr:to>
    <xdr:pic>
      <xdr:nvPicPr>
        <xdr:cNvPr id="2" name="Picture 1" descr="download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7477" y="82554"/>
          <a:ext cx="1453964" cy="757888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103652</xdr:colOff>
      <xdr:row>0</xdr:row>
      <xdr:rowOff>82554</xdr:rowOff>
    </xdr:from>
    <xdr:to>
      <xdr:col>3</xdr:col>
      <xdr:colOff>481291</xdr:colOff>
      <xdr:row>0</xdr:row>
      <xdr:rowOff>840442</xdr:rowOff>
    </xdr:to>
    <xdr:pic>
      <xdr:nvPicPr>
        <xdr:cNvPr id="2" name="Picture 1" descr="download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7477" y="82554"/>
          <a:ext cx="1453964" cy="757888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103652</xdr:colOff>
      <xdr:row>0</xdr:row>
      <xdr:rowOff>82554</xdr:rowOff>
    </xdr:from>
    <xdr:to>
      <xdr:col>3</xdr:col>
      <xdr:colOff>481291</xdr:colOff>
      <xdr:row>0</xdr:row>
      <xdr:rowOff>840442</xdr:rowOff>
    </xdr:to>
    <xdr:pic>
      <xdr:nvPicPr>
        <xdr:cNvPr id="2" name="Picture 1" descr="download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7477" y="82554"/>
          <a:ext cx="1453964" cy="757888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103652</xdr:colOff>
      <xdr:row>0</xdr:row>
      <xdr:rowOff>82554</xdr:rowOff>
    </xdr:from>
    <xdr:to>
      <xdr:col>3</xdr:col>
      <xdr:colOff>481291</xdr:colOff>
      <xdr:row>0</xdr:row>
      <xdr:rowOff>840442</xdr:rowOff>
    </xdr:to>
    <xdr:pic>
      <xdr:nvPicPr>
        <xdr:cNvPr id="2" name="Picture 1" descr="download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7477" y="82554"/>
          <a:ext cx="1453964" cy="757888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103652</xdr:colOff>
      <xdr:row>0</xdr:row>
      <xdr:rowOff>82554</xdr:rowOff>
    </xdr:from>
    <xdr:to>
      <xdr:col>3</xdr:col>
      <xdr:colOff>481291</xdr:colOff>
      <xdr:row>0</xdr:row>
      <xdr:rowOff>840442</xdr:rowOff>
    </xdr:to>
    <xdr:pic>
      <xdr:nvPicPr>
        <xdr:cNvPr id="2" name="Picture 1" descr="download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7477" y="82554"/>
          <a:ext cx="1453964" cy="7578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22</xdr:row>
      <xdr:rowOff>0</xdr:rowOff>
    </xdr:from>
    <xdr:ext cx="9525" cy="6924675"/>
    <xdr:sp macro="" textlink="">
      <xdr:nvSpPr>
        <xdr:cNvPr id="2" name="Shape 6"/>
        <xdr:cNvSpPr/>
      </xdr:nvSpPr>
      <xdr:spPr>
        <a:xfrm>
          <a:off x="0" y="7315200"/>
          <a:ext cx="9525" cy="6924675"/>
        </a:xfrm>
        <a:custGeom>
          <a:avLst/>
          <a:gdLst/>
          <a:ahLst/>
          <a:cxnLst/>
          <a:rect l="0" t="0" r="0" b="0"/>
          <a:pathLst>
            <a:path w="9525" h="6924675">
              <a:moveTo>
                <a:pt x="9525" y="0"/>
              </a:moveTo>
              <a:lnTo>
                <a:pt x="0" y="0"/>
              </a:lnTo>
              <a:lnTo>
                <a:pt x="0" y="323850"/>
              </a:lnTo>
              <a:lnTo>
                <a:pt x="0" y="638175"/>
              </a:lnTo>
              <a:lnTo>
                <a:pt x="0" y="6924675"/>
              </a:lnTo>
              <a:lnTo>
                <a:pt x="9525" y="6924675"/>
              </a:lnTo>
              <a:lnTo>
                <a:pt x="9525" y="323850"/>
              </a:lnTo>
              <a:lnTo>
                <a:pt x="9525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</xdr:col>
      <xdr:colOff>0</xdr:colOff>
      <xdr:row>43</xdr:row>
      <xdr:rowOff>0</xdr:rowOff>
    </xdr:from>
    <xdr:ext cx="9525" cy="6924675"/>
    <xdr:sp macro="" textlink="">
      <xdr:nvSpPr>
        <xdr:cNvPr id="3" name="Shape 11"/>
        <xdr:cNvSpPr/>
      </xdr:nvSpPr>
      <xdr:spPr>
        <a:xfrm>
          <a:off x="0" y="14116050"/>
          <a:ext cx="9525" cy="6924675"/>
        </a:xfrm>
        <a:custGeom>
          <a:avLst/>
          <a:gdLst/>
          <a:ahLst/>
          <a:cxnLst/>
          <a:rect l="0" t="0" r="0" b="0"/>
          <a:pathLst>
            <a:path w="9525" h="6924675">
              <a:moveTo>
                <a:pt x="9525" y="0"/>
              </a:moveTo>
              <a:lnTo>
                <a:pt x="0" y="0"/>
              </a:lnTo>
              <a:lnTo>
                <a:pt x="0" y="323850"/>
              </a:lnTo>
              <a:lnTo>
                <a:pt x="0" y="638175"/>
              </a:lnTo>
              <a:lnTo>
                <a:pt x="0" y="6924675"/>
              </a:lnTo>
              <a:lnTo>
                <a:pt x="9525" y="6924675"/>
              </a:lnTo>
              <a:lnTo>
                <a:pt x="9525" y="323850"/>
              </a:lnTo>
              <a:lnTo>
                <a:pt x="9525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</xdr:col>
      <xdr:colOff>0</xdr:colOff>
      <xdr:row>72</xdr:row>
      <xdr:rowOff>0</xdr:rowOff>
    </xdr:from>
    <xdr:ext cx="9525" cy="6924675"/>
    <xdr:sp macro="" textlink="">
      <xdr:nvSpPr>
        <xdr:cNvPr id="4" name="Shape 17"/>
        <xdr:cNvSpPr/>
      </xdr:nvSpPr>
      <xdr:spPr>
        <a:xfrm>
          <a:off x="0" y="23507700"/>
          <a:ext cx="9525" cy="6924675"/>
        </a:xfrm>
        <a:custGeom>
          <a:avLst/>
          <a:gdLst/>
          <a:ahLst/>
          <a:cxnLst/>
          <a:rect l="0" t="0" r="0" b="0"/>
          <a:pathLst>
            <a:path w="9525" h="6924675">
              <a:moveTo>
                <a:pt x="9525" y="0"/>
              </a:moveTo>
              <a:lnTo>
                <a:pt x="0" y="0"/>
              </a:lnTo>
              <a:lnTo>
                <a:pt x="0" y="323850"/>
              </a:lnTo>
              <a:lnTo>
                <a:pt x="0" y="638175"/>
              </a:lnTo>
              <a:lnTo>
                <a:pt x="0" y="6924675"/>
              </a:lnTo>
              <a:lnTo>
                <a:pt x="9525" y="6924675"/>
              </a:lnTo>
              <a:lnTo>
                <a:pt x="9525" y="323850"/>
              </a:lnTo>
              <a:lnTo>
                <a:pt x="9525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</xdr:col>
      <xdr:colOff>0</xdr:colOff>
      <xdr:row>93</xdr:row>
      <xdr:rowOff>0</xdr:rowOff>
    </xdr:from>
    <xdr:ext cx="9525" cy="6924675"/>
    <xdr:sp macro="" textlink="">
      <xdr:nvSpPr>
        <xdr:cNvPr id="5" name="Shape 22"/>
        <xdr:cNvSpPr/>
      </xdr:nvSpPr>
      <xdr:spPr>
        <a:xfrm>
          <a:off x="0" y="30308550"/>
          <a:ext cx="9525" cy="6924675"/>
        </a:xfrm>
        <a:custGeom>
          <a:avLst/>
          <a:gdLst/>
          <a:ahLst/>
          <a:cxnLst/>
          <a:rect l="0" t="0" r="0" b="0"/>
          <a:pathLst>
            <a:path w="9525" h="6924675">
              <a:moveTo>
                <a:pt x="9525" y="0"/>
              </a:moveTo>
              <a:lnTo>
                <a:pt x="0" y="0"/>
              </a:lnTo>
              <a:lnTo>
                <a:pt x="0" y="323850"/>
              </a:lnTo>
              <a:lnTo>
                <a:pt x="0" y="638175"/>
              </a:lnTo>
              <a:lnTo>
                <a:pt x="0" y="6924675"/>
              </a:lnTo>
              <a:lnTo>
                <a:pt x="9525" y="6924675"/>
              </a:lnTo>
              <a:lnTo>
                <a:pt x="9525" y="323850"/>
              </a:lnTo>
              <a:lnTo>
                <a:pt x="9525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</xdr:col>
      <xdr:colOff>0</xdr:colOff>
      <xdr:row>131</xdr:row>
      <xdr:rowOff>0</xdr:rowOff>
    </xdr:from>
    <xdr:ext cx="9525" cy="6924675"/>
    <xdr:sp macro="" textlink="">
      <xdr:nvSpPr>
        <xdr:cNvPr id="6" name="Shape 29"/>
        <xdr:cNvSpPr/>
      </xdr:nvSpPr>
      <xdr:spPr>
        <a:xfrm>
          <a:off x="0" y="42614850"/>
          <a:ext cx="9525" cy="6924675"/>
        </a:xfrm>
        <a:custGeom>
          <a:avLst/>
          <a:gdLst/>
          <a:ahLst/>
          <a:cxnLst/>
          <a:rect l="0" t="0" r="0" b="0"/>
          <a:pathLst>
            <a:path w="9525" h="6924675">
              <a:moveTo>
                <a:pt x="9525" y="0"/>
              </a:moveTo>
              <a:lnTo>
                <a:pt x="0" y="0"/>
              </a:lnTo>
              <a:lnTo>
                <a:pt x="0" y="323850"/>
              </a:lnTo>
              <a:lnTo>
                <a:pt x="0" y="638175"/>
              </a:lnTo>
              <a:lnTo>
                <a:pt x="0" y="6924675"/>
              </a:lnTo>
              <a:lnTo>
                <a:pt x="9525" y="6924675"/>
              </a:lnTo>
              <a:lnTo>
                <a:pt x="9525" y="323850"/>
              </a:lnTo>
              <a:lnTo>
                <a:pt x="9525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</xdr:col>
      <xdr:colOff>0</xdr:colOff>
      <xdr:row>161</xdr:row>
      <xdr:rowOff>0</xdr:rowOff>
    </xdr:from>
    <xdr:ext cx="9525" cy="6924675"/>
    <xdr:sp macro="" textlink="">
      <xdr:nvSpPr>
        <xdr:cNvPr id="7" name="Shape 35"/>
        <xdr:cNvSpPr/>
      </xdr:nvSpPr>
      <xdr:spPr>
        <a:xfrm>
          <a:off x="0" y="52330350"/>
          <a:ext cx="9525" cy="6924675"/>
        </a:xfrm>
        <a:custGeom>
          <a:avLst/>
          <a:gdLst/>
          <a:ahLst/>
          <a:cxnLst/>
          <a:rect l="0" t="0" r="0" b="0"/>
          <a:pathLst>
            <a:path w="9525" h="6924675">
              <a:moveTo>
                <a:pt x="9525" y="0"/>
              </a:moveTo>
              <a:lnTo>
                <a:pt x="0" y="0"/>
              </a:lnTo>
              <a:lnTo>
                <a:pt x="0" y="323850"/>
              </a:lnTo>
              <a:lnTo>
                <a:pt x="0" y="638175"/>
              </a:lnTo>
              <a:lnTo>
                <a:pt x="0" y="6924675"/>
              </a:lnTo>
              <a:lnTo>
                <a:pt x="9525" y="6924675"/>
              </a:lnTo>
              <a:lnTo>
                <a:pt x="9525" y="323850"/>
              </a:lnTo>
              <a:lnTo>
                <a:pt x="9525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</xdr:col>
      <xdr:colOff>0</xdr:colOff>
      <xdr:row>182</xdr:row>
      <xdr:rowOff>0</xdr:rowOff>
    </xdr:from>
    <xdr:ext cx="9525" cy="6924675"/>
    <xdr:sp macro="" textlink="">
      <xdr:nvSpPr>
        <xdr:cNvPr id="8" name="Shape 40"/>
        <xdr:cNvSpPr/>
      </xdr:nvSpPr>
      <xdr:spPr>
        <a:xfrm>
          <a:off x="0" y="59131200"/>
          <a:ext cx="9525" cy="6924675"/>
        </a:xfrm>
        <a:custGeom>
          <a:avLst/>
          <a:gdLst/>
          <a:ahLst/>
          <a:cxnLst/>
          <a:rect l="0" t="0" r="0" b="0"/>
          <a:pathLst>
            <a:path w="9525" h="6924675">
              <a:moveTo>
                <a:pt x="9525" y="0"/>
              </a:moveTo>
              <a:lnTo>
                <a:pt x="0" y="0"/>
              </a:lnTo>
              <a:lnTo>
                <a:pt x="0" y="323850"/>
              </a:lnTo>
              <a:lnTo>
                <a:pt x="0" y="638175"/>
              </a:lnTo>
              <a:lnTo>
                <a:pt x="0" y="6924675"/>
              </a:lnTo>
              <a:lnTo>
                <a:pt x="9525" y="6924675"/>
              </a:lnTo>
              <a:lnTo>
                <a:pt x="9525" y="323850"/>
              </a:lnTo>
              <a:lnTo>
                <a:pt x="9525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</xdr:col>
      <xdr:colOff>165100</xdr:colOff>
      <xdr:row>43</xdr:row>
      <xdr:rowOff>314325</xdr:rowOff>
    </xdr:from>
    <xdr:ext cx="9715500" cy="838200"/>
    <xdr:grpSp>
      <xdr:nvGrpSpPr>
        <xdr:cNvPr id="9" name="Group 3"/>
        <xdr:cNvGrpSpPr/>
      </xdr:nvGrpSpPr>
      <xdr:grpSpPr>
        <a:xfrm>
          <a:off x="574675" y="15630525"/>
          <a:ext cx="9715500" cy="838200"/>
          <a:chOff x="0" y="0"/>
          <a:chExt cx="9715500" cy="838200"/>
        </a:xfrm>
      </xdr:grpSpPr>
      <xdr:sp macro="" textlink="">
        <xdr:nvSpPr>
          <xdr:cNvPr id="10" name="Shape 4"/>
          <xdr:cNvSpPr/>
        </xdr:nvSpPr>
        <xdr:spPr>
          <a:xfrm>
            <a:off x="0" y="0"/>
            <a:ext cx="9715500" cy="838200"/>
          </a:xfrm>
          <a:custGeom>
            <a:avLst/>
            <a:gdLst/>
            <a:ahLst/>
            <a:cxnLst/>
            <a:rect l="0" t="0" r="0" b="0"/>
            <a:pathLst>
              <a:path w="9715500" h="838200">
                <a:moveTo>
                  <a:pt x="9715500" y="0"/>
                </a:moveTo>
                <a:lnTo>
                  <a:pt x="9715500" y="0"/>
                </a:lnTo>
                <a:lnTo>
                  <a:pt x="0" y="0"/>
                </a:lnTo>
                <a:lnTo>
                  <a:pt x="0" y="9525"/>
                </a:lnTo>
                <a:lnTo>
                  <a:pt x="0" y="838200"/>
                </a:lnTo>
                <a:lnTo>
                  <a:pt x="9525" y="838200"/>
                </a:lnTo>
                <a:lnTo>
                  <a:pt x="9525" y="9525"/>
                </a:lnTo>
                <a:lnTo>
                  <a:pt x="514350" y="9525"/>
                </a:lnTo>
                <a:lnTo>
                  <a:pt x="9705975" y="9525"/>
                </a:lnTo>
                <a:lnTo>
                  <a:pt x="9705975" y="838200"/>
                </a:lnTo>
                <a:lnTo>
                  <a:pt x="9715500" y="838200"/>
                </a:lnTo>
                <a:lnTo>
                  <a:pt x="9715500" y="9525"/>
                </a:lnTo>
                <a:lnTo>
                  <a:pt x="9715500" y="0"/>
                </a:lnTo>
                <a:close/>
              </a:path>
            </a:pathLst>
          </a:custGeom>
          <a:solidFill>
            <a:srgbClr val="000000"/>
          </a:solidFill>
        </xdr:spPr>
      </xdr:sp>
      <xdr:pic>
        <xdr:nvPicPr>
          <xdr:cNvPr id="11" name="image1.png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tretch>
            <a:fillRect/>
          </a:stretch>
        </xdr:blipFill>
        <xdr:spPr>
          <a:xfrm>
            <a:off x="180975" y="95250"/>
            <a:ext cx="666750" cy="666750"/>
          </a:xfrm>
          <a:prstGeom prst="rect">
            <a:avLst/>
          </a:prstGeom>
        </xdr:spPr>
      </xdr:pic>
    </xdr:grpSp>
    <xdr:clientData/>
  </xdr:oneCellAnchor>
  <xdr:oneCellAnchor>
    <xdr:from>
      <xdr:col>1</xdr:col>
      <xdr:colOff>0</xdr:colOff>
      <xdr:row>22</xdr:row>
      <xdr:rowOff>0</xdr:rowOff>
    </xdr:from>
    <xdr:ext cx="9525" cy="6924675"/>
    <xdr:sp macro="" textlink="">
      <xdr:nvSpPr>
        <xdr:cNvPr id="12" name="Shape 6"/>
        <xdr:cNvSpPr/>
      </xdr:nvSpPr>
      <xdr:spPr>
        <a:xfrm>
          <a:off x="0" y="0"/>
          <a:ext cx="9525" cy="6924675"/>
        </a:xfrm>
        <a:custGeom>
          <a:avLst/>
          <a:gdLst/>
          <a:ahLst/>
          <a:cxnLst/>
          <a:rect l="0" t="0" r="0" b="0"/>
          <a:pathLst>
            <a:path w="9525" h="6924675">
              <a:moveTo>
                <a:pt x="9525" y="0"/>
              </a:moveTo>
              <a:lnTo>
                <a:pt x="0" y="0"/>
              </a:lnTo>
              <a:lnTo>
                <a:pt x="0" y="323850"/>
              </a:lnTo>
              <a:lnTo>
                <a:pt x="0" y="638175"/>
              </a:lnTo>
              <a:lnTo>
                <a:pt x="0" y="6924675"/>
              </a:lnTo>
              <a:lnTo>
                <a:pt x="9525" y="6924675"/>
              </a:lnTo>
              <a:lnTo>
                <a:pt x="9525" y="323850"/>
              </a:lnTo>
              <a:lnTo>
                <a:pt x="9525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13</xdr:col>
      <xdr:colOff>509587</xdr:colOff>
      <xdr:row>22</xdr:row>
      <xdr:rowOff>0</xdr:rowOff>
    </xdr:from>
    <xdr:ext cx="9525" cy="6924675"/>
    <xdr:sp macro="" textlink="">
      <xdr:nvSpPr>
        <xdr:cNvPr id="13" name="Shape 7"/>
        <xdr:cNvSpPr/>
      </xdr:nvSpPr>
      <xdr:spPr>
        <a:xfrm>
          <a:off x="10101262" y="0"/>
          <a:ext cx="9525" cy="6924675"/>
        </a:xfrm>
        <a:custGeom>
          <a:avLst/>
          <a:gdLst/>
          <a:ahLst/>
          <a:cxnLst/>
          <a:rect l="0" t="0" r="0" b="0"/>
          <a:pathLst>
            <a:path w="9525" h="6924675">
              <a:moveTo>
                <a:pt x="9525" y="0"/>
              </a:moveTo>
              <a:lnTo>
                <a:pt x="0" y="0"/>
              </a:lnTo>
              <a:lnTo>
                <a:pt x="0" y="323850"/>
              </a:lnTo>
              <a:lnTo>
                <a:pt x="0" y="638175"/>
              </a:lnTo>
              <a:lnTo>
                <a:pt x="0" y="6924675"/>
              </a:lnTo>
              <a:lnTo>
                <a:pt x="9525" y="6924675"/>
              </a:lnTo>
              <a:lnTo>
                <a:pt x="9525" y="323850"/>
              </a:lnTo>
              <a:lnTo>
                <a:pt x="9525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</xdr:col>
      <xdr:colOff>0</xdr:colOff>
      <xdr:row>22</xdr:row>
      <xdr:rowOff>0</xdr:rowOff>
    </xdr:from>
    <xdr:ext cx="9525" cy="6924675"/>
    <xdr:sp macro="" textlink="">
      <xdr:nvSpPr>
        <xdr:cNvPr id="14" name="Shape 6"/>
        <xdr:cNvSpPr/>
      </xdr:nvSpPr>
      <xdr:spPr>
        <a:xfrm>
          <a:off x="0" y="7315200"/>
          <a:ext cx="9525" cy="6924675"/>
        </a:xfrm>
        <a:custGeom>
          <a:avLst/>
          <a:gdLst/>
          <a:ahLst/>
          <a:cxnLst/>
          <a:rect l="0" t="0" r="0" b="0"/>
          <a:pathLst>
            <a:path w="9525" h="6924675">
              <a:moveTo>
                <a:pt x="9525" y="0"/>
              </a:moveTo>
              <a:lnTo>
                <a:pt x="0" y="0"/>
              </a:lnTo>
              <a:lnTo>
                <a:pt x="0" y="323850"/>
              </a:lnTo>
              <a:lnTo>
                <a:pt x="0" y="638175"/>
              </a:lnTo>
              <a:lnTo>
                <a:pt x="0" y="6924675"/>
              </a:lnTo>
              <a:lnTo>
                <a:pt x="9525" y="6924675"/>
              </a:lnTo>
              <a:lnTo>
                <a:pt x="9525" y="323850"/>
              </a:lnTo>
              <a:lnTo>
                <a:pt x="9525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</xdr:col>
      <xdr:colOff>0</xdr:colOff>
      <xdr:row>43</xdr:row>
      <xdr:rowOff>0</xdr:rowOff>
    </xdr:from>
    <xdr:ext cx="9525" cy="6924675"/>
    <xdr:sp macro="" textlink="">
      <xdr:nvSpPr>
        <xdr:cNvPr id="15" name="Shape 11"/>
        <xdr:cNvSpPr/>
      </xdr:nvSpPr>
      <xdr:spPr>
        <a:xfrm>
          <a:off x="0" y="16783050"/>
          <a:ext cx="9525" cy="6924675"/>
        </a:xfrm>
        <a:custGeom>
          <a:avLst/>
          <a:gdLst/>
          <a:ahLst/>
          <a:cxnLst/>
          <a:rect l="0" t="0" r="0" b="0"/>
          <a:pathLst>
            <a:path w="9525" h="6924675">
              <a:moveTo>
                <a:pt x="9525" y="0"/>
              </a:moveTo>
              <a:lnTo>
                <a:pt x="0" y="0"/>
              </a:lnTo>
              <a:lnTo>
                <a:pt x="0" y="323850"/>
              </a:lnTo>
              <a:lnTo>
                <a:pt x="0" y="638175"/>
              </a:lnTo>
              <a:lnTo>
                <a:pt x="0" y="6924675"/>
              </a:lnTo>
              <a:lnTo>
                <a:pt x="9525" y="6924675"/>
              </a:lnTo>
              <a:lnTo>
                <a:pt x="9525" y="323850"/>
              </a:lnTo>
              <a:lnTo>
                <a:pt x="9525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</xdr:col>
      <xdr:colOff>0</xdr:colOff>
      <xdr:row>64</xdr:row>
      <xdr:rowOff>0</xdr:rowOff>
    </xdr:from>
    <xdr:ext cx="9525" cy="6924675"/>
    <xdr:sp macro="" textlink="">
      <xdr:nvSpPr>
        <xdr:cNvPr id="16" name="Shape 17"/>
        <xdr:cNvSpPr/>
      </xdr:nvSpPr>
      <xdr:spPr>
        <a:xfrm>
          <a:off x="0" y="26384250"/>
          <a:ext cx="9525" cy="6924675"/>
        </a:xfrm>
        <a:custGeom>
          <a:avLst/>
          <a:gdLst/>
          <a:ahLst/>
          <a:cxnLst/>
          <a:rect l="0" t="0" r="0" b="0"/>
          <a:pathLst>
            <a:path w="9525" h="6924675">
              <a:moveTo>
                <a:pt x="9525" y="0"/>
              </a:moveTo>
              <a:lnTo>
                <a:pt x="0" y="0"/>
              </a:lnTo>
              <a:lnTo>
                <a:pt x="0" y="323850"/>
              </a:lnTo>
              <a:lnTo>
                <a:pt x="0" y="638175"/>
              </a:lnTo>
              <a:lnTo>
                <a:pt x="0" y="6924675"/>
              </a:lnTo>
              <a:lnTo>
                <a:pt x="9525" y="6924675"/>
              </a:lnTo>
              <a:lnTo>
                <a:pt x="9525" y="323850"/>
              </a:lnTo>
              <a:lnTo>
                <a:pt x="9525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</xdr:col>
      <xdr:colOff>0</xdr:colOff>
      <xdr:row>106</xdr:row>
      <xdr:rowOff>0</xdr:rowOff>
    </xdr:from>
    <xdr:ext cx="9525" cy="6924675"/>
    <xdr:sp macro="" textlink="">
      <xdr:nvSpPr>
        <xdr:cNvPr id="17" name="Shape 25"/>
        <xdr:cNvSpPr/>
      </xdr:nvSpPr>
      <xdr:spPr>
        <a:xfrm>
          <a:off x="0" y="45586650"/>
          <a:ext cx="9525" cy="6924675"/>
        </a:xfrm>
        <a:custGeom>
          <a:avLst/>
          <a:gdLst/>
          <a:ahLst/>
          <a:cxnLst/>
          <a:rect l="0" t="0" r="0" b="0"/>
          <a:pathLst>
            <a:path w="9525" h="6924675">
              <a:moveTo>
                <a:pt x="9525" y="0"/>
              </a:moveTo>
              <a:lnTo>
                <a:pt x="0" y="0"/>
              </a:lnTo>
              <a:lnTo>
                <a:pt x="0" y="323850"/>
              </a:lnTo>
              <a:lnTo>
                <a:pt x="0" y="638175"/>
              </a:lnTo>
              <a:lnTo>
                <a:pt x="0" y="6924675"/>
              </a:lnTo>
              <a:lnTo>
                <a:pt x="9525" y="6924675"/>
              </a:lnTo>
              <a:lnTo>
                <a:pt x="9525" y="323850"/>
              </a:lnTo>
              <a:lnTo>
                <a:pt x="9525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</xdr:col>
      <xdr:colOff>0</xdr:colOff>
      <xdr:row>22</xdr:row>
      <xdr:rowOff>0</xdr:rowOff>
    </xdr:from>
    <xdr:ext cx="9525" cy="6924675"/>
    <xdr:sp macro="" textlink="">
      <xdr:nvSpPr>
        <xdr:cNvPr id="18" name="Shape 6"/>
        <xdr:cNvSpPr/>
      </xdr:nvSpPr>
      <xdr:spPr>
        <a:xfrm>
          <a:off x="0" y="7315200"/>
          <a:ext cx="9525" cy="6924675"/>
        </a:xfrm>
        <a:custGeom>
          <a:avLst/>
          <a:gdLst/>
          <a:ahLst/>
          <a:cxnLst/>
          <a:rect l="0" t="0" r="0" b="0"/>
          <a:pathLst>
            <a:path w="9525" h="6924675">
              <a:moveTo>
                <a:pt x="9525" y="0"/>
              </a:moveTo>
              <a:lnTo>
                <a:pt x="0" y="0"/>
              </a:lnTo>
              <a:lnTo>
                <a:pt x="0" y="323850"/>
              </a:lnTo>
              <a:lnTo>
                <a:pt x="0" y="638175"/>
              </a:lnTo>
              <a:lnTo>
                <a:pt x="0" y="6924675"/>
              </a:lnTo>
              <a:lnTo>
                <a:pt x="9525" y="6924675"/>
              </a:lnTo>
              <a:lnTo>
                <a:pt x="9525" y="323850"/>
              </a:lnTo>
              <a:lnTo>
                <a:pt x="9525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</xdr:col>
      <xdr:colOff>0</xdr:colOff>
      <xdr:row>43</xdr:row>
      <xdr:rowOff>0</xdr:rowOff>
    </xdr:from>
    <xdr:ext cx="9525" cy="6924675"/>
    <xdr:sp macro="" textlink="">
      <xdr:nvSpPr>
        <xdr:cNvPr id="19" name="Shape 11"/>
        <xdr:cNvSpPr/>
      </xdr:nvSpPr>
      <xdr:spPr>
        <a:xfrm>
          <a:off x="0" y="16783050"/>
          <a:ext cx="9525" cy="6924675"/>
        </a:xfrm>
        <a:custGeom>
          <a:avLst/>
          <a:gdLst/>
          <a:ahLst/>
          <a:cxnLst/>
          <a:rect l="0" t="0" r="0" b="0"/>
          <a:pathLst>
            <a:path w="9525" h="6924675">
              <a:moveTo>
                <a:pt x="9525" y="0"/>
              </a:moveTo>
              <a:lnTo>
                <a:pt x="0" y="0"/>
              </a:lnTo>
              <a:lnTo>
                <a:pt x="0" y="323850"/>
              </a:lnTo>
              <a:lnTo>
                <a:pt x="0" y="638175"/>
              </a:lnTo>
              <a:lnTo>
                <a:pt x="0" y="6924675"/>
              </a:lnTo>
              <a:lnTo>
                <a:pt x="9525" y="6924675"/>
              </a:lnTo>
              <a:lnTo>
                <a:pt x="9525" y="323850"/>
              </a:lnTo>
              <a:lnTo>
                <a:pt x="9525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</xdr:col>
      <xdr:colOff>0</xdr:colOff>
      <xdr:row>64</xdr:row>
      <xdr:rowOff>0</xdr:rowOff>
    </xdr:from>
    <xdr:ext cx="9525" cy="6924675"/>
    <xdr:sp macro="" textlink="">
      <xdr:nvSpPr>
        <xdr:cNvPr id="20" name="Shape 17"/>
        <xdr:cNvSpPr/>
      </xdr:nvSpPr>
      <xdr:spPr>
        <a:xfrm>
          <a:off x="0" y="26384250"/>
          <a:ext cx="9525" cy="6924675"/>
        </a:xfrm>
        <a:custGeom>
          <a:avLst/>
          <a:gdLst/>
          <a:ahLst/>
          <a:cxnLst/>
          <a:rect l="0" t="0" r="0" b="0"/>
          <a:pathLst>
            <a:path w="9525" h="6924675">
              <a:moveTo>
                <a:pt x="9525" y="0"/>
              </a:moveTo>
              <a:lnTo>
                <a:pt x="0" y="0"/>
              </a:lnTo>
              <a:lnTo>
                <a:pt x="0" y="323850"/>
              </a:lnTo>
              <a:lnTo>
                <a:pt x="0" y="638175"/>
              </a:lnTo>
              <a:lnTo>
                <a:pt x="0" y="6924675"/>
              </a:lnTo>
              <a:lnTo>
                <a:pt x="9525" y="6924675"/>
              </a:lnTo>
              <a:lnTo>
                <a:pt x="9525" y="323850"/>
              </a:lnTo>
              <a:lnTo>
                <a:pt x="9525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</xdr:col>
      <xdr:colOff>0</xdr:colOff>
      <xdr:row>107</xdr:row>
      <xdr:rowOff>0</xdr:rowOff>
    </xdr:from>
    <xdr:ext cx="9525" cy="6924675"/>
    <xdr:sp macro="" textlink="">
      <xdr:nvSpPr>
        <xdr:cNvPr id="21" name="Shape 25"/>
        <xdr:cNvSpPr/>
      </xdr:nvSpPr>
      <xdr:spPr>
        <a:xfrm>
          <a:off x="0" y="45910500"/>
          <a:ext cx="9525" cy="6924675"/>
        </a:xfrm>
        <a:custGeom>
          <a:avLst/>
          <a:gdLst/>
          <a:ahLst/>
          <a:cxnLst/>
          <a:rect l="0" t="0" r="0" b="0"/>
          <a:pathLst>
            <a:path w="9525" h="6924675">
              <a:moveTo>
                <a:pt x="9525" y="0"/>
              </a:moveTo>
              <a:lnTo>
                <a:pt x="0" y="0"/>
              </a:lnTo>
              <a:lnTo>
                <a:pt x="0" y="323850"/>
              </a:lnTo>
              <a:lnTo>
                <a:pt x="0" y="638175"/>
              </a:lnTo>
              <a:lnTo>
                <a:pt x="0" y="6924675"/>
              </a:lnTo>
              <a:lnTo>
                <a:pt x="9525" y="6924675"/>
              </a:lnTo>
              <a:lnTo>
                <a:pt x="9525" y="323850"/>
              </a:lnTo>
              <a:lnTo>
                <a:pt x="9525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103652</xdr:colOff>
      <xdr:row>0</xdr:row>
      <xdr:rowOff>82554</xdr:rowOff>
    </xdr:from>
    <xdr:to>
      <xdr:col>3</xdr:col>
      <xdr:colOff>481291</xdr:colOff>
      <xdr:row>0</xdr:row>
      <xdr:rowOff>840442</xdr:rowOff>
    </xdr:to>
    <xdr:pic>
      <xdr:nvPicPr>
        <xdr:cNvPr id="2" name="Picture 1" descr="download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7477" y="82554"/>
          <a:ext cx="1453964" cy="757888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21220</xdr:rowOff>
    </xdr:from>
    <xdr:to>
      <xdr:col>3</xdr:col>
      <xdr:colOff>19050</xdr:colOff>
      <xdr:row>0</xdr:row>
      <xdr:rowOff>838200</xdr:rowOff>
    </xdr:to>
    <xdr:pic>
      <xdr:nvPicPr>
        <xdr:cNvPr id="2" name="Picture 1" descr="download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3850" y="21220"/>
          <a:ext cx="1466850" cy="81698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21220</xdr:rowOff>
    </xdr:from>
    <xdr:to>
      <xdr:col>2</xdr:col>
      <xdr:colOff>66675</xdr:colOff>
      <xdr:row>0</xdr:row>
      <xdr:rowOff>838200</xdr:rowOff>
    </xdr:to>
    <xdr:pic>
      <xdr:nvPicPr>
        <xdr:cNvPr id="2" name="Picture 1" descr="download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3850" y="21220"/>
          <a:ext cx="1466850" cy="81698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21220</xdr:rowOff>
    </xdr:from>
    <xdr:to>
      <xdr:col>1</xdr:col>
      <xdr:colOff>1504950</xdr:colOff>
      <xdr:row>0</xdr:row>
      <xdr:rowOff>838200</xdr:rowOff>
    </xdr:to>
    <xdr:pic>
      <xdr:nvPicPr>
        <xdr:cNvPr id="2" name="Picture 1" descr="download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3850" y="21220"/>
          <a:ext cx="1466850" cy="81698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21220</xdr:rowOff>
    </xdr:from>
    <xdr:to>
      <xdr:col>1</xdr:col>
      <xdr:colOff>1504950</xdr:colOff>
      <xdr:row>0</xdr:row>
      <xdr:rowOff>838200</xdr:rowOff>
    </xdr:to>
    <xdr:pic>
      <xdr:nvPicPr>
        <xdr:cNvPr id="2" name="Picture 1" descr="download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3850" y="21220"/>
          <a:ext cx="1466850" cy="8169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19050</xdr:rowOff>
    </xdr:from>
    <xdr:to>
      <xdr:col>2</xdr:col>
      <xdr:colOff>781050</xdr:colOff>
      <xdr:row>0</xdr:row>
      <xdr:rowOff>590550</xdr:rowOff>
    </xdr:to>
    <xdr:pic>
      <xdr:nvPicPr>
        <xdr:cNvPr id="2" name="Picture 1" descr="download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19050"/>
          <a:ext cx="1866900" cy="5715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21220</xdr:rowOff>
    </xdr:from>
    <xdr:to>
      <xdr:col>1</xdr:col>
      <xdr:colOff>1504950</xdr:colOff>
      <xdr:row>0</xdr:row>
      <xdr:rowOff>838200</xdr:rowOff>
    </xdr:to>
    <xdr:pic>
      <xdr:nvPicPr>
        <xdr:cNvPr id="2" name="Picture 1" descr="download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3850" y="21220"/>
          <a:ext cx="1466850" cy="8169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21220</xdr:rowOff>
    </xdr:from>
    <xdr:to>
      <xdr:col>1</xdr:col>
      <xdr:colOff>1504950</xdr:colOff>
      <xdr:row>0</xdr:row>
      <xdr:rowOff>838200</xdr:rowOff>
    </xdr:to>
    <xdr:pic>
      <xdr:nvPicPr>
        <xdr:cNvPr id="2" name="Picture 1" descr="download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3850" y="21220"/>
          <a:ext cx="1466850" cy="81698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21220</xdr:rowOff>
    </xdr:from>
    <xdr:to>
      <xdr:col>1</xdr:col>
      <xdr:colOff>1504950</xdr:colOff>
      <xdr:row>0</xdr:row>
      <xdr:rowOff>838200</xdr:rowOff>
    </xdr:to>
    <xdr:pic>
      <xdr:nvPicPr>
        <xdr:cNvPr id="2" name="Picture 1" descr="download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3850" y="21220"/>
          <a:ext cx="1466850" cy="81698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21220</xdr:rowOff>
    </xdr:from>
    <xdr:to>
      <xdr:col>1</xdr:col>
      <xdr:colOff>1504950</xdr:colOff>
      <xdr:row>0</xdr:row>
      <xdr:rowOff>838200</xdr:rowOff>
    </xdr:to>
    <xdr:pic>
      <xdr:nvPicPr>
        <xdr:cNvPr id="2" name="Picture 1" descr="download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3850" y="21220"/>
          <a:ext cx="1466850" cy="81698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21220</xdr:rowOff>
    </xdr:from>
    <xdr:to>
      <xdr:col>2</xdr:col>
      <xdr:colOff>285750</xdr:colOff>
      <xdr:row>0</xdr:row>
      <xdr:rowOff>838200</xdr:rowOff>
    </xdr:to>
    <xdr:pic>
      <xdr:nvPicPr>
        <xdr:cNvPr id="2" name="Picture 1" descr="download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3850" y="21220"/>
          <a:ext cx="1466850" cy="81698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21220</xdr:rowOff>
    </xdr:from>
    <xdr:to>
      <xdr:col>2</xdr:col>
      <xdr:colOff>285750</xdr:colOff>
      <xdr:row>0</xdr:row>
      <xdr:rowOff>838200</xdr:rowOff>
    </xdr:to>
    <xdr:pic>
      <xdr:nvPicPr>
        <xdr:cNvPr id="2" name="Picture 1" descr="download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3850" y="21220"/>
          <a:ext cx="1466850" cy="816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udywithrsm.com/ummed-tarad-excel-programmer-teacher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rajsevak.com/ummed-tarad-excel-software/" TargetMode="External"/><Relationship Id="rId1" Type="http://schemas.openxmlformats.org/officeDocument/2006/relationships/hyperlink" Target="https://rajteachers.net/ummed-tarad-excel-software" TargetMode="External"/><Relationship Id="rId6" Type="http://schemas.openxmlformats.org/officeDocument/2006/relationships/hyperlink" Target="https://shalasugam.com/mr-ummed-tarad-excel-software/" TargetMode="External"/><Relationship Id="rId5" Type="http://schemas.openxmlformats.org/officeDocument/2006/relationships/hyperlink" Target="https://www.ashwinisharma.com/p/ummed-tarad-excel-programs.html" TargetMode="External"/><Relationship Id="rId4" Type="http://schemas.openxmlformats.org/officeDocument/2006/relationships/hyperlink" Target="https://shalaweb.com/ummed-tarad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>
      <selection activeCell="B7" sqref="B7"/>
    </sheetView>
  </sheetViews>
  <sheetFormatPr defaultColWidth="0" defaultRowHeight="15" zeroHeight="1"/>
  <cols>
    <col min="1" max="1" width="2.5703125" customWidth="1"/>
    <col min="2" max="3" width="71.28515625" customWidth="1"/>
    <col min="4" max="4" width="36.5703125" customWidth="1"/>
    <col min="5" max="16384" width="9.140625" hidden="1"/>
  </cols>
  <sheetData>
    <row r="1" spans="1:4" ht="51.75" thickBot="1">
      <c r="A1" s="229"/>
      <c r="B1" s="230" t="s">
        <v>169</v>
      </c>
      <c r="C1" s="231"/>
      <c r="D1" s="212" t="s">
        <v>170</v>
      </c>
    </row>
    <row r="2" spans="1:4" ht="33" customHeight="1">
      <c r="A2" s="229"/>
      <c r="B2" s="232" t="s">
        <v>181</v>
      </c>
      <c r="C2" s="233"/>
      <c r="D2" s="234"/>
    </row>
    <row r="3" spans="1:4" ht="27">
      <c r="A3" s="229"/>
      <c r="B3" s="236" t="s">
        <v>182</v>
      </c>
      <c r="C3" s="237"/>
      <c r="D3" s="235"/>
    </row>
    <row r="4" spans="1:4" ht="50.25" customHeight="1">
      <c r="A4" s="229"/>
      <c r="B4" s="238" t="s">
        <v>183</v>
      </c>
      <c r="C4" s="239"/>
      <c r="D4" s="235"/>
    </row>
    <row r="5" spans="1:4" ht="51" customHeight="1">
      <c r="A5" s="229"/>
      <c r="B5" s="238" t="s">
        <v>184</v>
      </c>
      <c r="C5" s="239"/>
      <c r="D5" s="235"/>
    </row>
    <row r="6" spans="1:4" ht="27">
      <c r="A6" s="229"/>
      <c r="B6" s="240" t="s">
        <v>171</v>
      </c>
      <c r="C6" s="241"/>
      <c r="D6" s="235"/>
    </row>
    <row r="7" spans="1:4" ht="15.75">
      <c r="A7" s="229"/>
      <c r="B7" s="213" t="s">
        <v>172</v>
      </c>
      <c r="C7" s="214" t="s">
        <v>173</v>
      </c>
      <c r="D7" s="242" t="s">
        <v>174</v>
      </c>
    </row>
    <row r="8" spans="1:4" ht="15.75">
      <c r="A8" s="229"/>
      <c r="B8" s="213" t="s">
        <v>175</v>
      </c>
      <c r="C8" s="214" t="s">
        <v>176</v>
      </c>
      <c r="D8" s="242"/>
    </row>
    <row r="9" spans="1:4" ht="15.75">
      <c r="A9" s="229"/>
      <c r="B9" s="213" t="s">
        <v>177</v>
      </c>
      <c r="C9" s="214" t="s">
        <v>178</v>
      </c>
      <c r="D9" s="215" t="s">
        <v>179</v>
      </c>
    </row>
    <row r="10" spans="1:4" ht="38.25" customHeight="1" thickBot="1">
      <c r="A10" s="229"/>
      <c r="B10" s="243" t="s">
        <v>185</v>
      </c>
      <c r="C10" s="244"/>
      <c r="D10" s="216" t="s">
        <v>180</v>
      </c>
    </row>
    <row r="11" spans="1:4" hidden="1"/>
    <row r="12" spans="1:4" hidden="1"/>
  </sheetData>
  <sheetProtection password="E8FA" sheet="1" objects="1" scenarios="1"/>
  <mergeCells count="10">
    <mergeCell ref="A1:A10"/>
    <mergeCell ref="B1:C1"/>
    <mergeCell ref="B2:C2"/>
    <mergeCell ref="D2:D6"/>
    <mergeCell ref="B3:C3"/>
    <mergeCell ref="B4:C4"/>
    <mergeCell ref="B5:C5"/>
    <mergeCell ref="B6:C6"/>
    <mergeCell ref="D7:D8"/>
    <mergeCell ref="B10:C10"/>
  </mergeCells>
  <hyperlinks>
    <hyperlink ref="B7" r:id="rId1"/>
    <hyperlink ref="C7" r:id="rId2"/>
    <hyperlink ref="C8" r:id="rId3"/>
    <hyperlink ref="B8" r:id="rId4"/>
    <hyperlink ref="B9" r:id="rId5"/>
    <hyperlink ref="C9" r:id="rId6"/>
  </hyperlinks>
  <pageMargins left="0.7" right="0.7" top="0.75" bottom="0.75" header="0.3" footer="0.3"/>
  <drawing r:id="rId7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C00000"/>
  </sheetPr>
  <dimension ref="B1:F21"/>
  <sheetViews>
    <sheetView workbookViewId="0">
      <selection activeCell="B3" sqref="B3:F3"/>
    </sheetView>
  </sheetViews>
  <sheetFormatPr defaultRowHeight="15"/>
  <cols>
    <col min="1" max="1" width="4.28515625" customWidth="1"/>
    <col min="2" max="6" width="18.28515625" style="1" customWidth="1"/>
  </cols>
  <sheetData>
    <row r="1" spans="2:6" ht="69.75" customHeight="1" thickBot="1">
      <c r="B1" s="23"/>
      <c r="C1" s="290" t="s">
        <v>16</v>
      </c>
      <c r="D1" s="290"/>
      <c r="E1" s="290"/>
      <c r="F1" s="291"/>
    </row>
    <row r="2" spans="2:6" ht="33" customHeight="1" thickBot="1">
      <c r="B2" s="320" t="str">
        <f>'School Wise Roll Number List '!B2</f>
        <v>ijh{kk dsUnz%&amp;jkmekfo--------------------------¼17-------½</v>
      </c>
      <c r="C2" s="321"/>
      <c r="D2" s="321"/>
      <c r="E2" s="321"/>
      <c r="F2" s="322"/>
    </row>
    <row r="3" spans="2:6" ht="32.25" customHeight="1" thickBot="1">
      <c r="B3" s="292" t="s">
        <v>54</v>
      </c>
      <c r="C3" s="293"/>
      <c r="D3" s="293"/>
      <c r="E3" s="293"/>
      <c r="F3" s="294"/>
    </row>
    <row r="4" spans="2:6" ht="21" customHeight="1">
      <c r="B4" s="323" t="s">
        <v>142</v>
      </c>
      <c r="C4" s="297" t="s">
        <v>141</v>
      </c>
      <c r="D4" s="325"/>
      <c r="E4" s="298"/>
      <c r="F4" s="326" t="s">
        <v>15</v>
      </c>
    </row>
    <row r="5" spans="2:6" ht="21" customHeight="1" thickBot="1">
      <c r="B5" s="324"/>
      <c r="C5" s="328" t="s">
        <v>44</v>
      </c>
      <c r="D5" s="329"/>
      <c r="E5" s="330"/>
      <c r="F5" s="327"/>
    </row>
    <row r="6" spans="2:6" s="2" customFormat="1" ht="21.75" thickBot="1">
      <c r="B6" s="33" t="s">
        <v>0</v>
      </c>
      <c r="C6" s="34" t="s">
        <v>1</v>
      </c>
      <c r="D6" s="33" t="s">
        <v>2</v>
      </c>
      <c r="E6" s="34" t="s">
        <v>6</v>
      </c>
      <c r="F6" s="33" t="s">
        <v>43</v>
      </c>
    </row>
    <row r="7" spans="2:6" s="52" customFormat="1" ht="57.75" customHeight="1" thickBot="1">
      <c r="B7" s="41">
        <f>'room-09'!B11+1</f>
        <v>111175</v>
      </c>
      <c r="C7" s="182">
        <f>'room-09'!E11+1</f>
        <v>111291</v>
      </c>
      <c r="D7" s="42">
        <f>'room-09'!F11+1</f>
        <v>111226</v>
      </c>
      <c r="E7" s="43">
        <f>C11+1</f>
        <v>111296</v>
      </c>
      <c r="F7" s="42">
        <f>D11+1</f>
        <v>111231</v>
      </c>
    </row>
    <row r="8" spans="2:6" s="52" customFormat="1" ht="57.75" customHeight="1" thickBot="1">
      <c r="B8" s="41">
        <f t="shared" ref="B8:E11" si="0">B7+1</f>
        <v>111176</v>
      </c>
      <c r="C8" s="51">
        <f t="shared" si="0"/>
        <v>111292</v>
      </c>
      <c r="D8" s="41">
        <f t="shared" si="0"/>
        <v>111227</v>
      </c>
      <c r="E8" s="44">
        <f t="shared" si="0"/>
        <v>111297</v>
      </c>
      <c r="F8" s="41">
        <f>F7+1</f>
        <v>111232</v>
      </c>
    </row>
    <row r="9" spans="2:6" s="52" customFormat="1" ht="57.75" customHeight="1" thickBot="1">
      <c r="B9" s="41">
        <f t="shared" si="0"/>
        <v>111177</v>
      </c>
      <c r="C9" s="51">
        <f t="shared" si="0"/>
        <v>111293</v>
      </c>
      <c r="D9" s="41">
        <f t="shared" si="0"/>
        <v>111228</v>
      </c>
      <c r="E9" s="44">
        <f t="shared" si="0"/>
        <v>111298</v>
      </c>
      <c r="F9" s="41">
        <f>F8+1</f>
        <v>111233</v>
      </c>
    </row>
    <row r="10" spans="2:6" s="52" customFormat="1" ht="57.75" customHeight="1" thickBot="1">
      <c r="B10" s="41">
        <f t="shared" si="0"/>
        <v>111178</v>
      </c>
      <c r="C10" s="51">
        <f t="shared" si="0"/>
        <v>111294</v>
      </c>
      <c r="D10" s="41">
        <f t="shared" si="0"/>
        <v>111229</v>
      </c>
      <c r="E10" s="44">
        <f t="shared" si="0"/>
        <v>111299</v>
      </c>
      <c r="F10" s="41">
        <f>F9+1</f>
        <v>111234</v>
      </c>
    </row>
    <row r="11" spans="2:6" s="52" customFormat="1" ht="57.75" customHeight="1" thickBot="1">
      <c r="B11" s="41">
        <f t="shared" si="0"/>
        <v>111179</v>
      </c>
      <c r="C11" s="51">
        <f t="shared" si="0"/>
        <v>111295</v>
      </c>
      <c r="D11" s="41">
        <f t="shared" si="0"/>
        <v>111230</v>
      </c>
      <c r="E11" s="44">
        <f t="shared" si="0"/>
        <v>111300</v>
      </c>
      <c r="F11" s="41">
        <f>F10+1</f>
        <v>111235</v>
      </c>
    </row>
    <row r="12" spans="2:6" s="2" customFormat="1" ht="31.5" customHeight="1" thickBot="1">
      <c r="B12" s="303" t="s">
        <v>42</v>
      </c>
      <c r="C12" s="304"/>
      <c r="D12" s="304"/>
      <c r="E12" s="304"/>
      <c r="F12" s="305"/>
    </row>
    <row r="13" spans="2:6" ht="31.5" customHeight="1" thickBot="1">
      <c r="B13" s="312" t="s">
        <v>14</v>
      </c>
      <c r="C13" s="313"/>
      <c r="D13" s="39" t="s">
        <v>3</v>
      </c>
      <c r="E13" s="129" t="s">
        <v>4</v>
      </c>
      <c r="F13" s="129" t="s">
        <v>5</v>
      </c>
    </row>
    <row r="14" spans="2:6" s="12" customFormat="1" ht="33" customHeight="1">
      <c r="B14" s="314" t="str">
        <f>VLOOKUP(D14,'ROLL LIST'!$B$4:$O$206,14,0)</f>
        <v>GSSS 1</v>
      </c>
      <c r="C14" s="315"/>
      <c r="D14" s="36">
        <f>B7</f>
        <v>111175</v>
      </c>
      <c r="E14" s="37">
        <f>B11</f>
        <v>111179</v>
      </c>
      <c r="F14" s="9">
        <f>E14-D14+1</f>
        <v>5</v>
      </c>
    </row>
    <row r="15" spans="2:6" s="12" customFormat="1" ht="33" customHeight="1">
      <c r="B15" s="316" t="str">
        <f>VLOOKUP(D15,'ROLL LIST'!$B$4:$O$206,14,0)</f>
        <v>GSSS 1</v>
      </c>
      <c r="C15" s="317"/>
      <c r="D15" s="30">
        <f>D7</f>
        <v>111226</v>
      </c>
      <c r="E15" s="31">
        <f>F11</f>
        <v>111235</v>
      </c>
      <c r="F15" s="32">
        <f t="shared" ref="F15:F16" si="1">E15-D15+1</f>
        <v>10</v>
      </c>
    </row>
    <row r="16" spans="2:6" s="12" customFormat="1" ht="33" customHeight="1" thickBot="1">
      <c r="B16" s="318">
        <f>VLOOKUP(D16,'ROLL LIST'!$B$4:$O$206,14,0)</f>
        <v>0</v>
      </c>
      <c r="C16" s="319"/>
      <c r="D16" s="111">
        <f>C7</f>
        <v>111291</v>
      </c>
      <c r="E16" s="112">
        <f>E11</f>
        <v>111300</v>
      </c>
      <c r="F16" s="113">
        <f t="shared" si="1"/>
        <v>10</v>
      </c>
    </row>
    <row r="17" spans="2:6" ht="24" thickBot="1">
      <c r="B17" s="309" t="s">
        <v>17</v>
      </c>
      <c r="C17" s="310"/>
      <c r="D17" s="310"/>
      <c r="E17" s="311"/>
      <c r="F17" s="114">
        <f>F14+F15+F16</f>
        <v>25</v>
      </c>
    </row>
    <row r="18" spans="2:6" ht="9.75" customHeight="1"/>
    <row r="19" spans="2:6" ht="9.75" customHeight="1"/>
    <row r="20" spans="2:6" ht="9.75" customHeight="1"/>
    <row r="21" spans="2:6" ht="57" customHeight="1">
      <c r="E21" s="289" t="s">
        <v>24</v>
      </c>
      <c r="F21" s="289"/>
    </row>
  </sheetData>
  <mergeCells count="14">
    <mergeCell ref="C1:F1"/>
    <mergeCell ref="B2:F2"/>
    <mergeCell ref="B3:F3"/>
    <mergeCell ref="B4:B5"/>
    <mergeCell ref="C4:E4"/>
    <mergeCell ref="F4:F5"/>
    <mergeCell ref="C5:E5"/>
    <mergeCell ref="E21:F21"/>
    <mergeCell ref="B12:F12"/>
    <mergeCell ref="B13:C13"/>
    <mergeCell ref="B14:C14"/>
    <mergeCell ref="B15:C15"/>
    <mergeCell ref="B16:C16"/>
    <mergeCell ref="B17:E17"/>
  </mergeCells>
  <pageMargins left="0.35" right="0.28000000000000003" top="0.35" bottom="0.44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C00000"/>
  </sheetPr>
  <dimension ref="B1:F20"/>
  <sheetViews>
    <sheetView workbookViewId="0">
      <selection activeCell="B3" sqref="B3:F3"/>
    </sheetView>
  </sheetViews>
  <sheetFormatPr defaultRowHeight="15"/>
  <cols>
    <col min="1" max="1" width="4.28515625" customWidth="1"/>
    <col min="2" max="6" width="18.28515625" style="1" customWidth="1"/>
  </cols>
  <sheetData>
    <row r="1" spans="2:6" ht="69.75" customHeight="1" thickBot="1">
      <c r="B1" s="23"/>
      <c r="C1" s="290" t="s">
        <v>16</v>
      </c>
      <c r="D1" s="290"/>
      <c r="E1" s="290"/>
      <c r="F1" s="291"/>
    </row>
    <row r="2" spans="2:6" ht="33" customHeight="1" thickBot="1">
      <c r="B2" s="320" t="str">
        <f>'School Wise Roll Number List '!B2</f>
        <v>ijh{kk dsUnz%&amp;jkmekfo--------------------------¼17-------½</v>
      </c>
      <c r="C2" s="321"/>
      <c r="D2" s="321"/>
      <c r="E2" s="321"/>
      <c r="F2" s="322"/>
    </row>
    <row r="3" spans="2:6" ht="32.25" customHeight="1" thickBot="1">
      <c r="B3" s="292" t="s">
        <v>54</v>
      </c>
      <c r="C3" s="293"/>
      <c r="D3" s="293"/>
      <c r="E3" s="293"/>
      <c r="F3" s="294"/>
    </row>
    <row r="4" spans="2:6" ht="21" customHeight="1">
      <c r="B4" s="323" t="s">
        <v>142</v>
      </c>
      <c r="C4" s="297" t="s">
        <v>141</v>
      </c>
      <c r="D4" s="325"/>
      <c r="E4" s="298"/>
      <c r="F4" s="326" t="s">
        <v>15</v>
      </c>
    </row>
    <row r="5" spans="2:6" ht="21" customHeight="1" thickBot="1">
      <c r="B5" s="324"/>
      <c r="C5" s="328" t="s">
        <v>45</v>
      </c>
      <c r="D5" s="329"/>
      <c r="E5" s="330"/>
      <c r="F5" s="327"/>
    </row>
    <row r="6" spans="2:6" s="2" customFormat="1" ht="21.75" thickBot="1">
      <c r="B6" s="33" t="s">
        <v>0</v>
      </c>
      <c r="C6" s="34" t="s">
        <v>1</v>
      </c>
      <c r="D6" s="33" t="s">
        <v>2</v>
      </c>
      <c r="E6" s="34" t="s">
        <v>6</v>
      </c>
      <c r="F6" s="33" t="s">
        <v>43</v>
      </c>
    </row>
    <row r="7" spans="2:6" s="52" customFormat="1" ht="57.75" customHeight="1" thickBot="1">
      <c r="B7" s="41">
        <f>'room-10'!F11+1</f>
        <v>111236</v>
      </c>
      <c r="C7" s="50">
        <f>'room-10'!E11+1</f>
        <v>111301</v>
      </c>
      <c r="D7" s="42">
        <f>B11+1</f>
        <v>111241</v>
      </c>
      <c r="E7" s="43">
        <f>C11+1</f>
        <v>111306</v>
      </c>
      <c r="F7" s="42">
        <f>D11+1</f>
        <v>111246</v>
      </c>
    </row>
    <row r="8" spans="2:6" s="52" customFormat="1" ht="57.75" customHeight="1" thickBot="1">
      <c r="B8" s="41">
        <f t="shared" ref="B8:E11" si="0">B7+1</f>
        <v>111237</v>
      </c>
      <c r="C8" s="51">
        <f t="shared" si="0"/>
        <v>111302</v>
      </c>
      <c r="D8" s="41">
        <f t="shared" si="0"/>
        <v>111242</v>
      </c>
      <c r="E8" s="44">
        <f t="shared" si="0"/>
        <v>111307</v>
      </c>
      <c r="F8" s="41">
        <f>F7+1</f>
        <v>111247</v>
      </c>
    </row>
    <row r="9" spans="2:6" s="52" customFormat="1" ht="57.75" customHeight="1" thickBot="1">
      <c r="B9" s="41">
        <f t="shared" si="0"/>
        <v>111238</v>
      </c>
      <c r="C9" s="51">
        <f t="shared" si="0"/>
        <v>111303</v>
      </c>
      <c r="D9" s="41">
        <f t="shared" si="0"/>
        <v>111243</v>
      </c>
      <c r="E9" s="44">
        <f t="shared" si="0"/>
        <v>111308</v>
      </c>
      <c r="F9" s="41">
        <f>F8+1</f>
        <v>111248</v>
      </c>
    </row>
    <row r="10" spans="2:6" s="52" customFormat="1" ht="57.75" customHeight="1" thickBot="1">
      <c r="B10" s="41">
        <f t="shared" si="0"/>
        <v>111239</v>
      </c>
      <c r="C10" s="51">
        <f t="shared" si="0"/>
        <v>111304</v>
      </c>
      <c r="D10" s="41">
        <f t="shared" si="0"/>
        <v>111244</v>
      </c>
      <c r="E10" s="44">
        <f t="shared" si="0"/>
        <v>111309</v>
      </c>
      <c r="F10" s="41">
        <f>F9+1</f>
        <v>111249</v>
      </c>
    </row>
    <row r="11" spans="2:6" s="52" customFormat="1" ht="57.75" customHeight="1" thickBot="1">
      <c r="B11" s="41">
        <f t="shared" si="0"/>
        <v>111240</v>
      </c>
      <c r="C11" s="51">
        <f t="shared" si="0"/>
        <v>111305</v>
      </c>
      <c r="D11" s="41">
        <f t="shared" si="0"/>
        <v>111245</v>
      </c>
      <c r="E11" s="44">
        <f t="shared" si="0"/>
        <v>111310</v>
      </c>
      <c r="F11" s="41">
        <f>F10+1</f>
        <v>111250</v>
      </c>
    </row>
    <row r="12" spans="2:6" s="2" customFormat="1" ht="31.5" customHeight="1" thickBot="1">
      <c r="B12" s="303" t="s">
        <v>42</v>
      </c>
      <c r="C12" s="304"/>
      <c r="D12" s="304"/>
      <c r="E12" s="304"/>
      <c r="F12" s="305"/>
    </row>
    <row r="13" spans="2:6" ht="31.5" customHeight="1" thickBot="1">
      <c r="B13" s="312" t="s">
        <v>14</v>
      </c>
      <c r="C13" s="313"/>
      <c r="D13" s="39" t="s">
        <v>3</v>
      </c>
      <c r="E13" s="110" t="s">
        <v>4</v>
      </c>
      <c r="F13" s="110" t="s">
        <v>5</v>
      </c>
    </row>
    <row r="14" spans="2:6" s="12" customFormat="1" ht="33" customHeight="1">
      <c r="B14" s="316" t="str">
        <f>VLOOKUP(D14,'ROLL LIST'!$B$4:$O$206,14,0)</f>
        <v>GSSS 1</v>
      </c>
      <c r="C14" s="317"/>
      <c r="D14" s="30">
        <f>B7</f>
        <v>111236</v>
      </c>
      <c r="E14" s="31">
        <f>F11</f>
        <v>111250</v>
      </c>
      <c r="F14" s="32">
        <f t="shared" ref="F14:F15" si="1">E14-D14+1</f>
        <v>15</v>
      </c>
    </row>
    <row r="15" spans="2:6" s="12" customFormat="1" ht="33" customHeight="1" thickBot="1">
      <c r="B15" s="331">
        <f>VLOOKUP(D15,'ROLL LIST'!$B$4:$O$206,14,0)</f>
        <v>0</v>
      </c>
      <c r="C15" s="332"/>
      <c r="D15" s="8">
        <f>C7</f>
        <v>111301</v>
      </c>
      <c r="E15" s="6">
        <f>E11</f>
        <v>111310</v>
      </c>
      <c r="F15" s="10">
        <f t="shared" si="1"/>
        <v>10</v>
      </c>
    </row>
    <row r="16" spans="2:6" ht="25.5" customHeight="1" thickBot="1">
      <c r="B16" s="309" t="s">
        <v>17</v>
      </c>
      <c r="C16" s="310"/>
      <c r="D16" s="310"/>
      <c r="E16" s="311"/>
      <c r="F16" s="114">
        <f>F14+F15</f>
        <v>25</v>
      </c>
    </row>
    <row r="17" spans="5:6" ht="9.75" customHeight="1"/>
    <row r="18" spans="5:6" ht="9.75" customHeight="1"/>
    <row r="19" spans="5:6" ht="9.75" customHeight="1"/>
    <row r="20" spans="5:6" ht="57" customHeight="1">
      <c r="E20" s="289" t="s">
        <v>24</v>
      </c>
      <c r="F20" s="289"/>
    </row>
  </sheetData>
  <mergeCells count="13">
    <mergeCell ref="B16:E16"/>
    <mergeCell ref="E20:F20"/>
    <mergeCell ref="B12:F12"/>
    <mergeCell ref="B13:C13"/>
    <mergeCell ref="B14:C14"/>
    <mergeCell ref="B15:C15"/>
    <mergeCell ref="C1:F1"/>
    <mergeCell ref="B2:F2"/>
    <mergeCell ref="B3:F3"/>
    <mergeCell ref="B4:B5"/>
    <mergeCell ref="C4:E4"/>
    <mergeCell ref="F4:F5"/>
    <mergeCell ref="C5:E5"/>
  </mergeCells>
  <pageMargins left="0.35" right="0.28000000000000003" top="0.35" bottom="0.44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C00000"/>
  </sheetPr>
  <dimension ref="B1:F23"/>
  <sheetViews>
    <sheetView workbookViewId="0">
      <selection activeCell="B3" sqref="B3:F3"/>
    </sheetView>
  </sheetViews>
  <sheetFormatPr defaultRowHeight="15"/>
  <cols>
    <col min="1" max="1" width="4.28515625" customWidth="1"/>
    <col min="2" max="6" width="18.28515625" style="1" customWidth="1"/>
  </cols>
  <sheetData>
    <row r="1" spans="2:6" ht="69.75" customHeight="1" thickBot="1">
      <c r="B1" s="23"/>
      <c r="C1" s="290" t="s">
        <v>16</v>
      </c>
      <c r="D1" s="290"/>
      <c r="E1" s="290"/>
      <c r="F1" s="291"/>
    </row>
    <row r="2" spans="2:6" ht="33" customHeight="1" thickBot="1">
      <c r="B2" s="320" t="str">
        <f>'School Wise Roll Number List '!B2</f>
        <v>ijh{kk dsUnz%&amp;jkmekfo--------------------------¼17-------½</v>
      </c>
      <c r="C2" s="321"/>
      <c r="D2" s="321"/>
      <c r="E2" s="321"/>
      <c r="F2" s="322"/>
    </row>
    <row r="3" spans="2:6" ht="32.25" customHeight="1" thickBot="1">
      <c r="B3" s="292" t="s">
        <v>54</v>
      </c>
      <c r="C3" s="293"/>
      <c r="D3" s="293"/>
      <c r="E3" s="293"/>
      <c r="F3" s="294"/>
    </row>
    <row r="4" spans="2:6" ht="21" customHeight="1">
      <c r="B4" s="323" t="s">
        <v>142</v>
      </c>
      <c r="C4" s="297" t="s">
        <v>141</v>
      </c>
      <c r="D4" s="325"/>
      <c r="E4" s="298"/>
      <c r="F4" s="326" t="s">
        <v>15</v>
      </c>
    </row>
    <row r="5" spans="2:6" ht="21" customHeight="1" thickBot="1">
      <c r="B5" s="324"/>
      <c r="C5" s="328" t="s">
        <v>46</v>
      </c>
      <c r="D5" s="329"/>
      <c r="E5" s="330"/>
      <c r="F5" s="327"/>
    </row>
    <row r="6" spans="2:6" s="2" customFormat="1" ht="21.75" thickBot="1">
      <c r="B6" s="33" t="s">
        <v>0</v>
      </c>
      <c r="C6" s="34" t="s">
        <v>1</v>
      </c>
      <c r="D6" s="33" t="s">
        <v>2</v>
      </c>
      <c r="E6" s="34" t="s">
        <v>6</v>
      </c>
      <c r="F6" s="33" t="s">
        <v>43</v>
      </c>
    </row>
    <row r="7" spans="2:6" s="52" customFormat="1" ht="31.5" customHeight="1" thickBot="1">
      <c r="B7" s="41">
        <f>'room-11'!E11+1</f>
        <v>111311</v>
      </c>
      <c r="C7" s="50">
        <f>'room-10'!B11+1</f>
        <v>111180</v>
      </c>
      <c r="D7" s="42">
        <f>'room-7'!E12+1</f>
        <v>111275</v>
      </c>
      <c r="E7" s="43">
        <f>C12+1</f>
        <v>111186</v>
      </c>
      <c r="F7" s="42">
        <f>B13+1</f>
        <v>111318</v>
      </c>
    </row>
    <row r="8" spans="2:6" s="52" customFormat="1" ht="31.5" customHeight="1" thickBot="1">
      <c r="B8" s="41">
        <f t="shared" ref="B8:F10" si="0">B7+1</f>
        <v>111312</v>
      </c>
      <c r="C8" s="51">
        <f t="shared" si="0"/>
        <v>111181</v>
      </c>
      <c r="D8" s="41">
        <f>D7+1</f>
        <v>111276</v>
      </c>
      <c r="E8" s="44">
        <f t="shared" si="0"/>
        <v>111187</v>
      </c>
      <c r="F8" s="41">
        <f>F7+1</f>
        <v>111319</v>
      </c>
    </row>
    <row r="9" spans="2:6" s="52" customFormat="1" ht="31.5" customHeight="1" thickBot="1">
      <c r="B9" s="41">
        <f t="shared" ref="B9:D9" si="1">B8+1</f>
        <v>111313</v>
      </c>
      <c r="C9" s="51">
        <f t="shared" si="1"/>
        <v>111182</v>
      </c>
      <c r="D9" s="41">
        <f t="shared" si="1"/>
        <v>111277</v>
      </c>
      <c r="E9" s="44">
        <f t="shared" ref="E9" si="2">E8+1</f>
        <v>111188</v>
      </c>
      <c r="F9" s="41">
        <f t="shared" si="0"/>
        <v>111320</v>
      </c>
    </row>
    <row r="10" spans="2:6" s="52" customFormat="1" ht="31.5" customHeight="1" thickBot="1">
      <c r="B10" s="41">
        <f t="shared" ref="B10:D10" si="3">B9+1</f>
        <v>111314</v>
      </c>
      <c r="C10" s="51">
        <f t="shared" si="3"/>
        <v>111183</v>
      </c>
      <c r="D10" s="41">
        <f t="shared" si="3"/>
        <v>111278</v>
      </c>
      <c r="E10" s="44">
        <f t="shared" ref="E10" si="4">E9+1</f>
        <v>111189</v>
      </c>
      <c r="F10" s="41">
        <f t="shared" si="0"/>
        <v>111321</v>
      </c>
    </row>
    <row r="11" spans="2:6" s="52" customFormat="1" ht="31.5" customHeight="1" thickBot="1">
      <c r="B11" s="41">
        <f t="shared" ref="B11:D11" si="5">B10+1</f>
        <v>111315</v>
      </c>
      <c r="C11" s="51">
        <f t="shared" si="5"/>
        <v>111184</v>
      </c>
      <c r="D11" s="41">
        <f t="shared" si="5"/>
        <v>111279</v>
      </c>
      <c r="E11" s="44">
        <f t="shared" ref="E11" si="6">E10+1</f>
        <v>111190</v>
      </c>
      <c r="F11" s="41">
        <f t="shared" ref="F11:F13" si="7">F10+1</f>
        <v>111322</v>
      </c>
    </row>
    <row r="12" spans="2:6" s="52" customFormat="1" ht="31.5" customHeight="1" thickBot="1">
      <c r="B12" s="41">
        <f t="shared" ref="B12:D12" si="8">B11+1</f>
        <v>111316</v>
      </c>
      <c r="C12" s="51">
        <f t="shared" si="8"/>
        <v>111185</v>
      </c>
      <c r="D12" s="41">
        <f t="shared" si="8"/>
        <v>111280</v>
      </c>
      <c r="E12" s="44">
        <f t="shared" ref="E12" si="9">E11+1</f>
        <v>111191</v>
      </c>
      <c r="F12" s="41">
        <f t="shared" si="7"/>
        <v>111323</v>
      </c>
    </row>
    <row r="13" spans="2:6" s="52" customFormat="1" ht="31.5" customHeight="1" thickBot="1">
      <c r="B13" s="41">
        <f t="shared" ref="B13" si="10">B12+1</f>
        <v>111317</v>
      </c>
      <c r="C13" s="51"/>
      <c r="D13" s="41"/>
      <c r="E13" s="44"/>
      <c r="F13" s="41">
        <f t="shared" si="7"/>
        <v>111324</v>
      </c>
    </row>
    <row r="14" spans="2:6" s="2" customFormat="1" ht="31.5" customHeight="1" thickBot="1">
      <c r="B14" s="303" t="s">
        <v>42</v>
      </c>
      <c r="C14" s="304"/>
      <c r="D14" s="304"/>
      <c r="E14" s="304"/>
      <c r="F14" s="305"/>
    </row>
    <row r="15" spans="2:6" ht="31.5" customHeight="1" thickBot="1">
      <c r="B15" s="312" t="s">
        <v>14</v>
      </c>
      <c r="C15" s="313"/>
      <c r="D15" s="39" t="s">
        <v>3</v>
      </c>
      <c r="E15" s="110" t="s">
        <v>4</v>
      </c>
      <c r="F15" s="110" t="s">
        <v>5</v>
      </c>
    </row>
    <row r="16" spans="2:6" s="12" customFormat="1" ht="33" customHeight="1">
      <c r="B16" s="316" t="str">
        <f>VLOOKUP(D16,'ROLL LIST'!$B$4:$O$206,14,0)</f>
        <v>GSSS 1</v>
      </c>
      <c r="C16" s="317"/>
      <c r="D16" s="36">
        <f>C7</f>
        <v>111180</v>
      </c>
      <c r="E16" s="37">
        <f>E12</f>
        <v>111191</v>
      </c>
      <c r="F16" s="9">
        <f>E16-D16+1</f>
        <v>12</v>
      </c>
    </row>
    <row r="17" spans="2:6" s="12" customFormat="1" ht="33" customHeight="1">
      <c r="B17" s="331">
        <f>VLOOKUP(D17,'ROLL LIST'!$B$4:$O$206,14,0)</f>
        <v>0</v>
      </c>
      <c r="C17" s="332"/>
      <c r="D17" s="30">
        <f>B7</f>
        <v>111311</v>
      </c>
      <c r="E17" s="31">
        <f>F13</f>
        <v>111324</v>
      </c>
      <c r="F17" s="32">
        <f t="shared" ref="F17:F18" si="11">E17-D17+1</f>
        <v>14</v>
      </c>
    </row>
    <row r="18" spans="2:6" s="12" customFormat="1" ht="33" customHeight="1" thickBot="1">
      <c r="B18" s="318">
        <f>VLOOKUP(D18,'ROLL LIST'!$B$4:$O$206,14,0)</f>
        <v>0</v>
      </c>
      <c r="C18" s="319"/>
      <c r="D18" s="8">
        <f>D7</f>
        <v>111275</v>
      </c>
      <c r="E18" s="6">
        <f>D12</f>
        <v>111280</v>
      </c>
      <c r="F18" s="10">
        <f t="shared" si="11"/>
        <v>6</v>
      </c>
    </row>
    <row r="19" spans="2:6" ht="25.5" customHeight="1" thickBot="1">
      <c r="B19" s="309" t="s">
        <v>17</v>
      </c>
      <c r="C19" s="310"/>
      <c r="D19" s="310"/>
      <c r="E19" s="311"/>
      <c r="F19" s="114">
        <f>F16+F17+F18</f>
        <v>32</v>
      </c>
    </row>
    <row r="20" spans="2:6" ht="9.75" customHeight="1"/>
    <row r="21" spans="2:6" ht="9.75" customHeight="1"/>
    <row r="22" spans="2:6" ht="9.75" customHeight="1"/>
    <row r="23" spans="2:6" ht="57" customHeight="1">
      <c r="E23" s="289" t="s">
        <v>24</v>
      </c>
      <c r="F23" s="289"/>
    </row>
  </sheetData>
  <mergeCells count="14">
    <mergeCell ref="B19:E19"/>
    <mergeCell ref="E23:F23"/>
    <mergeCell ref="B14:F14"/>
    <mergeCell ref="B15:C15"/>
    <mergeCell ref="B16:C16"/>
    <mergeCell ref="B17:C17"/>
    <mergeCell ref="B18:C18"/>
    <mergeCell ref="C1:F1"/>
    <mergeCell ref="B2:F2"/>
    <mergeCell ref="B3:F3"/>
    <mergeCell ref="B4:B5"/>
    <mergeCell ref="C4:E4"/>
    <mergeCell ref="F4:F5"/>
    <mergeCell ref="C5:E5"/>
  </mergeCells>
  <pageMargins left="0.35" right="0.28000000000000003" top="0.35" bottom="0.44" header="0.3" footer="0.3"/>
  <pageSetup paperSize="9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FF00"/>
  </sheetPr>
  <dimension ref="A1:H32"/>
  <sheetViews>
    <sheetView zoomScale="85" zoomScaleNormal="85" workbookViewId="0">
      <selection activeCell="A3" sqref="A3:H3"/>
    </sheetView>
  </sheetViews>
  <sheetFormatPr defaultRowHeight="15"/>
  <cols>
    <col min="1" max="1" width="4" customWidth="1"/>
    <col min="2" max="2" width="7.28515625" customWidth="1"/>
    <col min="3" max="3" width="32" style="1" customWidth="1"/>
    <col min="4" max="4" width="6.140625" style="1" customWidth="1"/>
    <col min="5" max="7" width="11.140625" style="1" customWidth="1"/>
    <col min="8" max="8" width="14.140625" customWidth="1"/>
  </cols>
  <sheetData>
    <row r="1" spans="1:8" ht="65.25" customHeight="1" thickBot="1">
      <c r="A1" s="334"/>
      <c r="B1" s="335"/>
      <c r="C1" s="333" t="s">
        <v>16</v>
      </c>
      <c r="D1" s="333"/>
      <c r="E1" s="333"/>
      <c r="F1" s="333"/>
      <c r="G1" s="333"/>
      <c r="H1" s="333"/>
    </row>
    <row r="2" spans="1:8" ht="33" customHeight="1" thickBot="1">
      <c r="A2" s="368" t="str">
        <f>'School Wise Roll Number List '!B2</f>
        <v>ijh{kk dsUnz%&amp;jkmekfo--------------------------¼17-------½</v>
      </c>
      <c r="B2" s="369"/>
      <c r="C2" s="369"/>
      <c r="D2" s="369"/>
      <c r="E2" s="369"/>
      <c r="F2" s="369"/>
      <c r="G2" s="369"/>
      <c r="H2" s="370"/>
    </row>
    <row r="3" spans="1:8" ht="32.25" customHeight="1">
      <c r="A3" s="371" t="s">
        <v>143</v>
      </c>
      <c r="B3" s="372"/>
      <c r="C3" s="372"/>
      <c r="D3" s="372"/>
      <c r="E3" s="372"/>
      <c r="F3" s="372"/>
      <c r="G3" s="372"/>
      <c r="H3" s="373"/>
    </row>
    <row r="4" spans="1:8" ht="21.75" customHeight="1" thickBot="1">
      <c r="A4" s="374" t="s">
        <v>89</v>
      </c>
      <c r="B4" s="375"/>
      <c r="C4" s="375"/>
      <c r="D4" s="375"/>
      <c r="E4" s="375"/>
      <c r="F4" s="375"/>
      <c r="G4" s="375"/>
      <c r="H4" s="376"/>
    </row>
    <row r="5" spans="1:8" ht="60" customHeight="1" thickBot="1">
      <c r="A5" s="46" t="s">
        <v>7</v>
      </c>
      <c r="B5" s="45" t="s">
        <v>22</v>
      </c>
      <c r="C5" s="47" t="s">
        <v>14</v>
      </c>
      <c r="D5" s="48" t="s">
        <v>12</v>
      </c>
      <c r="E5" s="47" t="s">
        <v>3</v>
      </c>
      <c r="F5" s="47" t="s">
        <v>4</v>
      </c>
      <c r="G5" s="45" t="s">
        <v>8</v>
      </c>
      <c r="H5" s="49" t="s">
        <v>21</v>
      </c>
    </row>
    <row r="6" spans="1:8" ht="21.75" customHeight="1">
      <c r="A6" s="350">
        <v>1</v>
      </c>
      <c r="B6" s="345">
        <v>4</v>
      </c>
      <c r="C6" s="202" t="str">
        <f>'room-4'!B15</f>
        <v>GSSS 1</v>
      </c>
      <c r="D6" s="353">
        <v>10</v>
      </c>
      <c r="E6" s="115">
        <f>'room-4'!C15</f>
        <v>111122</v>
      </c>
      <c r="F6" s="115">
        <f>'room-4'!D15</f>
        <v>111133</v>
      </c>
      <c r="G6" s="121">
        <f>'room-4'!E15</f>
        <v>12</v>
      </c>
      <c r="H6" s="356">
        <f>G6+G7+G8</f>
        <v>24</v>
      </c>
    </row>
    <row r="7" spans="1:8" ht="21.75" customHeight="1">
      <c r="A7" s="366"/>
      <c r="B7" s="346"/>
      <c r="C7" s="203" t="str">
        <f>'room-4'!B16</f>
        <v>GSSS 1</v>
      </c>
      <c r="D7" s="354"/>
      <c r="E7" s="117">
        <f>'room-4'!C16</f>
        <v>111192</v>
      </c>
      <c r="F7" s="117">
        <f>'room-4'!D16</f>
        <v>111197</v>
      </c>
      <c r="G7" s="122">
        <f>'room-4'!E16</f>
        <v>6</v>
      </c>
      <c r="H7" s="357"/>
    </row>
    <row r="8" spans="1:8" ht="21.75" customHeight="1" thickBot="1">
      <c r="A8" s="367"/>
      <c r="B8" s="347"/>
      <c r="C8" s="204" t="str">
        <f>'room-4'!B17</f>
        <v>GSSS 1</v>
      </c>
      <c r="D8" s="355"/>
      <c r="E8" s="116">
        <f>'room-4'!C17</f>
        <v>111251</v>
      </c>
      <c r="F8" s="116">
        <f>'room-4'!D17</f>
        <v>111256</v>
      </c>
      <c r="G8" s="5">
        <f>'room-4'!E17</f>
        <v>6</v>
      </c>
      <c r="H8" s="358"/>
    </row>
    <row r="9" spans="1:8" ht="21.75" customHeight="1">
      <c r="A9" s="336">
        <v>2</v>
      </c>
      <c r="B9" s="345">
        <v>5</v>
      </c>
      <c r="C9" s="205" t="str">
        <f>'room-5'!B15</f>
        <v>GSSS 1</v>
      </c>
      <c r="D9" s="340">
        <v>10</v>
      </c>
      <c r="E9" s="118">
        <f>'room-5'!C15</f>
        <v>111134</v>
      </c>
      <c r="F9" s="118">
        <f>'room-5'!D15</f>
        <v>111145</v>
      </c>
      <c r="G9" s="123">
        <f>'room-5'!E15</f>
        <v>12</v>
      </c>
      <c r="H9" s="342">
        <f t="shared" ref="H9" si="0">G9+G10+G11</f>
        <v>24</v>
      </c>
    </row>
    <row r="10" spans="1:8" ht="21.75" customHeight="1">
      <c r="A10" s="337"/>
      <c r="B10" s="346"/>
      <c r="C10" s="206" t="str">
        <f>'room-5'!B16</f>
        <v>GSSS 1</v>
      </c>
      <c r="D10" s="341"/>
      <c r="E10" s="120">
        <f>'room-5'!C16</f>
        <v>111198</v>
      </c>
      <c r="F10" s="120">
        <f>'room-5'!D16</f>
        <v>111203</v>
      </c>
      <c r="G10" s="124">
        <f>'room-5'!E16</f>
        <v>6</v>
      </c>
      <c r="H10" s="343"/>
    </row>
    <row r="11" spans="1:8" ht="21.75" customHeight="1" thickBot="1">
      <c r="A11" s="344"/>
      <c r="B11" s="347"/>
      <c r="C11" s="207" t="str">
        <f>'room-5'!B17</f>
        <v>GSSS 1</v>
      </c>
      <c r="D11" s="348"/>
      <c r="E11" s="119">
        <f>'room-5'!C17</f>
        <v>111257</v>
      </c>
      <c r="F11" s="119">
        <f>'room-5'!D17</f>
        <v>111262</v>
      </c>
      <c r="G11" s="125">
        <f>'room-5'!E17</f>
        <v>6</v>
      </c>
      <c r="H11" s="349"/>
    </row>
    <row r="12" spans="1:8" ht="21.75" customHeight="1">
      <c r="A12" s="350">
        <v>3</v>
      </c>
      <c r="B12" s="345">
        <v>6</v>
      </c>
      <c r="C12" s="202" t="str">
        <f>'room-6'!B15</f>
        <v>GSSS 1</v>
      </c>
      <c r="D12" s="353">
        <v>10</v>
      </c>
      <c r="E12" s="115">
        <f>'room-6'!C15</f>
        <v>111146</v>
      </c>
      <c r="F12" s="115">
        <f>'room-6'!D15</f>
        <v>111157</v>
      </c>
      <c r="G12" s="115">
        <f>'room-6'!E15</f>
        <v>12</v>
      </c>
      <c r="H12" s="356">
        <f t="shared" ref="H12" si="1">G12+G13+G14</f>
        <v>24</v>
      </c>
    </row>
    <row r="13" spans="1:8" ht="21.75" customHeight="1">
      <c r="A13" s="366"/>
      <c r="B13" s="346"/>
      <c r="C13" s="203" t="str">
        <f>'room-6'!B16</f>
        <v>GSSS 1</v>
      </c>
      <c r="D13" s="354"/>
      <c r="E13" s="117">
        <f>'room-6'!C16</f>
        <v>111204</v>
      </c>
      <c r="F13" s="117">
        <f>'room-6'!D16</f>
        <v>111209</v>
      </c>
      <c r="G13" s="117">
        <f>'room-6'!E16</f>
        <v>6</v>
      </c>
      <c r="H13" s="357"/>
    </row>
    <row r="14" spans="1:8" ht="21.75" customHeight="1" thickBot="1">
      <c r="A14" s="367"/>
      <c r="B14" s="347"/>
      <c r="C14" s="204" t="str">
        <f>'room-6'!B17</f>
        <v>GSSS 1</v>
      </c>
      <c r="D14" s="355"/>
      <c r="E14" s="116">
        <f>'room-6'!C17</f>
        <v>111263</v>
      </c>
      <c r="F14" s="116">
        <f>'room-6'!D17</f>
        <v>111268</v>
      </c>
      <c r="G14" s="116">
        <f>'room-6'!E17</f>
        <v>6</v>
      </c>
      <c r="H14" s="358"/>
    </row>
    <row r="15" spans="1:8" ht="21.75" customHeight="1">
      <c r="A15" s="336">
        <v>4</v>
      </c>
      <c r="B15" s="345">
        <v>7</v>
      </c>
      <c r="C15" s="205" t="str">
        <f>'room-7'!B15</f>
        <v>GSSS 1</v>
      </c>
      <c r="D15" s="340">
        <v>10</v>
      </c>
      <c r="E15" s="118">
        <f>'room-7'!C15</f>
        <v>111158</v>
      </c>
      <c r="F15" s="118">
        <f>'room-7'!D15</f>
        <v>111169</v>
      </c>
      <c r="G15" s="118">
        <f>'room-7'!E15</f>
        <v>12</v>
      </c>
      <c r="H15" s="342">
        <f t="shared" ref="H15" si="2">G15+G16+G17</f>
        <v>24</v>
      </c>
    </row>
    <row r="16" spans="1:8" ht="21.75" customHeight="1">
      <c r="A16" s="337"/>
      <c r="B16" s="346"/>
      <c r="C16" s="206" t="str">
        <f>'room-7'!B16</f>
        <v>GSSS 1</v>
      </c>
      <c r="D16" s="341"/>
      <c r="E16" s="120">
        <f>'room-7'!C16</f>
        <v>111210</v>
      </c>
      <c r="F16" s="120">
        <f>'room-7'!D16</f>
        <v>111215</v>
      </c>
      <c r="G16" s="120">
        <f>'room-7'!E16</f>
        <v>6</v>
      </c>
      <c r="H16" s="343"/>
    </row>
    <row r="17" spans="1:8" ht="21.75" customHeight="1" thickBot="1">
      <c r="A17" s="344"/>
      <c r="B17" s="347"/>
      <c r="C17" s="207" t="str">
        <f>'room-7'!B17</f>
        <v>GSSS 1</v>
      </c>
      <c r="D17" s="348"/>
      <c r="E17" s="119">
        <f>'room-7'!C17</f>
        <v>111269</v>
      </c>
      <c r="F17" s="119">
        <f>'room-7'!D17</f>
        <v>111274</v>
      </c>
      <c r="G17" s="119">
        <f>'room-7'!E17</f>
        <v>6</v>
      </c>
      <c r="H17" s="349"/>
    </row>
    <row r="18" spans="1:8" ht="21.75" customHeight="1">
      <c r="A18" s="350">
        <v>5</v>
      </c>
      <c r="B18" s="345">
        <v>9</v>
      </c>
      <c r="C18" s="202" t="str">
        <f>'room-09'!B14</f>
        <v>GSSS 1</v>
      </c>
      <c r="D18" s="353">
        <v>10</v>
      </c>
      <c r="E18" s="115">
        <f>'room-09'!D14</f>
        <v>111170</v>
      </c>
      <c r="F18" s="115">
        <f>'room-09'!E14</f>
        <v>111174</v>
      </c>
      <c r="G18" s="115">
        <f>'room-09'!F14</f>
        <v>5</v>
      </c>
      <c r="H18" s="356">
        <f t="shared" ref="H18" si="3">G18+G19+G20</f>
        <v>25</v>
      </c>
    </row>
    <row r="19" spans="1:8" ht="21.75" customHeight="1">
      <c r="A19" s="351"/>
      <c r="B19" s="346"/>
      <c r="C19" s="208" t="str">
        <f>'room-09'!B15</f>
        <v>GSSS 1</v>
      </c>
      <c r="D19" s="354"/>
      <c r="E19" s="117">
        <f>'room-09'!D15</f>
        <v>111216</v>
      </c>
      <c r="F19" s="117">
        <f>'room-09'!E15</f>
        <v>111225</v>
      </c>
      <c r="G19" s="117">
        <f>'room-09'!F15</f>
        <v>10</v>
      </c>
      <c r="H19" s="357"/>
    </row>
    <row r="20" spans="1:8" ht="21.75" customHeight="1" thickBot="1">
      <c r="A20" s="352"/>
      <c r="B20" s="347"/>
      <c r="C20" s="209">
        <f>'room-09'!B16</f>
        <v>0</v>
      </c>
      <c r="D20" s="355"/>
      <c r="E20" s="116">
        <f>'room-09'!D16</f>
        <v>111281</v>
      </c>
      <c r="F20" s="116">
        <f>'room-09'!E16</f>
        <v>111290</v>
      </c>
      <c r="G20" s="116">
        <f>'room-09'!F16</f>
        <v>10</v>
      </c>
      <c r="H20" s="358"/>
    </row>
    <row r="21" spans="1:8" ht="21.75" customHeight="1">
      <c r="A21" s="336">
        <v>6</v>
      </c>
      <c r="B21" s="338">
        <v>10</v>
      </c>
      <c r="C21" s="210" t="str">
        <f>'room-10'!B14</f>
        <v>GSSS 1</v>
      </c>
      <c r="D21" s="340">
        <v>10</v>
      </c>
      <c r="E21" s="118">
        <f>'room-10'!D14</f>
        <v>111175</v>
      </c>
      <c r="F21" s="118">
        <f>'room-10'!E14</f>
        <v>111179</v>
      </c>
      <c r="G21" s="118">
        <f>'room-10'!F14</f>
        <v>5</v>
      </c>
      <c r="H21" s="342">
        <f>G21+G22+G23</f>
        <v>25</v>
      </c>
    </row>
    <row r="22" spans="1:8" ht="21.75" customHeight="1">
      <c r="A22" s="337"/>
      <c r="B22" s="339"/>
      <c r="C22" s="211" t="str">
        <f>'room-10'!B15</f>
        <v>GSSS 1</v>
      </c>
      <c r="D22" s="341"/>
      <c r="E22" s="120">
        <f>'room-10'!D15</f>
        <v>111226</v>
      </c>
      <c r="F22" s="120">
        <f>'room-10'!E15</f>
        <v>111235</v>
      </c>
      <c r="G22" s="120">
        <f>'room-10'!F15</f>
        <v>10</v>
      </c>
      <c r="H22" s="343"/>
    </row>
    <row r="23" spans="1:8" ht="21.75" customHeight="1" thickBot="1">
      <c r="A23" s="337"/>
      <c r="B23" s="339"/>
      <c r="C23" s="211">
        <f>'room-10'!B16</f>
        <v>0</v>
      </c>
      <c r="D23" s="341"/>
      <c r="E23" s="120">
        <f>'room-10'!D16</f>
        <v>111291</v>
      </c>
      <c r="F23" s="120">
        <f>'room-10'!E16</f>
        <v>111300</v>
      </c>
      <c r="G23" s="120">
        <f>'room-10'!F16</f>
        <v>10</v>
      </c>
      <c r="H23" s="343"/>
    </row>
    <row r="24" spans="1:8" ht="21.75" customHeight="1">
      <c r="A24" s="350">
        <v>7</v>
      </c>
      <c r="B24" s="363">
        <v>11</v>
      </c>
      <c r="C24" s="202" t="str">
        <f>'room-11'!B14</f>
        <v>GSSS 1</v>
      </c>
      <c r="D24" s="353">
        <v>10</v>
      </c>
      <c r="E24" s="115">
        <f>'room-11'!D14</f>
        <v>111236</v>
      </c>
      <c r="F24" s="115">
        <f>'room-11'!E14</f>
        <v>111250</v>
      </c>
      <c r="G24" s="115">
        <f>'room-11'!F14</f>
        <v>15</v>
      </c>
      <c r="H24" s="356">
        <f>G24+G25</f>
        <v>25</v>
      </c>
    </row>
    <row r="25" spans="1:8" ht="21.75" customHeight="1" thickBot="1">
      <c r="A25" s="351"/>
      <c r="B25" s="364"/>
      <c r="C25" s="204">
        <f>'room-11'!B15</f>
        <v>0</v>
      </c>
      <c r="D25" s="354"/>
      <c r="E25" s="117">
        <f>'room-11'!D15</f>
        <v>111301</v>
      </c>
      <c r="F25" s="117">
        <f>'room-11'!E15</f>
        <v>111310</v>
      </c>
      <c r="G25" s="117">
        <f>'room-11'!F15</f>
        <v>10</v>
      </c>
      <c r="H25" s="357"/>
    </row>
    <row r="26" spans="1:8" ht="21.75" customHeight="1">
      <c r="A26" s="336">
        <v>8</v>
      </c>
      <c r="B26" s="338">
        <v>12</v>
      </c>
      <c r="C26" s="205" t="str">
        <f>'room-12'!B16</f>
        <v>GSSS 1</v>
      </c>
      <c r="D26" s="340">
        <v>10</v>
      </c>
      <c r="E26" s="118">
        <f>'room-12'!D16</f>
        <v>111180</v>
      </c>
      <c r="F26" s="118">
        <f>'room-12'!E16</f>
        <v>111191</v>
      </c>
      <c r="G26" s="118">
        <f>'room-12'!F16</f>
        <v>12</v>
      </c>
      <c r="H26" s="342">
        <f t="shared" ref="H26" si="4">G26+G27+G28</f>
        <v>32</v>
      </c>
    </row>
    <row r="27" spans="1:8" ht="21.75" customHeight="1">
      <c r="A27" s="337"/>
      <c r="B27" s="339"/>
      <c r="C27" s="206">
        <f>'room-12'!B17</f>
        <v>0</v>
      </c>
      <c r="D27" s="341"/>
      <c r="E27" s="120">
        <f>'room-12'!D17</f>
        <v>111311</v>
      </c>
      <c r="F27" s="120">
        <f>'room-12'!E17</f>
        <v>111324</v>
      </c>
      <c r="G27" s="120">
        <f>'room-12'!F17</f>
        <v>14</v>
      </c>
      <c r="H27" s="343"/>
    </row>
    <row r="28" spans="1:8" ht="21.75" customHeight="1" thickBot="1">
      <c r="A28" s="344"/>
      <c r="B28" s="365"/>
      <c r="C28" s="207">
        <f>'room-12'!B18</f>
        <v>0</v>
      </c>
      <c r="D28" s="348"/>
      <c r="E28" s="119">
        <f>'room-12'!D18</f>
        <v>111275</v>
      </c>
      <c r="F28" s="119">
        <f>'room-12'!E18</f>
        <v>111280</v>
      </c>
      <c r="G28" s="119">
        <f>'room-12'!F18</f>
        <v>6</v>
      </c>
      <c r="H28" s="349"/>
    </row>
    <row r="29" spans="1:8" ht="31.5" customHeight="1" thickBot="1">
      <c r="A29" s="359" t="s">
        <v>23</v>
      </c>
      <c r="B29" s="360"/>
      <c r="C29" s="360"/>
      <c r="D29" s="360"/>
      <c r="E29" s="360"/>
      <c r="F29" s="360"/>
      <c r="G29" s="361"/>
      <c r="H29" s="11">
        <f>H6+H9+H12+H15+H18+H21+H24+H26</f>
        <v>203</v>
      </c>
    </row>
    <row r="30" spans="1:8" ht="23.25" customHeight="1"/>
    <row r="32" spans="1:8">
      <c r="F32" s="362" t="s">
        <v>24</v>
      </c>
      <c r="G32" s="362"/>
      <c r="H32" s="362"/>
    </row>
  </sheetData>
  <mergeCells count="39">
    <mergeCell ref="A2:H2"/>
    <mergeCell ref="A3:H3"/>
    <mergeCell ref="A4:H4"/>
    <mergeCell ref="A6:A8"/>
    <mergeCell ref="B6:B8"/>
    <mergeCell ref="D6:D8"/>
    <mergeCell ref="H6:H8"/>
    <mergeCell ref="D9:D11"/>
    <mergeCell ref="H9:H11"/>
    <mergeCell ref="A12:A14"/>
    <mergeCell ref="B12:B14"/>
    <mergeCell ref="D12:D14"/>
    <mergeCell ref="H12:H14"/>
    <mergeCell ref="A29:G29"/>
    <mergeCell ref="F32:H32"/>
    <mergeCell ref="A24:A25"/>
    <mergeCell ref="B24:B25"/>
    <mergeCell ref="D24:D25"/>
    <mergeCell ref="H24:H25"/>
    <mergeCell ref="A26:A28"/>
    <mergeCell ref="B26:B28"/>
    <mergeCell ref="D26:D28"/>
    <mergeCell ref="H26:H28"/>
    <mergeCell ref="C1:H1"/>
    <mergeCell ref="A1:B1"/>
    <mergeCell ref="A21:A23"/>
    <mergeCell ref="B21:B23"/>
    <mergeCell ref="D21:D23"/>
    <mergeCell ref="H21:H23"/>
    <mergeCell ref="A15:A17"/>
    <mergeCell ref="B15:B17"/>
    <mergeCell ref="D15:D17"/>
    <mergeCell ref="H15:H17"/>
    <mergeCell ref="A18:A20"/>
    <mergeCell ref="B18:B20"/>
    <mergeCell ref="D18:D20"/>
    <mergeCell ref="H18:H20"/>
    <mergeCell ref="A9:A11"/>
    <mergeCell ref="B9:B11"/>
  </mergeCells>
  <pageMargins left="0.35" right="0.28000000000000003" top="0.35" bottom="0.36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00B050"/>
  </sheetPr>
  <dimension ref="B1:S31"/>
  <sheetViews>
    <sheetView zoomScale="85" zoomScaleNormal="85" workbookViewId="0">
      <selection activeCell="B3" sqref="B3"/>
    </sheetView>
  </sheetViews>
  <sheetFormatPr defaultRowHeight="15"/>
  <cols>
    <col min="1" max="1" width="1.85546875" customWidth="1"/>
    <col min="2" max="2" width="4.85546875" style="1" customWidth="1"/>
    <col min="3" max="3" width="11.28515625" style="1" customWidth="1"/>
    <col min="4" max="4" width="14.7109375" style="1" customWidth="1"/>
    <col min="5" max="5" width="25.85546875" style="1" customWidth="1"/>
    <col min="6" max="6" width="33.7109375" style="1" customWidth="1"/>
    <col min="7" max="7" width="25.85546875" style="1" customWidth="1"/>
    <col min="8" max="8" width="33.7109375" style="1" customWidth="1"/>
    <col min="9" max="9" width="25.85546875" style="1" customWidth="1"/>
    <col min="10" max="10" width="33.7109375" style="1" customWidth="1"/>
    <col min="11" max="11" width="25.85546875" style="1" customWidth="1"/>
    <col min="12" max="12" width="33.7109375" style="1" customWidth="1"/>
    <col min="13" max="13" width="25.85546875" style="1" customWidth="1"/>
    <col min="14" max="14" width="33.7109375" style="1" customWidth="1"/>
    <col min="15" max="15" width="25.85546875" style="1" customWidth="1"/>
    <col min="16" max="16" width="32.42578125" style="1" customWidth="1"/>
    <col min="17" max="17" width="2.85546875" customWidth="1"/>
  </cols>
  <sheetData>
    <row r="1" spans="2:19" ht="69.75" customHeight="1" thickBot="1">
      <c r="B1" s="23"/>
      <c r="C1" s="61"/>
      <c r="D1" s="380" t="s">
        <v>16</v>
      </c>
      <c r="E1" s="381"/>
      <c r="F1" s="381"/>
      <c r="G1" s="381"/>
      <c r="H1" s="381"/>
      <c r="I1" s="381"/>
      <c r="J1" s="382"/>
      <c r="K1" s="61"/>
      <c r="L1" s="381" t="str">
        <f>D1</f>
        <v>ek/;fed f'k{kk cksMZ jktLFkku</v>
      </c>
      <c r="M1" s="381"/>
      <c r="N1" s="381"/>
      <c r="O1" s="381"/>
      <c r="P1" s="382"/>
    </row>
    <row r="2" spans="2:19" s="12" customFormat="1" ht="24" customHeight="1" thickBot="1">
      <c r="B2" s="377" t="str">
        <f>'School Wise Roll Number List '!B2</f>
        <v>ijh{kk dsUnz%&amp;jkmekfo--------------------------¼17-------½</v>
      </c>
      <c r="C2" s="378"/>
      <c r="D2" s="378"/>
      <c r="E2" s="378"/>
      <c r="F2" s="378"/>
      <c r="G2" s="378"/>
      <c r="H2" s="378"/>
      <c r="I2" s="378"/>
      <c r="J2" s="379"/>
      <c r="K2" s="402" t="str">
        <f>B2</f>
        <v>ijh{kk dsUnz%&amp;jkmekfo--------------------------¼17-------½</v>
      </c>
      <c r="L2" s="403"/>
      <c r="M2" s="403"/>
      <c r="N2" s="403"/>
      <c r="O2" s="403"/>
      <c r="P2" s="404"/>
    </row>
    <row r="3" spans="2:19" ht="33" customHeight="1" thickBot="1">
      <c r="B3" s="66"/>
      <c r="C3" s="63"/>
      <c r="D3" s="63"/>
      <c r="E3" s="63" t="s">
        <v>49</v>
      </c>
      <c r="F3" s="63"/>
      <c r="G3" s="67"/>
      <c r="H3" s="383" t="s">
        <v>90</v>
      </c>
      <c r="I3" s="384"/>
      <c r="J3" s="68" t="s">
        <v>151</v>
      </c>
      <c r="K3" s="400" t="s">
        <v>49</v>
      </c>
      <c r="L3" s="401"/>
      <c r="M3" s="401"/>
      <c r="N3" s="401"/>
      <c r="O3" s="64" t="str">
        <f>H3</f>
        <v>dqy ijh{kkFkhZ la[;k&amp;24</v>
      </c>
      <c r="P3" s="65" t="str">
        <f>J3</f>
        <v>ijh{kk d{k la-&amp;04</v>
      </c>
      <c r="Q3" s="399"/>
      <c r="R3" s="399"/>
      <c r="S3" s="62"/>
    </row>
    <row r="4" spans="2:19" ht="21.75" customHeight="1">
      <c r="B4" s="390" t="s">
        <v>7</v>
      </c>
      <c r="C4" s="392" t="s">
        <v>25</v>
      </c>
      <c r="D4" s="26" t="s">
        <v>48</v>
      </c>
      <c r="E4" s="397" t="s">
        <v>144</v>
      </c>
      <c r="F4" s="398"/>
      <c r="G4" s="397" t="s">
        <v>145</v>
      </c>
      <c r="H4" s="398"/>
      <c r="I4" s="397" t="s">
        <v>146</v>
      </c>
      <c r="J4" s="398"/>
      <c r="K4" s="397" t="s">
        <v>147</v>
      </c>
      <c r="L4" s="398"/>
      <c r="M4" s="397" t="s">
        <v>148</v>
      </c>
      <c r="N4" s="398"/>
      <c r="O4" s="397" t="s">
        <v>149</v>
      </c>
      <c r="P4" s="398"/>
    </row>
    <row r="5" spans="2:19" ht="24.75" customHeight="1" thickBot="1">
      <c r="B5" s="391"/>
      <c r="C5" s="393"/>
      <c r="D5" s="27" t="s">
        <v>26</v>
      </c>
      <c r="E5" s="28" t="s">
        <v>27</v>
      </c>
      <c r="F5" s="29" t="s">
        <v>28</v>
      </c>
      <c r="G5" s="28" t="s">
        <v>27</v>
      </c>
      <c r="H5" s="29" t="s">
        <v>28</v>
      </c>
      <c r="I5" s="28" t="s">
        <v>27</v>
      </c>
      <c r="J5" s="29" t="s">
        <v>28</v>
      </c>
      <c r="K5" s="28" t="s">
        <v>27</v>
      </c>
      <c r="L5" s="29" t="s">
        <v>28</v>
      </c>
      <c r="M5" s="28" t="s">
        <v>27</v>
      </c>
      <c r="N5" s="29" t="s">
        <v>28</v>
      </c>
      <c r="O5" s="28" t="s">
        <v>27</v>
      </c>
      <c r="P5" s="29" t="s">
        <v>28</v>
      </c>
    </row>
    <row r="6" spans="2:19" ht="27" customHeight="1">
      <c r="B6" s="19">
        <v>1</v>
      </c>
      <c r="C6" s="21">
        <f>'room-4'!B7</f>
        <v>111122</v>
      </c>
      <c r="D6" s="126" t="str">
        <f>VLOOKUP(C6,'ROLL LIST'!$B$4:$O$394,3)</f>
        <v>AARTI</v>
      </c>
      <c r="E6" s="19"/>
      <c r="F6" s="20"/>
      <c r="G6" s="19"/>
      <c r="H6" s="20"/>
      <c r="I6" s="19"/>
      <c r="J6" s="20"/>
      <c r="K6" s="19"/>
      <c r="L6" s="20"/>
      <c r="M6" s="19"/>
      <c r="N6" s="20"/>
      <c r="O6" s="19"/>
      <c r="P6" s="20"/>
      <c r="Q6" s="394" t="str">
        <f>VLOOKUP(C6,'ROLL LIST'!$B$4:$O$394,14)</f>
        <v>GSSS 1</v>
      </c>
    </row>
    <row r="7" spans="2:19" ht="27" customHeight="1">
      <c r="B7" s="17">
        <v>2</v>
      </c>
      <c r="C7" s="21">
        <f>C6+1</f>
        <v>111123</v>
      </c>
      <c r="D7" s="69" t="str">
        <f>VLOOKUP(C7,'ROLL LIST'!$B$4:$O$394,3)</f>
        <v>AICHUKI</v>
      </c>
      <c r="E7" s="17"/>
      <c r="F7" s="18"/>
      <c r="G7" s="17"/>
      <c r="H7" s="18"/>
      <c r="I7" s="17"/>
      <c r="J7" s="18"/>
      <c r="K7" s="17"/>
      <c r="L7" s="18"/>
      <c r="M7" s="17"/>
      <c r="N7" s="18"/>
      <c r="O7" s="17"/>
      <c r="P7" s="18"/>
      <c r="Q7" s="395"/>
    </row>
    <row r="8" spans="2:19" ht="27" customHeight="1">
      <c r="B8" s="17">
        <v>3</v>
      </c>
      <c r="C8" s="21">
        <f t="shared" ref="C8:C11" si="0">C7+1</f>
        <v>111124</v>
      </c>
      <c r="D8" s="69" t="str">
        <f>VLOOKUP(C8,'ROLL LIST'!$B$4:$O$394,3)</f>
        <v>ANU</v>
      </c>
      <c r="E8" s="17"/>
      <c r="F8" s="18"/>
      <c r="G8" s="17"/>
      <c r="H8" s="18"/>
      <c r="I8" s="17"/>
      <c r="J8" s="18"/>
      <c r="K8" s="17"/>
      <c r="L8" s="18"/>
      <c r="M8" s="17"/>
      <c r="N8" s="18"/>
      <c r="O8" s="17"/>
      <c r="P8" s="18"/>
      <c r="Q8" s="395"/>
    </row>
    <row r="9" spans="2:19" ht="27" customHeight="1">
      <c r="B9" s="17">
        <v>4</v>
      </c>
      <c r="C9" s="21">
        <f t="shared" si="0"/>
        <v>111125</v>
      </c>
      <c r="D9" s="69" t="str">
        <f>VLOOKUP(C9,'ROLL LIST'!$B$4:$O$394,3)</f>
        <v>BHAGWATI</v>
      </c>
      <c r="E9" s="17"/>
      <c r="F9" s="18"/>
      <c r="G9" s="17"/>
      <c r="H9" s="18"/>
      <c r="I9" s="17"/>
      <c r="J9" s="18"/>
      <c r="K9" s="17"/>
      <c r="L9" s="18"/>
      <c r="M9" s="17"/>
      <c r="N9" s="18"/>
      <c r="O9" s="17"/>
      <c r="P9" s="18"/>
      <c r="Q9" s="395"/>
    </row>
    <row r="10" spans="2:19" ht="27" customHeight="1">
      <c r="B10" s="17">
        <v>5</v>
      </c>
      <c r="C10" s="21">
        <f t="shared" si="0"/>
        <v>111126</v>
      </c>
      <c r="D10" s="69" t="str">
        <f>VLOOKUP(C10,'ROLL LIST'!$B$4:$O$394,3)</f>
        <v>BHARAT SINGH</v>
      </c>
      <c r="E10" s="17"/>
      <c r="F10" s="18"/>
      <c r="G10" s="17"/>
      <c r="H10" s="18"/>
      <c r="I10" s="17"/>
      <c r="J10" s="18"/>
      <c r="K10" s="17"/>
      <c r="L10" s="18"/>
      <c r="M10" s="17"/>
      <c r="N10" s="18"/>
      <c r="O10" s="17"/>
      <c r="P10" s="18"/>
      <c r="Q10" s="395"/>
    </row>
    <row r="11" spans="2:19" ht="27" customHeight="1" thickBot="1">
      <c r="B11" s="17">
        <v>6</v>
      </c>
      <c r="C11" s="21">
        <f t="shared" si="0"/>
        <v>111127</v>
      </c>
      <c r="D11" s="69" t="str">
        <f>VLOOKUP(C11,'ROLL LIST'!$B$4:$O$394,3)</f>
        <v>BHARAT SINGH</v>
      </c>
      <c r="E11" s="17"/>
      <c r="F11" s="18"/>
      <c r="G11" s="17"/>
      <c r="H11" s="18"/>
      <c r="I11" s="17"/>
      <c r="J11" s="18"/>
      <c r="K11" s="17"/>
      <c r="L11" s="18"/>
      <c r="M11" s="17"/>
      <c r="N11" s="18"/>
      <c r="O11" s="17"/>
      <c r="P11" s="18"/>
      <c r="Q11" s="395"/>
    </row>
    <row r="12" spans="2:19" ht="27" customHeight="1">
      <c r="B12" s="17">
        <v>7</v>
      </c>
      <c r="C12" s="22">
        <f>'room-4'!C7</f>
        <v>111192</v>
      </c>
      <c r="D12" s="69" t="str">
        <f>VLOOKUP(C12,'ROLL LIST'!$B$4:$O$394,3)</f>
        <v>BHAWANI SINGH</v>
      </c>
      <c r="E12" s="17"/>
      <c r="F12" s="18"/>
      <c r="G12" s="17"/>
      <c r="H12" s="18"/>
      <c r="I12" s="17"/>
      <c r="J12" s="18"/>
      <c r="K12" s="17"/>
      <c r="L12" s="18"/>
      <c r="M12" s="17"/>
      <c r="N12" s="18"/>
      <c r="O12" s="17"/>
      <c r="P12" s="18"/>
      <c r="Q12" s="394" t="str">
        <f>VLOOKUP(C12,'ROLL LIST'!$B$4:$O$394,14)</f>
        <v>GSSS 1</v>
      </c>
    </row>
    <row r="13" spans="2:19" ht="27" customHeight="1">
      <c r="B13" s="17">
        <v>8</v>
      </c>
      <c r="C13" s="22">
        <f>C12+1</f>
        <v>111193</v>
      </c>
      <c r="D13" s="69" t="str">
        <f>VLOOKUP(C13,'ROLL LIST'!$B$4:$O$394,3)</f>
        <v>BHIYA RAM</v>
      </c>
      <c r="E13" s="17"/>
      <c r="F13" s="18"/>
      <c r="G13" s="17"/>
      <c r="H13" s="18"/>
      <c r="I13" s="17"/>
      <c r="J13" s="18"/>
      <c r="K13" s="17"/>
      <c r="L13" s="18"/>
      <c r="M13" s="17"/>
      <c r="N13" s="18"/>
      <c r="O13" s="17"/>
      <c r="P13" s="18"/>
      <c r="Q13" s="395"/>
    </row>
    <row r="14" spans="2:19" ht="27" customHeight="1">
      <c r="B14" s="17">
        <v>9</v>
      </c>
      <c r="C14" s="22">
        <f t="shared" ref="C14:C17" si="1">C13+1</f>
        <v>111194</v>
      </c>
      <c r="D14" s="69" t="str">
        <f>VLOOKUP(C14,'ROLL LIST'!$B$4:$O$394,3)</f>
        <v>CHANDRA PRAKASH</v>
      </c>
      <c r="E14" s="17"/>
      <c r="F14" s="18"/>
      <c r="G14" s="17"/>
      <c r="H14" s="18"/>
      <c r="I14" s="17"/>
      <c r="J14" s="18"/>
      <c r="K14" s="17"/>
      <c r="L14" s="18"/>
      <c r="M14" s="17"/>
      <c r="N14" s="18"/>
      <c r="O14" s="17"/>
      <c r="P14" s="18"/>
      <c r="Q14" s="395"/>
    </row>
    <row r="15" spans="2:19" ht="27" customHeight="1">
      <c r="B15" s="17">
        <v>10</v>
      </c>
      <c r="C15" s="22">
        <f t="shared" si="1"/>
        <v>111195</v>
      </c>
      <c r="D15" s="69" t="str">
        <f>VLOOKUP(C15,'ROLL LIST'!$B$4:$O$394,3)</f>
        <v>CHUKA KANWAR</v>
      </c>
      <c r="E15" s="17"/>
      <c r="F15" s="18"/>
      <c r="G15" s="17"/>
      <c r="H15" s="18"/>
      <c r="I15" s="17"/>
      <c r="J15" s="18"/>
      <c r="K15" s="17"/>
      <c r="L15" s="18"/>
      <c r="M15" s="17"/>
      <c r="N15" s="18"/>
      <c r="O15" s="17"/>
      <c r="P15" s="18"/>
      <c r="Q15" s="395"/>
    </row>
    <row r="16" spans="2:19" ht="27" customHeight="1">
      <c r="B16" s="17">
        <v>11</v>
      </c>
      <c r="C16" s="22">
        <f t="shared" si="1"/>
        <v>111196</v>
      </c>
      <c r="D16" s="69" t="str">
        <f>VLOOKUP(C16,'ROLL LIST'!$B$4:$O$394,3)</f>
        <v>CHUKA KANWAR</v>
      </c>
      <c r="E16" s="17"/>
      <c r="F16" s="18"/>
      <c r="G16" s="17"/>
      <c r="H16" s="18"/>
      <c r="I16" s="17"/>
      <c r="J16" s="18"/>
      <c r="K16" s="17"/>
      <c r="L16" s="18"/>
      <c r="M16" s="17"/>
      <c r="N16" s="18"/>
      <c r="O16" s="17"/>
      <c r="P16" s="18"/>
      <c r="Q16" s="395"/>
    </row>
    <row r="17" spans="2:17" ht="27" customHeight="1" thickBot="1">
      <c r="B17" s="17">
        <v>12</v>
      </c>
      <c r="C17" s="22">
        <f t="shared" si="1"/>
        <v>111197</v>
      </c>
      <c r="D17" s="69" t="str">
        <f>VLOOKUP(C17,'ROLL LIST'!$B$4:$O$394,3)</f>
        <v>DEEPA RAM SIYAG</v>
      </c>
      <c r="E17" s="17"/>
      <c r="F17" s="18"/>
      <c r="G17" s="17"/>
      <c r="H17" s="18"/>
      <c r="I17" s="17"/>
      <c r="J17" s="18"/>
      <c r="K17" s="17"/>
      <c r="L17" s="18"/>
      <c r="M17" s="17"/>
      <c r="N17" s="18"/>
      <c r="O17" s="17"/>
      <c r="P17" s="18"/>
      <c r="Q17" s="395"/>
    </row>
    <row r="18" spans="2:17" ht="27" customHeight="1">
      <c r="B18" s="17">
        <v>13</v>
      </c>
      <c r="C18" s="22">
        <f>'room-4'!D7</f>
        <v>111128</v>
      </c>
      <c r="D18" s="69" t="str">
        <f>VLOOKUP(C18,'ROLL LIST'!$B$4:$O$394,3)</f>
        <v>BHAWANA KANWAR</v>
      </c>
      <c r="E18" s="17"/>
      <c r="F18" s="18"/>
      <c r="G18" s="17"/>
      <c r="H18" s="18"/>
      <c r="I18" s="17"/>
      <c r="J18" s="18"/>
      <c r="K18" s="17"/>
      <c r="L18" s="18"/>
      <c r="M18" s="17"/>
      <c r="N18" s="18"/>
      <c r="O18" s="17"/>
      <c r="P18" s="18"/>
      <c r="Q18" s="394" t="str">
        <f>VLOOKUP(C18,'ROLL LIST'!$B$4:$O$394,14)</f>
        <v>GSSS 1</v>
      </c>
    </row>
    <row r="19" spans="2:17" ht="27" customHeight="1">
      <c r="B19" s="17">
        <v>14</v>
      </c>
      <c r="C19" s="22">
        <f>C18+1</f>
        <v>111129</v>
      </c>
      <c r="D19" s="69" t="str">
        <f>VLOOKUP(C19,'ROLL LIST'!$B$4:$O$394,3)</f>
        <v>BHAWANA KANWAR</v>
      </c>
      <c r="E19" s="17"/>
      <c r="F19" s="18"/>
      <c r="G19" s="17"/>
      <c r="H19" s="18"/>
      <c r="I19" s="17"/>
      <c r="J19" s="18"/>
      <c r="K19" s="17"/>
      <c r="L19" s="18"/>
      <c r="M19" s="17"/>
      <c r="N19" s="18"/>
      <c r="O19" s="17"/>
      <c r="P19" s="18"/>
      <c r="Q19" s="395"/>
    </row>
    <row r="20" spans="2:17" ht="27" customHeight="1">
      <c r="B20" s="17">
        <v>15</v>
      </c>
      <c r="C20" s="22">
        <f t="shared" ref="C20:C23" si="2">C19+1</f>
        <v>111130</v>
      </c>
      <c r="D20" s="69" t="str">
        <f>VLOOKUP(C20,'ROLL LIST'!$B$4:$O$394,3)</f>
        <v>BHAWNA KANWAR</v>
      </c>
      <c r="E20" s="17"/>
      <c r="F20" s="18"/>
      <c r="G20" s="17"/>
      <c r="H20" s="18"/>
      <c r="I20" s="17"/>
      <c r="J20" s="18"/>
      <c r="K20" s="17"/>
      <c r="L20" s="18"/>
      <c r="M20" s="17"/>
      <c r="N20" s="18"/>
      <c r="O20" s="17"/>
      <c r="P20" s="18"/>
      <c r="Q20" s="395"/>
    </row>
    <row r="21" spans="2:17" ht="27" customHeight="1">
      <c r="B21" s="17">
        <v>16</v>
      </c>
      <c r="C21" s="22">
        <f t="shared" si="2"/>
        <v>111131</v>
      </c>
      <c r="D21" s="69" t="str">
        <f>VLOOKUP(C21,'ROLL LIST'!$B$4:$O$394,3)</f>
        <v>BHOM SINGH</v>
      </c>
      <c r="E21" s="17"/>
      <c r="F21" s="18"/>
      <c r="G21" s="17"/>
      <c r="H21" s="18"/>
      <c r="I21" s="17"/>
      <c r="J21" s="18"/>
      <c r="K21" s="17"/>
      <c r="L21" s="18"/>
      <c r="M21" s="17"/>
      <c r="N21" s="18"/>
      <c r="O21" s="17"/>
      <c r="P21" s="18"/>
      <c r="Q21" s="395"/>
    </row>
    <row r="22" spans="2:17" ht="27" customHeight="1">
      <c r="B22" s="17">
        <v>17</v>
      </c>
      <c r="C22" s="22">
        <f t="shared" si="2"/>
        <v>111132</v>
      </c>
      <c r="D22" s="69" t="str">
        <f>VLOOKUP(C22,'ROLL LIST'!$B$4:$O$394,3)</f>
        <v>DEEPAK</v>
      </c>
      <c r="E22" s="17"/>
      <c r="F22" s="18"/>
      <c r="G22" s="17"/>
      <c r="H22" s="18"/>
      <c r="I22" s="17"/>
      <c r="J22" s="18"/>
      <c r="K22" s="17"/>
      <c r="L22" s="18"/>
      <c r="M22" s="17"/>
      <c r="N22" s="18"/>
      <c r="O22" s="17"/>
      <c r="P22" s="18"/>
      <c r="Q22" s="395"/>
    </row>
    <row r="23" spans="2:17" ht="27" customHeight="1" thickBot="1">
      <c r="B23" s="17">
        <v>18</v>
      </c>
      <c r="C23" s="22">
        <f t="shared" si="2"/>
        <v>111133</v>
      </c>
      <c r="D23" s="69" t="str">
        <f>VLOOKUP(C23,'ROLL LIST'!$B$4:$O$394,3)</f>
        <v>DEEPIKA</v>
      </c>
      <c r="E23" s="17"/>
      <c r="F23" s="18"/>
      <c r="G23" s="17"/>
      <c r="H23" s="18"/>
      <c r="I23" s="17"/>
      <c r="J23" s="18"/>
      <c r="K23" s="17"/>
      <c r="L23" s="18"/>
      <c r="M23" s="17"/>
      <c r="N23" s="18"/>
      <c r="O23" s="17"/>
      <c r="P23" s="18"/>
      <c r="Q23" s="395"/>
    </row>
    <row r="24" spans="2:17" ht="27" customHeight="1">
      <c r="B24" s="17">
        <v>19</v>
      </c>
      <c r="C24" s="22">
        <f>'room-4'!E7</f>
        <v>111251</v>
      </c>
      <c r="D24" s="69" t="str">
        <f>VLOOKUP(C24,'ROLL LIST'!$B$4:$O$394,3)</f>
        <v>SAJJANA KANWAR</v>
      </c>
      <c r="E24" s="17"/>
      <c r="F24" s="18"/>
      <c r="G24" s="17"/>
      <c r="H24" s="18"/>
      <c r="I24" s="17"/>
      <c r="J24" s="18"/>
      <c r="K24" s="17"/>
      <c r="L24" s="18"/>
      <c r="M24" s="17"/>
      <c r="N24" s="18"/>
      <c r="O24" s="17"/>
      <c r="P24" s="18"/>
      <c r="Q24" s="394" t="str">
        <f>VLOOKUP(C24,'ROLL LIST'!$B$4:$O$394,14)</f>
        <v>GSSS 1</v>
      </c>
    </row>
    <row r="25" spans="2:17" ht="27" customHeight="1">
      <c r="B25" s="17">
        <v>20</v>
      </c>
      <c r="C25" s="22">
        <f>C24+1</f>
        <v>111252</v>
      </c>
      <c r="D25" s="69" t="str">
        <f>VLOOKUP(C25,'ROLL LIST'!$B$4:$O$394,3)</f>
        <v>SAROJ</v>
      </c>
      <c r="E25" s="17"/>
      <c r="F25" s="18"/>
      <c r="G25" s="17"/>
      <c r="H25" s="18"/>
      <c r="I25" s="17"/>
      <c r="J25" s="18"/>
      <c r="K25" s="17"/>
      <c r="L25" s="18"/>
      <c r="M25" s="17"/>
      <c r="N25" s="18"/>
      <c r="O25" s="17"/>
      <c r="P25" s="18"/>
      <c r="Q25" s="395"/>
    </row>
    <row r="26" spans="2:17" ht="27" customHeight="1">
      <c r="B26" s="17">
        <v>21</v>
      </c>
      <c r="C26" s="22">
        <f t="shared" ref="C26:C29" si="3">C25+1</f>
        <v>111253</v>
      </c>
      <c r="D26" s="69" t="str">
        <f>VLOOKUP(C26,'ROLL LIST'!$B$4:$O$394,3)</f>
        <v>SAROJ KANWAR</v>
      </c>
      <c r="E26" s="17"/>
      <c r="F26" s="18"/>
      <c r="G26" s="17"/>
      <c r="H26" s="18"/>
      <c r="I26" s="17"/>
      <c r="J26" s="18"/>
      <c r="K26" s="17"/>
      <c r="L26" s="18"/>
      <c r="M26" s="17"/>
      <c r="N26" s="18"/>
      <c r="O26" s="17"/>
      <c r="P26" s="18"/>
      <c r="Q26" s="395"/>
    </row>
    <row r="27" spans="2:17" ht="27" customHeight="1">
      <c r="B27" s="17">
        <v>22</v>
      </c>
      <c r="C27" s="22">
        <f t="shared" si="3"/>
        <v>111254</v>
      </c>
      <c r="D27" s="69" t="str">
        <f>VLOOKUP(C27,'ROLL LIST'!$B$4:$O$394,3)</f>
        <v>SHIV RAJ</v>
      </c>
      <c r="E27" s="17"/>
      <c r="F27" s="18"/>
      <c r="G27" s="17"/>
      <c r="H27" s="18"/>
      <c r="I27" s="17"/>
      <c r="J27" s="18"/>
      <c r="K27" s="17"/>
      <c r="L27" s="18"/>
      <c r="M27" s="17"/>
      <c r="N27" s="18"/>
      <c r="O27" s="17"/>
      <c r="P27" s="18"/>
      <c r="Q27" s="395"/>
    </row>
    <row r="28" spans="2:17" ht="27" customHeight="1">
      <c r="B28" s="17">
        <v>23</v>
      </c>
      <c r="C28" s="22">
        <f t="shared" si="3"/>
        <v>111255</v>
      </c>
      <c r="D28" s="69" t="str">
        <f>VLOOKUP(C28,'ROLL LIST'!$B$4:$O$394,3)</f>
        <v>SITA</v>
      </c>
      <c r="E28" s="17"/>
      <c r="F28" s="18"/>
      <c r="G28" s="17"/>
      <c r="H28" s="18"/>
      <c r="I28" s="17"/>
      <c r="J28" s="18"/>
      <c r="K28" s="17"/>
      <c r="L28" s="18"/>
      <c r="M28" s="17"/>
      <c r="N28" s="18"/>
      <c r="O28" s="17"/>
      <c r="P28" s="18"/>
      <c r="Q28" s="395"/>
    </row>
    <row r="29" spans="2:17" ht="27" customHeight="1" thickBot="1">
      <c r="B29" s="17">
        <v>24</v>
      </c>
      <c r="C29" s="22">
        <f t="shared" si="3"/>
        <v>111256</v>
      </c>
      <c r="D29" s="69" t="str">
        <f>VLOOKUP(C29,'ROLL LIST'!$B$4:$O$394,3)</f>
        <v>SITA DEVI</v>
      </c>
      <c r="E29" s="17"/>
      <c r="F29" s="18"/>
      <c r="G29" s="17"/>
      <c r="H29" s="18"/>
      <c r="I29" s="17"/>
      <c r="J29" s="18"/>
      <c r="K29" s="17"/>
      <c r="L29" s="18"/>
      <c r="M29" s="17"/>
      <c r="N29" s="18"/>
      <c r="O29" s="17"/>
      <c r="P29" s="18"/>
      <c r="Q29" s="396"/>
    </row>
    <row r="30" spans="2:17" ht="25.5" customHeight="1" thickBot="1">
      <c r="B30" s="385" t="s">
        <v>52</v>
      </c>
      <c r="C30" s="386"/>
      <c r="D30" s="387"/>
      <c r="E30" s="388"/>
      <c r="F30" s="389"/>
      <c r="G30" s="388"/>
      <c r="H30" s="389"/>
      <c r="I30" s="388"/>
      <c r="J30" s="389"/>
      <c r="K30" s="388"/>
      <c r="L30" s="389"/>
      <c r="M30" s="388"/>
      <c r="N30" s="389"/>
      <c r="O30" s="388"/>
      <c r="P30" s="389"/>
    </row>
    <row r="31" spans="2:17" ht="33.75" customHeight="1"/>
  </sheetData>
  <mergeCells count="26">
    <mergeCell ref="Q3:R3"/>
    <mergeCell ref="K3:N3"/>
    <mergeCell ref="L1:P1"/>
    <mergeCell ref="Q6:Q11"/>
    <mergeCell ref="Q12:Q17"/>
    <mergeCell ref="O4:P4"/>
    <mergeCell ref="K2:P2"/>
    <mergeCell ref="Q18:Q23"/>
    <mergeCell ref="Q24:Q29"/>
    <mergeCell ref="K30:L30"/>
    <mergeCell ref="O30:P30"/>
    <mergeCell ref="E4:F4"/>
    <mergeCell ref="G4:H4"/>
    <mergeCell ref="I4:J4"/>
    <mergeCell ref="K4:L4"/>
    <mergeCell ref="M4:N4"/>
    <mergeCell ref="M30:N30"/>
    <mergeCell ref="B2:J2"/>
    <mergeCell ref="D1:J1"/>
    <mergeCell ref="H3:I3"/>
    <mergeCell ref="B30:D30"/>
    <mergeCell ref="E30:F30"/>
    <mergeCell ref="G30:H30"/>
    <mergeCell ref="I30:J30"/>
    <mergeCell ref="B4:B5"/>
    <mergeCell ref="C4:C5"/>
  </mergeCells>
  <pageMargins left="0.2" right="0.2" top="0.22" bottom="0.21" header="0.2" footer="0.2"/>
  <pageSetup paperSize="9" scale="68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00B050"/>
  </sheetPr>
  <dimension ref="B1:S31"/>
  <sheetViews>
    <sheetView topLeftCell="B1" zoomScale="85" zoomScaleNormal="85" workbookViewId="0">
      <selection activeCell="B3" sqref="B3"/>
    </sheetView>
  </sheetViews>
  <sheetFormatPr defaultRowHeight="15"/>
  <cols>
    <col min="1" max="1" width="1.85546875" customWidth="1"/>
    <col min="2" max="2" width="4.85546875" style="1" customWidth="1"/>
    <col min="3" max="3" width="11.28515625" style="1" customWidth="1"/>
    <col min="4" max="4" width="14.7109375" style="1" customWidth="1"/>
    <col min="5" max="5" width="25.85546875" style="1" customWidth="1"/>
    <col min="6" max="6" width="33.7109375" style="1" customWidth="1"/>
    <col min="7" max="7" width="25.85546875" style="1" customWidth="1"/>
    <col min="8" max="8" width="33.7109375" style="1" customWidth="1"/>
    <col min="9" max="9" width="25.85546875" style="1" customWidth="1"/>
    <col min="10" max="10" width="33.7109375" style="1" customWidth="1"/>
    <col min="11" max="11" width="25.85546875" style="1" customWidth="1"/>
    <col min="12" max="12" width="33.7109375" style="1" customWidth="1"/>
    <col min="13" max="13" width="25.85546875" style="1" customWidth="1"/>
    <col min="14" max="14" width="33.7109375" style="1" customWidth="1"/>
    <col min="15" max="15" width="25.85546875" style="1" customWidth="1"/>
    <col min="16" max="16" width="32.7109375" style="1" customWidth="1"/>
    <col min="17" max="17" width="2.85546875" customWidth="1"/>
  </cols>
  <sheetData>
    <row r="1" spans="2:19" ht="69.75" customHeight="1" thickBot="1">
      <c r="B1" s="23"/>
      <c r="C1" s="61"/>
      <c r="D1" s="380" t="s">
        <v>16</v>
      </c>
      <c r="E1" s="381"/>
      <c r="F1" s="381"/>
      <c r="G1" s="381"/>
      <c r="H1" s="381"/>
      <c r="I1" s="381"/>
      <c r="J1" s="382"/>
      <c r="K1" s="61"/>
      <c r="L1" s="381" t="str">
        <f>D1</f>
        <v>ek/;fed f'k{kk cksMZ jktLFkku</v>
      </c>
      <c r="M1" s="381"/>
      <c r="N1" s="381"/>
      <c r="O1" s="381"/>
      <c r="P1" s="382"/>
    </row>
    <row r="2" spans="2:19" s="12" customFormat="1" ht="24" customHeight="1" thickBot="1">
      <c r="B2" s="377" t="str">
        <f>'School Wise Roll Number List '!B2</f>
        <v>ijh{kk dsUnz%&amp;jkmekfo--------------------------¼17-------½</v>
      </c>
      <c r="C2" s="378"/>
      <c r="D2" s="378"/>
      <c r="E2" s="378"/>
      <c r="F2" s="378"/>
      <c r="G2" s="378"/>
      <c r="H2" s="378"/>
      <c r="I2" s="378"/>
      <c r="J2" s="379"/>
      <c r="K2" s="402" t="str">
        <f>B2</f>
        <v>ijh{kk dsUnz%&amp;jkmekfo--------------------------¼17-------½</v>
      </c>
      <c r="L2" s="403"/>
      <c r="M2" s="403"/>
      <c r="N2" s="403"/>
      <c r="O2" s="403"/>
      <c r="P2" s="404"/>
    </row>
    <row r="3" spans="2:19" ht="33" customHeight="1" thickBot="1">
      <c r="B3" s="66"/>
      <c r="C3" s="63"/>
      <c r="D3" s="63"/>
      <c r="E3" s="63" t="s">
        <v>49</v>
      </c>
      <c r="F3" s="63"/>
      <c r="G3" s="67"/>
      <c r="H3" s="383" t="s">
        <v>90</v>
      </c>
      <c r="I3" s="384"/>
      <c r="J3" s="68" t="s">
        <v>152</v>
      </c>
      <c r="K3" s="400" t="s">
        <v>49</v>
      </c>
      <c r="L3" s="401"/>
      <c r="M3" s="401"/>
      <c r="N3" s="401"/>
      <c r="O3" s="64" t="str">
        <f>H3</f>
        <v>dqy ijh{kkFkhZ la[;k&amp;24</v>
      </c>
      <c r="P3" s="65" t="str">
        <f>J3</f>
        <v>ijh{kk d{k la-&amp;05</v>
      </c>
      <c r="Q3" s="399"/>
      <c r="R3" s="399"/>
      <c r="S3" s="62"/>
    </row>
    <row r="4" spans="2:19" ht="21.75" customHeight="1">
      <c r="B4" s="390" t="s">
        <v>7</v>
      </c>
      <c r="C4" s="392" t="s">
        <v>25</v>
      </c>
      <c r="D4" s="26" t="s">
        <v>48</v>
      </c>
      <c r="E4" s="397" t="s">
        <v>144</v>
      </c>
      <c r="F4" s="398"/>
      <c r="G4" s="397" t="s">
        <v>145</v>
      </c>
      <c r="H4" s="398"/>
      <c r="I4" s="397" t="s">
        <v>146</v>
      </c>
      <c r="J4" s="398"/>
      <c r="K4" s="397" t="s">
        <v>147</v>
      </c>
      <c r="L4" s="398"/>
      <c r="M4" s="397" t="s">
        <v>148</v>
      </c>
      <c r="N4" s="398"/>
      <c r="O4" s="397" t="s">
        <v>149</v>
      </c>
      <c r="P4" s="398"/>
    </row>
    <row r="5" spans="2:19" ht="24.75" customHeight="1" thickBot="1">
      <c r="B5" s="391"/>
      <c r="C5" s="393"/>
      <c r="D5" s="27" t="s">
        <v>26</v>
      </c>
      <c r="E5" s="28" t="s">
        <v>27</v>
      </c>
      <c r="F5" s="29" t="s">
        <v>28</v>
      </c>
      <c r="G5" s="28" t="s">
        <v>27</v>
      </c>
      <c r="H5" s="29" t="s">
        <v>28</v>
      </c>
      <c r="I5" s="28" t="s">
        <v>27</v>
      </c>
      <c r="J5" s="29" t="s">
        <v>28</v>
      </c>
      <c r="K5" s="28" t="s">
        <v>27</v>
      </c>
      <c r="L5" s="29" t="s">
        <v>28</v>
      </c>
      <c r="M5" s="28" t="s">
        <v>27</v>
      </c>
      <c r="N5" s="29" t="s">
        <v>28</v>
      </c>
      <c r="O5" s="28" t="s">
        <v>27</v>
      </c>
      <c r="P5" s="29" t="s">
        <v>28</v>
      </c>
    </row>
    <row r="6" spans="2:19" ht="27" customHeight="1">
      <c r="B6" s="19">
        <v>1</v>
      </c>
      <c r="C6" s="21">
        <f>'room-5'!B7</f>
        <v>111134</v>
      </c>
      <c r="D6" s="126" t="str">
        <f>VLOOKUP(C6,'ROLL LIST'!$B$4:$O$394,3)</f>
        <v>DEVI KANWAR</v>
      </c>
      <c r="E6" s="19"/>
      <c r="F6" s="20"/>
      <c r="G6" s="19"/>
      <c r="H6" s="20"/>
      <c r="I6" s="19"/>
      <c r="J6" s="20"/>
      <c r="K6" s="19"/>
      <c r="L6" s="20"/>
      <c r="M6" s="19"/>
      <c r="N6" s="20"/>
      <c r="O6" s="19"/>
      <c r="P6" s="20"/>
      <c r="Q6" s="394" t="str">
        <f>VLOOKUP(C6,'ROLL LIST'!$B$4:$O$394,14)</f>
        <v>GSSS 1</v>
      </c>
    </row>
    <row r="7" spans="2:19" ht="27" customHeight="1">
      <c r="B7" s="17">
        <v>2</v>
      </c>
      <c r="C7" s="21">
        <f>C6+1</f>
        <v>111135</v>
      </c>
      <c r="D7" s="69" t="str">
        <f>VLOOKUP(C7,'ROLL LIST'!$B$4:$O$394,3)</f>
        <v>DHEERAJ</v>
      </c>
      <c r="E7" s="17"/>
      <c r="F7" s="18"/>
      <c r="G7" s="17"/>
      <c r="H7" s="18"/>
      <c r="I7" s="17"/>
      <c r="J7" s="18"/>
      <c r="K7" s="17"/>
      <c r="L7" s="18"/>
      <c r="M7" s="17"/>
      <c r="N7" s="18"/>
      <c r="O7" s="17"/>
      <c r="P7" s="18"/>
      <c r="Q7" s="395"/>
    </row>
    <row r="8" spans="2:19" ht="27" customHeight="1">
      <c r="B8" s="17">
        <v>3</v>
      </c>
      <c r="C8" s="21">
        <f t="shared" ref="C8:C11" si="0">C7+1</f>
        <v>111136</v>
      </c>
      <c r="D8" s="69" t="str">
        <f>VLOOKUP(C8,'ROLL LIST'!$B$4:$O$394,3)</f>
        <v>DIMPAL</v>
      </c>
      <c r="E8" s="17"/>
      <c r="F8" s="18"/>
      <c r="G8" s="17"/>
      <c r="H8" s="18"/>
      <c r="I8" s="17"/>
      <c r="J8" s="18"/>
      <c r="K8" s="17"/>
      <c r="L8" s="18"/>
      <c r="M8" s="17"/>
      <c r="N8" s="18"/>
      <c r="O8" s="17"/>
      <c r="P8" s="18"/>
      <c r="Q8" s="395"/>
    </row>
    <row r="9" spans="2:19" ht="27" customHeight="1">
      <c r="B9" s="17">
        <v>4</v>
      </c>
      <c r="C9" s="21">
        <f t="shared" si="0"/>
        <v>111137</v>
      </c>
      <c r="D9" s="69" t="str">
        <f>VLOOKUP(C9,'ROLL LIST'!$B$4:$O$394,3)</f>
        <v>DINESH</v>
      </c>
      <c r="E9" s="17"/>
      <c r="F9" s="18"/>
      <c r="G9" s="17"/>
      <c r="H9" s="18"/>
      <c r="I9" s="17"/>
      <c r="J9" s="18"/>
      <c r="K9" s="17"/>
      <c r="L9" s="18"/>
      <c r="M9" s="17"/>
      <c r="N9" s="18"/>
      <c r="O9" s="17"/>
      <c r="P9" s="18"/>
      <c r="Q9" s="395"/>
    </row>
    <row r="10" spans="2:19" ht="27" customHeight="1">
      <c r="B10" s="17">
        <v>5</v>
      </c>
      <c r="C10" s="21">
        <f t="shared" si="0"/>
        <v>111138</v>
      </c>
      <c r="D10" s="69" t="str">
        <f>VLOOKUP(C10,'ROLL LIST'!$B$4:$O$394,3)</f>
        <v>DUNGAR RAM</v>
      </c>
      <c r="E10" s="17"/>
      <c r="F10" s="18"/>
      <c r="G10" s="17"/>
      <c r="H10" s="18"/>
      <c r="I10" s="17"/>
      <c r="J10" s="18"/>
      <c r="K10" s="17"/>
      <c r="L10" s="18"/>
      <c r="M10" s="17"/>
      <c r="N10" s="18"/>
      <c r="O10" s="17"/>
      <c r="P10" s="18"/>
      <c r="Q10" s="395"/>
    </row>
    <row r="11" spans="2:19" ht="27" customHeight="1" thickBot="1">
      <c r="B11" s="17">
        <v>6</v>
      </c>
      <c r="C11" s="21">
        <f t="shared" si="0"/>
        <v>111139</v>
      </c>
      <c r="D11" s="69" t="str">
        <f>VLOOKUP(C11,'ROLL LIST'!$B$4:$O$394,3)</f>
        <v>GAYATRI</v>
      </c>
      <c r="E11" s="17"/>
      <c r="F11" s="18"/>
      <c r="G11" s="17"/>
      <c r="H11" s="18"/>
      <c r="I11" s="17"/>
      <c r="J11" s="18"/>
      <c r="K11" s="17"/>
      <c r="L11" s="18"/>
      <c r="M11" s="17"/>
      <c r="N11" s="18"/>
      <c r="O11" s="17"/>
      <c r="P11" s="18"/>
      <c r="Q11" s="395"/>
    </row>
    <row r="12" spans="2:19" ht="27" customHeight="1">
      <c r="B12" s="17">
        <v>7</v>
      </c>
      <c r="C12" s="22">
        <f>'room-5'!C7</f>
        <v>111198</v>
      </c>
      <c r="D12" s="69" t="str">
        <f>VLOOKUP(C12,'ROLL LIST'!$B$4:$O$394,3)</f>
        <v>DEVI CHOUDHARY</v>
      </c>
      <c r="E12" s="17"/>
      <c r="F12" s="18"/>
      <c r="G12" s="17"/>
      <c r="H12" s="18"/>
      <c r="I12" s="17"/>
      <c r="J12" s="18"/>
      <c r="K12" s="17"/>
      <c r="L12" s="18"/>
      <c r="M12" s="17"/>
      <c r="N12" s="18"/>
      <c r="O12" s="17"/>
      <c r="P12" s="18"/>
      <c r="Q12" s="394" t="str">
        <f>VLOOKUP(C12,'ROLL LIST'!$B$4:$O$394,14)</f>
        <v>GSSS 1</v>
      </c>
    </row>
    <row r="13" spans="2:19" ht="27" customHeight="1">
      <c r="B13" s="17">
        <v>8</v>
      </c>
      <c r="C13" s="22">
        <f>C12+1</f>
        <v>111199</v>
      </c>
      <c r="D13" s="69" t="str">
        <f>VLOOKUP(C13,'ROLL LIST'!$B$4:$O$394,3)</f>
        <v>DEVI LAL</v>
      </c>
      <c r="E13" s="17"/>
      <c r="F13" s="18"/>
      <c r="G13" s="17"/>
      <c r="H13" s="18"/>
      <c r="I13" s="17"/>
      <c r="J13" s="18"/>
      <c r="K13" s="17"/>
      <c r="L13" s="18"/>
      <c r="M13" s="17"/>
      <c r="N13" s="18"/>
      <c r="O13" s="17"/>
      <c r="P13" s="18"/>
      <c r="Q13" s="395"/>
    </row>
    <row r="14" spans="2:19" ht="27" customHeight="1">
      <c r="B14" s="17">
        <v>9</v>
      </c>
      <c r="C14" s="22">
        <f t="shared" ref="C14:C17" si="1">C13+1</f>
        <v>111200</v>
      </c>
      <c r="D14" s="69" t="str">
        <f>VLOOKUP(C14,'ROLL LIST'!$B$4:$O$394,3)</f>
        <v>DHALA RAM</v>
      </c>
      <c r="E14" s="17"/>
      <c r="F14" s="18"/>
      <c r="G14" s="17"/>
      <c r="H14" s="18"/>
      <c r="I14" s="17"/>
      <c r="J14" s="18"/>
      <c r="K14" s="17"/>
      <c r="L14" s="18"/>
      <c r="M14" s="17"/>
      <c r="N14" s="18"/>
      <c r="O14" s="17"/>
      <c r="P14" s="18"/>
      <c r="Q14" s="395"/>
    </row>
    <row r="15" spans="2:19" ht="27" customHeight="1">
      <c r="B15" s="17">
        <v>10</v>
      </c>
      <c r="C15" s="22">
        <f t="shared" si="1"/>
        <v>111201</v>
      </c>
      <c r="D15" s="69" t="str">
        <f>VLOOKUP(C15,'ROLL LIST'!$B$4:$O$394,3)</f>
        <v>DHAPU</v>
      </c>
      <c r="E15" s="17"/>
      <c r="F15" s="18"/>
      <c r="G15" s="17"/>
      <c r="H15" s="18"/>
      <c r="I15" s="17"/>
      <c r="J15" s="18"/>
      <c r="K15" s="17"/>
      <c r="L15" s="18"/>
      <c r="M15" s="17"/>
      <c r="N15" s="18"/>
      <c r="O15" s="17"/>
      <c r="P15" s="18"/>
      <c r="Q15" s="395"/>
    </row>
    <row r="16" spans="2:19" ht="27" customHeight="1">
      <c r="B16" s="17">
        <v>11</v>
      </c>
      <c r="C16" s="22">
        <f t="shared" si="1"/>
        <v>111202</v>
      </c>
      <c r="D16" s="69" t="str">
        <f>VLOOKUP(C16,'ROLL LIST'!$B$4:$O$394,3)</f>
        <v>DHAPU</v>
      </c>
      <c r="E16" s="17"/>
      <c r="F16" s="18"/>
      <c r="G16" s="17"/>
      <c r="H16" s="18"/>
      <c r="I16" s="17"/>
      <c r="J16" s="18"/>
      <c r="K16" s="17"/>
      <c r="L16" s="18"/>
      <c r="M16" s="17"/>
      <c r="N16" s="18"/>
      <c r="O16" s="17"/>
      <c r="P16" s="18"/>
      <c r="Q16" s="395"/>
    </row>
    <row r="17" spans="2:17" ht="27" customHeight="1" thickBot="1">
      <c r="B17" s="17">
        <v>12</v>
      </c>
      <c r="C17" s="22">
        <f t="shared" si="1"/>
        <v>111203</v>
      </c>
      <c r="D17" s="69" t="str">
        <f>VLOOKUP(C17,'ROLL LIST'!$B$4:$O$394,3)</f>
        <v>DHARMENDRA</v>
      </c>
      <c r="E17" s="17"/>
      <c r="F17" s="18"/>
      <c r="G17" s="17"/>
      <c r="H17" s="18"/>
      <c r="I17" s="17"/>
      <c r="J17" s="18"/>
      <c r="K17" s="17"/>
      <c r="L17" s="18"/>
      <c r="M17" s="17"/>
      <c r="N17" s="18"/>
      <c r="O17" s="17"/>
      <c r="P17" s="18"/>
      <c r="Q17" s="395"/>
    </row>
    <row r="18" spans="2:17" ht="27" customHeight="1">
      <c r="B18" s="17">
        <v>13</v>
      </c>
      <c r="C18" s="22">
        <f>'room-5'!D7</f>
        <v>111140</v>
      </c>
      <c r="D18" s="69" t="str">
        <f>VLOOKUP(C18,'ROLL LIST'!$B$4:$O$394,3)</f>
        <v>GUDDI</v>
      </c>
      <c r="E18" s="17"/>
      <c r="F18" s="18"/>
      <c r="G18" s="17"/>
      <c r="H18" s="18"/>
      <c r="I18" s="17"/>
      <c r="J18" s="18"/>
      <c r="K18" s="17"/>
      <c r="L18" s="18"/>
      <c r="M18" s="17"/>
      <c r="N18" s="18"/>
      <c r="O18" s="17"/>
      <c r="P18" s="18"/>
      <c r="Q18" s="394" t="str">
        <f>VLOOKUP(C18,'ROLL LIST'!$B$4:$O$394,14)</f>
        <v>GSSS 1</v>
      </c>
    </row>
    <row r="19" spans="2:17" ht="27" customHeight="1">
      <c r="B19" s="17">
        <v>14</v>
      </c>
      <c r="C19" s="22">
        <f>C18+1</f>
        <v>111141</v>
      </c>
      <c r="D19" s="69" t="str">
        <f>VLOOKUP(C19,'ROLL LIST'!$B$4:$O$394,3)</f>
        <v>HITESH</v>
      </c>
      <c r="E19" s="17"/>
      <c r="F19" s="18"/>
      <c r="G19" s="17"/>
      <c r="H19" s="18"/>
      <c r="I19" s="17"/>
      <c r="J19" s="18"/>
      <c r="K19" s="17"/>
      <c r="L19" s="18"/>
      <c r="M19" s="17"/>
      <c r="N19" s="18"/>
      <c r="O19" s="17"/>
      <c r="P19" s="18"/>
      <c r="Q19" s="395"/>
    </row>
    <row r="20" spans="2:17" ht="27" customHeight="1">
      <c r="B20" s="17">
        <v>15</v>
      </c>
      <c r="C20" s="22">
        <f t="shared" ref="C20:C23" si="2">C19+1</f>
        <v>111142</v>
      </c>
      <c r="D20" s="69" t="str">
        <f>VLOOKUP(C20,'ROLL LIST'!$B$4:$O$394,3)</f>
        <v>JAINISH</v>
      </c>
      <c r="E20" s="17"/>
      <c r="F20" s="18"/>
      <c r="G20" s="17"/>
      <c r="H20" s="18"/>
      <c r="I20" s="17"/>
      <c r="J20" s="18"/>
      <c r="K20" s="17"/>
      <c r="L20" s="18"/>
      <c r="M20" s="17"/>
      <c r="N20" s="18"/>
      <c r="O20" s="17"/>
      <c r="P20" s="18"/>
      <c r="Q20" s="395"/>
    </row>
    <row r="21" spans="2:17" ht="27" customHeight="1">
      <c r="B21" s="17">
        <v>16</v>
      </c>
      <c r="C21" s="22">
        <f t="shared" si="2"/>
        <v>111143</v>
      </c>
      <c r="D21" s="69" t="str">
        <f>VLOOKUP(C21,'ROLL LIST'!$B$4:$O$394,3)</f>
        <v>KARNI KANWAR</v>
      </c>
      <c r="E21" s="17"/>
      <c r="F21" s="18"/>
      <c r="G21" s="17"/>
      <c r="H21" s="18"/>
      <c r="I21" s="17"/>
      <c r="J21" s="18"/>
      <c r="K21" s="17"/>
      <c r="L21" s="18"/>
      <c r="M21" s="17"/>
      <c r="N21" s="18"/>
      <c r="O21" s="17"/>
      <c r="P21" s="18"/>
      <c r="Q21" s="395"/>
    </row>
    <row r="22" spans="2:17" ht="27" customHeight="1">
      <c r="B22" s="17">
        <v>17</v>
      </c>
      <c r="C22" s="22">
        <f t="shared" si="2"/>
        <v>111144</v>
      </c>
      <c r="D22" s="69" t="str">
        <f>VLOOKUP(C22,'ROLL LIST'!$B$4:$O$394,3)</f>
        <v>KHUSHBU</v>
      </c>
      <c r="E22" s="17"/>
      <c r="F22" s="18"/>
      <c r="G22" s="17"/>
      <c r="H22" s="18"/>
      <c r="I22" s="17"/>
      <c r="J22" s="18"/>
      <c r="K22" s="17"/>
      <c r="L22" s="18"/>
      <c r="M22" s="17"/>
      <c r="N22" s="18"/>
      <c r="O22" s="17"/>
      <c r="P22" s="18"/>
      <c r="Q22" s="395"/>
    </row>
    <row r="23" spans="2:17" ht="27" customHeight="1" thickBot="1">
      <c r="B23" s="17">
        <v>18</v>
      </c>
      <c r="C23" s="22">
        <f t="shared" si="2"/>
        <v>111145</v>
      </c>
      <c r="D23" s="69" t="str">
        <f>VLOOKUP(C23,'ROLL LIST'!$B$4:$O$394,3)</f>
        <v>KHUSHI</v>
      </c>
      <c r="E23" s="17"/>
      <c r="F23" s="18"/>
      <c r="G23" s="17"/>
      <c r="H23" s="18"/>
      <c r="I23" s="17"/>
      <c r="J23" s="18"/>
      <c r="K23" s="17"/>
      <c r="L23" s="18"/>
      <c r="M23" s="17"/>
      <c r="N23" s="18"/>
      <c r="O23" s="17"/>
      <c r="P23" s="18"/>
      <c r="Q23" s="395"/>
    </row>
    <row r="24" spans="2:17" ht="27" customHeight="1">
      <c r="B24" s="17">
        <v>19</v>
      </c>
      <c r="C24" s="22">
        <f>'room-5'!E7</f>
        <v>111257</v>
      </c>
      <c r="D24" s="69" t="str">
        <f>VLOOKUP(C24,'ROLL LIST'!$B$4:$O$394,3)</f>
        <v>VASU KANWAR</v>
      </c>
      <c r="E24" s="17"/>
      <c r="F24" s="18"/>
      <c r="G24" s="17"/>
      <c r="H24" s="18"/>
      <c r="I24" s="17"/>
      <c r="J24" s="18"/>
      <c r="K24" s="17"/>
      <c r="L24" s="18"/>
      <c r="M24" s="17"/>
      <c r="N24" s="18"/>
      <c r="O24" s="17"/>
      <c r="P24" s="18"/>
      <c r="Q24" s="394" t="str">
        <f>VLOOKUP(C24,'ROLL LIST'!$B$4:$O$394,14)</f>
        <v>GSSS 1</v>
      </c>
    </row>
    <row r="25" spans="2:17" ht="27" customHeight="1">
      <c r="B25" s="17">
        <v>20</v>
      </c>
      <c r="C25" s="22">
        <f>C24+1</f>
        <v>111258</v>
      </c>
      <c r="D25" s="69" t="str">
        <f>VLOOKUP(C25,'ROLL LIST'!$B$4:$O$394,3)</f>
        <v>VIMLA KANWAR</v>
      </c>
      <c r="E25" s="17"/>
      <c r="F25" s="18"/>
      <c r="G25" s="17"/>
      <c r="H25" s="18"/>
      <c r="I25" s="17"/>
      <c r="J25" s="18"/>
      <c r="K25" s="17"/>
      <c r="L25" s="18"/>
      <c r="M25" s="17"/>
      <c r="N25" s="18"/>
      <c r="O25" s="17"/>
      <c r="P25" s="18"/>
      <c r="Q25" s="395"/>
    </row>
    <row r="26" spans="2:17" ht="27" customHeight="1">
      <c r="B26" s="17">
        <v>21</v>
      </c>
      <c r="C26" s="22">
        <f t="shared" ref="C26:C29" si="3">C25+1</f>
        <v>111259</v>
      </c>
      <c r="D26" s="69" t="str">
        <f>VLOOKUP(C26,'ROLL LIST'!$B$4:$O$394,3)</f>
        <v>YUVRAJ SINGH</v>
      </c>
      <c r="E26" s="17"/>
      <c r="F26" s="18"/>
      <c r="G26" s="17"/>
      <c r="H26" s="18"/>
      <c r="I26" s="17"/>
      <c r="J26" s="18"/>
      <c r="K26" s="17"/>
      <c r="L26" s="18"/>
      <c r="M26" s="17"/>
      <c r="N26" s="18"/>
      <c r="O26" s="17"/>
      <c r="P26" s="18"/>
      <c r="Q26" s="395"/>
    </row>
    <row r="27" spans="2:17" ht="27" customHeight="1">
      <c r="B27" s="17">
        <v>22</v>
      </c>
      <c r="C27" s="22">
        <f t="shared" si="3"/>
        <v>111260</v>
      </c>
      <c r="D27" s="69" t="str">
        <f>VLOOKUP(C27,'ROLL LIST'!$B$4:$O$394,3)</f>
        <v>ANITA</v>
      </c>
      <c r="E27" s="17"/>
      <c r="F27" s="18"/>
      <c r="G27" s="17"/>
      <c r="H27" s="18"/>
      <c r="I27" s="17"/>
      <c r="J27" s="18"/>
      <c r="K27" s="17"/>
      <c r="L27" s="18"/>
      <c r="M27" s="17"/>
      <c r="N27" s="18"/>
      <c r="O27" s="17"/>
      <c r="P27" s="18"/>
      <c r="Q27" s="395"/>
    </row>
    <row r="28" spans="2:17" ht="27" customHeight="1">
      <c r="B28" s="17">
        <v>23</v>
      </c>
      <c r="C28" s="22">
        <f t="shared" si="3"/>
        <v>111261</v>
      </c>
      <c r="D28" s="69" t="str">
        <f>VLOOKUP(C28,'ROLL LIST'!$B$4:$O$394,3)</f>
        <v>BHAGIRATH RAM</v>
      </c>
      <c r="E28" s="17"/>
      <c r="F28" s="18"/>
      <c r="G28" s="17"/>
      <c r="H28" s="18"/>
      <c r="I28" s="17"/>
      <c r="J28" s="18"/>
      <c r="K28" s="17"/>
      <c r="L28" s="18"/>
      <c r="M28" s="17"/>
      <c r="N28" s="18"/>
      <c r="O28" s="17"/>
      <c r="P28" s="18"/>
      <c r="Q28" s="395"/>
    </row>
    <row r="29" spans="2:17" ht="27" customHeight="1" thickBot="1">
      <c r="B29" s="17">
        <v>24</v>
      </c>
      <c r="C29" s="22">
        <f t="shared" si="3"/>
        <v>111262</v>
      </c>
      <c r="D29" s="69" t="str">
        <f>VLOOKUP(C29,'ROLL LIST'!$B$4:$O$394,3)</f>
        <v>JETHI</v>
      </c>
      <c r="E29" s="17"/>
      <c r="F29" s="18"/>
      <c r="G29" s="17"/>
      <c r="H29" s="18"/>
      <c r="I29" s="17"/>
      <c r="J29" s="18"/>
      <c r="K29" s="17"/>
      <c r="L29" s="18"/>
      <c r="M29" s="17"/>
      <c r="N29" s="18"/>
      <c r="O29" s="17"/>
      <c r="P29" s="18"/>
      <c r="Q29" s="396"/>
    </row>
    <row r="30" spans="2:17" ht="25.5" customHeight="1" thickBot="1">
      <c r="B30" s="385" t="s">
        <v>52</v>
      </c>
      <c r="C30" s="386"/>
      <c r="D30" s="387"/>
      <c r="E30" s="388"/>
      <c r="F30" s="389"/>
      <c r="G30" s="388"/>
      <c r="H30" s="389"/>
      <c r="I30" s="388"/>
      <c r="J30" s="389"/>
      <c r="K30" s="388"/>
      <c r="L30" s="389"/>
      <c r="M30" s="388"/>
      <c r="N30" s="389"/>
      <c r="O30" s="388"/>
      <c r="P30" s="389"/>
    </row>
    <row r="31" spans="2:17" ht="33.75" customHeight="1"/>
  </sheetData>
  <mergeCells count="26">
    <mergeCell ref="Q6:Q11"/>
    <mergeCell ref="Q12:Q17"/>
    <mergeCell ref="Q18:Q23"/>
    <mergeCell ref="Q24:Q29"/>
    <mergeCell ref="M30:N30"/>
    <mergeCell ref="O30:P30"/>
    <mergeCell ref="M4:N4"/>
    <mergeCell ref="O4:P4"/>
    <mergeCell ref="B4:B5"/>
    <mergeCell ref="C4:C5"/>
    <mergeCell ref="E4:F4"/>
    <mergeCell ref="G4:H4"/>
    <mergeCell ref="I4:J4"/>
    <mergeCell ref="K4:L4"/>
    <mergeCell ref="B30:D30"/>
    <mergeCell ref="E30:F30"/>
    <mergeCell ref="G30:H30"/>
    <mergeCell ref="I30:J30"/>
    <mergeCell ref="K30:L30"/>
    <mergeCell ref="Q3:R3"/>
    <mergeCell ref="D1:J1"/>
    <mergeCell ref="L1:P1"/>
    <mergeCell ref="B2:J2"/>
    <mergeCell ref="H3:I3"/>
    <mergeCell ref="K3:N3"/>
    <mergeCell ref="K2:P2"/>
  </mergeCells>
  <pageMargins left="0.2" right="0.2" top="0.22" bottom="0.21" header="0.2" footer="0.2"/>
  <pageSetup paperSize="9" scale="68" orientation="landscape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00B050"/>
  </sheetPr>
  <dimension ref="B1:S31"/>
  <sheetViews>
    <sheetView zoomScale="85" zoomScaleNormal="85" workbookViewId="0">
      <selection activeCell="B3" sqref="B3"/>
    </sheetView>
  </sheetViews>
  <sheetFormatPr defaultRowHeight="15"/>
  <cols>
    <col min="1" max="1" width="1.85546875" customWidth="1"/>
    <col min="2" max="2" width="4.85546875" style="1" customWidth="1"/>
    <col min="3" max="3" width="11.28515625" style="1" customWidth="1"/>
    <col min="4" max="4" width="14.7109375" style="1" customWidth="1"/>
    <col min="5" max="5" width="25.85546875" style="1" customWidth="1"/>
    <col min="6" max="6" width="33.7109375" style="1" customWidth="1"/>
    <col min="7" max="7" width="25.85546875" style="1" customWidth="1"/>
    <col min="8" max="8" width="33.7109375" style="1" customWidth="1"/>
    <col min="9" max="9" width="25.85546875" style="1" customWidth="1"/>
    <col min="10" max="10" width="33.7109375" style="1" customWidth="1"/>
    <col min="11" max="11" width="25.85546875" style="1" customWidth="1"/>
    <col min="12" max="12" width="33.7109375" style="1" customWidth="1"/>
    <col min="13" max="13" width="25.85546875" style="1" customWidth="1"/>
    <col min="14" max="14" width="33.7109375" style="1" customWidth="1"/>
    <col min="15" max="15" width="25.85546875" style="1" customWidth="1"/>
    <col min="16" max="16" width="32.5703125" style="1" customWidth="1"/>
    <col min="17" max="17" width="2.85546875" customWidth="1"/>
  </cols>
  <sheetData>
    <row r="1" spans="2:19" ht="69.75" customHeight="1" thickBot="1">
      <c r="B1" s="23"/>
      <c r="C1" s="61"/>
      <c r="D1" s="380" t="s">
        <v>16</v>
      </c>
      <c r="E1" s="381"/>
      <c r="F1" s="381"/>
      <c r="G1" s="381"/>
      <c r="H1" s="381"/>
      <c r="I1" s="381"/>
      <c r="J1" s="382"/>
      <c r="K1" s="61"/>
      <c r="L1" s="381" t="str">
        <f>D1</f>
        <v>ek/;fed f'k{kk cksMZ jktLFkku</v>
      </c>
      <c r="M1" s="381"/>
      <c r="N1" s="381"/>
      <c r="O1" s="381"/>
      <c r="P1" s="382"/>
    </row>
    <row r="2" spans="2:19" s="12" customFormat="1" ht="24" customHeight="1" thickBot="1">
      <c r="B2" s="377" t="str">
        <f>'School Wise Roll Number List '!B2</f>
        <v>ijh{kk dsUnz%&amp;jkmekfo--------------------------¼17-------½</v>
      </c>
      <c r="C2" s="378"/>
      <c r="D2" s="378"/>
      <c r="E2" s="378"/>
      <c r="F2" s="378"/>
      <c r="G2" s="378"/>
      <c r="H2" s="378"/>
      <c r="I2" s="378"/>
      <c r="J2" s="379"/>
      <c r="K2" s="402" t="str">
        <f>B2</f>
        <v>ijh{kk dsUnz%&amp;jkmekfo--------------------------¼17-------½</v>
      </c>
      <c r="L2" s="403"/>
      <c r="M2" s="403"/>
      <c r="N2" s="403"/>
      <c r="O2" s="403"/>
      <c r="P2" s="404"/>
    </row>
    <row r="3" spans="2:19" ht="33" customHeight="1" thickBot="1">
      <c r="B3" s="66"/>
      <c r="C3" s="63"/>
      <c r="D3" s="63"/>
      <c r="E3" s="63" t="s">
        <v>49</v>
      </c>
      <c r="F3" s="63"/>
      <c r="G3" s="67"/>
      <c r="H3" s="383" t="s">
        <v>90</v>
      </c>
      <c r="I3" s="384"/>
      <c r="J3" s="68" t="s">
        <v>153</v>
      </c>
      <c r="K3" s="400" t="s">
        <v>49</v>
      </c>
      <c r="L3" s="401"/>
      <c r="M3" s="401"/>
      <c r="N3" s="401"/>
      <c r="O3" s="64" t="str">
        <f>H3</f>
        <v>dqy ijh{kkFkhZ la[;k&amp;24</v>
      </c>
      <c r="P3" s="65" t="str">
        <f>J3</f>
        <v>ijh{kk d{k la-&amp;06</v>
      </c>
      <c r="Q3" s="399"/>
      <c r="R3" s="399"/>
      <c r="S3" s="62"/>
    </row>
    <row r="4" spans="2:19" ht="21.75" customHeight="1">
      <c r="B4" s="390" t="s">
        <v>7</v>
      </c>
      <c r="C4" s="392" t="s">
        <v>25</v>
      </c>
      <c r="D4" s="26" t="s">
        <v>48</v>
      </c>
      <c r="E4" s="397" t="s">
        <v>144</v>
      </c>
      <c r="F4" s="398"/>
      <c r="G4" s="397" t="s">
        <v>145</v>
      </c>
      <c r="H4" s="398"/>
      <c r="I4" s="397" t="s">
        <v>146</v>
      </c>
      <c r="J4" s="398"/>
      <c r="K4" s="397" t="s">
        <v>147</v>
      </c>
      <c r="L4" s="398"/>
      <c r="M4" s="397" t="s">
        <v>148</v>
      </c>
      <c r="N4" s="398"/>
      <c r="O4" s="397" t="s">
        <v>149</v>
      </c>
      <c r="P4" s="398"/>
    </row>
    <row r="5" spans="2:19" ht="24.75" customHeight="1" thickBot="1">
      <c r="B5" s="391"/>
      <c r="C5" s="393"/>
      <c r="D5" s="27" t="s">
        <v>26</v>
      </c>
      <c r="E5" s="28" t="s">
        <v>27</v>
      </c>
      <c r="F5" s="29" t="s">
        <v>28</v>
      </c>
      <c r="G5" s="28" t="s">
        <v>27</v>
      </c>
      <c r="H5" s="29" t="s">
        <v>28</v>
      </c>
      <c r="I5" s="28" t="s">
        <v>27</v>
      </c>
      <c r="J5" s="29" t="s">
        <v>28</v>
      </c>
      <c r="K5" s="28" t="s">
        <v>27</v>
      </c>
      <c r="L5" s="29" t="s">
        <v>28</v>
      </c>
      <c r="M5" s="28" t="s">
        <v>27</v>
      </c>
      <c r="N5" s="29" t="s">
        <v>28</v>
      </c>
      <c r="O5" s="28" t="s">
        <v>27</v>
      </c>
      <c r="P5" s="29" t="s">
        <v>28</v>
      </c>
    </row>
    <row r="6" spans="2:19" ht="27" customHeight="1">
      <c r="B6" s="19">
        <v>1</v>
      </c>
      <c r="C6" s="21">
        <f>'room-6'!B7</f>
        <v>111146</v>
      </c>
      <c r="D6" s="126" t="str">
        <f>VLOOKUP(C6,'ROLL LIST'!$B$4:$O$394,3)</f>
        <v>MADAN SINGH</v>
      </c>
      <c r="E6" s="19"/>
      <c r="F6" s="20"/>
      <c r="G6" s="19"/>
      <c r="H6" s="20"/>
      <c r="I6" s="19"/>
      <c r="J6" s="20"/>
      <c r="K6" s="19"/>
      <c r="L6" s="20"/>
      <c r="M6" s="19"/>
      <c r="N6" s="20"/>
      <c r="O6" s="19"/>
      <c r="P6" s="20"/>
      <c r="Q6" s="394" t="str">
        <f>VLOOKUP(C6,'ROLL LIST'!$B$4:$O$394,14)</f>
        <v>GSSS 1</v>
      </c>
    </row>
    <row r="7" spans="2:19" ht="27" customHeight="1">
      <c r="B7" s="17">
        <v>2</v>
      </c>
      <c r="C7" s="21">
        <f>C6+1</f>
        <v>111147</v>
      </c>
      <c r="D7" s="69" t="str">
        <f>VLOOKUP(C7,'ROLL LIST'!$B$4:$O$394,3)</f>
        <v>MAGHA RAM</v>
      </c>
      <c r="E7" s="17"/>
      <c r="F7" s="18"/>
      <c r="G7" s="17"/>
      <c r="H7" s="18"/>
      <c r="I7" s="17"/>
      <c r="J7" s="18"/>
      <c r="K7" s="17"/>
      <c r="L7" s="18"/>
      <c r="M7" s="17"/>
      <c r="N7" s="18"/>
      <c r="O7" s="17"/>
      <c r="P7" s="18"/>
      <c r="Q7" s="395"/>
    </row>
    <row r="8" spans="2:19" ht="27" customHeight="1">
      <c r="B8" s="17">
        <v>3</v>
      </c>
      <c r="C8" s="21">
        <f t="shared" ref="C8:C11" si="0">C7+1</f>
        <v>111148</v>
      </c>
      <c r="D8" s="69" t="str">
        <f>VLOOKUP(C8,'ROLL LIST'!$B$4:$O$394,3)</f>
        <v>MAHAVEER SINGH</v>
      </c>
      <c r="E8" s="17"/>
      <c r="F8" s="18"/>
      <c r="G8" s="17"/>
      <c r="H8" s="18"/>
      <c r="I8" s="17"/>
      <c r="J8" s="18"/>
      <c r="K8" s="17"/>
      <c r="L8" s="18"/>
      <c r="M8" s="17"/>
      <c r="N8" s="18"/>
      <c r="O8" s="17"/>
      <c r="P8" s="18"/>
      <c r="Q8" s="395"/>
    </row>
    <row r="9" spans="2:19" ht="27" customHeight="1">
      <c r="B9" s="17">
        <v>4</v>
      </c>
      <c r="C9" s="21">
        <f t="shared" si="0"/>
        <v>111149</v>
      </c>
      <c r="D9" s="69" t="str">
        <f>VLOOKUP(C9,'ROLL LIST'!$B$4:$O$394,3)</f>
        <v>MAMTA</v>
      </c>
      <c r="E9" s="17"/>
      <c r="F9" s="18"/>
      <c r="G9" s="17"/>
      <c r="H9" s="18"/>
      <c r="I9" s="17"/>
      <c r="J9" s="18"/>
      <c r="K9" s="17"/>
      <c r="L9" s="18"/>
      <c r="M9" s="17"/>
      <c r="N9" s="18"/>
      <c r="O9" s="17"/>
      <c r="P9" s="18"/>
      <c r="Q9" s="395"/>
    </row>
    <row r="10" spans="2:19" ht="27" customHeight="1">
      <c r="B10" s="17">
        <v>5</v>
      </c>
      <c r="C10" s="21">
        <f t="shared" si="0"/>
        <v>111150</v>
      </c>
      <c r="D10" s="69" t="str">
        <f>VLOOKUP(C10,'ROLL LIST'!$B$4:$O$394,3)</f>
        <v>MAMTA DEVI NAIN</v>
      </c>
      <c r="E10" s="17"/>
      <c r="F10" s="18"/>
      <c r="G10" s="17"/>
      <c r="H10" s="18"/>
      <c r="I10" s="17"/>
      <c r="J10" s="18"/>
      <c r="K10" s="17"/>
      <c r="L10" s="18"/>
      <c r="M10" s="17"/>
      <c r="N10" s="18"/>
      <c r="O10" s="17"/>
      <c r="P10" s="18"/>
      <c r="Q10" s="395"/>
    </row>
    <row r="11" spans="2:19" ht="27" customHeight="1" thickBot="1">
      <c r="B11" s="17">
        <v>6</v>
      </c>
      <c r="C11" s="21">
        <f t="shared" si="0"/>
        <v>111151</v>
      </c>
      <c r="D11" s="69" t="str">
        <f>VLOOKUP(C11,'ROLL LIST'!$B$4:$O$394,3)</f>
        <v>MANJU</v>
      </c>
      <c r="E11" s="17"/>
      <c r="F11" s="18"/>
      <c r="G11" s="17"/>
      <c r="H11" s="18"/>
      <c r="I11" s="17"/>
      <c r="J11" s="18"/>
      <c r="K11" s="17"/>
      <c r="L11" s="18"/>
      <c r="M11" s="17"/>
      <c r="N11" s="18"/>
      <c r="O11" s="17"/>
      <c r="P11" s="18"/>
      <c r="Q11" s="395"/>
    </row>
    <row r="12" spans="2:19" ht="27" customHeight="1">
      <c r="B12" s="17">
        <v>7</v>
      </c>
      <c r="C12" s="22">
        <f>'room-6'!C7</f>
        <v>111204</v>
      </c>
      <c r="D12" s="69" t="str">
        <f>VLOOKUP(C12,'ROLL LIST'!$B$4:$O$394,3)</f>
        <v>DINESH SINGH</v>
      </c>
      <c r="E12" s="17"/>
      <c r="F12" s="18"/>
      <c r="G12" s="17"/>
      <c r="H12" s="18"/>
      <c r="I12" s="17"/>
      <c r="J12" s="18"/>
      <c r="K12" s="17"/>
      <c r="L12" s="18"/>
      <c r="M12" s="17"/>
      <c r="N12" s="18"/>
      <c r="O12" s="17"/>
      <c r="P12" s="18"/>
      <c r="Q12" s="394" t="str">
        <f>VLOOKUP(C12,'ROLL LIST'!$B$4:$O$394,14)</f>
        <v>GSSS 1</v>
      </c>
    </row>
    <row r="13" spans="2:19" ht="27" customHeight="1">
      <c r="B13" s="17">
        <v>8</v>
      </c>
      <c r="C13" s="22">
        <f>C12+1</f>
        <v>111205</v>
      </c>
      <c r="D13" s="69" t="str">
        <f>VLOOKUP(C13,'ROLL LIST'!$B$4:$O$394,3)</f>
        <v>DINESH THORI</v>
      </c>
      <c r="E13" s="17"/>
      <c r="F13" s="18"/>
      <c r="G13" s="17"/>
      <c r="H13" s="18"/>
      <c r="I13" s="17"/>
      <c r="J13" s="18"/>
      <c r="K13" s="17"/>
      <c r="L13" s="18"/>
      <c r="M13" s="17"/>
      <c r="N13" s="18"/>
      <c r="O13" s="17"/>
      <c r="P13" s="18"/>
      <c r="Q13" s="395"/>
    </row>
    <row r="14" spans="2:19" ht="27" customHeight="1">
      <c r="B14" s="17">
        <v>9</v>
      </c>
      <c r="C14" s="22">
        <f t="shared" ref="C14:C17" si="1">C13+1</f>
        <v>111206</v>
      </c>
      <c r="D14" s="69" t="str">
        <f>VLOOKUP(C14,'ROLL LIST'!$B$4:$O$394,3)</f>
        <v>GEETA</v>
      </c>
      <c r="E14" s="17"/>
      <c r="F14" s="18"/>
      <c r="G14" s="17"/>
      <c r="H14" s="18"/>
      <c r="I14" s="17"/>
      <c r="J14" s="18"/>
      <c r="K14" s="17"/>
      <c r="L14" s="18"/>
      <c r="M14" s="17"/>
      <c r="N14" s="18"/>
      <c r="O14" s="17"/>
      <c r="P14" s="18"/>
      <c r="Q14" s="395"/>
    </row>
    <row r="15" spans="2:19" ht="27" customHeight="1">
      <c r="B15" s="17">
        <v>10</v>
      </c>
      <c r="C15" s="22">
        <f t="shared" si="1"/>
        <v>111207</v>
      </c>
      <c r="D15" s="69" t="str">
        <f>VLOOKUP(C15,'ROLL LIST'!$B$4:$O$394,3)</f>
        <v>GIRDHARI RAM</v>
      </c>
      <c r="E15" s="17"/>
      <c r="F15" s="18"/>
      <c r="G15" s="17"/>
      <c r="H15" s="18"/>
      <c r="I15" s="17"/>
      <c r="J15" s="18"/>
      <c r="K15" s="17"/>
      <c r="L15" s="18"/>
      <c r="M15" s="17"/>
      <c r="N15" s="18"/>
      <c r="O15" s="17"/>
      <c r="P15" s="18"/>
      <c r="Q15" s="395"/>
    </row>
    <row r="16" spans="2:19" ht="27" customHeight="1">
      <c r="B16" s="17">
        <v>11</v>
      </c>
      <c r="C16" s="22">
        <f t="shared" si="1"/>
        <v>111208</v>
      </c>
      <c r="D16" s="69" t="str">
        <f>VLOOKUP(C16,'ROLL LIST'!$B$4:$O$394,3)</f>
        <v>GOMAD RAM</v>
      </c>
      <c r="E16" s="17"/>
      <c r="F16" s="18"/>
      <c r="G16" s="17"/>
      <c r="H16" s="18"/>
      <c r="I16" s="17"/>
      <c r="J16" s="18"/>
      <c r="K16" s="17"/>
      <c r="L16" s="18"/>
      <c r="M16" s="17"/>
      <c r="N16" s="18"/>
      <c r="O16" s="17"/>
      <c r="P16" s="18"/>
      <c r="Q16" s="395"/>
    </row>
    <row r="17" spans="2:17" ht="27" customHeight="1" thickBot="1">
      <c r="B17" s="17">
        <v>12</v>
      </c>
      <c r="C17" s="22">
        <f t="shared" si="1"/>
        <v>111209</v>
      </c>
      <c r="D17" s="69" t="str">
        <f>VLOOKUP(C17,'ROLL LIST'!$B$4:$O$394,3)</f>
        <v>GOUTAM TANWAR</v>
      </c>
      <c r="E17" s="17"/>
      <c r="F17" s="18"/>
      <c r="G17" s="17"/>
      <c r="H17" s="18"/>
      <c r="I17" s="17"/>
      <c r="J17" s="18"/>
      <c r="K17" s="17"/>
      <c r="L17" s="18"/>
      <c r="M17" s="17"/>
      <c r="N17" s="18"/>
      <c r="O17" s="17"/>
      <c r="P17" s="18"/>
      <c r="Q17" s="395"/>
    </row>
    <row r="18" spans="2:17" ht="27" customHeight="1">
      <c r="B18" s="17">
        <v>13</v>
      </c>
      <c r="C18" s="22">
        <f>'room-6'!D7</f>
        <v>111152</v>
      </c>
      <c r="D18" s="69" t="str">
        <f>VLOOKUP(C18,'ROLL LIST'!$B$4:$O$394,3)</f>
        <v>MANJU</v>
      </c>
      <c r="E18" s="17"/>
      <c r="F18" s="18"/>
      <c r="G18" s="17"/>
      <c r="H18" s="18"/>
      <c r="I18" s="17"/>
      <c r="J18" s="18"/>
      <c r="K18" s="17"/>
      <c r="L18" s="18"/>
      <c r="M18" s="17"/>
      <c r="N18" s="18"/>
      <c r="O18" s="17"/>
      <c r="P18" s="18"/>
      <c r="Q18" s="394" t="str">
        <f>VLOOKUP(C18,'ROLL LIST'!$B$4:$O$394,14)</f>
        <v>GSSS 1</v>
      </c>
    </row>
    <row r="19" spans="2:17" ht="27" customHeight="1">
      <c r="B19" s="17">
        <v>14</v>
      </c>
      <c r="C19" s="22">
        <f>C18+1</f>
        <v>111153</v>
      </c>
      <c r="D19" s="69" t="str">
        <f>VLOOKUP(C19,'ROLL LIST'!$B$4:$O$394,3)</f>
        <v>MAYA</v>
      </c>
      <c r="E19" s="17"/>
      <c r="F19" s="18"/>
      <c r="G19" s="17"/>
      <c r="H19" s="18"/>
      <c r="I19" s="17"/>
      <c r="J19" s="18"/>
      <c r="K19" s="17"/>
      <c r="L19" s="18"/>
      <c r="M19" s="17"/>
      <c r="N19" s="18"/>
      <c r="O19" s="17"/>
      <c r="P19" s="18"/>
      <c r="Q19" s="395"/>
    </row>
    <row r="20" spans="2:17" ht="27" customHeight="1">
      <c r="B20" s="17">
        <v>15</v>
      </c>
      <c r="C20" s="22">
        <f t="shared" ref="C20:C23" si="2">C19+1</f>
        <v>111154</v>
      </c>
      <c r="D20" s="69" t="str">
        <f>VLOOKUP(C20,'ROLL LIST'!$B$4:$O$394,3)</f>
        <v>MEENAKSHI MOHANSINGH RAJPUROHIT</v>
      </c>
      <c r="E20" s="17"/>
      <c r="F20" s="18"/>
      <c r="G20" s="17"/>
      <c r="H20" s="18"/>
      <c r="I20" s="17"/>
      <c r="J20" s="18"/>
      <c r="K20" s="17"/>
      <c r="L20" s="18"/>
      <c r="M20" s="17"/>
      <c r="N20" s="18"/>
      <c r="O20" s="17"/>
      <c r="P20" s="18"/>
      <c r="Q20" s="395"/>
    </row>
    <row r="21" spans="2:17" ht="27" customHeight="1">
      <c r="B21" s="17">
        <v>16</v>
      </c>
      <c r="C21" s="22">
        <f t="shared" si="2"/>
        <v>111155</v>
      </c>
      <c r="D21" s="69" t="str">
        <f>VLOOKUP(C21,'ROLL LIST'!$B$4:$O$394,3)</f>
        <v>MONIKA</v>
      </c>
      <c r="E21" s="17"/>
      <c r="F21" s="18"/>
      <c r="G21" s="17"/>
      <c r="H21" s="18"/>
      <c r="I21" s="17"/>
      <c r="J21" s="18"/>
      <c r="K21" s="17"/>
      <c r="L21" s="18"/>
      <c r="M21" s="17"/>
      <c r="N21" s="18"/>
      <c r="O21" s="17"/>
      <c r="P21" s="18"/>
      <c r="Q21" s="395"/>
    </row>
    <row r="22" spans="2:17" ht="27" customHeight="1">
      <c r="B22" s="17">
        <v>17</v>
      </c>
      <c r="C22" s="22">
        <f t="shared" si="2"/>
        <v>111156</v>
      </c>
      <c r="D22" s="69" t="str">
        <f>VLOOKUP(C22,'ROLL LIST'!$B$4:$O$394,3)</f>
        <v>MULTAN RAM</v>
      </c>
      <c r="E22" s="17"/>
      <c r="F22" s="18"/>
      <c r="G22" s="17"/>
      <c r="H22" s="18"/>
      <c r="I22" s="17"/>
      <c r="J22" s="18"/>
      <c r="K22" s="17"/>
      <c r="L22" s="18"/>
      <c r="M22" s="17"/>
      <c r="N22" s="18"/>
      <c r="O22" s="17"/>
      <c r="P22" s="18"/>
      <c r="Q22" s="395"/>
    </row>
    <row r="23" spans="2:17" ht="27" customHeight="1" thickBot="1">
      <c r="B23" s="17">
        <v>18</v>
      </c>
      <c r="C23" s="22">
        <f t="shared" si="2"/>
        <v>111157</v>
      </c>
      <c r="D23" s="69" t="str">
        <f>VLOOKUP(C23,'ROLL LIST'!$B$4:$O$394,3)</f>
        <v>NIKITA</v>
      </c>
      <c r="E23" s="17"/>
      <c r="F23" s="18"/>
      <c r="G23" s="17"/>
      <c r="H23" s="18"/>
      <c r="I23" s="17"/>
      <c r="J23" s="18"/>
      <c r="K23" s="17"/>
      <c r="L23" s="18"/>
      <c r="M23" s="17"/>
      <c r="N23" s="18"/>
      <c r="O23" s="17"/>
      <c r="P23" s="18"/>
      <c r="Q23" s="395"/>
    </row>
    <row r="24" spans="2:17" ht="27" customHeight="1">
      <c r="B24" s="17">
        <v>19</v>
      </c>
      <c r="C24" s="22">
        <f>'room-6'!E7</f>
        <v>111263</v>
      </c>
      <c r="D24" s="69" t="str">
        <f>VLOOKUP(C24,'ROLL LIST'!$B$4:$O$394,3)</f>
        <v>MANJU</v>
      </c>
      <c r="E24" s="17"/>
      <c r="F24" s="18"/>
      <c r="G24" s="17"/>
      <c r="H24" s="18"/>
      <c r="I24" s="17"/>
      <c r="J24" s="18"/>
      <c r="K24" s="17"/>
      <c r="L24" s="18"/>
      <c r="M24" s="17"/>
      <c r="N24" s="18"/>
      <c r="O24" s="17"/>
      <c r="P24" s="18"/>
      <c r="Q24" s="394" t="str">
        <f>VLOOKUP(C24,'ROLL LIST'!$B$4:$O$394,14)</f>
        <v>GSSS 1</v>
      </c>
    </row>
    <row r="25" spans="2:17" ht="27" customHeight="1">
      <c r="B25" s="17">
        <v>20</v>
      </c>
      <c r="C25" s="22">
        <f>C24+1</f>
        <v>111264</v>
      </c>
      <c r="D25" s="69" t="str">
        <f>VLOOKUP(C25,'ROLL LIST'!$B$4:$O$394,3)</f>
        <v>NAINA DEVI</v>
      </c>
      <c r="E25" s="17"/>
      <c r="F25" s="18"/>
      <c r="G25" s="17"/>
      <c r="H25" s="18"/>
      <c r="I25" s="17"/>
      <c r="J25" s="18"/>
      <c r="K25" s="17"/>
      <c r="L25" s="18"/>
      <c r="M25" s="17"/>
      <c r="N25" s="18"/>
      <c r="O25" s="17"/>
      <c r="P25" s="18"/>
      <c r="Q25" s="395"/>
    </row>
    <row r="26" spans="2:17" ht="27" customHeight="1">
      <c r="B26" s="17">
        <v>21</v>
      </c>
      <c r="C26" s="22">
        <f t="shared" ref="C26:C29" si="3">C25+1</f>
        <v>111265</v>
      </c>
      <c r="D26" s="69" t="str">
        <f>VLOOKUP(C26,'ROLL LIST'!$B$4:$O$394,3)</f>
        <v>POOJA</v>
      </c>
      <c r="E26" s="17"/>
      <c r="F26" s="18"/>
      <c r="G26" s="17"/>
      <c r="H26" s="18"/>
      <c r="I26" s="17"/>
      <c r="J26" s="18"/>
      <c r="K26" s="17"/>
      <c r="L26" s="18"/>
      <c r="M26" s="17"/>
      <c r="N26" s="18"/>
      <c r="O26" s="17"/>
      <c r="P26" s="18"/>
      <c r="Q26" s="395"/>
    </row>
    <row r="27" spans="2:17" ht="27" customHeight="1">
      <c r="B27" s="17">
        <v>22</v>
      </c>
      <c r="C27" s="22">
        <f t="shared" si="3"/>
        <v>111266</v>
      </c>
      <c r="D27" s="69" t="str">
        <f>VLOOKUP(C27,'ROLL LIST'!$B$4:$O$394,3)</f>
        <v>POOJA</v>
      </c>
      <c r="E27" s="17"/>
      <c r="F27" s="18"/>
      <c r="G27" s="17"/>
      <c r="H27" s="18"/>
      <c r="I27" s="17"/>
      <c r="J27" s="18"/>
      <c r="K27" s="17"/>
      <c r="L27" s="18"/>
      <c r="M27" s="17"/>
      <c r="N27" s="18"/>
      <c r="O27" s="17"/>
      <c r="P27" s="18"/>
      <c r="Q27" s="395"/>
    </row>
    <row r="28" spans="2:17" ht="27" customHeight="1">
      <c r="B28" s="17">
        <v>23</v>
      </c>
      <c r="C28" s="22">
        <f t="shared" si="3"/>
        <v>111267</v>
      </c>
      <c r="D28" s="69" t="str">
        <f>VLOOKUP(C28,'ROLL LIST'!$B$4:$O$394,3)</f>
        <v>RAKESH BHEEL</v>
      </c>
      <c r="E28" s="17"/>
      <c r="F28" s="18"/>
      <c r="G28" s="17"/>
      <c r="H28" s="18"/>
      <c r="I28" s="17"/>
      <c r="J28" s="18"/>
      <c r="K28" s="17"/>
      <c r="L28" s="18"/>
      <c r="M28" s="17"/>
      <c r="N28" s="18"/>
      <c r="O28" s="17"/>
      <c r="P28" s="18"/>
      <c r="Q28" s="395"/>
    </row>
    <row r="29" spans="2:17" ht="27" customHeight="1" thickBot="1">
      <c r="B29" s="17">
        <v>24</v>
      </c>
      <c r="C29" s="22">
        <f t="shared" si="3"/>
        <v>111268</v>
      </c>
      <c r="D29" s="69" t="str">
        <f>VLOOKUP(C29,'ROLL LIST'!$B$4:$O$394,3)</f>
        <v>RAMPYARI</v>
      </c>
      <c r="E29" s="17"/>
      <c r="F29" s="18"/>
      <c r="G29" s="17"/>
      <c r="H29" s="18"/>
      <c r="I29" s="17"/>
      <c r="J29" s="18"/>
      <c r="K29" s="17"/>
      <c r="L29" s="18"/>
      <c r="M29" s="17"/>
      <c r="N29" s="18"/>
      <c r="O29" s="17"/>
      <c r="P29" s="18"/>
      <c r="Q29" s="396"/>
    </row>
    <row r="30" spans="2:17" ht="25.5" customHeight="1" thickBot="1">
      <c r="B30" s="385" t="s">
        <v>52</v>
      </c>
      <c r="C30" s="386"/>
      <c r="D30" s="387"/>
      <c r="E30" s="388"/>
      <c r="F30" s="389"/>
      <c r="G30" s="388"/>
      <c r="H30" s="389"/>
      <c r="I30" s="388"/>
      <c r="J30" s="389"/>
      <c r="K30" s="388"/>
      <c r="L30" s="389"/>
      <c r="M30" s="388"/>
      <c r="N30" s="389"/>
      <c r="O30" s="388"/>
      <c r="P30" s="389"/>
    </row>
    <row r="31" spans="2:17" ht="33.75" customHeight="1"/>
  </sheetData>
  <mergeCells count="26">
    <mergeCell ref="O30:P30"/>
    <mergeCell ref="B30:D30"/>
    <mergeCell ref="E30:F30"/>
    <mergeCell ref="G30:H30"/>
    <mergeCell ref="I30:J30"/>
    <mergeCell ref="K30:L30"/>
    <mergeCell ref="M30:N30"/>
    <mergeCell ref="Q24:Q29"/>
    <mergeCell ref="B4:B5"/>
    <mergeCell ref="C4:C5"/>
    <mergeCell ref="E4:F4"/>
    <mergeCell ref="G4:H4"/>
    <mergeCell ref="I4:J4"/>
    <mergeCell ref="K4:L4"/>
    <mergeCell ref="M4:N4"/>
    <mergeCell ref="O4:P4"/>
    <mergeCell ref="Q6:Q11"/>
    <mergeCell ref="Q12:Q17"/>
    <mergeCell ref="Q18:Q23"/>
    <mergeCell ref="Q3:R3"/>
    <mergeCell ref="D1:J1"/>
    <mergeCell ref="L1:P1"/>
    <mergeCell ref="B2:J2"/>
    <mergeCell ref="H3:I3"/>
    <mergeCell ref="K3:N3"/>
    <mergeCell ref="K2:P2"/>
  </mergeCells>
  <pageMargins left="0.2" right="0.2" top="0.22" bottom="0.21" header="0.2" footer="0.2"/>
  <pageSetup paperSize="9" scale="68" orientation="landscape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00B050"/>
  </sheetPr>
  <dimension ref="B1:S31"/>
  <sheetViews>
    <sheetView zoomScale="85" zoomScaleNormal="85" workbookViewId="0">
      <selection activeCell="B3" sqref="B3"/>
    </sheetView>
  </sheetViews>
  <sheetFormatPr defaultRowHeight="15"/>
  <cols>
    <col min="1" max="1" width="1.85546875" customWidth="1"/>
    <col min="2" max="2" width="4.85546875" style="1" customWidth="1"/>
    <col min="3" max="3" width="11.28515625" style="1" customWidth="1"/>
    <col min="4" max="4" width="14.7109375" style="1" customWidth="1"/>
    <col min="5" max="5" width="25.85546875" style="1" customWidth="1"/>
    <col min="6" max="6" width="33.7109375" style="1" customWidth="1"/>
    <col min="7" max="7" width="25.85546875" style="1" customWidth="1"/>
    <col min="8" max="8" width="33.7109375" style="1" customWidth="1"/>
    <col min="9" max="9" width="25.85546875" style="1" customWidth="1"/>
    <col min="10" max="10" width="33.7109375" style="1" customWidth="1"/>
    <col min="11" max="11" width="25.85546875" style="1" customWidth="1"/>
    <col min="12" max="12" width="33.7109375" style="1" customWidth="1"/>
    <col min="13" max="13" width="25.85546875" style="1" customWidth="1"/>
    <col min="14" max="14" width="33.7109375" style="1" customWidth="1"/>
    <col min="15" max="15" width="25.85546875" style="1" customWidth="1"/>
    <col min="16" max="16" width="32" style="1" customWidth="1"/>
    <col min="17" max="17" width="2.85546875" customWidth="1"/>
  </cols>
  <sheetData>
    <row r="1" spans="2:19" ht="69.75" customHeight="1" thickBot="1">
      <c r="B1" s="23"/>
      <c r="C1" s="61"/>
      <c r="D1" s="380" t="s">
        <v>16</v>
      </c>
      <c r="E1" s="381"/>
      <c r="F1" s="381"/>
      <c r="G1" s="381"/>
      <c r="H1" s="381"/>
      <c r="I1" s="381"/>
      <c r="J1" s="382"/>
      <c r="K1" s="61"/>
      <c r="L1" s="381" t="str">
        <f>D1</f>
        <v>ek/;fed f'k{kk cksMZ jktLFkku</v>
      </c>
      <c r="M1" s="381"/>
      <c r="N1" s="381"/>
      <c r="O1" s="381"/>
      <c r="P1" s="382"/>
    </row>
    <row r="2" spans="2:19" s="12" customFormat="1" ht="24" customHeight="1" thickBot="1">
      <c r="B2" s="377" t="str">
        <f>'School Wise Roll Number List '!B2</f>
        <v>ijh{kk dsUnz%&amp;jkmekfo--------------------------¼17-------½</v>
      </c>
      <c r="C2" s="378"/>
      <c r="D2" s="378"/>
      <c r="E2" s="378"/>
      <c r="F2" s="378"/>
      <c r="G2" s="378"/>
      <c r="H2" s="378"/>
      <c r="I2" s="378"/>
      <c r="J2" s="379"/>
      <c r="K2" s="402" t="str">
        <f>B2</f>
        <v>ijh{kk dsUnz%&amp;jkmekfo--------------------------¼17-------½</v>
      </c>
      <c r="L2" s="403"/>
      <c r="M2" s="403"/>
      <c r="N2" s="403"/>
      <c r="O2" s="403"/>
      <c r="P2" s="404"/>
    </row>
    <row r="3" spans="2:19" ht="33" customHeight="1" thickBot="1">
      <c r="B3" s="66"/>
      <c r="C3" s="63"/>
      <c r="D3" s="63"/>
      <c r="E3" s="63" t="s">
        <v>49</v>
      </c>
      <c r="F3" s="63"/>
      <c r="G3" s="67"/>
      <c r="H3" s="383" t="s">
        <v>90</v>
      </c>
      <c r="I3" s="384"/>
      <c r="J3" s="68" t="s">
        <v>154</v>
      </c>
      <c r="K3" s="400" t="s">
        <v>49</v>
      </c>
      <c r="L3" s="401"/>
      <c r="M3" s="401"/>
      <c r="N3" s="401"/>
      <c r="O3" s="64" t="str">
        <f>H3</f>
        <v>dqy ijh{kkFkhZ la[;k&amp;24</v>
      </c>
      <c r="P3" s="65" t="str">
        <f>J3</f>
        <v>ijh{kk d{k la-&amp;07</v>
      </c>
      <c r="Q3" s="399"/>
      <c r="R3" s="399"/>
      <c r="S3" s="62"/>
    </row>
    <row r="4" spans="2:19" ht="21.75" customHeight="1">
      <c r="B4" s="390" t="s">
        <v>7</v>
      </c>
      <c r="C4" s="392" t="s">
        <v>25</v>
      </c>
      <c r="D4" s="26" t="s">
        <v>48</v>
      </c>
      <c r="E4" s="397" t="s">
        <v>144</v>
      </c>
      <c r="F4" s="398"/>
      <c r="G4" s="397" t="s">
        <v>145</v>
      </c>
      <c r="H4" s="398"/>
      <c r="I4" s="397" t="s">
        <v>146</v>
      </c>
      <c r="J4" s="398"/>
      <c r="K4" s="397" t="s">
        <v>147</v>
      </c>
      <c r="L4" s="398"/>
      <c r="M4" s="397" t="s">
        <v>148</v>
      </c>
      <c r="N4" s="398"/>
      <c r="O4" s="397" t="s">
        <v>149</v>
      </c>
      <c r="P4" s="398"/>
    </row>
    <row r="5" spans="2:19" ht="24.75" customHeight="1" thickBot="1">
      <c r="B5" s="391"/>
      <c r="C5" s="393"/>
      <c r="D5" s="27" t="s">
        <v>26</v>
      </c>
      <c r="E5" s="28" t="s">
        <v>27</v>
      </c>
      <c r="F5" s="29" t="s">
        <v>28</v>
      </c>
      <c r="G5" s="28" t="s">
        <v>27</v>
      </c>
      <c r="H5" s="29" t="s">
        <v>28</v>
      </c>
      <c r="I5" s="28" t="s">
        <v>27</v>
      </c>
      <c r="J5" s="29" t="s">
        <v>28</v>
      </c>
      <c r="K5" s="28" t="s">
        <v>27</v>
      </c>
      <c r="L5" s="29" t="s">
        <v>28</v>
      </c>
      <c r="M5" s="28" t="s">
        <v>27</v>
      </c>
      <c r="N5" s="29" t="s">
        <v>28</v>
      </c>
      <c r="O5" s="28" t="s">
        <v>27</v>
      </c>
      <c r="P5" s="29" t="s">
        <v>28</v>
      </c>
    </row>
    <row r="6" spans="2:19" ht="27" customHeight="1">
      <c r="B6" s="19">
        <v>1</v>
      </c>
      <c r="C6" s="21">
        <f>'room-7'!B7</f>
        <v>111158</v>
      </c>
      <c r="D6" s="126" t="str">
        <f>VLOOKUP(C6,'ROLL LIST'!$B$4:$O$394,3)</f>
        <v>NIKITA KANWAR</v>
      </c>
      <c r="E6" s="19"/>
      <c r="F6" s="20"/>
      <c r="G6" s="19"/>
      <c r="H6" s="20"/>
      <c r="I6" s="19"/>
      <c r="J6" s="20"/>
      <c r="K6" s="19"/>
      <c r="L6" s="20"/>
      <c r="M6" s="19"/>
      <c r="N6" s="20"/>
      <c r="O6" s="19"/>
      <c r="P6" s="20"/>
      <c r="Q6" s="394" t="str">
        <f>VLOOKUP(C6,'ROLL LIST'!$B$4:$O$394,14)</f>
        <v>GSSS 1</v>
      </c>
    </row>
    <row r="7" spans="2:19" ht="27" customHeight="1">
      <c r="B7" s="17">
        <v>2</v>
      </c>
      <c r="C7" s="21">
        <f>C6+1</f>
        <v>111159</v>
      </c>
      <c r="D7" s="69" t="str">
        <f>VLOOKUP(C7,'ROLL LIST'!$B$4:$O$394,3)</f>
        <v>PALAK</v>
      </c>
      <c r="E7" s="17"/>
      <c r="F7" s="18"/>
      <c r="G7" s="17"/>
      <c r="H7" s="18"/>
      <c r="I7" s="17"/>
      <c r="J7" s="18"/>
      <c r="K7" s="17"/>
      <c r="L7" s="18"/>
      <c r="M7" s="17"/>
      <c r="N7" s="18"/>
      <c r="O7" s="17"/>
      <c r="P7" s="18"/>
      <c r="Q7" s="395"/>
    </row>
    <row r="8" spans="2:19" ht="27" customHeight="1">
      <c r="B8" s="17">
        <v>3</v>
      </c>
      <c r="C8" s="21">
        <f t="shared" ref="C8:C11" si="0">C7+1</f>
        <v>111160</v>
      </c>
      <c r="D8" s="69" t="str">
        <f>VLOOKUP(C8,'ROLL LIST'!$B$4:$O$394,3)</f>
        <v>PINKU</v>
      </c>
      <c r="E8" s="17"/>
      <c r="F8" s="18"/>
      <c r="G8" s="17"/>
      <c r="H8" s="18"/>
      <c r="I8" s="17"/>
      <c r="J8" s="18"/>
      <c r="K8" s="17"/>
      <c r="L8" s="18"/>
      <c r="M8" s="17"/>
      <c r="N8" s="18"/>
      <c r="O8" s="17"/>
      <c r="P8" s="18"/>
      <c r="Q8" s="395"/>
    </row>
    <row r="9" spans="2:19" ht="27" customHeight="1">
      <c r="B9" s="17">
        <v>4</v>
      </c>
      <c r="C9" s="21">
        <f t="shared" si="0"/>
        <v>111161</v>
      </c>
      <c r="D9" s="69" t="str">
        <f>VLOOKUP(C9,'ROLL LIST'!$B$4:$O$394,3)</f>
        <v>POOJA</v>
      </c>
      <c r="E9" s="17"/>
      <c r="F9" s="18"/>
      <c r="G9" s="17"/>
      <c r="H9" s="18"/>
      <c r="I9" s="17"/>
      <c r="J9" s="18"/>
      <c r="K9" s="17"/>
      <c r="L9" s="18"/>
      <c r="M9" s="17"/>
      <c r="N9" s="18"/>
      <c r="O9" s="17"/>
      <c r="P9" s="18"/>
      <c r="Q9" s="395"/>
    </row>
    <row r="10" spans="2:19" ht="27" customHeight="1">
      <c r="B10" s="17">
        <v>5</v>
      </c>
      <c r="C10" s="21">
        <f t="shared" si="0"/>
        <v>111162</v>
      </c>
      <c r="D10" s="69" t="str">
        <f>VLOOKUP(C10,'ROLL LIST'!$B$4:$O$394,3)</f>
        <v>POOJA</v>
      </c>
      <c r="E10" s="17"/>
      <c r="F10" s="18"/>
      <c r="G10" s="17"/>
      <c r="H10" s="18"/>
      <c r="I10" s="17"/>
      <c r="J10" s="18"/>
      <c r="K10" s="17"/>
      <c r="L10" s="18"/>
      <c r="M10" s="17"/>
      <c r="N10" s="18"/>
      <c r="O10" s="17"/>
      <c r="P10" s="18"/>
      <c r="Q10" s="395"/>
    </row>
    <row r="11" spans="2:19" ht="27" customHeight="1" thickBot="1">
      <c r="B11" s="17">
        <v>6</v>
      </c>
      <c r="C11" s="21">
        <f t="shared" si="0"/>
        <v>111163</v>
      </c>
      <c r="D11" s="69" t="str">
        <f>VLOOKUP(C11,'ROLL LIST'!$B$4:$O$394,3)</f>
        <v>POOJA RAJPUROHIT</v>
      </c>
      <c r="E11" s="17"/>
      <c r="F11" s="18"/>
      <c r="G11" s="17"/>
      <c r="H11" s="18"/>
      <c r="I11" s="17"/>
      <c r="J11" s="18"/>
      <c r="K11" s="17"/>
      <c r="L11" s="18"/>
      <c r="M11" s="17"/>
      <c r="N11" s="18"/>
      <c r="O11" s="17"/>
      <c r="P11" s="18"/>
      <c r="Q11" s="395"/>
    </row>
    <row r="12" spans="2:19" ht="27" customHeight="1">
      <c r="B12" s="17">
        <v>7</v>
      </c>
      <c r="C12" s="22">
        <f>'room-7'!C7</f>
        <v>111210</v>
      </c>
      <c r="D12" s="69" t="str">
        <f>VLOOKUP(C12,'ROLL LIST'!$B$4:$O$394,3)</f>
        <v>HAWADESH KANWAR</v>
      </c>
      <c r="E12" s="17"/>
      <c r="F12" s="18"/>
      <c r="G12" s="17"/>
      <c r="H12" s="18"/>
      <c r="I12" s="17"/>
      <c r="J12" s="18"/>
      <c r="K12" s="17"/>
      <c r="L12" s="18"/>
      <c r="M12" s="17"/>
      <c r="N12" s="18"/>
      <c r="O12" s="17"/>
      <c r="P12" s="18"/>
      <c r="Q12" s="394" t="str">
        <f>VLOOKUP(C12,'ROLL LIST'!$B$4:$O$394,14)</f>
        <v>GSSS 1</v>
      </c>
    </row>
    <row r="13" spans="2:19" ht="27" customHeight="1">
      <c r="B13" s="17">
        <v>8</v>
      </c>
      <c r="C13" s="22">
        <f>C12+1</f>
        <v>111211</v>
      </c>
      <c r="D13" s="69" t="str">
        <f>VLOOKUP(C13,'ROLL LIST'!$B$4:$O$394,3)</f>
        <v>JAGDISH</v>
      </c>
      <c r="E13" s="17"/>
      <c r="F13" s="18"/>
      <c r="G13" s="17"/>
      <c r="H13" s="18"/>
      <c r="I13" s="17"/>
      <c r="J13" s="18"/>
      <c r="K13" s="17"/>
      <c r="L13" s="18"/>
      <c r="M13" s="17"/>
      <c r="N13" s="18"/>
      <c r="O13" s="17"/>
      <c r="P13" s="18"/>
      <c r="Q13" s="395"/>
    </row>
    <row r="14" spans="2:19" ht="27" customHeight="1">
      <c r="B14" s="17">
        <v>9</v>
      </c>
      <c r="C14" s="22">
        <f t="shared" ref="C14:C17" si="1">C13+1</f>
        <v>111212</v>
      </c>
      <c r="D14" s="69" t="str">
        <f>VLOOKUP(C14,'ROLL LIST'!$B$4:$O$394,3)</f>
        <v>JAGDISH RAM</v>
      </c>
      <c r="E14" s="17"/>
      <c r="F14" s="18"/>
      <c r="G14" s="17"/>
      <c r="H14" s="18"/>
      <c r="I14" s="17"/>
      <c r="J14" s="18"/>
      <c r="K14" s="17"/>
      <c r="L14" s="18"/>
      <c r="M14" s="17"/>
      <c r="N14" s="18"/>
      <c r="O14" s="17"/>
      <c r="P14" s="18"/>
      <c r="Q14" s="395"/>
    </row>
    <row r="15" spans="2:19" ht="27" customHeight="1">
      <c r="B15" s="17">
        <v>10</v>
      </c>
      <c r="C15" s="22">
        <f t="shared" si="1"/>
        <v>111213</v>
      </c>
      <c r="D15" s="69" t="str">
        <f>VLOOKUP(C15,'ROLL LIST'!$B$4:$O$394,3)</f>
        <v>JASODA</v>
      </c>
      <c r="E15" s="17"/>
      <c r="F15" s="18"/>
      <c r="G15" s="17"/>
      <c r="H15" s="18"/>
      <c r="I15" s="17"/>
      <c r="J15" s="18"/>
      <c r="K15" s="17"/>
      <c r="L15" s="18"/>
      <c r="M15" s="17"/>
      <c r="N15" s="18"/>
      <c r="O15" s="17"/>
      <c r="P15" s="18"/>
      <c r="Q15" s="395"/>
    </row>
    <row r="16" spans="2:19" ht="27" customHeight="1">
      <c r="B16" s="17">
        <v>11</v>
      </c>
      <c r="C16" s="22">
        <f t="shared" si="1"/>
        <v>111214</v>
      </c>
      <c r="D16" s="69" t="str">
        <f>VLOOKUP(C16,'ROLL LIST'!$B$4:$O$394,3)</f>
        <v>JYOTI</v>
      </c>
      <c r="E16" s="17"/>
      <c r="F16" s="18"/>
      <c r="G16" s="17"/>
      <c r="H16" s="18"/>
      <c r="I16" s="17"/>
      <c r="J16" s="18"/>
      <c r="K16" s="17"/>
      <c r="L16" s="18"/>
      <c r="M16" s="17"/>
      <c r="N16" s="18"/>
      <c r="O16" s="17"/>
      <c r="P16" s="18"/>
      <c r="Q16" s="395"/>
    </row>
    <row r="17" spans="2:17" ht="27" customHeight="1" thickBot="1">
      <c r="B17" s="17">
        <v>12</v>
      </c>
      <c r="C17" s="22">
        <f t="shared" si="1"/>
        <v>111215</v>
      </c>
      <c r="D17" s="69" t="str">
        <f>VLOOKUP(C17,'ROLL LIST'!$B$4:$O$394,3)</f>
        <v>JYOTI</v>
      </c>
      <c r="E17" s="17"/>
      <c r="F17" s="18"/>
      <c r="G17" s="17"/>
      <c r="H17" s="18"/>
      <c r="I17" s="17"/>
      <c r="J17" s="18"/>
      <c r="K17" s="17"/>
      <c r="L17" s="18"/>
      <c r="M17" s="17"/>
      <c r="N17" s="18"/>
      <c r="O17" s="17"/>
      <c r="P17" s="18"/>
      <c r="Q17" s="395"/>
    </row>
    <row r="18" spans="2:17" ht="27" customHeight="1">
      <c r="B18" s="17">
        <v>13</v>
      </c>
      <c r="C18" s="22">
        <f>'room-7'!D7</f>
        <v>111164</v>
      </c>
      <c r="D18" s="69" t="str">
        <f>VLOOKUP(C18,'ROLL LIST'!$B$4:$O$394,3)</f>
        <v>PRIYANKA RAJPUROHIT</v>
      </c>
      <c r="E18" s="17"/>
      <c r="F18" s="18"/>
      <c r="G18" s="17"/>
      <c r="H18" s="18"/>
      <c r="I18" s="17"/>
      <c r="J18" s="18"/>
      <c r="K18" s="17"/>
      <c r="L18" s="18"/>
      <c r="M18" s="17"/>
      <c r="N18" s="18"/>
      <c r="O18" s="17"/>
      <c r="P18" s="18"/>
      <c r="Q18" s="394" t="str">
        <f>VLOOKUP(C18,'ROLL LIST'!$B$4:$O$394,14)</f>
        <v>GSSS 1</v>
      </c>
    </row>
    <row r="19" spans="2:17" ht="27" customHeight="1">
      <c r="B19" s="17">
        <v>14</v>
      </c>
      <c r="C19" s="22">
        <f>C18+1</f>
        <v>111165</v>
      </c>
      <c r="D19" s="69" t="str">
        <f>VLOOKUP(C19,'ROLL LIST'!$B$4:$O$394,3)</f>
        <v>RAJU KANWAR</v>
      </c>
      <c r="E19" s="17"/>
      <c r="F19" s="18"/>
      <c r="G19" s="17"/>
      <c r="H19" s="18"/>
      <c r="I19" s="17"/>
      <c r="J19" s="18"/>
      <c r="K19" s="17"/>
      <c r="L19" s="18"/>
      <c r="M19" s="17"/>
      <c r="N19" s="18"/>
      <c r="O19" s="17"/>
      <c r="P19" s="18"/>
      <c r="Q19" s="395"/>
    </row>
    <row r="20" spans="2:17" ht="27" customHeight="1">
      <c r="B20" s="17">
        <v>15</v>
      </c>
      <c r="C20" s="22">
        <f t="shared" ref="C20:C23" si="2">C19+1</f>
        <v>111166</v>
      </c>
      <c r="D20" s="69" t="str">
        <f>VLOOKUP(C20,'ROLL LIST'!$B$4:$O$394,3)</f>
        <v>RAM SINGH</v>
      </c>
      <c r="E20" s="17"/>
      <c r="F20" s="18"/>
      <c r="G20" s="17"/>
      <c r="H20" s="18"/>
      <c r="I20" s="17"/>
      <c r="J20" s="18"/>
      <c r="K20" s="17"/>
      <c r="L20" s="18"/>
      <c r="M20" s="17"/>
      <c r="N20" s="18"/>
      <c r="O20" s="17"/>
      <c r="P20" s="18"/>
      <c r="Q20" s="395"/>
    </row>
    <row r="21" spans="2:17" ht="27" customHeight="1">
      <c r="B21" s="17">
        <v>16</v>
      </c>
      <c r="C21" s="22">
        <f t="shared" si="2"/>
        <v>111167</v>
      </c>
      <c r="D21" s="69" t="str">
        <f>VLOOKUP(C21,'ROLL LIST'!$B$4:$O$394,3)</f>
        <v>RAMESH</v>
      </c>
      <c r="E21" s="17"/>
      <c r="F21" s="18"/>
      <c r="G21" s="17"/>
      <c r="H21" s="18"/>
      <c r="I21" s="17"/>
      <c r="J21" s="18"/>
      <c r="K21" s="17"/>
      <c r="L21" s="18"/>
      <c r="M21" s="17"/>
      <c r="N21" s="18"/>
      <c r="O21" s="17"/>
      <c r="P21" s="18"/>
      <c r="Q21" s="395"/>
    </row>
    <row r="22" spans="2:17" ht="27" customHeight="1">
      <c r="B22" s="17">
        <v>17</v>
      </c>
      <c r="C22" s="22">
        <f t="shared" si="2"/>
        <v>111168</v>
      </c>
      <c r="D22" s="69" t="str">
        <f>VLOOKUP(C22,'ROLL LIST'!$B$4:$O$394,3)</f>
        <v>RANU SINGH</v>
      </c>
      <c r="E22" s="17"/>
      <c r="F22" s="18"/>
      <c r="G22" s="17"/>
      <c r="H22" s="18"/>
      <c r="I22" s="17"/>
      <c r="J22" s="18"/>
      <c r="K22" s="17"/>
      <c r="L22" s="18"/>
      <c r="M22" s="17"/>
      <c r="N22" s="18"/>
      <c r="O22" s="17"/>
      <c r="P22" s="18"/>
      <c r="Q22" s="395"/>
    </row>
    <row r="23" spans="2:17" ht="27" customHeight="1" thickBot="1">
      <c r="B23" s="17">
        <v>18</v>
      </c>
      <c r="C23" s="22">
        <f t="shared" si="2"/>
        <v>111169</v>
      </c>
      <c r="D23" s="69" t="str">
        <f>VLOOKUP(C23,'ROLL LIST'!$B$4:$O$394,3)</f>
        <v>RAWAL SINGH</v>
      </c>
      <c r="E23" s="17"/>
      <c r="F23" s="18"/>
      <c r="G23" s="17"/>
      <c r="H23" s="18"/>
      <c r="I23" s="17"/>
      <c r="J23" s="18"/>
      <c r="K23" s="17"/>
      <c r="L23" s="18"/>
      <c r="M23" s="17"/>
      <c r="N23" s="18"/>
      <c r="O23" s="17"/>
      <c r="P23" s="18"/>
      <c r="Q23" s="395"/>
    </row>
    <row r="24" spans="2:17" ht="27" customHeight="1">
      <c r="B24" s="17">
        <v>19</v>
      </c>
      <c r="C24" s="22">
        <f>'room-7'!E7</f>
        <v>111269</v>
      </c>
      <c r="D24" s="69" t="str">
        <f>VLOOKUP(C24,'ROLL LIST'!$B$4:$O$394,3)</f>
        <v>SANGITA</v>
      </c>
      <c r="E24" s="17"/>
      <c r="F24" s="18"/>
      <c r="G24" s="17"/>
      <c r="H24" s="18"/>
      <c r="I24" s="17"/>
      <c r="J24" s="18"/>
      <c r="K24" s="17"/>
      <c r="L24" s="18"/>
      <c r="M24" s="17"/>
      <c r="N24" s="18"/>
      <c r="O24" s="17"/>
      <c r="P24" s="18"/>
      <c r="Q24" s="394" t="str">
        <f>VLOOKUP(C24,'ROLL LIST'!$B$4:$O$394,14)</f>
        <v>GSSS 1</v>
      </c>
    </row>
    <row r="25" spans="2:17" ht="27" customHeight="1">
      <c r="B25" s="17">
        <v>20</v>
      </c>
      <c r="C25" s="22">
        <f>C24+1</f>
        <v>111270</v>
      </c>
      <c r="D25" s="69" t="str">
        <f>VLOOKUP(C25,'ROLL LIST'!$B$4:$O$394,3)</f>
        <v>SUMAN</v>
      </c>
      <c r="E25" s="17"/>
      <c r="F25" s="18"/>
      <c r="G25" s="17"/>
      <c r="H25" s="18"/>
      <c r="I25" s="17"/>
      <c r="J25" s="18"/>
      <c r="K25" s="17"/>
      <c r="L25" s="18"/>
      <c r="M25" s="17"/>
      <c r="N25" s="18"/>
      <c r="O25" s="17"/>
      <c r="P25" s="18"/>
      <c r="Q25" s="395"/>
    </row>
    <row r="26" spans="2:17" ht="27" customHeight="1">
      <c r="B26" s="17">
        <v>21</v>
      </c>
      <c r="C26" s="22">
        <f t="shared" ref="C26:C29" si="3">C25+1</f>
        <v>111271</v>
      </c>
      <c r="D26" s="69">
        <f>VLOOKUP(C26,'ROLL LIST'!$B$4:$O$394,3)</f>
        <v>0</v>
      </c>
      <c r="E26" s="17"/>
      <c r="F26" s="18"/>
      <c r="G26" s="17"/>
      <c r="H26" s="18"/>
      <c r="I26" s="17"/>
      <c r="J26" s="18"/>
      <c r="K26" s="17"/>
      <c r="L26" s="18"/>
      <c r="M26" s="17"/>
      <c r="N26" s="18"/>
      <c r="O26" s="17"/>
      <c r="P26" s="18"/>
      <c r="Q26" s="395"/>
    </row>
    <row r="27" spans="2:17" ht="27" customHeight="1">
      <c r="B27" s="17">
        <v>22</v>
      </c>
      <c r="C27" s="22">
        <f t="shared" si="3"/>
        <v>111272</v>
      </c>
      <c r="D27" s="69">
        <f>VLOOKUP(C27,'ROLL LIST'!$B$4:$O$394,3)</f>
        <v>0</v>
      </c>
      <c r="E27" s="17"/>
      <c r="F27" s="18"/>
      <c r="G27" s="17"/>
      <c r="H27" s="18"/>
      <c r="I27" s="17"/>
      <c r="J27" s="18"/>
      <c r="K27" s="17"/>
      <c r="L27" s="18"/>
      <c r="M27" s="17"/>
      <c r="N27" s="18"/>
      <c r="O27" s="17"/>
      <c r="P27" s="18"/>
      <c r="Q27" s="395"/>
    </row>
    <row r="28" spans="2:17" ht="27" customHeight="1">
      <c r="B28" s="17">
        <v>23</v>
      </c>
      <c r="C28" s="22">
        <f t="shared" si="3"/>
        <v>111273</v>
      </c>
      <c r="D28" s="69">
        <f>VLOOKUP(C28,'ROLL LIST'!$B$4:$O$394,3)</f>
        <v>0</v>
      </c>
      <c r="E28" s="17"/>
      <c r="F28" s="18"/>
      <c r="G28" s="17"/>
      <c r="H28" s="18"/>
      <c r="I28" s="17"/>
      <c r="J28" s="18"/>
      <c r="K28" s="17"/>
      <c r="L28" s="18"/>
      <c r="M28" s="17"/>
      <c r="N28" s="18"/>
      <c r="O28" s="17"/>
      <c r="P28" s="18"/>
      <c r="Q28" s="395"/>
    </row>
    <row r="29" spans="2:17" ht="27" customHeight="1" thickBot="1">
      <c r="B29" s="17">
        <v>24</v>
      </c>
      <c r="C29" s="22">
        <f t="shared" si="3"/>
        <v>111274</v>
      </c>
      <c r="D29" s="69">
        <f>VLOOKUP(C29,'ROLL LIST'!$B$4:$O$394,3)</f>
        <v>0</v>
      </c>
      <c r="E29" s="17"/>
      <c r="F29" s="18"/>
      <c r="G29" s="17"/>
      <c r="H29" s="18"/>
      <c r="I29" s="17"/>
      <c r="J29" s="18"/>
      <c r="K29" s="17"/>
      <c r="L29" s="18"/>
      <c r="M29" s="17"/>
      <c r="N29" s="18"/>
      <c r="O29" s="17"/>
      <c r="P29" s="18"/>
      <c r="Q29" s="396"/>
    </row>
    <row r="30" spans="2:17" ht="25.5" customHeight="1" thickBot="1">
      <c r="B30" s="385" t="s">
        <v>52</v>
      </c>
      <c r="C30" s="386"/>
      <c r="D30" s="387"/>
      <c r="E30" s="388"/>
      <c r="F30" s="389"/>
      <c r="G30" s="388"/>
      <c r="H30" s="389"/>
      <c r="I30" s="388"/>
      <c r="J30" s="389"/>
      <c r="K30" s="388"/>
      <c r="L30" s="389"/>
      <c r="M30" s="388"/>
      <c r="N30" s="389"/>
      <c r="O30" s="388"/>
      <c r="P30" s="389"/>
    </row>
    <row r="31" spans="2:17" ht="33.75" customHeight="1"/>
  </sheetData>
  <mergeCells count="26">
    <mergeCell ref="O30:P30"/>
    <mergeCell ref="B30:D30"/>
    <mergeCell ref="E30:F30"/>
    <mergeCell ref="G30:H30"/>
    <mergeCell ref="I30:J30"/>
    <mergeCell ref="K30:L30"/>
    <mergeCell ref="M30:N30"/>
    <mergeCell ref="Q24:Q29"/>
    <mergeCell ref="B4:B5"/>
    <mergeCell ref="C4:C5"/>
    <mergeCell ref="E4:F4"/>
    <mergeCell ref="G4:H4"/>
    <mergeCell ref="I4:J4"/>
    <mergeCell ref="K4:L4"/>
    <mergeCell ref="M4:N4"/>
    <mergeCell ref="O4:P4"/>
    <mergeCell ref="Q6:Q11"/>
    <mergeCell ref="Q12:Q17"/>
    <mergeCell ref="Q18:Q23"/>
    <mergeCell ref="Q3:R3"/>
    <mergeCell ref="D1:J1"/>
    <mergeCell ref="L1:P1"/>
    <mergeCell ref="B2:J2"/>
    <mergeCell ref="H3:I3"/>
    <mergeCell ref="K3:N3"/>
    <mergeCell ref="K2:P2"/>
  </mergeCells>
  <pageMargins left="0.2" right="0.2" top="0.22" bottom="0.21" header="0.2" footer="0.2"/>
  <pageSetup paperSize="9" scale="68" orientation="landscape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00B050"/>
  </sheetPr>
  <dimension ref="B1:S32"/>
  <sheetViews>
    <sheetView zoomScale="85" zoomScaleNormal="85" workbookViewId="0">
      <selection activeCell="B3" sqref="B3"/>
    </sheetView>
  </sheetViews>
  <sheetFormatPr defaultRowHeight="15"/>
  <cols>
    <col min="1" max="1" width="1.85546875" customWidth="1"/>
    <col min="2" max="2" width="4.85546875" style="1" customWidth="1"/>
    <col min="3" max="3" width="11.28515625" style="1" customWidth="1"/>
    <col min="4" max="4" width="14.7109375" style="1" customWidth="1"/>
    <col min="5" max="5" width="25.85546875" style="1" customWidth="1"/>
    <col min="6" max="6" width="33.7109375" style="1" customWidth="1"/>
    <col min="7" max="7" width="25.85546875" style="1" customWidth="1"/>
    <col min="8" max="8" width="33.7109375" style="1" customWidth="1"/>
    <col min="9" max="9" width="25.85546875" style="1" customWidth="1"/>
    <col min="10" max="10" width="33.7109375" style="1" customWidth="1"/>
    <col min="11" max="11" width="25.85546875" style="1" customWidth="1"/>
    <col min="12" max="12" width="33.7109375" style="1" customWidth="1"/>
    <col min="13" max="13" width="25.85546875" style="1" customWidth="1"/>
    <col min="14" max="14" width="33.7109375" style="1" customWidth="1"/>
    <col min="15" max="15" width="25.85546875" style="1" customWidth="1"/>
    <col min="16" max="16" width="32.7109375" style="1" customWidth="1"/>
    <col min="17" max="17" width="2.85546875" customWidth="1"/>
  </cols>
  <sheetData>
    <row r="1" spans="2:19" ht="69.75" customHeight="1" thickBot="1">
      <c r="B1" s="23"/>
      <c r="C1" s="61"/>
      <c r="D1" s="380" t="s">
        <v>16</v>
      </c>
      <c r="E1" s="381"/>
      <c r="F1" s="381"/>
      <c r="G1" s="381"/>
      <c r="H1" s="381"/>
      <c r="I1" s="381"/>
      <c r="J1" s="382"/>
      <c r="K1" s="61"/>
      <c r="L1" s="381" t="str">
        <f>D1</f>
        <v>ek/;fed f'k{kk cksMZ jktLFkku</v>
      </c>
      <c r="M1" s="381"/>
      <c r="N1" s="381"/>
      <c r="O1" s="381"/>
      <c r="P1" s="382"/>
    </row>
    <row r="2" spans="2:19" s="12" customFormat="1" ht="24" customHeight="1" thickBot="1">
      <c r="B2" s="377" t="str">
        <f>'School Wise Roll Number List '!B2</f>
        <v>ijh{kk dsUnz%&amp;jkmekfo--------------------------¼17-------½</v>
      </c>
      <c r="C2" s="378"/>
      <c r="D2" s="378"/>
      <c r="E2" s="378"/>
      <c r="F2" s="378"/>
      <c r="G2" s="378"/>
      <c r="H2" s="378"/>
      <c r="I2" s="378"/>
      <c r="J2" s="379"/>
      <c r="K2" s="402" t="str">
        <f>B2</f>
        <v>ijh{kk dsUnz%&amp;jkmekfo--------------------------¼17-------½</v>
      </c>
      <c r="L2" s="403"/>
      <c r="M2" s="403"/>
      <c r="N2" s="403"/>
      <c r="O2" s="403"/>
      <c r="P2" s="404"/>
    </row>
    <row r="3" spans="2:19" ht="33" customHeight="1" thickBot="1">
      <c r="B3" s="66"/>
      <c r="C3" s="63"/>
      <c r="D3" s="63"/>
      <c r="E3" s="63" t="s">
        <v>49</v>
      </c>
      <c r="F3" s="63"/>
      <c r="G3" s="67"/>
      <c r="H3" s="383" t="s">
        <v>91</v>
      </c>
      <c r="I3" s="384"/>
      <c r="J3" s="68" t="s">
        <v>150</v>
      </c>
      <c r="K3" s="400" t="s">
        <v>49</v>
      </c>
      <c r="L3" s="401"/>
      <c r="M3" s="401"/>
      <c r="N3" s="401"/>
      <c r="O3" s="64" t="str">
        <f>H3</f>
        <v>dqy ijh{kkFkhZ la[;k&amp;25</v>
      </c>
      <c r="P3" s="65" t="str">
        <f>J3</f>
        <v>ijh{kk d{k la-&amp;09</v>
      </c>
      <c r="Q3" s="399"/>
      <c r="R3" s="399"/>
      <c r="S3" s="62"/>
    </row>
    <row r="4" spans="2:19" ht="21.75" customHeight="1">
      <c r="B4" s="390" t="s">
        <v>7</v>
      </c>
      <c r="C4" s="392" t="s">
        <v>25</v>
      </c>
      <c r="D4" s="26" t="s">
        <v>48</v>
      </c>
      <c r="E4" s="397" t="s">
        <v>144</v>
      </c>
      <c r="F4" s="398"/>
      <c r="G4" s="397" t="s">
        <v>145</v>
      </c>
      <c r="H4" s="398"/>
      <c r="I4" s="397" t="s">
        <v>146</v>
      </c>
      <c r="J4" s="398"/>
      <c r="K4" s="397" t="s">
        <v>147</v>
      </c>
      <c r="L4" s="398"/>
      <c r="M4" s="397" t="s">
        <v>148</v>
      </c>
      <c r="N4" s="398"/>
      <c r="O4" s="397" t="s">
        <v>149</v>
      </c>
      <c r="P4" s="398"/>
    </row>
    <row r="5" spans="2:19" ht="24.75" customHeight="1" thickBot="1">
      <c r="B5" s="391"/>
      <c r="C5" s="393"/>
      <c r="D5" s="27" t="s">
        <v>26</v>
      </c>
      <c r="E5" s="28" t="s">
        <v>27</v>
      </c>
      <c r="F5" s="29" t="s">
        <v>28</v>
      </c>
      <c r="G5" s="28" t="s">
        <v>27</v>
      </c>
      <c r="H5" s="29" t="s">
        <v>28</v>
      </c>
      <c r="I5" s="28" t="s">
        <v>27</v>
      </c>
      <c r="J5" s="29" t="s">
        <v>28</v>
      </c>
      <c r="K5" s="28" t="s">
        <v>27</v>
      </c>
      <c r="L5" s="29" t="s">
        <v>28</v>
      </c>
      <c r="M5" s="28" t="s">
        <v>27</v>
      </c>
      <c r="N5" s="29" t="s">
        <v>28</v>
      </c>
      <c r="O5" s="28" t="s">
        <v>27</v>
      </c>
      <c r="P5" s="29" t="s">
        <v>28</v>
      </c>
    </row>
    <row r="6" spans="2:19" ht="27" customHeight="1">
      <c r="B6" s="19">
        <v>1</v>
      </c>
      <c r="C6" s="21">
        <f>'room-09'!B7</f>
        <v>111170</v>
      </c>
      <c r="D6" s="126" t="str">
        <f>VLOOKUP(C6,'ROLL LIST'!$B$4:$O$394,3)</f>
        <v>RESHMA</v>
      </c>
      <c r="E6" s="19"/>
      <c r="F6" s="20"/>
      <c r="G6" s="19"/>
      <c r="H6" s="20"/>
      <c r="I6" s="19"/>
      <c r="J6" s="20"/>
      <c r="K6" s="19"/>
      <c r="L6" s="20"/>
      <c r="M6" s="19"/>
      <c r="N6" s="20"/>
      <c r="O6" s="19"/>
      <c r="P6" s="20"/>
      <c r="Q6" s="394" t="str">
        <f>VLOOKUP(C6,'ROLL LIST'!$B$4:$O$394,14)</f>
        <v>GSSS 1</v>
      </c>
    </row>
    <row r="7" spans="2:19" ht="27" customHeight="1">
      <c r="B7" s="17">
        <v>2</v>
      </c>
      <c r="C7" s="21">
        <f>C6+1</f>
        <v>111171</v>
      </c>
      <c r="D7" s="69" t="str">
        <f>VLOOKUP(C7,'ROLL LIST'!$B$4:$O$394,3)</f>
        <v>SATA RAM</v>
      </c>
      <c r="E7" s="17"/>
      <c r="F7" s="18"/>
      <c r="G7" s="17"/>
      <c r="H7" s="18"/>
      <c r="I7" s="17"/>
      <c r="J7" s="18"/>
      <c r="K7" s="17"/>
      <c r="L7" s="18"/>
      <c r="M7" s="17"/>
      <c r="N7" s="18"/>
      <c r="O7" s="17"/>
      <c r="P7" s="18"/>
      <c r="Q7" s="395"/>
    </row>
    <row r="8" spans="2:19" ht="27" customHeight="1">
      <c r="B8" s="17">
        <v>3</v>
      </c>
      <c r="C8" s="21">
        <f t="shared" ref="C8:C10" si="0">C7+1</f>
        <v>111172</v>
      </c>
      <c r="D8" s="69" t="str">
        <f>VLOOKUP(C8,'ROLL LIST'!$B$4:$O$394,3)</f>
        <v>SAWAI SINGH</v>
      </c>
      <c r="E8" s="17"/>
      <c r="F8" s="18"/>
      <c r="G8" s="17"/>
      <c r="H8" s="18"/>
      <c r="I8" s="17"/>
      <c r="J8" s="18"/>
      <c r="K8" s="17"/>
      <c r="L8" s="18"/>
      <c r="M8" s="17"/>
      <c r="N8" s="18"/>
      <c r="O8" s="17"/>
      <c r="P8" s="18"/>
      <c r="Q8" s="395"/>
    </row>
    <row r="9" spans="2:19" ht="27" customHeight="1">
      <c r="B9" s="17">
        <v>4</v>
      </c>
      <c r="C9" s="21">
        <f t="shared" si="0"/>
        <v>111173</v>
      </c>
      <c r="D9" s="69" t="str">
        <f>VLOOKUP(C9,'ROLL LIST'!$B$4:$O$394,3)</f>
        <v>SHIV SINGH</v>
      </c>
      <c r="E9" s="17"/>
      <c r="F9" s="18"/>
      <c r="G9" s="17"/>
      <c r="H9" s="18"/>
      <c r="I9" s="17"/>
      <c r="J9" s="18"/>
      <c r="K9" s="17"/>
      <c r="L9" s="18"/>
      <c r="M9" s="17"/>
      <c r="N9" s="18"/>
      <c r="O9" s="17"/>
      <c r="P9" s="18"/>
      <c r="Q9" s="395"/>
    </row>
    <row r="10" spans="2:19" ht="27" customHeight="1" thickBot="1">
      <c r="B10" s="17">
        <v>5</v>
      </c>
      <c r="C10" s="21">
        <f t="shared" si="0"/>
        <v>111174</v>
      </c>
      <c r="D10" s="69" t="str">
        <f>VLOOKUP(C10,'ROLL LIST'!$B$4:$O$394,3)</f>
        <v>SHYAM SUNDAR</v>
      </c>
      <c r="E10" s="17"/>
      <c r="F10" s="18"/>
      <c r="G10" s="17"/>
      <c r="H10" s="18"/>
      <c r="I10" s="17"/>
      <c r="J10" s="18"/>
      <c r="K10" s="17"/>
      <c r="L10" s="18"/>
      <c r="M10" s="17"/>
      <c r="N10" s="18"/>
      <c r="O10" s="17"/>
      <c r="P10" s="18"/>
      <c r="Q10" s="395"/>
    </row>
    <row r="11" spans="2:19" ht="27" customHeight="1">
      <c r="B11" s="17">
        <v>6</v>
      </c>
      <c r="C11" s="183">
        <f>'room-09'!C7</f>
        <v>111281</v>
      </c>
      <c r="D11" s="69">
        <f>VLOOKUP(C11,'ROLL LIST'!$B$4:$O$394,3)</f>
        <v>0</v>
      </c>
      <c r="E11" s="17"/>
      <c r="F11" s="18"/>
      <c r="G11" s="17"/>
      <c r="H11" s="18"/>
      <c r="I11" s="17"/>
      <c r="J11" s="18"/>
      <c r="K11" s="17"/>
      <c r="L11" s="18"/>
      <c r="M11" s="17"/>
      <c r="N11" s="18"/>
      <c r="O11" s="17"/>
      <c r="P11" s="18"/>
      <c r="Q11" s="394">
        <f>VLOOKUP(C11,'ROLL LIST'!$B$4:$O$394,14)</f>
        <v>0</v>
      </c>
    </row>
    <row r="12" spans="2:19" ht="27" customHeight="1">
      <c r="B12" s="17">
        <v>7</v>
      </c>
      <c r="C12" s="21">
        <f>C11+1</f>
        <v>111282</v>
      </c>
      <c r="D12" s="69">
        <f>VLOOKUP(C12,'ROLL LIST'!$B$4:$O$394,3)</f>
        <v>0</v>
      </c>
      <c r="E12" s="17"/>
      <c r="F12" s="18"/>
      <c r="G12" s="17"/>
      <c r="H12" s="18"/>
      <c r="I12" s="17"/>
      <c r="J12" s="18"/>
      <c r="K12" s="17"/>
      <c r="L12" s="18"/>
      <c r="M12" s="17"/>
      <c r="N12" s="18"/>
      <c r="O12" s="17"/>
      <c r="P12" s="18"/>
      <c r="Q12" s="395"/>
    </row>
    <row r="13" spans="2:19" ht="27" customHeight="1">
      <c r="B13" s="17">
        <v>8</v>
      </c>
      <c r="C13" s="22">
        <f>C12+1</f>
        <v>111283</v>
      </c>
      <c r="D13" s="69">
        <f>VLOOKUP(C13,'ROLL LIST'!$B$4:$O$394,3)</f>
        <v>0</v>
      </c>
      <c r="E13" s="17"/>
      <c r="F13" s="18"/>
      <c r="G13" s="17"/>
      <c r="H13" s="18"/>
      <c r="I13" s="17"/>
      <c r="J13" s="18"/>
      <c r="K13" s="17"/>
      <c r="L13" s="18"/>
      <c r="M13" s="17"/>
      <c r="N13" s="18"/>
      <c r="O13" s="17"/>
      <c r="P13" s="18"/>
      <c r="Q13" s="395"/>
    </row>
    <row r="14" spans="2:19" ht="27" customHeight="1">
      <c r="B14" s="17">
        <v>9</v>
      </c>
      <c r="C14" s="22">
        <f t="shared" ref="C14:C20" si="1">C13+1</f>
        <v>111284</v>
      </c>
      <c r="D14" s="69">
        <f>VLOOKUP(C14,'ROLL LIST'!$B$4:$O$394,3)</f>
        <v>0</v>
      </c>
      <c r="E14" s="17"/>
      <c r="F14" s="18"/>
      <c r="G14" s="17"/>
      <c r="H14" s="18"/>
      <c r="I14" s="17"/>
      <c r="J14" s="18"/>
      <c r="K14" s="17"/>
      <c r="L14" s="18"/>
      <c r="M14" s="17"/>
      <c r="N14" s="18"/>
      <c r="O14" s="17"/>
      <c r="P14" s="18"/>
      <c r="Q14" s="395"/>
    </row>
    <row r="15" spans="2:19" ht="27" customHeight="1" thickBot="1">
      <c r="B15" s="17">
        <v>10</v>
      </c>
      <c r="C15" s="22">
        <f t="shared" si="1"/>
        <v>111285</v>
      </c>
      <c r="D15" s="69">
        <f>VLOOKUP(C15,'ROLL LIST'!$B$4:$O$394,3)</f>
        <v>0</v>
      </c>
      <c r="E15" s="17"/>
      <c r="F15" s="18"/>
      <c r="G15" s="17"/>
      <c r="H15" s="18"/>
      <c r="I15" s="17"/>
      <c r="J15" s="18"/>
      <c r="K15" s="17"/>
      <c r="L15" s="18"/>
      <c r="M15" s="17"/>
      <c r="N15" s="18"/>
      <c r="O15" s="17"/>
      <c r="P15" s="18"/>
      <c r="Q15" s="395"/>
    </row>
    <row r="16" spans="2:19" ht="27" customHeight="1">
      <c r="B16" s="17">
        <v>11</v>
      </c>
      <c r="C16" s="22">
        <f>'room-09'!D7</f>
        <v>111216</v>
      </c>
      <c r="D16" s="69" t="str">
        <f>VLOOKUP(C16,'ROLL LIST'!$B$4:$O$394,3)</f>
        <v>KAMLA TARAD</v>
      </c>
      <c r="E16" s="17"/>
      <c r="F16" s="18"/>
      <c r="G16" s="17"/>
      <c r="H16" s="18"/>
      <c r="I16" s="17"/>
      <c r="J16" s="18"/>
      <c r="K16" s="17"/>
      <c r="L16" s="18"/>
      <c r="M16" s="17"/>
      <c r="N16" s="18"/>
      <c r="O16" s="17"/>
      <c r="P16" s="18"/>
      <c r="Q16" s="394" t="str">
        <f>VLOOKUP(C16,'ROLL LIST'!$B$4:$O$394,14)</f>
        <v>GSSS 1</v>
      </c>
    </row>
    <row r="17" spans="2:17" ht="27" customHeight="1">
      <c r="B17" s="17">
        <v>12</v>
      </c>
      <c r="C17" s="22">
        <f t="shared" si="1"/>
        <v>111217</v>
      </c>
      <c r="D17" s="69" t="str">
        <f>VLOOKUP(C17,'ROLL LIST'!$B$4:$O$394,3)</f>
        <v>KANA RAM</v>
      </c>
      <c r="E17" s="17"/>
      <c r="F17" s="18"/>
      <c r="G17" s="17"/>
      <c r="H17" s="18"/>
      <c r="I17" s="17"/>
      <c r="J17" s="18"/>
      <c r="K17" s="17"/>
      <c r="L17" s="18"/>
      <c r="M17" s="17"/>
      <c r="N17" s="18"/>
      <c r="O17" s="17"/>
      <c r="P17" s="18"/>
      <c r="Q17" s="395"/>
    </row>
    <row r="18" spans="2:17" ht="27" customHeight="1">
      <c r="B18" s="17">
        <v>13</v>
      </c>
      <c r="C18" s="22">
        <f t="shared" si="1"/>
        <v>111218</v>
      </c>
      <c r="D18" s="69" t="str">
        <f>VLOOKUP(C18,'ROLL LIST'!$B$4:$O$394,3)</f>
        <v>KHUSHBU</v>
      </c>
      <c r="E18" s="17"/>
      <c r="F18" s="18"/>
      <c r="G18" s="17"/>
      <c r="H18" s="18"/>
      <c r="I18" s="17"/>
      <c r="J18" s="18"/>
      <c r="K18" s="17"/>
      <c r="L18" s="18"/>
      <c r="M18" s="17"/>
      <c r="N18" s="18"/>
      <c r="O18" s="17"/>
      <c r="P18" s="18"/>
      <c r="Q18" s="395"/>
    </row>
    <row r="19" spans="2:17" ht="27" customHeight="1">
      <c r="B19" s="17">
        <v>14</v>
      </c>
      <c r="C19" s="22">
        <f t="shared" si="1"/>
        <v>111219</v>
      </c>
      <c r="D19" s="69" t="str">
        <f>VLOOKUP(C19,'ROLL LIST'!$B$4:$O$394,3)</f>
        <v>KHUSHBU KANWAR</v>
      </c>
      <c r="E19" s="17"/>
      <c r="F19" s="18"/>
      <c r="G19" s="17"/>
      <c r="H19" s="18"/>
      <c r="I19" s="17"/>
      <c r="J19" s="18"/>
      <c r="K19" s="17"/>
      <c r="L19" s="18"/>
      <c r="M19" s="17"/>
      <c r="N19" s="18"/>
      <c r="O19" s="17"/>
      <c r="P19" s="18"/>
      <c r="Q19" s="395"/>
    </row>
    <row r="20" spans="2:17" ht="27" customHeight="1" thickBot="1">
      <c r="B20" s="17">
        <v>15</v>
      </c>
      <c r="C20" s="22">
        <f t="shared" si="1"/>
        <v>111220</v>
      </c>
      <c r="D20" s="69" t="str">
        <f>VLOOKUP(C20,'ROLL LIST'!$B$4:$O$394,3)</f>
        <v>KISHAN SINGH</v>
      </c>
      <c r="E20" s="17"/>
      <c r="F20" s="18"/>
      <c r="G20" s="17"/>
      <c r="H20" s="18"/>
      <c r="I20" s="17"/>
      <c r="J20" s="18"/>
      <c r="K20" s="17"/>
      <c r="L20" s="18"/>
      <c r="M20" s="17"/>
      <c r="N20" s="18"/>
      <c r="O20" s="17"/>
      <c r="P20" s="18"/>
      <c r="Q20" s="395"/>
    </row>
    <row r="21" spans="2:17" ht="27" customHeight="1">
      <c r="B21" s="17">
        <v>16</v>
      </c>
      <c r="C21" s="22">
        <f>'room-09'!E7</f>
        <v>111286</v>
      </c>
      <c r="D21" s="69">
        <f>VLOOKUP(C21,'ROLL LIST'!$B$4:$O$394,3)</f>
        <v>0</v>
      </c>
      <c r="E21" s="17"/>
      <c r="F21" s="18"/>
      <c r="G21" s="17"/>
      <c r="H21" s="18"/>
      <c r="I21" s="17"/>
      <c r="J21" s="18"/>
      <c r="K21" s="17"/>
      <c r="L21" s="18"/>
      <c r="M21" s="17"/>
      <c r="N21" s="18"/>
      <c r="O21" s="17"/>
      <c r="P21" s="18"/>
      <c r="Q21" s="394">
        <f>VLOOKUP(C21,'ROLL LIST'!$B$4:$O$394,14)</f>
        <v>0</v>
      </c>
    </row>
    <row r="22" spans="2:17" ht="27" customHeight="1">
      <c r="B22" s="17">
        <v>17</v>
      </c>
      <c r="C22" s="22">
        <f t="shared" ref="C22:C25" si="2">C21+1</f>
        <v>111287</v>
      </c>
      <c r="D22" s="69">
        <f>VLOOKUP(C22,'ROLL LIST'!$B$4:$O$394,3)</f>
        <v>0</v>
      </c>
      <c r="E22" s="17"/>
      <c r="F22" s="18"/>
      <c r="G22" s="17"/>
      <c r="H22" s="18"/>
      <c r="I22" s="17"/>
      <c r="J22" s="18"/>
      <c r="K22" s="17"/>
      <c r="L22" s="18"/>
      <c r="M22" s="17"/>
      <c r="N22" s="18"/>
      <c r="O22" s="17"/>
      <c r="P22" s="18"/>
      <c r="Q22" s="395"/>
    </row>
    <row r="23" spans="2:17" ht="27" customHeight="1">
      <c r="B23" s="17">
        <v>18</v>
      </c>
      <c r="C23" s="22">
        <f t="shared" si="2"/>
        <v>111288</v>
      </c>
      <c r="D23" s="69">
        <f>VLOOKUP(C23,'ROLL LIST'!$B$4:$O$394,3)</f>
        <v>0</v>
      </c>
      <c r="E23" s="17"/>
      <c r="F23" s="18"/>
      <c r="G23" s="17"/>
      <c r="H23" s="18"/>
      <c r="I23" s="17"/>
      <c r="J23" s="18"/>
      <c r="K23" s="17"/>
      <c r="L23" s="18"/>
      <c r="M23" s="17"/>
      <c r="N23" s="18"/>
      <c r="O23" s="17"/>
      <c r="P23" s="18"/>
      <c r="Q23" s="395"/>
    </row>
    <row r="24" spans="2:17" ht="27" customHeight="1">
      <c r="B24" s="17">
        <v>19</v>
      </c>
      <c r="C24" s="22">
        <f t="shared" si="2"/>
        <v>111289</v>
      </c>
      <c r="D24" s="69">
        <f>VLOOKUP(C24,'ROLL LIST'!$B$4:$O$394,3)</f>
        <v>0</v>
      </c>
      <c r="E24" s="17"/>
      <c r="F24" s="18"/>
      <c r="G24" s="17"/>
      <c r="H24" s="18"/>
      <c r="I24" s="17"/>
      <c r="J24" s="18"/>
      <c r="K24" s="17"/>
      <c r="L24" s="18"/>
      <c r="M24" s="17"/>
      <c r="N24" s="18"/>
      <c r="O24" s="17"/>
      <c r="P24" s="18"/>
      <c r="Q24" s="395"/>
    </row>
    <row r="25" spans="2:17" ht="27" customHeight="1" thickBot="1">
      <c r="B25" s="17">
        <v>20</v>
      </c>
      <c r="C25" s="22">
        <f t="shared" si="2"/>
        <v>111290</v>
      </c>
      <c r="D25" s="69">
        <f>VLOOKUP(C25,'ROLL LIST'!$B$4:$O$394,3)</f>
        <v>0</v>
      </c>
      <c r="E25" s="17"/>
      <c r="F25" s="18"/>
      <c r="G25" s="17"/>
      <c r="H25" s="18"/>
      <c r="I25" s="17"/>
      <c r="J25" s="18"/>
      <c r="K25" s="17"/>
      <c r="L25" s="18"/>
      <c r="M25" s="17"/>
      <c r="N25" s="18"/>
      <c r="O25" s="17"/>
      <c r="P25" s="18"/>
      <c r="Q25" s="395"/>
    </row>
    <row r="26" spans="2:17" ht="27" customHeight="1">
      <c r="B26" s="17">
        <v>21</v>
      </c>
      <c r="C26" s="22">
        <f>'room-09'!F7</f>
        <v>111221</v>
      </c>
      <c r="D26" s="69" t="str">
        <f>VLOOKUP(C26,'ROLL LIST'!$B$4:$O$394,3)</f>
        <v>MAHENDRA</v>
      </c>
      <c r="E26" s="17"/>
      <c r="F26" s="18"/>
      <c r="G26" s="17"/>
      <c r="H26" s="18"/>
      <c r="I26" s="17"/>
      <c r="J26" s="18"/>
      <c r="K26" s="17"/>
      <c r="L26" s="18"/>
      <c r="M26" s="17"/>
      <c r="N26" s="18"/>
      <c r="O26" s="17"/>
      <c r="P26" s="18"/>
      <c r="Q26" s="394" t="str">
        <f>VLOOKUP(C26,'ROLL LIST'!$B$4:$O$394,14)</f>
        <v>GSSS 1</v>
      </c>
    </row>
    <row r="27" spans="2:17" ht="27" customHeight="1">
      <c r="B27" s="17">
        <v>22</v>
      </c>
      <c r="C27" s="22">
        <f t="shared" ref="C27:C30" si="3">C26+1</f>
        <v>111222</v>
      </c>
      <c r="D27" s="69" t="str">
        <f>VLOOKUP(C27,'ROLL LIST'!$B$4:$O$394,3)</f>
        <v>MALAM SINGH</v>
      </c>
      <c r="E27" s="17"/>
      <c r="F27" s="18"/>
      <c r="G27" s="17"/>
      <c r="H27" s="18"/>
      <c r="I27" s="17"/>
      <c r="J27" s="18"/>
      <c r="K27" s="17"/>
      <c r="L27" s="18"/>
      <c r="M27" s="17"/>
      <c r="N27" s="18"/>
      <c r="O27" s="17"/>
      <c r="P27" s="18"/>
      <c r="Q27" s="395"/>
    </row>
    <row r="28" spans="2:17" ht="27" customHeight="1">
      <c r="B28" s="17">
        <v>23</v>
      </c>
      <c r="C28" s="22">
        <f t="shared" si="3"/>
        <v>111223</v>
      </c>
      <c r="D28" s="69" t="str">
        <f>VLOOKUP(C28,'ROLL LIST'!$B$4:$O$394,3)</f>
        <v>MAMTA CHOUDHARY</v>
      </c>
      <c r="E28" s="17"/>
      <c r="F28" s="18"/>
      <c r="G28" s="17"/>
      <c r="H28" s="18"/>
      <c r="I28" s="17"/>
      <c r="J28" s="18"/>
      <c r="K28" s="17"/>
      <c r="L28" s="18"/>
      <c r="M28" s="17"/>
      <c r="N28" s="18"/>
      <c r="O28" s="17"/>
      <c r="P28" s="18"/>
      <c r="Q28" s="395"/>
    </row>
    <row r="29" spans="2:17" ht="27" customHeight="1">
      <c r="B29" s="17">
        <v>24</v>
      </c>
      <c r="C29" s="22">
        <f t="shared" si="3"/>
        <v>111224</v>
      </c>
      <c r="D29" s="69" t="str">
        <f>VLOOKUP(C29,'ROLL LIST'!$B$4:$O$394,3)</f>
        <v>MANGI DEVI</v>
      </c>
      <c r="E29" s="17"/>
      <c r="F29" s="18"/>
      <c r="G29" s="17"/>
      <c r="H29" s="18"/>
      <c r="I29" s="17"/>
      <c r="J29" s="18"/>
      <c r="K29" s="17"/>
      <c r="L29" s="18"/>
      <c r="M29" s="17"/>
      <c r="N29" s="18"/>
      <c r="O29" s="17"/>
      <c r="P29" s="18"/>
      <c r="Q29" s="395"/>
    </row>
    <row r="30" spans="2:17" ht="27" customHeight="1" thickBot="1">
      <c r="B30" s="17">
        <v>25</v>
      </c>
      <c r="C30" s="22">
        <f t="shared" si="3"/>
        <v>111225</v>
      </c>
      <c r="D30" s="69" t="str">
        <f>VLOOKUP(C30,'ROLL LIST'!$B$4:$O$394,3)</f>
        <v>MANISHA</v>
      </c>
      <c r="E30" s="184"/>
      <c r="F30" s="186"/>
      <c r="G30" s="184"/>
      <c r="H30" s="186"/>
      <c r="I30" s="184"/>
      <c r="J30" s="186"/>
      <c r="K30" s="184"/>
      <c r="L30" s="186"/>
      <c r="M30" s="184"/>
      <c r="N30" s="186"/>
      <c r="O30" s="184"/>
      <c r="P30" s="186"/>
      <c r="Q30" s="396"/>
    </row>
    <row r="31" spans="2:17" ht="25.5" customHeight="1" thickBot="1">
      <c r="B31" s="385" t="s">
        <v>52</v>
      </c>
      <c r="C31" s="386"/>
      <c r="D31" s="387"/>
      <c r="E31" s="388"/>
      <c r="F31" s="389"/>
      <c r="G31" s="388"/>
      <c r="H31" s="389"/>
      <c r="I31" s="388"/>
      <c r="J31" s="389"/>
      <c r="K31" s="388"/>
      <c r="L31" s="389"/>
      <c r="M31" s="388"/>
      <c r="N31" s="389"/>
      <c r="O31" s="388"/>
      <c r="P31" s="389"/>
    </row>
    <row r="32" spans="2:17" ht="33.75" customHeight="1"/>
  </sheetData>
  <mergeCells count="27">
    <mergeCell ref="M31:N31"/>
    <mergeCell ref="B31:D31"/>
    <mergeCell ref="E31:F31"/>
    <mergeCell ref="G31:H31"/>
    <mergeCell ref="I31:J31"/>
    <mergeCell ref="K31:L31"/>
    <mergeCell ref="Q6:Q10"/>
    <mergeCell ref="Q11:Q15"/>
    <mergeCell ref="Q16:Q20"/>
    <mergeCell ref="Q21:Q25"/>
    <mergeCell ref="O31:P31"/>
    <mergeCell ref="Q26:Q30"/>
    <mergeCell ref="K2:P2"/>
    <mergeCell ref="Q3:R3"/>
    <mergeCell ref="D1:J1"/>
    <mergeCell ref="L1:P1"/>
    <mergeCell ref="B2:J2"/>
    <mergeCell ref="H3:I3"/>
    <mergeCell ref="K3:N3"/>
    <mergeCell ref="K4:L4"/>
    <mergeCell ref="M4:N4"/>
    <mergeCell ref="O4:P4"/>
    <mergeCell ref="B4:B5"/>
    <mergeCell ref="C4:C5"/>
    <mergeCell ref="E4:F4"/>
    <mergeCell ref="G4:H4"/>
    <mergeCell ref="I4:J4"/>
  </mergeCells>
  <pageMargins left="0.2" right="0.2" top="0.22" bottom="0.21" header="0.2" footer="0.2"/>
  <pageSetup paperSize="9" scale="68" orientation="landscape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00B050"/>
  </sheetPr>
  <dimension ref="B1:S32"/>
  <sheetViews>
    <sheetView zoomScale="85" zoomScaleNormal="85" workbookViewId="0">
      <selection activeCell="B3" sqref="B3"/>
    </sheetView>
  </sheetViews>
  <sheetFormatPr defaultRowHeight="15"/>
  <cols>
    <col min="1" max="1" width="1.85546875" customWidth="1"/>
    <col min="2" max="2" width="4.85546875" style="1" customWidth="1"/>
    <col min="3" max="3" width="11.28515625" style="1" customWidth="1"/>
    <col min="4" max="4" width="14.7109375" style="1" customWidth="1"/>
    <col min="5" max="5" width="25.85546875" style="1" customWidth="1"/>
    <col min="6" max="6" width="33.7109375" style="1" customWidth="1"/>
    <col min="7" max="7" width="25.85546875" style="1" customWidth="1"/>
    <col min="8" max="8" width="33.7109375" style="1" customWidth="1"/>
    <col min="9" max="9" width="25.85546875" style="1" customWidth="1"/>
    <col min="10" max="10" width="33.7109375" style="1" customWidth="1"/>
    <col min="11" max="11" width="25.85546875" style="1" customWidth="1"/>
    <col min="12" max="12" width="33.7109375" style="1" customWidth="1"/>
    <col min="13" max="13" width="25.85546875" style="1" customWidth="1"/>
    <col min="14" max="14" width="33.7109375" style="1" customWidth="1"/>
    <col min="15" max="15" width="25.85546875" style="1" customWidth="1"/>
    <col min="16" max="16" width="32.7109375" style="1" customWidth="1"/>
    <col min="17" max="17" width="2.85546875" customWidth="1"/>
  </cols>
  <sheetData>
    <row r="1" spans="2:19" ht="69.75" customHeight="1" thickBot="1">
      <c r="B1" s="23"/>
      <c r="C1" s="61"/>
      <c r="D1" s="380" t="s">
        <v>16</v>
      </c>
      <c r="E1" s="381"/>
      <c r="F1" s="381"/>
      <c r="G1" s="381"/>
      <c r="H1" s="381"/>
      <c r="I1" s="381"/>
      <c r="J1" s="382"/>
      <c r="K1" s="61"/>
      <c r="L1" s="381" t="str">
        <f>D1</f>
        <v>ek/;fed f'k{kk cksMZ jktLFkku</v>
      </c>
      <c r="M1" s="381"/>
      <c r="N1" s="381"/>
      <c r="O1" s="381"/>
      <c r="P1" s="382"/>
    </row>
    <row r="2" spans="2:19" s="12" customFormat="1" ht="24" customHeight="1" thickBot="1">
      <c r="B2" s="377" t="str">
        <f>'School Wise Roll Number List '!B2</f>
        <v>ijh{kk dsUnz%&amp;jkmekfo--------------------------¼17-------½</v>
      </c>
      <c r="C2" s="378"/>
      <c r="D2" s="378"/>
      <c r="E2" s="378"/>
      <c r="F2" s="378"/>
      <c r="G2" s="378"/>
      <c r="H2" s="378"/>
      <c r="I2" s="378"/>
      <c r="J2" s="379"/>
      <c r="K2" s="402" t="str">
        <f>B2</f>
        <v>ijh{kk dsUnz%&amp;jkmekfo--------------------------¼17-------½</v>
      </c>
      <c r="L2" s="403"/>
      <c r="M2" s="403"/>
      <c r="N2" s="403"/>
      <c r="O2" s="403"/>
      <c r="P2" s="404"/>
    </row>
    <row r="3" spans="2:19" ht="33" customHeight="1" thickBot="1">
      <c r="B3" s="66"/>
      <c r="C3" s="63"/>
      <c r="D3" s="63"/>
      <c r="E3" s="63" t="s">
        <v>49</v>
      </c>
      <c r="F3" s="63"/>
      <c r="G3" s="67"/>
      <c r="H3" s="383" t="s">
        <v>91</v>
      </c>
      <c r="I3" s="384"/>
      <c r="J3" s="68" t="s">
        <v>51</v>
      </c>
      <c r="K3" s="400" t="s">
        <v>49</v>
      </c>
      <c r="L3" s="401"/>
      <c r="M3" s="401"/>
      <c r="N3" s="401"/>
      <c r="O3" s="64" t="str">
        <f>H3</f>
        <v>dqy ijh{kkFkhZ la[;k&amp;25</v>
      </c>
      <c r="P3" s="65" t="str">
        <f>J3</f>
        <v>ijh{kk d{k la-&amp;10</v>
      </c>
      <c r="Q3" s="399"/>
      <c r="R3" s="399"/>
      <c r="S3" s="62"/>
    </row>
    <row r="4" spans="2:19" ht="21.75" customHeight="1">
      <c r="B4" s="390" t="s">
        <v>7</v>
      </c>
      <c r="C4" s="392" t="s">
        <v>25</v>
      </c>
      <c r="D4" s="26" t="s">
        <v>48</v>
      </c>
      <c r="E4" s="397" t="s">
        <v>144</v>
      </c>
      <c r="F4" s="398"/>
      <c r="G4" s="397" t="s">
        <v>145</v>
      </c>
      <c r="H4" s="398"/>
      <c r="I4" s="397" t="s">
        <v>146</v>
      </c>
      <c r="J4" s="398"/>
      <c r="K4" s="397" t="s">
        <v>147</v>
      </c>
      <c r="L4" s="398"/>
      <c r="M4" s="397" t="s">
        <v>148</v>
      </c>
      <c r="N4" s="398"/>
      <c r="O4" s="397" t="s">
        <v>149</v>
      </c>
      <c r="P4" s="398"/>
    </row>
    <row r="5" spans="2:19" ht="24.75" customHeight="1" thickBot="1">
      <c r="B5" s="391"/>
      <c r="C5" s="393"/>
      <c r="D5" s="27" t="s">
        <v>26</v>
      </c>
      <c r="E5" s="28" t="s">
        <v>27</v>
      </c>
      <c r="F5" s="29" t="s">
        <v>28</v>
      </c>
      <c r="G5" s="28" t="s">
        <v>27</v>
      </c>
      <c r="H5" s="29" t="s">
        <v>28</v>
      </c>
      <c r="I5" s="28" t="s">
        <v>27</v>
      </c>
      <c r="J5" s="29" t="s">
        <v>28</v>
      </c>
      <c r="K5" s="28" t="s">
        <v>27</v>
      </c>
      <c r="L5" s="29" t="s">
        <v>28</v>
      </c>
      <c r="M5" s="28" t="s">
        <v>27</v>
      </c>
      <c r="N5" s="29" t="s">
        <v>28</v>
      </c>
      <c r="O5" s="28" t="s">
        <v>27</v>
      </c>
      <c r="P5" s="29" t="s">
        <v>28</v>
      </c>
    </row>
    <row r="6" spans="2:19" ht="27" customHeight="1">
      <c r="B6" s="19">
        <v>1</v>
      </c>
      <c r="C6" s="21">
        <f>'room-10'!B7</f>
        <v>111175</v>
      </c>
      <c r="D6" s="126" t="str">
        <f>VLOOKUP(C6,'ROLL LIST'!$B$4:$O$394,3)</f>
        <v>SONU</v>
      </c>
      <c r="E6" s="19"/>
      <c r="F6" s="20"/>
      <c r="G6" s="19"/>
      <c r="H6" s="20"/>
      <c r="I6" s="19"/>
      <c r="J6" s="20"/>
      <c r="K6" s="19"/>
      <c r="L6" s="20"/>
      <c r="M6" s="19"/>
      <c r="N6" s="20"/>
      <c r="O6" s="19"/>
      <c r="P6" s="20"/>
      <c r="Q6" s="394" t="str">
        <f>VLOOKUP(C6,'ROLL LIST'!$B$4:$O$394,14)</f>
        <v>GSSS 1</v>
      </c>
    </row>
    <row r="7" spans="2:19" ht="27" customHeight="1">
      <c r="B7" s="17">
        <v>2</v>
      </c>
      <c r="C7" s="21">
        <f>C6+1</f>
        <v>111176</v>
      </c>
      <c r="D7" s="69" t="str">
        <f>VLOOKUP(C7,'ROLL LIST'!$B$4:$O$394,3)</f>
        <v>SUMITA</v>
      </c>
      <c r="E7" s="17"/>
      <c r="F7" s="18"/>
      <c r="G7" s="17"/>
      <c r="H7" s="18"/>
      <c r="I7" s="17"/>
      <c r="J7" s="18"/>
      <c r="K7" s="17"/>
      <c r="L7" s="18"/>
      <c r="M7" s="17"/>
      <c r="N7" s="18"/>
      <c r="O7" s="17"/>
      <c r="P7" s="18"/>
      <c r="Q7" s="395"/>
    </row>
    <row r="8" spans="2:19" ht="27" customHeight="1">
      <c r="B8" s="17">
        <v>3</v>
      </c>
      <c r="C8" s="21">
        <f t="shared" ref="C8:C10" si="0">C7+1</f>
        <v>111177</v>
      </c>
      <c r="D8" s="69" t="str">
        <f>VLOOKUP(C8,'ROLL LIST'!$B$4:$O$394,3)</f>
        <v>URMILA</v>
      </c>
      <c r="E8" s="17"/>
      <c r="F8" s="18"/>
      <c r="G8" s="17"/>
      <c r="H8" s="18"/>
      <c r="I8" s="17"/>
      <c r="J8" s="18"/>
      <c r="K8" s="17"/>
      <c r="L8" s="18"/>
      <c r="M8" s="17"/>
      <c r="N8" s="18"/>
      <c r="O8" s="17"/>
      <c r="P8" s="18"/>
      <c r="Q8" s="395"/>
    </row>
    <row r="9" spans="2:19" ht="27" customHeight="1">
      <c r="B9" s="17">
        <v>4</v>
      </c>
      <c r="C9" s="21">
        <f t="shared" si="0"/>
        <v>111178</v>
      </c>
      <c r="D9" s="69" t="str">
        <f>VLOOKUP(C9,'ROLL LIST'!$B$4:$O$394,3)</f>
        <v>VARSHA</v>
      </c>
      <c r="E9" s="17"/>
      <c r="F9" s="18"/>
      <c r="G9" s="17"/>
      <c r="H9" s="18"/>
      <c r="I9" s="17"/>
      <c r="J9" s="18"/>
      <c r="K9" s="17"/>
      <c r="L9" s="18"/>
      <c r="M9" s="17"/>
      <c r="N9" s="18"/>
      <c r="O9" s="17"/>
      <c r="P9" s="18"/>
      <c r="Q9" s="395"/>
    </row>
    <row r="10" spans="2:19" ht="27" customHeight="1" thickBot="1">
      <c r="B10" s="17">
        <v>5</v>
      </c>
      <c r="C10" s="21">
        <f t="shared" si="0"/>
        <v>111179</v>
      </c>
      <c r="D10" s="69" t="str">
        <f>VLOOKUP(C10,'ROLL LIST'!$B$4:$O$394,3)</f>
        <v>VARSHA</v>
      </c>
      <c r="E10" s="17"/>
      <c r="F10" s="18"/>
      <c r="G10" s="17"/>
      <c r="H10" s="18"/>
      <c r="I10" s="17"/>
      <c r="J10" s="18"/>
      <c r="K10" s="17"/>
      <c r="L10" s="18"/>
      <c r="M10" s="17"/>
      <c r="N10" s="18"/>
      <c r="O10" s="17"/>
      <c r="P10" s="18"/>
      <c r="Q10" s="395"/>
    </row>
    <row r="11" spans="2:19" ht="27" customHeight="1">
      <c r="B11" s="17">
        <v>6</v>
      </c>
      <c r="C11" s="183">
        <f>'room-10'!C7</f>
        <v>111291</v>
      </c>
      <c r="D11" s="69">
        <f>VLOOKUP(C11,'ROLL LIST'!$B$4:$O$394,3)</f>
        <v>0</v>
      </c>
      <c r="E11" s="17"/>
      <c r="F11" s="18"/>
      <c r="G11" s="17"/>
      <c r="H11" s="18"/>
      <c r="I11" s="17"/>
      <c r="J11" s="18"/>
      <c r="K11" s="17"/>
      <c r="L11" s="18"/>
      <c r="M11" s="17"/>
      <c r="N11" s="18"/>
      <c r="O11" s="17"/>
      <c r="P11" s="18"/>
      <c r="Q11" s="394">
        <f>VLOOKUP(C11,'ROLL LIST'!$B$4:$O$394,14)</f>
        <v>0</v>
      </c>
    </row>
    <row r="12" spans="2:19" ht="27" customHeight="1">
      <c r="B12" s="17">
        <v>7</v>
      </c>
      <c r="C12" s="21">
        <f>C11+1</f>
        <v>111292</v>
      </c>
      <c r="D12" s="69">
        <f>VLOOKUP(C12,'ROLL LIST'!$B$4:$O$394,3)</f>
        <v>0</v>
      </c>
      <c r="E12" s="17"/>
      <c r="F12" s="18"/>
      <c r="G12" s="17"/>
      <c r="H12" s="18"/>
      <c r="I12" s="17"/>
      <c r="J12" s="18"/>
      <c r="K12" s="17"/>
      <c r="L12" s="18"/>
      <c r="M12" s="17"/>
      <c r="N12" s="18"/>
      <c r="O12" s="17"/>
      <c r="P12" s="18"/>
      <c r="Q12" s="395"/>
    </row>
    <row r="13" spans="2:19" ht="27" customHeight="1">
      <c r="B13" s="17">
        <v>8</v>
      </c>
      <c r="C13" s="22">
        <f>C12+1</f>
        <v>111293</v>
      </c>
      <c r="D13" s="69">
        <f>VLOOKUP(C13,'ROLL LIST'!$B$4:$O$394,3)</f>
        <v>0</v>
      </c>
      <c r="E13" s="17"/>
      <c r="F13" s="18"/>
      <c r="G13" s="17"/>
      <c r="H13" s="18"/>
      <c r="I13" s="17"/>
      <c r="J13" s="18"/>
      <c r="K13" s="17"/>
      <c r="L13" s="18"/>
      <c r="M13" s="17"/>
      <c r="N13" s="18"/>
      <c r="O13" s="17"/>
      <c r="P13" s="18"/>
      <c r="Q13" s="395"/>
    </row>
    <row r="14" spans="2:19" ht="27" customHeight="1">
      <c r="B14" s="17">
        <v>9</v>
      </c>
      <c r="C14" s="22">
        <f t="shared" ref="C14:C20" si="1">C13+1</f>
        <v>111294</v>
      </c>
      <c r="D14" s="69">
        <f>VLOOKUP(C14,'ROLL LIST'!$B$4:$O$394,3)</f>
        <v>0</v>
      </c>
      <c r="E14" s="17"/>
      <c r="F14" s="18"/>
      <c r="G14" s="17"/>
      <c r="H14" s="18"/>
      <c r="I14" s="17"/>
      <c r="J14" s="18"/>
      <c r="K14" s="17"/>
      <c r="L14" s="18"/>
      <c r="M14" s="17"/>
      <c r="N14" s="18"/>
      <c r="O14" s="17"/>
      <c r="P14" s="18"/>
      <c r="Q14" s="395"/>
    </row>
    <row r="15" spans="2:19" ht="27" customHeight="1" thickBot="1">
      <c r="B15" s="17">
        <v>10</v>
      </c>
      <c r="C15" s="22">
        <f t="shared" si="1"/>
        <v>111295</v>
      </c>
      <c r="D15" s="69">
        <f>VLOOKUP(C15,'ROLL LIST'!$B$4:$O$394,3)</f>
        <v>0</v>
      </c>
      <c r="E15" s="17"/>
      <c r="F15" s="18"/>
      <c r="G15" s="17"/>
      <c r="H15" s="18"/>
      <c r="I15" s="17"/>
      <c r="J15" s="18"/>
      <c r="K15" s="17"/>
      <c r="L15" s="18"/>
      <c r="M15" s="17"/>
      <c r="N15" s="18"/>
      <c r="O15" s="17"/>
      <c r="P15" s="18"/>
      <c r="Q15" s="395"/>
    </row>
    <row r="16" spans="2:19" ht="27" customHeight="1">
      <c r="B16" s="17">
        <v>11</v>
      </c>
      <c r="C16" s="22">
        <f>'room-10'!D7</f>
        <v>111226</v>
      </c>
      <c r="D16" s="69" t="str">
        <f>VLOOKUP(C16,'ROLL LIST'!$B$4:$O$394,3)</f>
        <v>MANISHA SUTHAR</v>
      </c>
      <c r="E16" s="17"/>
      <c r="F16" s="18"/>
      <c r="G16" s="17"/>
      <c r="H16" s="18"/>
      <c r="I16" s="17"/>
      <c r="J16" s="18"/>
      <c r="K16" s="17"/>
      <c r="L16" s="18"/>
      <c r="M16" s="17"/>
      <c r="N16" s="18"/>
      <c r="O16" s="17"/>
      <c r="P16" s="18"/>
      <c r="Q16" s="394" t="str">
        <f>VLOOKUP(C16,'ROLL LIST'!$B$4:$O$394,14)</f>
        <v>GSSS 1</v>
      </c>
    </row>
    <row r="17" spans="2:17" ht="27" customHeight="1">
      <c r="B17" s="17">
        <v>12</v>
      </c>
      <c r="C17" s="22">
        <f t="shared" si="1"/>
        <v>111227</v>
      </c>
      <c r="D17" s="69" t="str">
        <f>VLOOKUP(C17,'ROLL LIST'!$B$4:$O$394,3)</f>
        <v>MAYA</v>
      </c>
      <c r="E17" s="17"/>
      <c r="F17" s="18"/>
      <c r="G17" s="17"/>
      <c r="H17" s="18"/>
      <c r="I17" s="17"/>
      <c r="J17" s="18"/>
      <c r="K17" s="17"/>
      <c r="L17" s="18"/>
      <c r="M17" s="17"/>
      <c r="N17" s="18"/>
      <c r="O17" s="17"/>
      <c r="P17" s="18"/>
      <c r="Q17" s="395"/>
    </row>
    <row r="18" spans="2:17" ht="27" customHeight="1">
      <c r="B18" s="17">
        <v>13</v>
      </c>
      <c r="C18" s="22">
        <f t="shared" si="1"/>
        <v>111228</v>
      </c>
      <c r="D18" s="69" t="str">
        <f>VLOOKUP(C18,'ROLL LIST'!$B$4:$O$394,3)</f>
        <v>MAYAVATI</v>
      </c>
      <c r="E18" s="17"/>
      <c r="F18" s="18"/>
      <c r="G18" s="17"/>
      <c r="H18" s="18"/>
      <c r="I18" s="17"/>
      <c r="J18" s="18"/>
      <c r="K18" s="17"/>
      <c r="L18" s="18"/>
      <c r="M18" s="17"/>
      <c r="N18" s="18"/>
      <c r="O18" s="17"/>
      <c r="P18" s="18"/>
      <c r="Q18" s="395"/>
    </row>
    <row r="19" spans="2:17" ht="27" customHeight="1">
      <c r="B19" s="17">
        <v>14</v>
      </c>
      <c r="C19" s="22">
        <f t="shared" si="1"/>
        <v>111229</v>
      </c>
      <c r="D19" s="69" t="str">
        <f>VLOOKUP(C19,'ROLL LIST'!$B$4:$O$394,3)</f>
        <v>MEGHA RAM</v>
      </c>
      <c r="E19" s="17"/>
      <c r="F19" s="18"/>
      <c r="G19" s="17"/>
      <c r="H19" s="18"/>
      <c r="I19" s="17"/>
      <c r="J19" s="18"/>
      <c r="K19" s="17"/>
      <c r="L19" s="18"/>
      <c r="M19" s="17"/>
      <c r="N19" s="18"/>
      <c r="O19" s="17"/>
      <c r="P19" s="18"/>
      <c r="Q19" s="395"/>
    </row>
    <row r="20" spans="2:17" ht="27" customHeight="1" thickBot="1">
      <c r="B20" s="17">
        <v>15</v>
      </c>
      <c r="C20" s="22">
        <f t="shared" si="1"/>
        <v>111230</v>
      </c>
      <c r="D20" s="69" t="str">
        <f>VLOOKUP(C20,'ROLL LIST'!$B$4:$O$394,3)</f>
        <v>MONIKA</v>
      </c>
      <c r="E20" s="17"/>
      <c r="F20" s="18"/>
      <c r="G20" s="17"/>
      <c r="H20" s="18"/>
      <c r="I20" s="17"/>
      <c r="J20" s="18"/>
      <c r="K20" s="17"/>
      <c r="L20" s="18"/>
      <c r="M20" s="17"/>
      <c r="N20" s="18"/>
      <c r="O20" s="17"/>
      <c r="P20" s="18"/>
      <c r="Q20" s="395"/>
    </row>
    <row r="21" spans="2:17" ht="27" customHeight="1">
      <c r="B21" s="17">
        <v>16</v>
      </c>
      <c r="C21" s="22">
        <f>'room-10'!E7</f>
        <v>111296</v>
      </c>
      <c r="D21" s="69">
        <f>VLOOKUP(C21,'ROLL LIST'!$B$4:$O$394,3)</f>
        <v>0</v>
      </c>
      <c r="E21" s="17"/>
      <c r="F21" s="18"/>
      <c r="G21" s="17"/>
      <c r="H21" s="18"/>
      <c r="I21" s="17"/>
      <c r="J21" s="18"/>
      <c r="K21" s="17"/>
      <c r="L21" s="18"/>
      <c r="M21" s="17"/>
      <c r="N21" s="18"/>
      <c r="O21" s="17"/>
      <c r="P21" s="18"/>
      <c r="Q21" s="394">
        <f>VLOOKUP(C21,'ROLL LIST'!$B$4:$O$394,14)</f>
        <v>0</v>
      </c>
    </row>
    <row r="22" spans="2:17" ht="27" customHeight="1">
      <c r="B22" s="17">
        <v>17</v>
      </c>
      <c r="C22" s="22">
        <f t="shared" ref="C22:C25" si="2">C21+1</f>
        <v>111297</v>
      </c>
      <c r="D22" s="69">
        <f>VLOOKUP(C22,'ROLL LIST'!$B$4:$O$394,3)</f>
        <v>0</v>
      </c>
      <c r="E22" s="17"/>
      <c r="F22" s="18"/>
      <c r="G22" s="17"/>
      <c r="H22" s="18"/>
      <c r="I22" s="17"/>
      <c r="J22" s="18"/>
      <c r="K22" s="17"/>
      <c r="L22" s="18"/>
      <c r="M22" s="17"/>
      <c r="N22" s="18"/>
      <c r="O22" s="17"/>
      <c r="P22" s="18"/>
      <c r="Q22" s="395"/>
    </row>
    <row r="23" spans="2:17" ht="27" customHeight="1">
      <c r="B23" s="17">
        <v>18</v>
      </c>
      <c r="C23" s="22">
        <f t="shared" si="2"/>
        <v>111298</v>
      </c>
      <c r="D23" s="69">
        <f>VLOOKUP(C23,'ROLL LIST'!$B$4:$O$394,3)</f>
        <v>0</v>
      </c>
      <c r="E23" s="17"/>
      <c r="F23" s="18"/>
      <c r="G23" s="17"/>
      <c r="H23" s="18"/>
      <c r="I23" s="17"/>
      <c r="J23" s="18"/>
      <c r="K23" s="17"/>
      <c r="L23" s="18"/>
      <c r="M23" s="17"/>
      <c r="N23" s="18"/>
      <c r="O23" s="17"/>
      <c r="P23" s="18"/>
      <c r="Q23" s="395"/>
    </row>
    <row r="24" spans="2:17" ht="27" customHeight="1">
      <c r="B24" s="17">
        <v>19</v>
      </c>
      <c r="C24" s="22">
        <f t="shared" si="2"/>
        <v>111299</v>
      </c>
      <c r="D24" s="69">
        <f>VLOOKUP(C24,'ROLL LIST'!$B$4:$O$394,3)</f>
        <v>0</v>
      </c>
      <c r="E24" s="17"/>
      <c r="F24" s="18"/>
      <c r="G24" s="17"/>
      <c r="H24" s="18"/>
      <c r="I24" s="17"/>
      <c r="J24" s="18"/>
      <c r="K24" s="17"/>
      <c r="L24" s="18"/>
      <c r="M24" s="17"/>
      <c r="N24" s="18"/>
      <c r="O24" s="17"/>
      <c r="P24" s="18"/>
      <c r="Q24" s="395"/>
    </row>
    <row r="25" spans="2:17" ht="27" customHeight="1" thickBot="1">
      <c r="B25" s="17">
        <v>20</v>
      </c>
      <c r="C25" s="22">
        <f t="shared" si="2"/>
        <v>111300</v>
      </c>
      <c r="D25" s="69">
        <f>VLOOKUP(C25,'ROLL LIST'!$B$4:$O$394,3)</f>
        <v>0</v>
      </c>
      <c r="E25" s="17"/>
      <c r="F25" s="18"/>
      <c r="G25" s="17"/>
      <c r="H25" s="18"/>
      <c r="I25" s="17"/>
      <c r="J25" s="18"/>
      <c r="K25" s="17"/>
      <c r="L25" s="18"/>
      <c r="M25" s="17"/>
      <c r="N25" s="18"/>
      <c r="O25" s="17"/>
      <c r="P25" s="18"/>
      <c r="Q25" s="395"/>
    </row>
    <row r="26" spans="2:17" ht="27" customHeight="1">
      <c r="B26" s="17">
        <v>21</v>
      </c>
      <c r="C26" s="22">
        <f>'room-10'!F7</f>
        <v>111231</v>
      </c>
      <c r="D26" s="69" t="str">
        <f>VLOOKUP(C26,'ROLL LIST'!$B$4:$O$394,3)</f>
        <v>MUKESH</v>
      </c>
      <c r="E26" s="17"/>
      <c r="F26" s="18"/>
      <c r="G26" s="17"/>
      <c r="H26" s="18"/>
      <c r="I26" s="17"/>
      <c r="J26" s="18"/>
      <c r="K26" s="17"/>
      <c r="L26" s="18"/>
      <c r="M26" s="17"/>
      <c r="N26" s="18"/>
      <c r="O26" s="17"/>
      <c r="P26" s="18"/>
      <c r="Q26" s="394" t="str">
        <f>VLOOKUP(C26,'ROLL LIST'!$B$4:$O$394,14)</f>
        <v>GSSS 1</v>
      </c>
    </row>
    <row r="27" spans="2:17" ht="27" customHeight="1">
      <c r="B27" s="17">
        <v>22</v>
      </c>
      <c r="C27" s="22">
        <f t="shared" ref="C27:C30" si="3">C26+1</f>
        <v>111232</v>
      </c>
      <c r="D27" s="69" t="str">
        <f>VLOOKUP(C27,'ROLL LIST'!$B$4:$O$394,3)</f>
        <v>MUMAL KANWAR</v>
      </c>
      <c r="E27" s="17"/>
      <c r="F27" s="18"/>
      <c r="G27" s="17"/>
      <c r="H27" s="18"/>
      <c r="I27" s="17"/>
      <c r="J27" s="18"/>
      <c r="K27" s="17"/>
      <c r="L27" s="18"/>
      <c r="M27" s="17"/>
      <c r="N27" s="18"/>
      <c r="O27" s="17"/>
      <c r="P27" s="18"/>
      <c r="Q27" s="395"/>
    </row>
    <row r="28" spans="2:17" ht="27" customHeight="1">
      <c r="B28" s="17">
        <v>23</v>
      </c>
      <c r="C28" s="22">
        <f t="shared" si="3"/>
        <v>111233</v>
      </c>
      <c r="D28" s="69" t="str">
        <f>VLOOKUP(C28,'ROLL LIST'!$B$4:$O$394,3)</f>
        <v>NARAYAN RAM</v>
      </c>
      <c r="E28" s="17"/>
      <c r="F28" s="18"/>
      <c r="G28" s="17"/>
      <c r="H28" s="18"/>
      <c r="I28" s="17"/>
      <c r="J28" s="18"/>
      <c r="K28" s="17"/>
      <c r="L28" s="18"/>
      <c r="M28" s="17"/>
      <c r="N28" s="18"/>
      <c r="O28" s="17"/>
      <c r="P28" s="18"/>
      <c r="Q28" s="395"/>
    </row>
    <row r="29" spans="2:17" ht="27" customHeight="1">
      <c r="B29" s="17">
        <v>24</v>
      </c>
      <c r="C29" s="22">
        <f t="shared" si="3"/>
        <v>111234</v>
      </c>
      <c r="D29" s="69" t="str">
        <f>VLOOKUP(C29,'ROLL LIST'!$B$4:$O$394,3)</f>
        <v>NARENDRA</v>
      </c>
      <c r="E29" s="17"/>
      <c r="F29" s="18"/>
      <c r="G29" s="17"/>
      <c r="H29" s="18"/>
      <c r="I29" s="17"/>
      <c r="J29" s="18"/>
      <c r="K29" s="17"/>
      <c r="L29" s="18"/>
      <c r="M29" s="17"/>
      <c r="N29" s="18"/>
      <c r="O29" s="17"/>
      <c r="P29" s="18"/>
      <c r="Q29" s="395"/>
    </row>
    <row r="30" spans="2:17" ht="27" customHeight="1" thickBot="1">
      <c r="B30" s="17">
        <v>25</v>
      </c>
      <c r="C30" s="22">
        <f t="shared" si="3"/>
        <v>111235</v>
      </c>
      <c r="D30" s="69" t="str">
        <f>VLOOKUP(C30,'ROLL LIST'!$B$4:$O$394,3)</f>
        <v>NIRMA</v>
      </c>
      <c r="E30" s="184"/>
      <c r="F30" s="186"/>
      <c r="G30" s="184"/>
      <c r="H30" s="186"/>
      <c r="I30" s="184"/>
      <c r="J30" s="186"/>
      <c r="K30" s="184"/>
      <c r="L30" s="186"/>
      <c r="M30" s="184"/>
      <c r="N30" s="186"/>
      <c r="O30" s="184"/>
      <c r="P30" s="186"/>
      <c r="Q30" s="396"/>
    </row>
    <row r="31" spans="2:17" ht="25.5" customHeight="1" thickBot="1">
      <c r="B31" s="385" t="s">
        <v>52</v>
      </c>
      <c r="C31" s="386"/>
      <c r="D31" s="387"/>
      <c r="E31" s="388"/>
      <c r="F31" s="389"/>
      <c r="G31" s="388"/>
      <c r="H31" s="389"/>
      <c r="I31" s="388"/>
      <c r="J31" s="389"/>
      <c r="K31" s="388"/>
      <c r="L31" s="389"/>
      <c r="M31" s="388"/>
      <c r="N31" s="389"/>
      <c r="O31" s="388"/>
      <c r="P31" s="389"/>
    </row>
    <row r="32" spans="2:17" ht="33.75" customHeight="1"/>
  </sheetData>
  <mergeCells count="27">
    <mergeCell ref="Q3:R3"/>
    <mergeCell ref="K2:P2"/>
    <mergeCell ref="D1:J1"/>
    <mergeCell ref="L1:P1"/>
    <mergeCell ref="B2:J2"/>
    <mergeCell ref="H3:I3"/>
    <mergeCell ref="K3:N3"/>
    <mergeCell ref="Q21:Q25"/>
    <mergeCell ref="B4:B5"/>
    <mergeCell ref="C4:C5"/>
    <mergeCell ref="E4:F4"/>
    <mergeCell ref="G4:H4"/>
    <mergeCell ref="I4:J4"/>
    <mergeCell ref="K4:L4"/>
    <mergeCell ref="M4:N4"/>
    <mergeCell ref="O4:P4"/>
    <mergeCell ref="Q6:Q10"/>
    <mergeCell ref="Q11:Q15"/>
    <mergeCell ref="Q16:Q20"/>
    <mergeCell ref="Q26:Q30"/>
    <mergeCell ref="B31:D31"/>
    <mergeCell ref="E31:F31"/>
    <mergeCell ref="G31:H31"/>
    <mergeCell ref="I31:J31"/>
    <mergeCell ref="K31:L31"/>
    <mergeCell ref="M31:N31"/>
    <mergeCell ref="O31:P31"/>
  </mergeCells>
  <pageMargins left="0.2" right="0.2" top="0.22" bottom="0.21" header="0.2" footer="0.2"/>
  <pageSetup paperSize="9" scale="68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2060"/>
  </sheetPr>
  <dimension ref="A1:O213"/>
  <sheetViews>
    <sheetView zoomScaleSheetLayoutView="85" workbookViewId="0">
      <selection activeCell="O4" sqref="O4:O152"/>
    </sheetView>
  </sheetViews>
  <sheetFormatPr defaultRowHeight="15"/>
  <cols>
    <col min="1" max="1" width="6.140625" customWidth="1"/>
    <col min="3" max="3" width="7.7109375" customWidth="1"/>
    <col min="4" max="5" width="24.7109375" customWidth="1"/>
    <col min="7" max="11" width="6.42578125" customWidth="1"/>
    <col min="12" max="12" width="28.7109375" customWidth="1"/>
    <col min="14" max="14" width="14" customWidth="1"/>
    <col min="15" max="15" width="22.42578125" customWidth="1"/>
  </cols>
  <sheetData>
    <row r="1" spans="1:15" ht="22.5">
      <c r="A1" s="245" t="s">
        <v>47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</row>
    <row r="2" spans="1:15">
      <c r="A2" s="247" t="s">
        <v>129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</row>
    <row r="3" spans="1:15" ht="28.5" customHeight="1">
      <c r="A3" s="146" t="s">
        <v>128</v>
      </c>
      <c r="B3" s="139" t="s">
        <v>92</v>
      </c>
      <c r="C3" s="140" t="s">
        <v>93</v>
      </c>
      <c r="D3" s="140" t="s">
        <v>94</v>
      </c>
      <c r="E3" s="140" t="s">
        <v>95</v>
      </c>
      <c r="F3" s="140" t="s">
        <v>96</v>
      </c>
      <c r="G3" s="140" t="s">
        <v>97</v>
      </c>
      <c r="H3" s="140" t="s">
        <v>98</v>
      </c>
      <c r="I3" s="140" t="s">
        <v>99</v>
      </c>
      <c r="J3" s="140" t="s">
        <v>100</v>
      </c>
      <c r="K3" s="140" t="s">
        <v>101</v>
      </c>
      <c r="L3" s="137" t="s">
        <v>102</v>
      </c>
      <c r="M3" s="140" t="s">
        <v>103</v>
      </c>
      <c r="N3" s="140" t="s">
        <v>104</v>
      </c>
      <c r="O3" s="139" t="s">
        <v>130</v>
      </c>
    </row>
    <row r="4" spans="1:15" ht="28.5" customHeight="1">
      <c r="A4" s="138">
        <v>1</v>
      </c>
      <c r="B4" s="217">
        <v>111122</v>
      </c>
      <c r="C4" s="218">
        <v>60</v>
      </c>
      <c r="D4" s="219" t="s">
        <v>186</v>
      </c>
      <c r="E4" s="219"/>
      <c r="F4" s="220"/>
      <c r="G4" s="221">
        <v>1</v>
      </c>
      <c r="H4" s="222">
        <v>1</v>
      </c>
      <c r="I4" s="222">
        <v>2</v>
      </c>
      <c r="J4" s="222">
        <v>5</v>
      </c>
      <c r="K4" s="223"/>
      <c r="L4" s="224" t="s">
        <v>105</v>
      </c>
      <c r="M4" s="223"/>
      <c r="N4" s="224" t="s">
        <v>187</v>
      </c>
      <c r="O4" s="147" t="s">
        <v>447</v>
      </c>
    </row>
    <row r="5" spans="1:15" ht="28.5" customHeight="1">
      <c r="A5" s="138">
        <v>2</v>
      </c>
      <c r="B5" s="217">
        <v>111123</v>
      </c>
      <c r="C5" s="218">
        <v>1</v>
      </c>
      <c r="D5" s="219" t="s">
        <v>188</v>
      </c>
      <c r="E5" s="224"/>
      <c r="F5" s="220"/>
      <c r="G5" s="221">
        <v>1</v>
      </c>
      <c r="H5" s="222">
        <v>1</v>
      </c>
      <c r="I5" s="222">
        <v>2</v>
      </c>
      <c r="J5" s="222">
        <v>7</v>
      </c>
      <c r="K5" s="223"/>
      <c r="L5" s="224" t="s">
        <v>105</v>
      </c>
      <c r="M5" s="223"/>
      <c r="N5" s="224" t="s">
        <v>189</v>
      </c>
      <c r="O5" s="147" t="s">
        <v>447</v>
      </c>
    </row>
    <row r="6" spans="1:15" ht="28.5" customHeight="1">
      <c r="A6" s="138">
        <v>3</v>
      </c>
      <c r="B6" s="217">
        <v>111124</v>
      </c>
      <c r="C6" s="218">
        <v>53</v>
      </c>
      <c r="D6" s="219" t="s">
        <v>190</v>
      </c>
      <c r="E6" s="224"/>
      <c r="F6" s="220"/>
      <c r="G6" s="221">
        <v>1</v>
      </c>
      <c r="H6" s="222">
        <v>1</v>
      </c>
      <c r="I6" s="222">
        <v>2</v>
      </c>
      <c r="J6" s="222">
        <v>5</v>
      </c>
      <c r="K6" s="223"/>
      <c r="L6" s="224" t="s">
        <v>105</v>
      </c>
      <c r="M6" s="223"/>
      <c r="N6" s="224" t="s">
        <v>191</v>
      </c>
      <c r="O6" s="147" t="s">
        <v>447</v>
      </c>
    </row>
    <row r="7" spans="1:15" ht="28.5" customHeight="1">
      <c r="A7" s="138">
        <v>4</v>
      </c>
      <c r="B7" s="217">
        <v>111125</v>
      </c>
      <c r="C7" s="218">
        <v>62</v>
      </c>
      <c r="D7" s="219" t="s">
        <v>192</v>
      </c>
      <c r="E7" s="224"/>
      <c r="F7" s="220"/>
      <c r="G7" s="221">
        <v>1</v>
      </c>
      <c r="H7" s="222">
        <v>1</v>
      </c>
      <c r="I7" s="222">
        <v>2</v>
      </c>
      <c r="J7" s="222">
        <v>5</v>
      </c>
      <c r="K7" s="223"/>
      <c r="L7" s="224" t="s">
        <v>105</v>
      </c>
      <c r="M7" s="223"/>
      <c r="N7" s="224" t="s">
        <v>193</v>
      </c>
      <c r="O7" s="147" t="s">
        <v>447</v>
      </c>
    </row>
    <row r="8" spans="1:15" ht="28.5" customHeight="1">
      <c r="A8" s="138">
        <v>5</v>
      </c>
      <c r="B8" s="217">
        <v>111126</v>
      </c>
      <c r="C8" s="218">
        <v>51</v>
      </c>
      <c r="D8" s="219" t="s">
        <v>194</v>
      </c>
      <c r="E8" s="219"/>
      <c r="F8" s="220"/>
      <c r="G8" s="221">
        <v>1</v>
      </c>
      <c r="H8" s="222">
        <v>1</v>
      </c>
      <c r="I8" s="222">
        <v>1</v>
      </c>
      <c r="J8" s="222">
        <v>5</v>
      </c>
      <c r="K8" s="223"/>
      <c r="L8" s="224" t="s">
        <v>105</v>
      </c>
      <c r="M8" s="223"/>
      <c r="N8" s="224" t="s">
        <v>195</v>
      </c>
      <c r="O8" s="147" t="s">
        <v>447</v>
      </c>
    </row>
    <row r="9" spans="1:15" ht="28.5" customHeight="1">
      <c r="A9" s="138">
        <v>6</v>
      </c>
      <c r="B9" s="217">
        <v>111127</v>
      </c>
      <c r="C9" s="218">
        <v>54</v>
      </c>
      <c r="D9" s="219" t="s">
        <v>194</v>
      </c>
      <c r="E9" s="219"/>
      <c r="F9" s="220"/>
      <c r="G9" s="221">
        <v>1</v>
      </c>
      <c r="H9" s="222">
        <v>1</v>
      </c>
      <c r="I9" s="222">
        <v>1</v>
      </c>
      <c r="J9" s="222">
        <v>5</v>
      </c>
      <c r="K9" s="223"/>
      <c r="L9" s="224" t="s">
        <v>105</v>
      </c>
      <c r="M9" s="223"/>
      <c r="N9" s="224" t="s">
        <v>196</v>
      </c>
      <c r="O9" s="147" t="s">
        <v>447</v>
      </c>
    </row>
    <row r="10" spans="1:15" ht="28.5" customHeight="1">
      <c r="A10" s="138">
        <v>7</v>
      </c>
      <c r="B10" s="217">
        <v>111128</v>
      </c>
      <c r="C10" s="218">
        <v>61</v>
      </c>
      <c r="D10" s="219" t="s">
        <v>197</v>
      </c>
      <c r="E10" s="219"/>
      <c r="F10" s="220"/>
      <c r="G10" s="221">
        <v>1</v>
      </c>
      <c r="H10" s="222">
        <v>1</v>
      </c>
      <c r="I10" s="222">
        <v>2</v>
      </c>
      <c r="J10" s="222">
        <v>5</v>
      </c>
      <c r="K10" s="223"/>
      <c r="L10" s="224" t="s">
        <v>105</v>
      </c>
      <c r="M10" s="223"/>
      <c r="N10" s="224" t="s">
        <v>198</v>
      </c>
      <c r="O10" s="147" t="s">
        <v>447</v>
      </c>
    </row>
    <row r="11" spans="1:15" ht="28.5" customHeight="1">
      <c r="A11" s="138">
        <v>8</v>
      </c>
      <c r="B11" s="217">
        <v>111129</v>
      </c>
      <c r="C11" s="218">
        <v>10</v>
      </c>
      <c r="D11" s="219" t="s">
        <v>197</v>
      </c>
      <c r="E11" s="219"/>
      <c r="F11" s="220"/>
      <c r="G11" s="221">
        <v>1</v>
      </c>
      <c r="H11" s="222">
        <v>1</v>
      </c>
      <c r="I11" s="222">
        <v>2</v>
      </c>
      <c r="J11" s="222">
        <v>5</v>
      </c>
      <c r="K11" s="223"/>
      <c r="L11" s="224" t="s">
        <v>105</v>
      </c>
      <c r="M11" s="223"/>
      <c r="N11" s="224" t="s">
        <v>199</v>
      </c>
      <c r="O11" s="147" t="s">
        <v>447</v>
      </c>
    </row>
    <row r="12" spans="1:15" ht="28.5" customHeight="1">
      <c r="A12" s="138">
        <v>9</v>
      </c>
      <c r="B12" s="217">
        <v>111130</v>
      </c>
      <c r="C12" s="218">
        <v>59</v>
      </c>
      <c r="D12" s="219" t="s">
        <v>200</v>
      </c>
      <c r="E12" s="219"/>
      <c r="F12" s="220"/>
      <c r="G12" s="221">
        <v>1</v>
      </c>
      <c r="H12" s="222">
        <v>1</v>
      </c>
      <c r="I12" s="222">
        <v>2</v>
      </c>
      <c r="J12" s="222">
        <v>5</v>
      </c>
      <c r="K12" s="223"/>
      <c r="L12" s="224" t="s">
        <v>105</v>
      </c>
      <c r="M12" s="223"/>
      <c r="N12" s="224" t="s">
        <v>201</v>
      </c>
      <c r="O12" s="147" t="s">
        <v>447</v>
      </c>
    </row>
    <row r="13" spans="1:15" ht="28.5" customHeight="1">
      <c r="A13" s="138">
        <v>10</v>
      </c>
      <c r="B13" s="217">
        <v>111131</v>
      </c>
      <c r="C13" s="218">
        <v>50</v>
      </c>
      <c r="D13" s="219" t="s">
        <v>123</v>
      </c>
      <c r="E13" s="219"/>
      <c r="F13" s="220"/>
      <c r="G13" s="221">
        <v>1</v>
      </c>
      <c r="H13" s="222">
        <v>1</v>
      </c>
      <c r="I13" s="222">
        <v>1</v>
      </c>
      <c r="J13" s="222">
        <v>5</v>
      </c>
      <c r="K13" s="223"/>
      <c r="L13" s="224" t="s">
        <v>105</v>
      </c>
      <c r="M13" s="223"/>
      <c r="N13" s="224" t="s">
        <v>202</v>
      </c>
      <c r="O13" s="147" t="s">
        <v>447</v>
      </c>
    </row>
    <row r="14" spans="1:15" ht="28.5" customHeight="1">
      <c r="A14" s="138">
        <v>11</v>
      </c>
      <c r="B14" s="217">
        <v>111132</v>
      </c>
      <c r="C14" s="218">
        <v>9</v>
      </c>
      <c r="D14" s="219" t="s">
        <v>203</v>
      </c>
      <c r="E14" s="219"/>
      <c r="F14" s="220"/>
      <c r="G14" s="221">
        <v>1</v>
      </c>
      <c r="H14" s="222">
        <v>1</v>
      </c>
      <c r="I14" s="222">
        <v>1</v>
      </c>
      <c r="J14" s="222">
        <v>5</v>
      </c>
      <c r="K14" s="223"/>
      <c r="L14" s="224" t="s">
        <v>105</v>
      </c>
      <c r="M14" s="223"/>
      <c r="N14" s="224" t="s">
        <v>204</v>
      </c>
      <c r="O14" s="147" t="s">
        <v>447</v>
      </c>
    </row>
    <row r="15" spans="1:15" ht="28.5" customHeight="1">
      <c r="A15" s="138">
        <v>12</v>
      </c>
      <c r="B15" s="217">
        <v>111133</v>
      </c>
      <c r="C15" s="218">
        <v>35</v>
      </c>
      <c r="D15" s="219" t="s">
        <v>205</v>
      </c>
      <c r="E15" s="219"/>
      <c r="F15" s="220"/>
      <c r="G15" s="221">
        <v>1</v>
      </c>
      <c r="H15" s="222">
        <v>1</v>
      </c>
      <c r="I15" s="222">
        <v>2</v>
      </c>
      <c r="J15" s="222">
        <v>5</v>
      </c>
      <c r="K15" s="223"/>
      <c r="L15" s="224" t="s">
        <v>105</v>
      </c>
      <c r="M15" s="223"/>
      <c r="N15" s="224" t="s">
        <v>206</v>
      </c>
      <c r="O15" s="147" t="s">
        <v>447</v>
      </c>
    </row>
    <row r="16" spans="1:15" ht="28.5" customHeight="1">
      <c r="A16" s="138">
        <v>13</v>
      </c>
      <c r="B16" s="217">
        <v>111134</v>
      </c>
      <c r="C16" s="218">
        <v>29</v>
      </c>
      <c r="D16" s="219" t="s">
        <v>207</v>
      </c>
      <c r="E16" s="219"/>
      <c r="F16" s="220"/>
      <c r="G16" s="221">
        <v>1</v>
      </c>
      <c r="H16" s="222">
        <v>1</v>
      </c>
      <c r="I16" s="222">
        <v>2</v>
      </c>
      <c r="J16" s="222">
        <v>5</v>
      </c>
      <c r="K16" s="223"/>
      <c r="L16" s="224" t="s">
        <v>105</v>
      </c>
      <c r="M16" s="223"/>
      <c r="N16" s="224" t="s">
        <v>208</v>
      </c>
      <c r="O16" s="147" t="s">
        <v>447</v>
      </c>
    </row>
    <row r="17" spans="1:15" ht="28.5" customHeight="1">
      <c r="A17" s="138">
        <v>14</v>
      </c>
      <c r="B17" s="217">
        <v>111135</v>
      </c>
      <c r="C17" s="218">
        <v>57</v>
      </c>
      <c r="D17" s="219" t="s">
        <v>209</v>
      </c>
      <c r="E17" s="219"/>
      <c r="F17" s="220"/>
      <c r="G17" s="221">
        <v>1</v>
      </c>
      <c r="H17" s="222">
        <v>1</v>
      </c>
      <c r="I17" s="222">
        <v>2</v>
      </c>
      <c r="J17" s="222">
        <v>5</v>
      </c>
      <c r="K17" s="223"/>
      <c r="L17" s="224" t="s">
        <v>105</v>
      </c>
      <c r="M17" s="223"/>
      <c r="N17" s="224" t="s">
        <v>210</v>
      </c>
      <c r="O17" s="147" t="s">
        <v>447</v>
      </c>
    </row>
    <row r="18" spans="1:15" ht="28.5" customHeight="1">
      <c r="A18" s="138">
        <v>15</v>
      </c>
      <c r="B18" s="217">
        <v>111136</v>
      </c>
      <c r="C18" s="218">
        <v>33</v>
      </c>
      <c r="D18" s="219" t="s">
        <v>211</v>
      </c>
      <c r="E18" s="219"/>
      <c r="F18" s="220"/>
      <c r="G18" s="221">
        <v>1</v>
      </c>
      <c r="H18" s="222">
        <v>1</v>
      </c>
      <c r="I18" s="222">
        <v>2</v>
      </c>
      <c r="J18" s="222">
        <v>7</v>
      </c>
      <c r="K18" s="223"/>
      <c r="L18" s="224" t="s">
        <v>105</v>
      </c>
      <c r="M18" s="223"/>
      <c r="N18" s="224" t="s">
        <v>212</v>
      </c>
      <c r="O18" s="147" t="s">
        <v>447</v>
      </c>
    </row>
    <row r="19" spans="1:15" ht="28.5" customHeight="1">
      <c r="A19" s="138">
        <v>16</v>
      </c>
      <c r="B19" s="217">
        <v>111137</v>
      </c>
      <c r="C19" s="218">
        <v>37</v>
      </c>
      <c r="D19" s="219" t="s">
        <v>108</v>
      </c>
      <c r="E19" s="219"/>
      <c r="F19" s="220"/>
      <c r="G19" s="221">
        <v>1</v>
      </c>
      <c r="H19" s="222">
        <v>1</v>
      </c>
      <c r="I19" s="222">
        <v>1</v>
      </c>
      <c r="J19" s="222">
        <v>9</v>
      </c>
      <c r="K19" s="223"/>
      <c r="L19" s="224" t="s">
        <v>105</v>
      </c>
      <c r="M19" s="223"/>
      <c r="N19" s="224" t="s">
        <v>213</v>
      </c>
      <c r="O19" s="147" t="s">
        <v>447</v>
      </c>
    </row>
    <row r="20" spans="1:15" ht="28.5" customHeight="1">
      <c r="A20" s="138">
        <v>17</v>
      </c>
      <c r="B20" s="217">
        <v>111138</v>
      </c>
      <c r="C20" s="218">
        <v>23</v>
      </c>
      <c r="D20" s="219" t="s">
        <v>214</v>
      </c>
      <c r="E20" s="224"/>
      <c r="F20" s="220"/>
      <c r="G20" s="221">
        <v>1</v>
      </c>
      <c r="H20" s="222">
        <v>1</v>
      </c>
      <c r="I20" s="222">
        <v>1</v>
      </c>
      <c r="J20" s="222">
        <v>7</v>
      </c>
      <c r="K20" s="223"/>
      <c r="L20" s="224" t="s">
        <v>105</v>
      </c>
      <c r="M20" s="223"/>
      <c r="N20" s="224" t="s">
        <v>215</v>
      </c>
      <c r="O20" s="147" t="s">
        <v>447</v>
      </c>
    </row>
    <row r="21" spans="1:15" ht="28.5" customHeight="1">
      <c r="A21" s="138">
        <v>18</v>
      </c>
      <c r="B21" s="217">
        <v>111139</v>
      </c>
      <c r="C21" s="218">
        <v>27</v>
      </c>
      <c r="D21" s="219" t="s">
        <v>216</v>
      </c>
      <c r="E21" s="224"/>
      <c r="F21" s="220"/>
      <c r="G21" s="221">
        <v>1</v>
      </c>
      <c r="H21" s="222">
        <v>1</v>
      </c>
      <c r="I21" s="222">
        <v>2</v>
      </c>
      <c r="J21" s="222">
        <v>5</v>
      </c>
      <c r="K21" s="223"/>
      <c r="L21" s="224" t="s">
        <v>105</v>
      </c>
      <c r="M21" s="223"/>
      <c r="N21" s="224" t="s">
        <v>217</v>
      </c>
      <c r="O21" s="147" t="s">
        <v>447</v>
      </c>
    </row>
    <row r="22" spans="1:15" ht="28.5" customHeight="1">
      <c r="A22" s="138">
        <v>19</v>
      </c>
      <c r="B22" s="217">
        <v>111140</v>
      </c>
      <c r="C22" s="218">
        <v>31</v>
      </c>
      <c r="D22" s="219" t="s">
        <v>117</v>
      </c>
      <c r="E22" s="219"/>
      <c r="F22" s="220"/>
      <c r="G22" s="221">
        <v>1</v>
      </c>
      <c r="H22" s="222">
        <v>1</v>
      </c>
      <c r="I22" s="222">
        <v>2</v>
      </c>
      <c r="J22" s="222">
        <v>9</v>
      </c>
      <c r="K22" s="223"/>
      <c r="L22" s="224" t="s">
        <v>105</v>
      </c>
      <c r="M22" s="223"/>
      <c r="N22" s="224" t="s">
        <v>218</v>
      </c>
      <c r="O22" s="147" t="s">
        <v>447</v>
      </c>
    </row>
    <row r="23" spans="1:15" ht="28.5" customHeight="1">
      <c r="A23" s="138">
        <v>20</v>
      </c>
      <c r="B23" s="217">
        <v>111141</v>
      </c>
      <c r="C23" s="218">
        <v>24</v>
      </c>
      <c r="D23" s="219" t="s">
        <v>219</v>
      </c>
      <c r="E23" s="219"/>
      <c r="F23" s="220"/>
      <c r="G23" s="221">
        <v>1</v>
      </c>
      <c r="H23" s="222">
        <v>1</v>
      </c>
      <c r="I23" s="222">
        <v>1</v>
      </c>
      <c r="J23" s="222">
        <v>5</v>
      </c>
      <c r="K23" s="223"/>
      <c r="L23" s="224" t="s">
        <v>105</v>
      </c>
      <c r="M23" s="223"/>
      <c r="N23" s="224" t="s">
        <v>220</v>
      </c>
      <c r="O23" s="147" t="s">
        <v>447</v>
      </c>
    </row>
    <row r="24" spans="1:15" ht="28.5" customHeight="1">
      <c r="A24" s="138">
        <v>21</v>
      </c>
      <c r="B24" s="217">
        <v>111142</v>
      </c>
      <c r="C24" s="218">
        <v>21</v>
      </c>
      <c r="D24" s="219" t="s">
        <v>221</v>
      </c>
      <c r="E24" s="219"/>
      <c r="F24" s="220"/>
      <c r="G24" s="221">
        <v>1</v>
      </c>
      <c r="H24" s="222">
        <v>1</v>
      </c>
      <c r="I24" s="222">
        <v>1</v>
      </c>
      <c r="J24" s="222">
        <v>5</v>
      </c>
      <c r="K24" s="223"/>
      <c r="L24" s="224" t="s">
        <v>105</v>
      </c>
      <c r="M24" s="223"/>
      <c r="N24" s="225" t="s">
        <v>222</v>
      </c>
      <c r="O24" s="147" t="s">
        <v>447</v>
      </c>
    </row>
    <row r="25" spans="1:15" ht="28.5" customHeight="1">
      <c r="A25" s="138">
        <v>22</v>
      </c>
      <c r="B25" s="217">
        <v>111143</v>
      </c>
      <c r="C25" s="218">
        <v>28</v>
      </c>
      <c r="D25" s="219" t="s">
        <v>223</v>
      </c>
      <c r="E25" s="219"/>
      <c r="F25" s="220"/>
      <c r="G25" s="221">
        <v>1</v>
      </c>
      <c r="H25" s="222">
        <v>1</v>
      </c>
      <c r="I25" s="222">
        <v>2</v>
      </c>
      <c r="J25" s="222">
        <v>5</v>
      </c>
      <c r="K25" s="223"/>
      <c r="L25" s="224" t="s">
        <v>105</v>
      </c>
      <c r="M25" s="223"/>
      <c r="N25" s="225" t="s">
        <v>224</v>
      </c>
      <c r="O25" s="147" t="s">
        <v>447</v>
      </c>
    </row>
    <row r="26" spans="1:15" ht="28.5" customHeight="1">
      <c r="A26" s="138">
        <v>23</v>
      </c>
      <c r="B26" s="217">
        <v>111144</v>
      </c>
      <c r="C26" s="218">
        <v>2</v>
      </c>
      <c r="D26" s="219" t="s">
        <v>225</v>
      </c>
      <c r="E26" s="219"/>
      <c r="F26" s="220"/>
      <c r="G26" s="221">
        <v>1</v>
      </c>
      <c r="H26" s="222">
        <v>1</v>
      </c>
      <c r="I26" s="222">
        <v>2</v>
      </c>
      <c r="J26" s="222">
        <v>7</v>
      </c>
      <c r="K26" s="223"/>
      <c r="L26" s="224" t="s">
        <v>105</v>
      </c>
      <c r="M26" s="223"/>
      <c r="N26" s="225" t="s">
        <v>226</v>
      </c>
      <c r="O26" s="147" t="s">
        <v>447</v>
      </c>
    </row>
    <row r="27" spans="1:15" ht="28.5" customHeight="1">
      <c r="A27" s="138">
        <v>24</v>
      </c>
      <c r="B27" s="217">
        <v>111145</v>
      </c>
      <c r="C27" s="218">
        <v>30</v>
      </c>
      <c r="D27" s="219" t="s">
        <v>227</v>
      </c>
      <c r="E27" s="219"/>
      <c r="F27" s="220"/>
      <c r="G27" s="221">
        <v>1</v>
      </c>
      <c r="H27" s="222">
        <v>1</v>
      </c>
      <c r="I27" s="222">
        <v>2</v>
      </c>
      <c r="J27" s="222">
        <v>5</v>
      </c>
      <c r="K27" s="223"/>
      <c r="L27" s="224" t="s">
        <v>105</v>
      </c>
      <c r="M27" s="223"/>
      <c r="N27" s="225" t="s">
        <v>228</v>
      </c>
      <c r="O27" s="147" t="s">
        <v>447</v>
      </c>
    </row>
    <row r="28" spans="1:15" ht="28.5" customHeight="1">
      <c r="A28" s="138">
        <v>25</v>
      </c>
      <c r="B28" s="217">
        <v>111146</v>
      </c>
      <c r="C28" s="218">
        <v>3</v>
      </c>
      <c r="D28" s="219" t="s">
        <v>229</v>
      </c>
      <c r="E28" s="219"/>
      <c r="F28" s="220"/>
      <c r="G28" s="221">
        <v>1</v>
      </c>
      <c r="H28" s="222">
        <v>1</v>
      </c>
      <c r="I28" s="222">
        <v>1</v>
      </c>
      <c r="J28" s="222">
        <v>5</v>
      </c>
      <c r="K28" s="223"/>
      <c r="L28" s="224" t="s">
        <v>105</v>
      </c>
      <c r="M28" s="223"/>
      <c r="N28" s="225" t="s">
        <v>230</v>
      </c>
      <c r="O28" s="147" t="s">
        <v>447</v>
      </c>
    </row>
    <row r="29" spans="1:15" ht="28.5" customHeight="1">
      <c r="A29" s="138">
        <v>26</v>
      </c>
      <c r="B29" s="217">
        <v>111147</v>
      </c>
      <c r="C29" s="218">
        <v>52</v>
      </c>
      <c r="D29" s="219" t="s">
        <v>231</v>
      </c>
      <c r="E29" s="219"/>
      <c r="F29" s="220"/>
      <c r="G29" s="221">
        <v>1</v>
      </c>
      <c r="H29" s="222">
        <v>1</v>
      </c>
      <c r="I29" s="222">
        <v>1</v>
      </c>
      <c r="J29" s="222">
        <v>7</v>
      </c>
      <c r="K29" s="223"/>
      <c r="L29" s="224" t="s">
        <v>105</v>
      </c>
      <c r="M29" s="223"/>
      <c r="N29" s="225" t="s">
        <v>232</v>
      </c>
      <c r="O29" s="147" t="s">
        <v>447</v>
      </c>
    </row>
    <row r="30" spans="1:15" ht="28.5" customHeight="1">
      <c r="A30" s="138">
        <v>27</v>
      </c>
      <c r="B30" s="217">
        <v>111148</v>
      </c>
      <c r="C30" s="218">
        <v>25</v>
      </c>
      <c r="D30" s="219" t="s">
        <v>233</v>
      </c>
      <c r="E30" s="219"/>
      <c r="F30" s="220"/>
      <c r="G30" s="221">
        <v>1</v>
      </c>
      <c r="H30" s="222">
        <v>1</v>
      </c>
      <c r="I30" s="222">
        <v>1</v>
      </c>
      <c r="J30" s="222">
        <v>5</v>
      </c>
      <c r="K30" s="223"/>
      <c r="L30" s="224" t="s">
        <v>105</v>
      </c>
      <c r="M30" s="223"/>
      <c r="N30" s="225" t="s">
        <v>234</v>
      </c>
      <c r="O30" s="147" t="s">
        <v>447</v>
      </c>
    </row>
    <row r="31" spans="1:15" ht="28.5" customHeight="1">
      <c r="A31" s="138">
        <v>28</v>
      </c>
      <c r="B31" s="217">
        <v>111149</v>
      </c>
      <c r="C31" s="218">
        <v>63</v>
      </c>
      <c r="D31" s="219" t="s">
        <v>235</v>
      </c>
      <c r="E31" s="219"/>
      <c r="F31" s="220"/>
      <c r="G31" s="221">
        <v>1</v>
      </c>
      <c r="H31" s="222">
        <v>1</v>
      </c>
      <c r="I31" s="222">
        <v>2</v>
      </c>
      <c r="J31" s="222">
        <v>5</v>
      </c>
      <c r="K31" s="223"/>
      <c r="L31" s="224" t="s">
        <v>105</v>
      </c>
      <c r="M31" s="223"/>
      <c r="N31" s="225" t="s">
        <v>236</v>
      </c>
      <c r="O31" s="147" t="s">
        <v>447</v>
      </c>
    </row>
    <row r="32" spans="1:15" ht="28.5" customHeight="1">
      <c r="A32" s="138">
        <v>29</v>
      </c>
      <c r="B32" s="217">
        <v>111150</v>
      </c>
      <c r="C32" s="218">
        <v>36</v>
      </c>
      <c r="D32" s="219" t="s">
        <v>237</v>
      </c>
      <c r="E32" s="219"/>
      <c r="F32" s="220"/>
      <c r="G32" s="221">
        <v>1</v>
      </c>
      <c r="H32" s="222">
        <v>1</v>
      </c>
      <c r="I32" s="222">
        <v>2</v>
      </c>
      <c r="J32" s="222">
        <v>9</v>
      </c>
      <c r="K32" s="223"/>
      <c r="L32" s="224" t="s">
        <v>105</v>
      </c>
      <c r="M32" s="223"/>
      <c r="N32" s="225" t="s">
        <v>238</v>
      </c>
      <c r="O32" s="147" t="s">
        <v>447</v>
      </c>
    </row>
    <row r="33" spans="1:15" ht="28.5" customHeight="1">
      <c r="A33" s="138">
        <v>30</v>
      </c>
      <c r="B33" s="217">
        <v>111151</v>
      </c>
      <c r="C33" s="218">
        <v>32</v>
      </c>
      <c r="D33" s="219" t="s">
        <v>120</v>
      </c>
      <c r="E33" s="224"/>
      <c r="F33" s="220"/>
      <c r="G33" s="221">
        <v>1</v>
      </c>
      <c r="H33" s="222">
        <v>1</v>
      </c>
      <c r="I33" s="222">
        <v>2</v>
      </c>
      <c r="J33" s="222">
        <v>7</v>
      </c>
      <c r="K33" s="223"/>
      <c r="L33" s="224" t="s">
        <v>105</v>
      </c>
      <c r="M33" s="223"/>
      <c r="N33" s="225" t="s">
        <v>239</v>
      </c>
      <c r="O33" s="147" t="s">
        <v>447</v>
      </c>
    </row>
    <row r="34" spans="1:15" ht="28.5" customHeight="1">
      <c r="A34" s="138">
        <v>31</v>
      </c>
      <c r="B34" s="217">
        <v>111152</v>
      </c>
      <c r="C34" s="218">
        <v>55</v>
      </c>
      <c r="D34" s="219" t="s">
        <v>120</v>
      </c>
      <c r="E34" s="219"/>
      <c r="F34" s="220"/>
      <c r="G34" s="221">
        <v>1</v>
      </c>
      <c r="H34" s="222">
        <v>1</v>
      </c>
      <c r="I34" s="222">
        <v>2</v>
      </c>
      <c r="J34" s="222">
        <v>9</v>
      </c>
      <c r="K34" s="223"/>
      <c r="L34" s="224" t="s">
        <v>105</v>
      </c>
      <c r="M34" s="223"/>
      <c r="N34" s="225" t="s">
        <v>240</v>
      </c>
      <c r="O34" s="147" t="s">
        <v>447</v>
      </c>
    </row>
    <row r="35" spans="1:15" ht="28.5" customHeight="1">
      <c r="A35" s="138">
        <v>32</v>
      </c>
      <c r="B35" s="217">
        <v>111153</v>
      </c>
      <c r="C35" s="218">
        <v>26</v>
      </c>
      <c r="D35" s="219" t="s">
        <v>110</v>
      </c>
      <c r="E35" s="224"/>
      <c r="F35" s="220"/>
      <c r="G35" s="221">
        <v>1</v>
      </c>
      <c r="H35" s="222">
        <v>1</v>
      </c>
      <c r="I35" s="222">
        <v>2</v>
      </c>
      <c r="J35" s="222">
        <v>5</v>
      </c>
      <c r="K35" s="223"/>
      <c r="L35" s="224" t="s">
        <v>105</v>
      </c>
      <c r="M35" s="223"/>
      <c r="N35" s="225" t="s">
        <v>241</v>
      </c>
      <c r="O35" s="147" t="s">
        <v>447</v>
      </c>
    </row>
    <row r="36" spans="1:15" ht="28.5" customHeight="1">
      <c r="A36" s="138">
        <v>33</v>
      </c>
      <c r="B36" s="217">
        <v>111154</v>
      </c>
      <c r="C36" s="218">
        <v>49</v>
      </c>
      <c r="D36" s="219" t="s">
        <v>242</v>
      </c>
      <c r="E36" s="224"/>
      <c r="F36" s="220"/>
      <c r="G36" s="221">
        <v>1</v>
      </c>
      <c r="H36" s="222">
        <v>1</v>
      </c>
      <c r="I36" s="222">
        <v>2</v>
      </c>
      <c r="J36" s="222">
        <v>5</v>
      </c>
      <c r="K36" s="223"/>
      <c r="L36" s="224" t="s">
        <v>105</v>
      </c>
      <c r="M36" s="223"/>
      <c r="N36" s="225" t="s">
        <v>243</v>
      </c>
      <c r="O36" s="147" t="s">
        <v>447</v>
      </c>
    </row>
    <row r="37" spans="1:15" ht="28.5" customHeight="1">
      <c r="A37" s="138">
        <v>34</v>
      </c>
      <c r="B37" s="217">
        <v>111155</v>
      </c>
      <c r="C37" s="218">
        <v>34</v>
      </c>
      <c r="D37" s="219" t="s">
        <v>244</v>
      </c>
      <c r="E37" s="219"/>
      <c r="F37" s="220"/>
      <c r="G37" s="221">
        <v>1</v>
      </c>
      <c r="H37" s="222">
        <v>1</v>
      </c>
      <c r="I37" s="222">
        <v>2</v>
      </c>
      <c r="J37" s="222">
        <v>5</v>
      </c>
      <c r="K37" s="223"/>
      <c r="L37" s="224" t="s">
        <v>105</v>
      </c>
      <c r="M37" s="223"/>
      <c r="N37" s="225" t="s">
        <v>245</v>
      </c>
      <c r="O37" s="147" t="s">
        <v>447</v>
      </c>
    </row>
    <row r="38" spans="1:15" ht="28.5" customHeight="1">
      <c r="A38" s="138">
        <v>35</v>
      </c>
      <c r="B38" s="217">
        <v>111156</v>
      </c>
      <c r="C38" s="218">
        <v>22</v>
      </c>
      <c r="D38" s="219" t="s">
        <v>246</v>
      </c>
      <c r="E38" s="224"/>
      <c r="F38" s="220"/>
      <c r="G38" s="221">
        <v>1</v>
      </c>
      <c r="H38" s="222">
        <v>1</v>
      </c>
      <c r="I38" s="222">
        <v>1</v>
      </c>
      <c r="J38" s="222">
        <v>9</v>
      </c>
      <c r="K38" s="223"/>
      <c r="L38" s="224" t="s">
        <v>105</v>
      </c>
      <c r="M38" s="223"/>
      <c r="N38" s="225" t="s">
        <v>247</v>
      </c>
      <c r="O38" s="147" t="s">
        <v>447</v>
      </c>
    </row>
    <row r="39" spans="1:15" ht="28.5" customHeight="1">
      <c r="A39" s="138">
        <v>36</v>
      </c>
      <c r="B39" s="217">
        <v>111157</v>
      </c>
      <c r="C39" s="218">
        <v>4</v>
      </c>
      <c r="D39" s="219" t="s">
        <v>248</v>
      </c>
      <c r="E39" s="219"/>
      <c r="F39" s="220"/>
      <c r="G39" s="221">
        <v>1</v>
      </c>
      <c r="H39" s="222">
        <v>1</v>
      </c>
      <c r="I39" s="222">
        <v>2</v>
      </c>
      <c r="J39" s="222">
        <v>5</v>
      </c>
      <c r="K39" s="223"/>
      <c r="L39" s="224" t="s">
        <v>105</v>
      </c>
      <c r="M39" s="223"/>
      <c r="N39" s="225" t="s">
        <v>249</v>
      </c>
      <c r="O39" s="147" t="s">
        <v>447</v>
      </c>
    </row>
    <row r="40" spans="1:15" ht="28.5" customHeight="1">
      <c r="A40" s="138">
        <v>37</v>
      </c>
      <c r="B40" s="217">
        <v>111158</v>
      </c>
      <c r="C40" s="218">
        <v>7</v>
      </c>
      <c r="D40" s="219" t="s">
        <v>250</v>
      </c>
      <c r="E40" s="219"/>
      <c r="F40" s="220"/>
      <c r="G40" s="221">
        <v>1</v>
      </c>
      <c r="H40" s="222">
        <v>1</v>
      </c>
      <c r="I40" s="222">
        <v>2</v>
      </c>
      <c r="J40" s="222">
        <v>5</v>
      </c>
      <c r="K40" s="223"/>
      <c r="L40" s="224" t="s">
        <v>105</v>
      </c>
      <c r="M40" s="223"/>
      <c r="N40" s="225" t="s">
        <v>251</v>
      </c>
      <c r="O40" s="147" t="s">
        <v>447</v>
      </c>
    </row>
    <row r="41" spans="1:15" ht="28.5" customHeight="1">
      <c r="A41" s="138">
        <v>38</v>
      </c>
      <c r="B41" s="217">
        <v>111159</v>
      </c>
      <c r="C41" s="218">
        <v>46</v>
      </c>
      <c r="D41" s="219" t="s">
        <v>252</v>
      </c>
      <c r="E41" s="219"/>
      <c r="F41" s="220"/>
      <c r="G41" s="221">
        <v>1</v>
      </c>
      <c r="H41" s="222">
        <v>1</v>
      </c>
      <c r="I41" s="222">
        <v>2</v>
      </c>
      <c r="J41" s="222">
        <v>5</v>
      </c>
      <c r="K41" s="223"/>
      <c r="L41" s="224" t="s">
        <v>105</v>
      </c>
      <c r="M41" s="223"/>
      <c r="N41" s="225" t="s">
        <v>253</v>
      </c>
      <c r="O41" s="147" t="s">
        <v>447</v>
      </c>
    </row>
    <row r="42" spans="1:15" ht="28.5" customHeight="1">
      <c r="A42" s="138">
        <v>39</v>
      </c>
      <c r="B42" s="217">
        <v>111160</v>
      </c>
      <c r="C42" s="218">
        <v>58</v>
      </c>
      <c r="D42" s="219" t="s">
        <v>254</v>
      </c>
      <c r="E42" s="219"/>
      <c r="F42" s="220"/>
      <c r="G42" s="221">
        <v>1</v>
      </c>
      <c r="H42" s="222">
        <v>1</v>
      </c>
      <c r="I42" s="222">
        <v>2</v>
      </c>
      <c r="J42" s="222">
        <v>7</v>
      </c>
      <c r="K42" s="223"/>
      <c r="L42" s="224" t="s">
        <v>105</v>
      </c>
      <c r="M42" s="223"/>
      <c r="N42" s="225" t="s">
        <v>255</v>
      </c>
      <c r="O42" s="147" t="s">
        <v>447</v>
      </c>
    </row>
    <row r="43" spans="1:15" ht="28.5" customHeight="1">
      <c r="A43" s="138">
        <v>40</v>
      </c>
      <c r="B43" s="217">
        <v>111161</v>
      </c>
      <c r="C43" s="218">
        <v>14</v>
      </c>
      <c r="D43" s="219" t="s">
        <v>111</v>
      </c>
      <c r="E43" s="219"/>
      <c r="F43" s="220"/>
      <c r="G43" s="221">
        <v>1</v>
      </c>
      <c r="H43" s="222">
        <v>1</v>
      </c>
      <c r="I43" s="222">
        <v>2</v>
      </c>
      <c r="J43" s="222">
        <v>7</v>
      </c>
      <c r="K43" s="223"/>
      <c r="L43" s="224" t="s">
        <v>105</v>
      </c>
      <c r="M43" s="223"/>
      <c r="N43" s="225" t="s">
        <v>256</v>
      </c>
      <c r="O43" s="147" t="s">
        <v>447</v>
      </c>
    </row>
    <row r="44" spans="1:15" ht="28.5" customHeight="1">
      <c r="A44" s="138">
        <v>41</v>
      </c>
      <c r="B44" s="217">
        <v>111162</v>
      </c>
      <c r="C44" s="218">
        <v>15</v>
      </c>
      <c r="D44" s="219" t="s">
        <v>111</v>
      </c>
      <c r="E44" s="224"/>
      <c r="F44" s="220"/>
      <c r="G44" s="221">
        <v>1</v>
      </c>
      <c r="H44" s="222">
        <v>1</v>
      </c>
      <c r="I44" s="222">
        <v>2</v>
      </c>
      <c r="J44" s="222">
        <v>9</v>
      </c>
      <c r="K44" s="223"/>
      <c r="L44" s="224" t="s">
        <v>105</v>
      </c>
      <c r="M44" s="223"/>
      <c r="N44" s="225" t="s">
        <v>257</v>
      </c>
      <c r="O44" s="147" t="s">
        <v>447</v>
      </c>
    </row>
    <row r="45" spans="1:15" ht="28.5" customHeight="1">
      <c r="A45" s="138">
        <v>42</v>
      </c>
      <c r="B45" s="217">
        <v>111163</v>
      </c>
      <c r="C45" s="218">
        <v>18</v>
      </c>
      <c r="D45" s="219" t="s">
        <v>258</v>
      </c>
      <c r="E45" s="219"/>
      <c r="F45" s="220"/>
      <c r="G45" s="221">
        <v>1</v>
      </c>
      <c r="H45" s="222">
        <v>1</v>
      </c>
      <c r="I45" s="222">
        <v>2</v>
      </c>
      <c r="J45" s="222">
        <v>5</v>
      </c>
      <c r="K45" s="223"/>
      <c r="L45" s="224" t="s">
        <v>105</v>
      </c>
      <c r="M45" s="223"/>
      <c r="N45" s="225" t="s">
        <v>259</v>
      </c>
      <c r="O45" s="147" t="s">
        <v>447</v>
      </c>
    </row>
    <row r="46" spans="1:15" ht="28.5" customHeight="1">
      <c r="A46" s="138">
        <v>43</v>
      </c>
      <c r="B46" s="217">
        <v>111164</v>
      </c>
      <c r="C46" s="218">
        <v>12</v>
      </c>
      <c r="D46" s="219" t="s">
        <v>260</v>
      </c>
      <c r="E46" s="219"/>
      <c r="F46" s="220"/>
      <c r="G46" s="221">
        <v>1</v>
      </c>
      <c r="H46" s="222">
        <v>1</v>
      </c>
      <c r="I46" s="222">
        <v>2</v>
      </c>
      <c r="J46" s="222">
        <v>5</v>
      </c>
      <c r="K46" s="223"/>
      <c r="L46" s="224" t="s">
        <v>105</v>
      </c>
      <c r="M46" s="223"/>
      <c r="N46" s="225" t="s">
        <v>261</v>
      </c>
      <c r="O46" s="147" t="s">
        <v>447</v>
      </c>
    </row>
    <row r="47" spans="1:15" ht="28.5" customHeight="1">
      <c r="A47" s="138">
        <v>44</v>
      </c>
      <c r="B47" s="217">
        <v>111165</v>
      </c>
      <c r="C47" s="218">
        <v>47</v>
      </c>
      <c r="D47" s="219" t="s">
        <v>262</v>
      </c>
      <c r="E47" s="219"/>
      <c r="F47" s="220"/>
      <c r="G47" s="221">
        <v>1</v>
      </c>
      <c r="H47" s="222">
        <v>1</v>
      </c>
      <c r="I47" s="222">
        <v>2</v>
      </c>
      <c r="J47" s="222">
        <v>5</v>
      </c>
      <c r="K47" s="223"/>
      <c r="L47" s="224" t="s">
        <v>105</v>
      </c>
      <c r="M47" s="223"/>
      <c r="N47" s="225" t="s">
        <v>263</v>
      </c>
      <c r="O47" s="147" t="s">
        <v>447</v>
      </c>
    </row>
    <row r="48" spans="1:15" ht="28.5" customHeight="1">
      <c r="A48" s="138">
        <v>45</v>
      </c>
      <c r="B48" s="217">
        <v>111166</v>
      </c>
      <c r="C48" s="218">
        <v>45</v>
      </c>
      <c r="D48" s="219" t="s">
        <v>264</v>
      </c>
      <c r="E48" s="219"/>
      <c r="F48" s="220"/>
      <c r="G48" s="221">
        <v>1</v>
      </c>
      <c r="H48" s="222">
        <v>1</v>
      </c>
      <c r="I48" s="222">
        <v>1</v>
      </c>
      <c r="J48" s="222">
        <v>5</v>
      </c>
      <c r="K48" s="223"/>
      <c r="L48" s="224" t="s">
        <v>105</v>
      </c>
      <c r="M48" s="223"/>
      <c r="N48" s="225" t="s">
        <v>265</v>
      </c>
      <c r="O48" s="147" t="s">
        <v>447</v>
      </c>
    </row>
    <row r="49" spans="1:15" ht="28.5" customHeight="1">
      <c r="A49" s="138">
        <v>46</v>
      </c>
      <c r="B49" s="217">
        <v>111167</v>
      </c>
      <c r="C49" s="218">
        <v>39</v>
      </c>
      <c r="D49" s="219" t="s">
        <v>125</v>
      </c>
      <c r="E49" s="219"/>
      <c r="F49" s="220"/>
      <c r="G49" s="221">
        <v>1</v>
      </c>
      <c r="H49" s="222">
        <v>1</v>
      </c>
      <c r="I49" s="222">
        <v>1</v>
      </c>
      <c r="J49" s="222">
        <v>5</v>
      </c>
      <c r="K49" s="223"/>
      <c r="L49" s="224" t="s">
        <v>105</v>
      </c>
      <c r="M49" s="223"/>
      <c r="N49" s="225" t="s">
        <v>266</v>
      </c>
      <c r="O49" s="147" t="s">
        <v>447</v>
      </c>
    </row>
    <row r="50" spans="1:15" ht="28.5" customHeight="1">
      <c r="A50" s="138">
        <v>47</v>
      </c>
      <c r="B50" s="217">
        <v>111168</v>
      </c>
      <c r="C50" s="218">
        <v>40</v>
      </c>
      <c r="D50" s="219" t="s">
        <v>267</v>
      </c>
      <c r="E50" s="224"/>
      <c r="F50" s="220"/>
      <c r="G50" s="221">
        <v>1</v>
      </c>
      <c r="H50" s="222">
        <v>1</v>
      </c>
      <c r="I50" s="222">
        <v>1</v>
      </c>
      <c r="J50" s="222">
        <v>5</v>
      </c>
      <c r="K50" s="223"/>
      <c r="L50" s="224" t="s">
        <v>105</v>
      </c>
      <c r="M50" s="223"/>
      <c r="N50" s="225" t="s">
        <v>268</v>
      </c>
      <c r="O50" s="147" t="s">
        <v>447</v>
      </c>
    </row>
    <row r="51" spans="1:15" ht="28.5" customHeight="1">
      <c r="A51" s="138">
        <v>48</v>
      </c>
      <c r="B51" s="217">
        <v>111169</v>
      </c>
      <c r="C51" s="218">
        <v>41</v>
      </c>
      <c r="D51" s="219" t="s">
        <v>269</v>
      </c>
      <c r="E51" s="219"/>
      <c r="F51" s="220"/>
      <c r="G51" s="221">
        <v>1</v>
      </c>
      <c r="H51" s="222">
        <v>1</v>
      </c>
      <c r="I51" s="222">
        <v>1</v>
      </c>
      <c r="J51" s="222">
        <v>5</v>
      </c>
      <c r="K51" s="223"/>
      <c r="L51" s="224" t="s">
        <v>105</v>
      </c>
      <c r="M51" s="223"/>
      <c r="N51" s="225" t="s">
        <v>270</v>
      </c>
      <c r="O51" s="147" t="s">
        <v>447</v>
      </c>
    </row>
    <row r="52" spans="1:15" ht="28.5" customHeight="1">
      <c r="A52" s="138">
        <v>49</v>
      </c>
      <c r="B52" s="217">
        <v>111170</v>
      </c>
      <c r="C52" s="218">
        <v>19</v>
      </c>
      <c r="D52" s="219" t="s">
        <v>271</v>
      </c>
      <c r="E52" s="224"/>
      <c r="F52" s="220"/>
      <c r="G52" s="221">
        <v>1</v>
      </c>
      <c r="H52" s="222">
        <v>1</v>
      </c>
      <c r="I52" s="222">
        <v>2</v>
      </c>
      <c r="J52" s="222">
        <v>5</v>
      </c>
      <c r="K52" s="223"/>
      <c r="L52" s="224" t="s">
        <v>105</v>
      </c>
      <c r="M52" s="223"/>
      <c r="N52" s="225" t="s">
        <v>272</v>
      </c>
      <c r="O52" s="147" t="s">
        <v>447</v>
      </c>
    </row>
    <row r="53" spans="1:15" ht="28.5" customHeight="1">
      <c r="A53" s="138">
        <v>50</v>
      </c>
      <c r="B53" s="217">
        <v>111171</v>
      </c>
      <c r="C53" s="218">
        <v>43</v>
      </c>
      <c r="D53" s="219" t="s">
        <v>273</v>
      </c>
      <c r="E53" s="219"/>
      <c r="F53" s="220"/>
      <c r="G53" s="221">
        <v>1</v>
      </c>
      <c r="H53" s="222">
        <v>1</v>
      </c>
      <c r="I53" s="222">
        <v>1</v>
      </c>
      <c r="J53" s="222">
        <v>9</v>
      </c>
      <c r="K53" s="223"/>
      <c r="L53" s="224" t="s">
        <v>105</v>
      </c>
      <c r="M53" s="223"/>
      <c r="N53" s="225" t="s">
        <v>274</v>
      </c>
      <c r="O53" s="147" t="s">
        <v>447</v>
      </c>
    </row>
    <row r="54" spans="1:15" ht="28.5" customHeight="1">
      <c r="A54" s="138">
        <v>51</v>
      </c>
      <c r="B54" s="217">
        <v>111172</v>
      </c>
      <c r="C54" s="218">
        <v>5</v>
      </c>
      <c r="D54" s="219" t="s">
        <v>275</v>
      </c>
      <c r="E54" s="219"/>
      <c r="F54" s="220"/>
      <c r="G54" s="221">
        <v>1</v>
      </c>
      <c r="H54" s="222">
        <v>1</v>
      </c>
      <c r="I54" s="222">
        <v>1</v>
      </c>
      <c r="J54" s="222">
        <v>5</v>
      </c>
      <c r="K54" s="223"/>
      <c r="L54" s="224" t="s">
        <v>105</v>
      </c>
      <c r="M54" s="223"/>
      <c r="N54" s="225" t="s">
        <v>276</v>
      </c>
      <c r="O54" s="147" t="s">
        <v>447</v>
      </c>
    </row>
    <row r="55" spans="1:15" ht="28.5" customHeight="1">
      <c r="A55" s="138">
        <v>52</v>
      </c>
      <c r="B55" s="217">
        <v>111173</v>
      </c>
      <c r="C55" s="218">
        <v>8</v>
      </c>
      <c r="D55" s="219" t="s">
        <v>277</v>
      </c>
      <c r="E55" s="219"/>
      <c r="F55" s="220"/>
      <c r="G55" s="221">
        <v>1</v>
      </c>
      <c r="H55" s="222">
        <v>1</v>
      </c>
      <c r="I55" s="222">
        <v>1</v>
      </c>
      <c r="J55" s="222">
        <v>5</v>
      </c>
      <c r="K55" s="223"/>
      <c r="L55" s="224" t="s">
        <v>105</v>
      </c>
      <c r="M55" s="223"/>
      <c r="N55" s="225" t="s">
        <v>278</v>
      </c>
      <c r="O55" s="147" t="s">
        <v>447</v>
      </c>
    </row>
    <row r="56" spans="1:15" ht="28.5" customHeight="1">
      <c r="A56" s="138">
        <v>53</v>
      </c>
      <c r="B56" s="217">
        <v>111174</v>
      </c>
      <c r="C56" s="218">
        <v>42</v>
      </c>
      <c r="D56" s="219" t="s">
        <v>126</v>
      </c>
      <c r="E56" s="219"/>
      <c r="F56" s="220"/>
      <c r="G56" s="221">
        <v>1</v>
      </c>
      <c r="H56" s="222">
        <v>1</v>
      </c>
      <c r="I56" s="222">
        <v>1</v>
      </c>
      <c r="J56" s="222">
        <v>9</v>
      </c>
      <c r="K56" s="223"/>
      <c r="L56" s="224" t="s">
        <v>105</v>
      </c>
      <c r="M56" s="223"/>
      <c r="N56" s="225" t="s">
        <v>279</v>
      </c>
      <c r="O56" s="147" t="s">
        <v>447</v>
      </c>
    </row>
    <row r="57" spans="1:15" ht="28.5" customHeight="1">
      <c r="A57" s="138">
        <v>54</v>
      </c>
      <c r="B57" s="217">
        <v>111175</v>
      </c>
      <c r="C57" s="218">
        <v>6</v>
      </c>
      <c r="D57" s="219" t="s">
        <v>115</v>
      </c>
      <c r="E57" s="224"/>
      <c r="F57" s="220"/>
      <c r="G57" s="221">
        <v>1</v>
      </c>
      <c r="H57" s="222">
        <v>1</v>
      </c>
      <c r="I57" s="222">
        <v>2</v>
      </c>
      <c r="J57" s="222">
        <v>5</v>
      </c>
      <c r="K57" s="223"/>
      <c r="L57" s="224" t="s">
        <v>105</v>
      </c>
      <c r="M57" s="223"/>
      <c r="N57" s="225" t="s">
        <v>280</v>
      </c>
      <c r="O57" s="147" t="s">
        <v>447</v>
      </c>
    </row>
    <row r="58" spans="1:15" ht="28.5" customHeight="1">
      <c r="A58" s="138">
        <v>55</v>
      </c>
      <c r="B58" s="217">
        <v>111176</v>
      </c>
      <c r="C58" s="218">
        <v>48</v>
      </c>
      <c r="D58" s="219" t="s">
        <v>281</v>
      </c>
      <c r="E58" s="219"/>
      <c r="F58" s="220"/>
      <c r="G58" s="221">
        <v>1</v>
      </c>
      <c r="H58" s="222">
        <v>1</v>
      </c>
      <c r="I58" s="222">
        <v>2</v>
      </c>
      <c r="J58" s="222">
        <v>9</v>
      </c>
      <c r="K58" s="223"/>
      <c r="L58" s="224" t="s">
        <v>105</v>
      </c>
      <c r="M58" s="223"/>
      <c r="N58" s="225" t="s">
        <v>282</v>
      </c>
      <c r="O58" s="147" t="s">
        <v>447</v>
      </c>
    </row>
    <row r="59" spans="1:15" ht="28.5" customHeight="1">
      <c r="A59" s="138">
        <v>56</v>
      </c>
      <c r="B59" s="217">
        <v>111177</v>
      </c>
      <c r="C59" s="218">
        <v>20</v>
      </c>
      <c r="D59" s="219" t="s">
        <v>122</v>
      </c>
      <c r="E59" s="219"/>
      <c r="F59" s="220"/>
      <c r="G59" s="221">
        <v>1</v>
      </c>
      <c r="H59" s="222">
        <v>1</v>
      </c>
      <c r="I59" s="222">
        <v>2</v>
      </c>
      <c r="J59" s="222">
        <v>5</v>
      </c>
      <c r="K59" s="223"/>
      <c r="L59" s="224" t="s">
        <v>105</v>
      </c>
      <c r="M59" s="223"/>
      <c r="N59" s="225" t="s">
        <v>283</v>
      </c>
      <c r="O59" s="147" t="s">
        <v>447</v>
      </c>
    </row>
    <row r="60" spans="1:15" ht="28.5" customHeight="1">
      <c r="A60" s="138">
        <v>57</v>
      </c>
      <c r="B60" s="217">
        <v>111178</v>
      </c>
      <c r="C60" s="218">
        <v>13</v>
      </c>
      <c r="D60" s="219" t="s">
        <v>284</v>
      </c>
      <c r="E60" s="224"/>
      <c r="F60" s="220"/>
      <c r="G60" s="221">
        <v>1</v>
      </c>
      <c r="H60" s="222">
        <v>1</v>
      </c>
      <c r="I60" s="222">
        <v>2</v>
      </c>
      <c r="J60" s="222">
        <v>5</v>
      </c>
      <c r="K60" s="223"/>
      <c r="L60" s="224" t="s">
        <v>105</v>
      </c>
      <c r="M60" s="223"/>
      <c r="N60" s="225" t="s">
        <v>285</v>
      </c>
      <c r="O60" s="147" t="s">
        <v>447</v>
      </c>
    </row>
    <row r="61" spans="1:15" ht="28.5" customHeight="1">
      <c r="A61" s="138">
        <v>58</v>
      </c>
      <c r="B61" s="217">
        <v>111179</v>
      </c>
      <c r="C61" s="218">
        <v>16</v>
      </c>
      <c r="D61" s="219" t="s">
        <v>284</v>
      </c>
      <c r="E61" s="219"/>
      <c r="F61" s="220"/>
      <c r="G61" s="221">
        <v>1</v>
      </c>
      <c r="H61" s="222">
        <v>1</v>
      </c>
      <c r="I61" s="222">
        <v>2</v>
      </c>
      <c r="J61" s="222">
        <v>5</v>
      </c>
      <c r="K61" s="223"/>
      <c r="L61" s="224" t="s">
        <v>105</v>
      </c>
      <c r="M61" s="223"/>
      <c r="N61" s="225" t="s">
        <v>286</v>
      </c>
      <c r="O61" s="147" t="s">
        <v>447</v>
      </c>
    </row>
    <row r="62" spans="1:15" ht="28.5" customHeight="1">
      <c r="A62" s="138">
        <v>59</v>
      </c>
      <c r="B62" s="217">
        <v>111180</v>
      </c>
      <c r="C62" s="218">
        <v>11</v>
      </c>
      <c r="D62" s="219" t="s">
        <v>287</v>
      </c>
      <c r="E62" s="219"/>
      <c r="F62" s="220"/>
      <c r="G62" s="221">
        <v>1</v>
      </c>
      <c r="H62" s="222">
        <v>1</v>
      </c>
      <c r="I62" s="222">
        <v>1</v>
      </c>
      <c r="J62" s="222">
        <v>7</v>
      </c>
      <c r="K62" s="223"/>
      <c r="L62" s="224" t="s">
        <v>105</v>
      </c>
      <c r="M62" s="223"/>
      <c r="N62" s="225" t="s">
        <v>288</v>
      </c>
      <c r="O62" s="147" t="s">
        <v>447</v>
      </c>
    </row>
    <row r="63" spans="1:15" ht="28.5" customHeight="1">
      <c r="A63" s="138">
        <v>60</v>
      </c>
      <c r="B63" s="217">
        <v>111181</v>
      </c>
      <c r="C63" s="218">
        <v>44</v>
      </c>
      <c r="D63" s="219" t="s">
        <v>289</v>
      </c>
      <c r="E63" s="219"/>
      <c r="F63" s="220"/>
      <c r="G63" s="221">
        <v>1</v>
      </c>
      <c r="H63" s="222">
        <v>1</v>
      </c>
      <c r="I63" s="222">
        <v>1</v>
      </c>
      <c r="J63" s="222">
        <v>5</v>
      </c>
      <c r="K63" s="223"/>
      <c r="L63" s="224" t="s">
        <v>105</v>
      </c>
      <c r="M63" s="223"/>
      <c r="N63" s="225" t="s">
        <v>290</v>
      </c>
      <c r="O63" s="147" t="s">
        <v>447</v>
      </c>
    </row>
    <row r="64" spans="1:15" ht="28.5" customHeight="1">
      <c r="A64" s="138">
        <v>61</v>
      </c>
      <c r="B64" s="217">
        <v>111182</v>
      </c>
      <c r="C64" s="218">
        <v>17</v>
      </c>
      <c r="D64" s="219" t="s">
        <v>291</v>
      </c>
      <c r="E64" s="219"/>
      <c r="F64" s="220"/>
      <c r="G64" s="221">
        <v>1</v>
      </c>
      <c r="H64" s="222">
        <v>1</v>
      </c>
      <c r="I64" s="222">
        <v>1</v>
      </c>
      <c r="J64" s="222">
        <v>9</v>
      </c>
      <c r="K64" s="223"/>
      <c r="L64" s="224" t="s">
        <v>105</v>
      </c>
      <c r="M64" s="223"/>
      <c r="N64" s="225" t="s">
        <v>292</v>
      </c>
      <c r="O64" s="147" t="s">
        <v>447</v>
      </c>
    </row>
    <row r="65" spans="1:15" ht="28.5" customHeight="1">
      <c r="A65" s="138">
        <v>62</v>
      </c>
      <c r="B65" s="217">
        <v>111183</v>
      </c>
      <c r="C65" s="218">
        <v>56</v>
      </c>
      <c r="D65" s="219" t="s">
        <v>293</v>
      </c>
      <c r="E65" s="219"/>
      <c r="F65" s="220"/>
      <c r="G65" s="221">
        <v>1</v>
      </c>
      <c r="H65" s="222">
        <v>1</v>
      </c>
      <c r="I65" s="222">
        <v>1</v>
      </c>
      <c r="J65" s="222">
        <v>5</v>
      </c>
      <c r="K65" s="223"/>
      <c r="L65" s="224" t="s">
        <v>105</v>
      </c>
      <c r="M65" s="223"/>
      <c r="N65" s="225" t="s">
        <v>294</v>
      </c>
      <c r="O65" s="147" t="s">
        <v>447</v>
      </c>
    </row>
    <row r="66" spans="1:15" ht="28.5" customHeight="1">
      <c r="A66" s="138">
        <v>63</v>
      </c>
      <c r="B66" s="217">
        <v>111184</v>
      </c>
      <c r="C66" s="218">
        <v>38</v>
      </c>
      <c r="D66" s="219" t="s">
        <v>441</v>
      </c>
      <c r="E66" s="224"/>
      <c r="F66" s="220"/>
      <c r="G66" s="221">
        <v>1</v>
      </c>
      <c r="H66" s="222">
        <v>1</v>
      </c>
      <c r="I66" s="222">
        <v>1</v>
      </c>
      <c r="J66" s="226">
        <v>5</v>
      </c>
      <c r="K66" s="223"/>
      <c r="L66" s="224" t="s">
        <v>105</v>
      </c>
      <c r="M66" s="223"/>
      <c r="N66" s="224" t="s">
        <v>442</v>
      </c>
      <c r="O66" s="147" t="s">
        <v>447</v>
      </c>
    </row>
    <row r="67" spans="1:15" ht="28.5" customHeight="1">
      <c r="A67" s="138">
        <v>64</v>
      </c>
      <c r="B67" s="217">
        <v>111185</v>
      </c>
      <c r="C67" s="218">
        <v>1</v>
      </c>
      <c r="D67" s="219" t="s">
        <v>295</v>
      </c>
      <c r="E67" s="219"/>
      <c r="F67" s="220"/>
      <c r="G67" s="221">
        <v>1</v>
      </c>
      <c r="H67" s="222">
        <v>1</v>
      </c>
      <c r="I67" s="222">
        <v>2</v>
      </c>
      <c r="J67" s="222">
        <v>9</v>
      </c>
      <c r="K67" s="223"/>
      <c r="L67" s="224" t="s">
        <v>105</v>
      </c>
      <c r="M67" s="223"/>
      <c r="N67" s="225" t="s">
        <v>296</v>
      </c>
      <c r="O67" s="147" t="s">
        <v>447</v>
      </c>
    </row>
    <row r="68" spans="1:15" ht="28.5" customHeight="1">
      <c r="A68" s="138">
        <v>65</v>
      </c>
      <c r="B68" s="217">
        <v>111186</v>
      </c>
      <c r="C68" s="218">
        <v>2</v>
      </c>
      <c r="D68" s="219" t="s">
        <v>297</v>
      </c>
      <c r="E68" s="224"/>
      <c r="F68" s="220"/>
      <c r="G68" s="221">
        <v>1</v>
      </c>
      <c r="H68" s="222">
        <v>1</v>
      </c>
      <c r="I68" s="222">
        <v>2</v>
      </c>
      <c r="J68" s="222">
        <v>5</v>
      </c>
      <c r="K68" s="223"/>
      <c r="L68" s="224" t="s">
        <v>105</v>
      </c>
      <c r="M68" s="223"/>
      <c r="N68" s="225" t="s">
        <v>298</v>
      </c>
      <c r="O68" s="147" t="s">
        <v>447</v>
      </c>
    </row>
    <row r="69" spans="1:15" ht="28.5" customHeight="1">
      <c r="A69" s="138">
        <v>66</v>
      </c>
      <c r="B69" s="217">
        <v>111187</v>
      </c>
      <c r="C69" s="218">
        <v>3</v>
      </c>
      <c r="D69" s="219" t="s">
        <v>299</v>
      </c>
      <c r="E69" s="219"/>
      <c r="F69" s="220"/>
      <c r="G69" s="221">
        <v>1</v>
      </c>
      <c r="H69" s="222">
        <v>1</v>
      </c>
      <c r="I69" s="222">
        <v>2</v>
      </c>
      <c r="J69" s="222">
        <v>9</v>
      </c>
      <c r="K69" s="223"/>
      <c r="L69" s="224" t="s">
        <v>105</v>
      </c>
      <c r="M69" s="223"/>
      <c r="N69" s="225" t="s">
        <v>300</v>
      </c>
      <c r="O69" s="147" t="s">
        <v>447</v>
      </c>
    </row>
    <row r="70" spans="1:15" ht="28.5" customHeight="1">
      <c r="A70" s="138">
        <v>67</v>
      </c>
      <c r="B70" s="217">
        <v>111188</v>
      </c>
      <c r="C70" s="218">
        <v>4</v>
      </c>
      <c r="D70" s="219" t="s">
        <v>301</v>
      </c>
      <c r="E70" s="219"/>
      <c r="F70" s="220"/>
      <c r="G70" s="221">
        <v>1</v>
      </c>
      <c r="H70" s="222">
        <v>1</v>
      </c>
      <c r="I70" s="222">
        <v>2</v>
      </c>
      <c r="J70" s="222">
        <v>5</v>
      </c>
      <c r="K70" s="223"/>
      <c r="L70" s="224" t="s">
        <v>105</v>
      </c>
      <c r="M70" s="223"/>
      <c r="N70" s="225" t="s">
        <v>302</v>
      </c>
      <c r="O70" s="147" t="s">
        <v>447</v>
      </c>
    </row>
    <row r="71" spans="1:15" ht="28.5" customHeight="1">
      <c r="A71" s="138">
        <v>68</v>
      </c>
      <c r="B71" s="217">
        <v>111189</v>
      </c>
      <c r="C71" s="218">
        <v>5</v>
      </c>
      <c r="D71" s="219" t="s">
        <v>106</v>
      </c>
      <c r="E71" s="224"/>
      <c r="F71" s="220"/>
      <c r="G71" s="221">
        <v>1</v>
      </c>
      <c r="H71" s="222">
        <v>1</v>
      </c>
      <c r="I71" s="222">
        <v>1</v>
      </c>
      <c r="J71" s="222">
        <v>9</v>
      </c>
      <c r="K71" s="223"/>
      <c r="L71" s="224" t="s">
        <v>105</v>
      </c>
      <c r="M71" s="223"/>
      <c r="N71" s="225" t="s">
        <v>303</v>
      </c>
      <c r="O71" s="147" t="s">
        <v>447</v>
      </c>
    </row>
    <row r="72" spans="1:15" ht="28.5" customHeight="1">
      <c r="A72" s="138">
        <v>69</v>
      </c>
      <c r="B72" s="217">
        <v>111190</v>
      </c>
      <c r="C72" s="218">
        <v>6</v>
      </c>
      <c r="D72" s="219" t="s">
        <v>106</v>
      </c>
      <c r="E72" s="219"/>
      <c r="F72" s="220"/>
      <c r="G72" s="221">
        <v>1</v>
      </c>
      <c r="H72" s="222">
        <v>1</v>
      </c>
      <c r="I72" s="222">
        <v>1</v>
      </c>
      <c r="J72" s="222">
        <v>9</v>
      </c>
      <c r="K72" s="223"/>
      <c r="L72" s="224" t="s">
        <v>105</v>
      </c>
      <c r="M72" s="223"/>
      <c r="N72" s="225" t="s">
        <v>304</v>
      </c>
      <c r="O72" s="147" t="s">
        <v>447</v>
      </c>
    </row>
    <row r="73" spans="1:15" ht="28.5" customHeight="1">
      <c r="A73" s="138">
        <v>70</v>
      </c>
      <c r="B73" s="217">
        <v>111191</v>
      </c>
      <c r="C73" s="218">
        <v>7</v>
      </c>
      <c r="D73" s="219" t="s">
        <v>305</v>
      </c>
      <c r="E73" s="219"/>
      <c r="F73" s="220"/>
      <c r="G73" s="221">
        <v>1</v>
      </c>
      <c r="H73" s="222">
        <v>1</v>
      </c>
      <c r="I73" s="222">
        <v>1</v>
      </c>
      <c r="J73" s="222">
        <v>5</v>
      </c>
      <c r="K73" s="223"/>
      <c r="L73" s="224" t="s">
        <v>105</v>
      </c>
      <c r="M73" s="223"/>
      <c r="N73" s="225" t="s">
        <v>306</v>
      </c>
      <c r="O73" s="147" t="s">
        <v>447</v>
      </c>
    </row>
    <row r="74" spans="1:15" ht="28.5" customHeight="1">
      <c r="A74" s="138">
        <v>71</v>
      </c>
      <c r="B74" s="217">
        <v>111192</v>
      </c>
      <c r="C74" s="218">
        <v>8</v>
      </c>
      <c r="D74" s="219" t="s">
        <v>305</v>
      </c>
      <c r="E74" s="219"/>
      <c r="F74" s="220"/>
      <c r="G74" s="221">
        <v>1</v>
      </c>
      <c r="H74" s="222">
        <v>1</v>
      </c>
      <c r="I74" s="222">
        <v>1</v>
      </c>
      <c r="J74" s="222">
        <v>5</v>
      </c>
      <c r="K74" s="223"/>
      <c r="L74" s="224" t="s">
        <v>105</v>
      </c>
      <c r="M74" s="223"/>
      <c r="N74" s="225" t="s">
        <v>307</v>
      </c>
      <c r="O74" s="147" t="s">
        <v>447</v>
      </c>
    </row>
    <row r="75" spans="1:15" ht="28.5" customHeight="1">
      <c r="A75" s="138">
        <v>72</v>
      </c>
      <c r="B75" s="217">
        <v>111193</v>
      </c>
      <c r="C75" s="218">
        <v>9</v>
      </c>
      <c r="D75" s="219" t="s">
        <v>308</v>
      </c>
      <c r="E75" s="224"/>
      <c r="F75" s="220"/>
      <c r="G75" s="221">
        <v>1</v>
      </c>
      <c r="H75" s="222">
        <v>1</v>
      </c>
      <c r="I75" s="222">
        <v>1</v>
      </c>
      <c r="J75" s="222">
        <v>7</v>
      </c>
      <c r="K75" s="223"/>
      <c r="L75" s="224" t="s">
        <v>105</v>
      </c>
      <c r="M75" s="223"/>
      <c r="N75" s="225" t="s">
        <v>309</v>
      </c>
      <c r="O75" s="147" t="s">
        <v>447</v>
      </c>
    </row>
    <row r="76" spans="1:15" ht="28.5" customHeight="1">
      <c r="A76" s="138">
        <v>73</v>
      </c>
      <c r="B76" s="217">
        <v>111194</v>
      </c>
      <c r="C76" s="218">
        <v>10</v>
      </c>
      <c r="D76" s="219" t="s">
        <v>310</v>
      </c>
      <c r="E76" s="224"/>
      <c r="F76" s="220"/>
      <c r="G76" s="221">
        <v>1</v>
      </c>
      <c r="H76" s="222">
        <v>1</v>
      </c>
      <c r="I76" s="222">
        <v>1</v>
      </c>
      <c r="J76" s="222">
        <v>9</v>
      </c>
      <c r="K76" s="223"/>
      <c r="L76" s="224" t="s">
        <v>105</v>
      </c>
      <c r="M76" s="223"/>
      <c r="N76" s="225" t="s">
        <v>311</v>
      </c>
      <c r="O76" s="147" t="s">
        <v>447</v>
      </c>
    </row>
    <row r="77" spans="1:15" ht="28.5" customHeight="1">
      <c r="A77" s="138">
        <v>74</v>
      </c>
      <c r="B77" s="217">
        <v>111195</v>
      </c>
      <c r="C77" s="218">
        <v>11</v>
      </c>
      <c r="D77" s="219" t="s">
        <v>312</v>
      </c>
      <c r="E77" s="219"/>
      <c r="F77" s="220"/>
      <c r="G77" s="221">
        <v>1</v>
      </c>
      <c r="H77" s="222">
        <v>1</v>
      </c>
      <c r="I77" s="222">
        <v>2</v>
      </c>
      <c r="J77" s="222">
        <v>5</v>
      </c>
      <c r="K77" s="223"/>
      <c r="L77" s="224" t="s">
        <v>105</v>
      </c>
      <c r="M77" s="223"/>
      <c r="N77" s="225" t="s">
        <v>313</v>
      </c>
      <c r="O77" s="147" t="s">
        <v>447</v>
      </c>
    </row>
    <row r="78" spans="1:15" ht="28.5" customHeight="1">
      <c r="A78" s="138">
        <v>75</v>
      </c>
      <c r="B78" s="217">
        <v>111196</v>
      </c>
      <c r="C78" s="218">
        <v>12</v>
      </c>
      <c r="D78" s="219" t="s">
        <v>312</v>
      </c>
      <c r="E78" s="219"/>
      <c r="F78" s="220"/>
      <c r="G78" s="221">
        <v>1</v>
      </c>
      <c r="H78" s="222">
        <v>1</v>
      </c>
      <c r="I78" s="222">
        <v>2</v>
      </c>
      <c r="J78" s="222">
        <v>5</v>
      </c>
      <c r="K78" s="223"/>
      <c r="L78" s="224" t="s">
        <v>105</v>
      </c>
      <c r="M78" s="223"/>
      <c r="N78" s="225" t="s">
        <v>314</v>
      </c>
      <c r="O78" s="147" t="s">
        <v>447</v>
      </c>
    </row>
    <row r="79" spans="1:15" ht="28.5" customHeight="1">
      <c r="A79" s="138">
        <v>76</v>
      </c>
      <c r="B79" s="217">
        <v>111197</v>
      </c>
      <c r="C79" s="218">
        <v>13</v>
      </c>
      <c r="D79" s="219" t="s">
        <v>315</v>
      </c>
      <c r="E79" s="219"/>
      <c r="F79" s="220"/>
      <c r="G79" s="221">
        <v>1</v>
      </c>
      <c r="H79" s="222">
        <v>1</v>
      </c>
      <c r="I79" s="222">
        <v>1</v>
      </c>
      <c r="J79" s="222">
        <v>9</v>
      </c>
      <c r="K79" s="223"/>
      <c r="L79" s="224" t="s">
        <v>105</v>
      </c>
      <c r="M79" s="223"/>
      <c r="N79" s="225" t="s">
        <v>316</v>
      </c>
      <c r="O79" s="147" t="s">
        <v>447</v>
      </c>
    </row>
    <row r="80" spans="1:15" ht="28.5" customHeight="1">
      <c r="A80" s="138">
        <v>77</v>
      </c>
      <c r="B80" s="217">
        <v>111198</v>
      </c>
      <c r="C80" s="218">
        <v>14</v>
      </c>
      <c r="D80" s="219" t="s">
        <v>317</v>
      </c>
      <c r="E80" s="219"/>
      <c r="F80" s="220"/>
      <c r="G80" s="221">
        <v>1</v>
      </c>
      <c r="H80" s="222">
        <v>1</v>
      </c>
      <c r="I80" s="222">
        <v>2</v>
      </c>
      <c r="J80" s="222">
        <v>9</v>
      </c>
      <c r="K80" s="223"/>
      <c r="L80" s="224" t="s">
        <v>105</v>
      </c>
      <c r="M80" s="223"/>
      <c r="N80" s="225" t="s">
        <v>318</v>
      </c>
      <c r="O80" s="147" t="s">
        <v>447</v>
      </c>
    </row>
    <row r="81" spans="1:15" ht="28.5" customHeight="1">
      <c r="A81" s="138">
        <v>78</v>
      </c>
      <c r="B81" s="217">
        <v>111199</v>
      </c>
      <c r="C81" s="218">
        <v>15</v>
      </c>
      <c r="D81" s="219" t="s">
        <v>319</v>
      </c>
      <c r="E81" s="219"/>
      <c r="F81" s="220"/>
      <c r="G81" s="221">
        <v>1</v>
      </c>
      <c r="H81" s="222">
        <v>1</v>
      </c>
      <c r="I81" s="222">
        <v>1</v>
      </c>
      <c r="J81" s="222">
        <v>9</v>
      </c>
      <c r="K81" s="223"/>
      <c r="L81" s="224" t="s">
        <v>105</v>
      </c>
      <c r="M81" s="223"/>
      <c r="N81" s="225" t="s">
        <v>320</v>
      </c>
      <c r="O81" s="147" t="s">
        <v>447</v>
      </c>
    </row>
    <row r="82" spans="1:15" ht="28.5" customHeight="1">
      <c r="A82" s="138">
        <v>79</v>
      </c>
      <c r="B82" s="217">
        <v>111200</v>
      </c>
      <c r="C82" s="218">
        <v>16</v>
      </c>
      <c r="D82" s="219" t="s">
        <v>321</v>
      </c>
      <c r="E82" s="219"/>
      <c r="F82" s="220"/>
      <c r="G82" s="221">
        <v>1</v>
      </c>
      <c r="H82" s="222">
        <v>1</v>
      </c>
      <c r="I82" s="222">
        <v>1</v>
      </c>
      <c r="J82" s="222">
        <v>7</v>
      </c>
      <c r="K82" s="223"/>
      <c r="L82" s="224" t="s">
        <v>105</v>
      </c>
      <c r="M82" s="223"/>
      <c r="N82" s="225" t="s">
        <v>322</v>
      </c>
      <c r="O82" s="147" t="s">
        <v>447</v>
      </c>
    </row>
    <row r="83" spans="1:15" ht="28.5" customHeight="1">
      <c r="A83" s="138">
        <v>80</v>
      </c>
      <c r="B83" s="217">
        <v>111201</v>
      </c>
      <c r="C83" s="218">
        <v>17</v>
      </c>
      <c r="D83" s="219" t="s">
        <v>107</v>
      </c>
      <c r="E83" s="219"/>
      <c r="F83" s="220"/>
      <c r="G83" s="221">
        <v>1</v>
      </c>
      <c r="H83" s="222">
        <v>1</v>
      </c>
      <c r="I83" s="222">
        <v>2</v>
      </c>
      <c r="J83" s="222">
        <v>9</v>
      </c>
      <c r="K83" s="223"/>
      <c r="L83" s="224" t="s">
        <v>105</v>
      </c>
      <c r="M83" s="223"/>
      <c r="N83" s="225" t="s">
        <v>323</v>
      </c>
      <c r="O83" s="147" t="s">
        <v>447</v>
      </c>
    </row>
    <row r="84" spans="1:15" ht="28.5" customHeight="1">
      <c r="A84" s="138">
        <v>81</v>
      </c>
      <c r="B84" s="217">
        <v>111202</v>
      </c>
      <c r="C84" s="218">
        <v>18</v>
      </c>
      <c r="D84" s="219" t="s">
        <v>107</v>
      </c>
      <c r="E84" s="224"/>
      <c r="F84" s="220"/>
      <c r="G84" s="221">
        <v>1</v>
      </c>
      <c r="H84" s="222">
        <v>1</v>
      </c>
      <c r="I84" s="222">
        <v>2</v>
      </c>
      <c r="J84" s="222">
        <v>9</v>
      </c>
      <c r="K84" s="223"/>
      <c r="L84" s="224" t="s">
        <v>105</v>
      </c>
      <c r="M84" s="223"/>
      <c r="N84" s="225" t="s">
        <v>324</v>
      </c>
      <c r="O84" s="147" t="s">
        <v>447</v>
      </c>
    </row>
    <row r="85" spans="1:15" ht="28.5" customHeight="1">
      <c r="A85" s="138">
        <v>82</v>
      </c>
      <c r="B85" s="217">
        <v>111203</v>
      </c>
      <c r="C85" s="218">
        <v>19</v>
      </c>
      <c r="D85" s="219" t="s">
        <v>124</v>
      </c>
      <c r="E85" s="219"/>
      <c r="F85" s="220"/>
      <c r="G85" s="221">
        <v>1</v>
      </c>
      <c r="H85" s="222">
        <v>1</v>
      </c>
      <c r="I85" s="222">
        <v>1</v>
      </c>
      <c r="J85" s="222">
        <v>9</v>
      </c>
      <c r="K85" s="223"/>
      <c r="L85" s="224" t="s">
        <v>105</v>
      </c>
      <c r="M85" s="223"/>
      <c r="N85" s="225" t="s">
        <v>325</v>
      </c>
      <c r="O85" s="147" t="s">
        <v>447</v>
      </c>
    </row>
    <row r="86" spans="1:15" ht="28.5" customHeight="1">
      <c r="A86" s="138">
        <v>83</v>
      </c>
      <c r="B86" s="217">
        <v>111204</v>
      </c>
      <c r="C86" s="218">
        <v>20</v>
      </c>
      <c r="D86" s="219" t="s">
        <v>326</v>
      </c>
      <c r="E86" s="219"/>
      <c r="F86" s="220"/>
      <c r="G86" s="221">
        <v>1</v>
      </c>
      <c r="H86" s="222">
        <v>1</v>
      </c>
      <c r="I86" s="222">
        <v>1</v>
      </c>
      <c r="J86" s="222">
        <v>5</v>
      </c>
      <c r="K86" s="223"/>
      <c r="L86" s="224" t="s">
        <v>105</v>
      </c>
      <c r="M86" s="223"/>
      <c r="N86" s="225" t="s">
        <v>327</v>
      </c>
      <c r="O86" s="147" t="s">
        <v>447</v>
      </c>
    </row>
    <row r="87" spans="1:15" ht="28.5" customHeight="1">
      <c r="A87" s="138">
        <v>84</v>
      </c>
      <c r="B87" s="217">
        <v>111205</v>
      </c>
      <c r="C87" s="218">
        <v>21</v>
      </c>
      <c r="D87" s="219" t="s">
        <v>328</v>
      </c>
      <c r="E87" s="224"/>
      <c r="F87" s="220"/>
      <c r="G87" s="221">
        <v>1</v>
      </c>
      <c r="H87" s="222">
        <v>1</v>
      </c>
      <c r="I87" s="222">
        <v>1</v>
      </c>
      <c r="J87" s="222">
        <v>9</v>
      </c>
      <c r="K87" s="223"/>
      <c r="L87" s="224" t="s">
        <v>105</v>
      </c>
      <c r="M87" s="223"/>
      <c r="N87" s="225" t="s">
        <v>329</v>
      </c>
      <c r="O87" s="147" t="s">
        <v>447</v>
      </c>
    </row>
    <row r="88" spans="1:15" ht="28.5" customHeight="1">
      <c r="A88" s="138">
        <v>85</v>
      </c>
      <c r="B88" s="217">
        <v>111206</v>
      </c>
      <c r="C88" s="218">
        <v>22</v>
      </c>
      <c r="D88" s="219" t="s">
        <v>330</v>
      </c>
      <c r="E88" s="219"/>
      <c r="F88" s="220"/>
      <c r="G88" s="221">
        <v>1</v>
      </c>
      <c r="H88" s="222">
        <v>1</v>
      </c>
      <c r="I88" s="222">
        <v>2</v>
      </c>
      <c r="J88" s="222">
        <v>9</v>
      </c>
      <c r="K88" s="223"/>
      <c r="L88" s="224" t="s">
        <v>105</v>
      </c>
      <c r="M88" s="223"/>
      <c r="N88" s="225" t="s">
        <v>331</v>
      </c>
      <c r="O88" s="147" t="s">
        <v>447</v>
      </c>
    </row>
    <row r="89" spans="1:15" ht="28.5" customHeight="1">
      <c r="A89" s="138">
        <v>86</v>
      </c>
      <c r="B89" s="217">
        <v>111207</v>
      </c>
      <c r="C89" s="218">
        <v>23</v>
      </c>
      <c r="D89" s="219" t="s">
        <v>332</v>
      </c>
      <c r="E89" s="219"/>
      <c r="F89" s="220"/>
      <c r="G89" s="221">
        <v>1</v>
      </c>
      <c r="H89" s="222">
        <v>1</v>
      </c>
      <c r="I89" s="222">
        <v>1</v>
      </c>
      <c r="J89" s="222">
        <v>9</v>
      </c>
      <c r="K89" s="223"/>
      <c r="L89" s="224" t="s">
        <v>105</v>
      </c>
      <c r="M89" s="223"/>
      <c r="N89" s="225" t="s">
        <v>333</v>
      </c>
      <c r="O89" s="147" t="s">
        <v>447</v>
      </c>
    </row>
    <row r="90" spans="1:15" ht="28.5" customHeight="1">
      <c r="A90" s="138">
        <v>87</v>
      </c>
      <c r="B90" s="217">
        <v>111208</v>
      </c>
      <c r="C90" s="218">
        <v>24</v>
      </c>
      <c r="D90" s="219" t="s">
        <v>334</v>
      </c>
      <c r="E90" s="219"/>
      <c r="F90" s="220"/>
      <c r="G90" s="221">
        <v>1</v>
      </c>
      <c r="H90" s="222">
        <v>1</v>
      </c>
      <c r="I90" s="222">
        <v>1</v>
      </c>
      <c r="J90" s="222">
        <v>7</v>
      </c>
      <c r="K90" s="223"/>
      <c r="L90" s="224" t="s">
        <v>105</v>
      </c>
      <c r="M90" s="223"/>
      <c r="N90" s="225" t="s">
        <v>335</v>
      </c>
      <c r="O90" s="147" t="s">
        <v>447</v>
      </c>
    </row>
    <row r="91" spans="1:15" ht="28.5" customHeight="1">
      <c r="A91" s="138">
        <v>88</v>
      </c>
      <c r="B91" s="217">
        <v>111209</v>
      </c>
      <c r="C91" s="218">
        <v>25</v>
      </c>
      <c r="D91" s="219" t="s">
        <v>336</v>
      </c>
      <c r="E91" s="219"/>
      <c r="F91" s="220"/>
      <c r="G91" s="221">
        <v>1</v>
      </c>
      <c r="H91" s="222">
        <v>1</v>
      </c>
      <c r="I91" s="222">
        <v>1</v>
      </c>
      <c r="J91" s="222">
        <v>9</v>
      </c>
      <c r="K91" s="223"/>
      <c r="L91" s="224" t="s">
        <v>105</v>
      </c>
      <c r="M91" s="223"/>
      <c r="N91" s="225" t="s">
        <v>337</v>
      </c>
      <c r="O91" s="147" t="s">
        <v>447</v>
      </c>
    </row>
    <row r="92" spans="1:15" ht="28.5" customHeight="1">
      <c r="A92" s="138">
        <v>89</v>
      </c>
      <c r="B92" s="217">
        <v>111210</v>
      </c>
      <c r="C92" s="218">
        <v>26</v>
      </c>
      <c r="D92" s="219" t="s">
        <v>338</v>
      </c>
      <c r="E92" s="219"/>
      <c r="F92" s="220"/>
      <c r="G92" s="221">
        <v>1</v>
      </c>
      <c r="H92" s="222">
        <v>1</v>
      </c>
      <c r="I92" s="222">
        <v>2</v>
      </c>
      <c r="J92" s="222">
        <v>5</v>
      </c>
      <c r="K92" s="223"/>
      <c r="L92" s="224" t="s">
        <v>105</v>
      </c>
      <c r="M92" s="223"/>
      <c r="N92" s="225" t="s">
        <v>339</v>
      </c>
      <c r="O92" s="147" t="s">
        <v>447</v>
      </c>
    </row>
    <row r="93" spans="1:15" ht="28.5" customHeight="1">
      <c r="A93" s="138">
        <v>90</v>
      </c>
      <c r="B93" s="217">
        <v>111211</v>
      </c>
      <c r="C93" s="218">
        <v>27</v>
      </c>
      <c r="D93" s="219" t="s">
        <v>340</v>
      </c>
      <c r="E93" s="224"/>
      <c r="F93" s="220"/>
      <c r="G93" s="221">
        <v>1</v>
      </c>
      <c r="H93" s="222">
        <v>1</v>
      </c>
      <c r="I93" s="222">
        <v>1</v>
      </c>
      <c r="J93" s="222">
        <v>9</v>
      </c>
      <c r="K93" s="223"/>
      <c r="L93" s="224" t="s">
        <v>105</v>
      </c>
      <c r="M93" s="223"/>
      <c r="N93" s="225" t="s">
        <v>341</v>
      </c>
      <c r="O93" s="147" t="s">
        <v>447</v>
      </c>
    </row>
    <row r="94" spans="1:15" ht="28.5" customHeight="1">
      <c r="A94" s="138">
        <v>91</v>
      </c>
      <c r="B94" s="217">
        <v>111212</v>
      </c>
      <c r="C94" s="218">
        <v>28</v>
      </c>
      <c r="D94" s="219" t="s">
        <v>342</v>
      </c>
      <c r="E94" s="224"/>
      <c r="F94" s="220"/>
      <c r="G94" s="221">
        <v>1</v>
      </c>
      <c r="H94" s="222">
        <v>1</v>
      </c>
      <c r="I94" s="222">
        <v>1</v>
      </c>
      <c r="J94" s="222">
        <v>9</v>
      </c>
      <c r="K94" s="223"/>
      <c r="L94" s="224" t="s">
        <v>105</v>
      </c>
      <c r="M94" s="223"/>
      <c r="N94" s="225" t="s">
        <v>343</v>
      </c>
      <c r="O94" s="147" t="s">
        <v>447</v>
      </c>
    </row>
    <row r="95" spans="1:15" ht="28.5" customHeight="1">
      <c r="A95" s="138">
        <v>92</v>
      </c>
      <c r="B95" s="217">
        <v>111213</v>
      </c>
      <c r="C95" s="218">
        <v>29</v>
      </c>
      <c r="D95" s="219" t="s">
        <v>344</v>
      </c>
      <c r="E95" s="224"/>
      <c r="F95" s="220"/>
      <c r="G95" s="221">
        <v>1</v>
      </c>
      <c r="H95" s="222">
        <v>1</v>
      </c>
      <c r="I95" s="222">
        <v>2</v>
      </c>
      <c r="J95" s="222">
        <v>9</v>
      </c>
      <c r="K95" s="223"/>
      <c r="L95" s="224" t="s">
        <v>105</v>
      </c>
      <c r="M95" s="223"/>
      <c r="N95" s="225" t="s">
        <v>345</v>
      </c>
      <c r="O95" s="147" t="s">
        <v>447</v>
      </c>
    </row>
    <row r="96" spans="1:15" ht="28.5" customHeight="1">
      <c r="A96" s="138">
        <v>93</v>
      </c>
      <c r="B96" s="217">
        <v>111214</v>
      </c>
      <c r="C96" s="218">
        <v>30</v>
      </c>
      <c r="D96" s="219" t="s">
        <v>346</v>
      </c>
      <c r="E96" s="219"/>
      <c r="F96" s="220"/>
      <c r="G96" s="221">
        <v>1</v>
      </c>
      <c r="H96" s="222">
        <v>1</v>
      </c>
      <c r="I96" s="222">
        <v>2</v>
      </c>
      <c r="J96" s="222">
        <v>9</v>
      </c>
      <c r="K96" s="223"/>
      <c r="L96" s="224" t="s">
        <v>105</v>
      </c>
      <c r="M96" s="223"/>
      <c r="N96" s="225" t="s">
        <v>347</v>
      </c>
      <c r="O96" s="147" t="s">
        <v>447</v>
      </c>
    </row>
    <row r="97" spans="1:15" ht="28.5" customHeight="1">
      <c r="A97" s="138">
        <v>94</v>
      </c>
      <c r="B97" s="217">
        <v>111215</v>
      </c>
      <c r="C97" s="218">
        <v>31</v>
      </c>
      <c r="D97" s="219" t="s">
        <v>346</v>
      </c>
      <c r="E97" s="219"/>
      <c r="F97" s="220"/>
      <c r="G97" s="221">
        <v>1</v>
      </c>
      <c r="H97" s="222">
        <v>1</v>
      </c>
      <c r="I97" s="222">
        <v>2</v>
      </c>
      <c r="J97" s="222">
        <v>9</v>
      </c>
      <c r="K97" s="223"/>
      <c r="L97" s="224" t="s">
        <v>105</v>
      </c>
      <c r="M97" s="223"/>
      <c r="N97" s="225" t="s">
        <v>348</v>
      </c>
      <c r="O97" s="147" t="s">
        <v>447</v>
      </c>
    </row>
    <row r="98" spans="1:15" ht="28.5" customHeight="1">
      <c r="A98" s="138">
        <v>95</v>
      </c>
      <c r="B98" s="217">
        <v>111216</v>
      </c>
      <c r="C98" s="218">
        <v>32</v>
      </c>
      <c r="D98" s="219" t="s">
        <v>349</v>
      </c>
      <c r="E98" s="219"/>
      <c r="F98" s="220"/>
      <c r="G98" s="221">
        <v>1</v>
      </c>
      <c r="H98" s="222">
        <v>1</v>
      </c>
      <c r="I98" s="222">
        <v>2</v>
      </c>
      <c r="J98" s="222">
        <v>9</v>
      </c>
      <c r="K98" s="223"/>
      <c r="L98" s="224" t="s">
        <v>105</v>
      </c>
      <c r="M98" s="223"/>
      <c r="N98" s="225" t="s">
        <v>350</v>
      </c>
      <c r="O98" s="147" t="s">
        <v>447</v>
      </c>
    </row>
    <row r="99" spans="1:15" ht="28.5" customHeight="1">
      <c r="A99" s="138">
        <v>96</v>
      </c>
      <c r="B99" s="217">
        <v>111217</v>
      </c>
      <c r="C99" s="218">
        <v>33</v>
      </c>
      <c r="D99" s="219" t="s">
        <v>119</v>
      </c>
      <c r="E99" s="224"/>
      <c r="F99" s="220"/>
      <c r="G99" s="221">
        <v>1</v>
      </c>
      <c r="H99" s="222">
        <v>1</v>
      </c>
      <c r="I99" s="222">
        <v>1</v>
      </c>
      <c r="J99" s="222">
        <v>7</v>
      </c>
      <c r="K99" s="223"/>
      <c r="L99" s="224" t="s">
        <v>105</v>
      </c>
      <c r="M99" s="223"/>
      <c r="N99" s="225" t="s">
        <v>351</v>
      </c>
      <c r="O99" s="147" t="s">
        <v>447</v>
      </c>
    </row>
    <row r="100" spans="1:15" ht="28.5" customHeight="1">
      <c r="A100" s="138">
        <v>97</v>
      </c>
      <c r="B100" s="217">
        <v>111218</v>
      </c>
      <c r="C100" s="218">
        <v>34</v>
      </c>
      <c r="D100" s="219" t="s">
        <v>225</v>
      </c>
      <c r="E100" s="224"/>
      <c r="F100" s="220"/>
      <c r="G100" s="221">
        <v>1</v>
      </c>
      <c r="H100" s="222">
        <v>1</v>
      </c>
      <c r="I100" s="222">
        <v>2</v>
      </c>
      <c r="J100" s="222">
        <v>9</v>
      </c>
      <c r="K100" s="223"/>
      <c r="L100" s="224" t="s">
        <v>105</v>
      </c>
      <c r="M100" s="223"/>
      <c r="N100" s="225" t="s">
        <v>352</v>
      </c>
      <c r="O100" s="147" t="s">
        <v>447</v>
      </c>
    </row>
    <row r="101" spans="1:15" ht="28.5" customHeight="1">
      <c r="A101" s="138">
        <v>98</v>
      </c>
      <c r="B101" s="217">
        <v>111219</v>
      </c>
      <c r="C101" s="218">
        <v>35</v>
      </c>
      <c r="D101" s="219" t="s">
        <v>353</v>
      </c>
      <c r="E101" s="219"/>
      <c r="F101" s="220"/>
      <c r="G101" s="221">
        <v>1</v>
      </c>
      <c r="H101" s="222">
        <v>1</v>
      </c>
      <c r="I101" s="222">
        <v>2</v>
      </c>
      <c r="J101" s="222">
        <v>5</v>
      </c>
      <c r="K101" s="223"/>
      <c r="L101" s="224" t="s">
        <v>105</v>
      </c>
      <c r="M101" s="223"/>
      <c r="N101" s="225" t="s">
        <v>354</v>
      </c>
      <c r="O101" s="147" t="s">
        <v>447</v>
      </c>
    </row>
    <row r="102" spans="1:15" ht="28.5" customHeight="1">
      <c r="A102" s="138">
        <v>99</v>
      </c>
      <c r="B102" s="217">
        <v>111220</v>
      </c>
      <c r="C102" s="218">
        <v>36</v>
      </c>
      <c r="D102" s="219" t="s">
        <v>355</v>
      </c>
      <c r="E102" s="219"/>
      <c r="F102" s="220"/>
      <c r="G102" s="221">
        <v>1</v>
      </c>
      <c r="H102" s="222">
        <v>1</v>
      </c>
      <c r="I102" s="222">
        <v>1</v>
      </c>
      <c r="J102" s="222">
        <v>5</v>
      </c>
      <c r="K102" s="223"/>
      <c r="L102" s="224" t="s">
        <v>105</v>
      </c>
      <c r="M102" s="223"/>
      <c r="N102" s="225" t="s">
        <v>356</v>
      </c>
      <c r="O102" s="147" t="s">
        <v>447</v>
      </c>
    </row>
    <row r="103" spans="1:15" ht="28.5" customHeight="1">
      <c r="A103" s="138">
        <v>100</v>
      </c>
      <c r="B103" s="217">
        <v>111221</v>
      </c>
      <c r="C103" s="218">
        <v>37</v>
      </c>
      <c r="D103" s="219" t="s">
        <v>357</v>
      </c>
      <c r="E103" s="219"/>
      <c r="F103" s="220"/>
      <c r="G103" s="221">
        <v>1</v>
      </c>
      <c r="H103" s="222">
        <v>1</v>
      </c>
      <c r="I103" s="222">
        <v>1</v>
      </c>
      <c r="J103" s="222">
        <v>9</v>
      </c>
      <c r="K103" s="223"/>
      <c r="L103" s="224" t="s">
        <v>105</v>
      </c>
      <c r="M103" s="223"/>
      <c r="N103" s="225" t="s">
        <v>358</v>
      </c>
      <c r="O103" s="147" t="s">
        <v>447</v>
      </c>
    </row>
    <row r="104" spans="1:15" ht="28.5" customHeight="1">
      <c r="A104" s="138">
        <v>101</v>
      </c>
      <c r="B104" s="217">
        <v>111222</v>
      </c>
      <c r="C104" s="218">
        <v>38</v>
      </c>
      <c r="D104" s="219" t="s">
        <v>359</v>
      </c>
      <c r="E104" s="219"/>
      <c r="F104" s="220"/>
      <c r="G104" s="221">
        <v>1</v>
      </c>
      <c r="H104" s="222">
        <v>1</v>
      </c>
      <c r="I104" s="222">
        <v>1</v>
      </c>
      <c r="J104" s="222">
        <v>5</v>
      </c>
      <c r="K104" s="223"/>
      <c r="L104" s="224" t="s">
        <v>105</v>
      </c>
      <c r="M104" s="223"/>
      <c r="N104" s="225" t="s">
        <v>360</v>
      </c>
      <c r="O104" s="147" t="s">
        <v>447</v>
      </c>
    </row>
    <row r="105" spans="1:15" ht="28.5" customHeight="1">
      <c r="A105" s="138">
        <v>102</v>
      </c>
      <c r="B105" s="217">
        <v>111223</v>
      </c>
      <c r="C105" s="218">
        <v>39</v>
      </c>
      <c r="D105" s="219" t="s">
        <v>361</v>
      </c>
      <c r="E105" s="219"/>
      <c r="F105" s="220"/>
      <c r="G105" s="221">
        <v>1</v>
      </c>
      <c r="H105" s="222">
        <v>1</v>
      </c>
      <c r="I105" s="222">
        <v>2</v>
      </c>
      <c r="J105" s="222">
        <v>9</v>
      </c>
      <c r="K105" s="223"/>
      <c r="L105" s="224" t="s">
        <v>105</v>
      </c>
      <c r="M105" s="223"/>
      <c r="N105" s="225" t="s">
        <v>362</v>
      </c>
      <c r="O105" s="147" t="s">
        <v>447</v>
      </c>
    </row>
    <row r="106" spans="1:15" ht="28.5" customHeight="1">
      <c r="A106" s="138">
        <v>103</v>
      </c>
      <c r="B106" s="217">
        <v>111224</v>
      </c>
      <c r="C106" s="218">
        <v>40</v>
      </c>
      <c r="D106" s="219" t="s">
        <v>363</v>
      </c>
      <c r="E106" s="219"/>
      <c r="F106" s="220"/>
      <c r="G106" s="221">
        <v>1</v>
      </c>
      <c r="H106" s="222">
        <v>1</v>
      </c>
      <c r="I106" s="222">
        <v>2</v>
      </c>
      <c r="J106" s="222">
        <v>9</v>
      </c>
      <c r="K106" s="223"/>
      <c r="L106" s="224" t="s">
        <v>105</v>
      </c>
      <c r="M106" s="223"/>
      <c r="N106" s="225" t="s">
        <v>364</v>
      </c>
      <c r="O106" s="147" t="s">
        <v>447</v>
      </c>
    </row>
    <row r="107" spans="1:15" ht="28.5" customHeight="1">
      <c r="A107" s="138">
        <v>104</v>
      </c>
      <c r="B107" s="217">
        <v>111225</v>
      </c>
      <c r="C107" s="218">
        <v>41</v>
      </c>
      <c r="D107" s="219" t="s">
        <v>109</v>
      </c>
      <c r="E107" s="219"/>
      <c r="F107" s="220"/>
      <c r="G107" s="221">
        <v>1</v>
      </c>
      <c r="H107" s="222">
        <v>1</v>
      </c>
      <c r="I107" s="222">
        <v>2</v>
      </c>
      <c r="J107" s="222">
        <v>7</v>
      </c>
      <c r="K107" s="223"/>
      <c r="L107" s="224" t="s">
        <v>105</v>
      </c>
      <c r="M107" s="223"/>
      <c r="N107" s="225" t="s">
        <v>365</v>
      </c>
      <c r="O107" s="147" t="s">
        <v>447</v>
      </c>
    </row>
    <row r="108" spans="1:15" ht="28.5" customHeight="1">
      <c r="A108" s="138">
        <v>105</v>
      </c>
      <c r="B108" s="217">
        <v>111226</v>
      </c>
      <c r="C108" s="218">
        <v>42</v>
      </c>
      <c r="D108" s="219" t="s">
        <v>366</v>
      </c>
      <c r="E108" s="224"/>
      <c r="F108" s="220"/>
      <c r="G108" s="221">
        <v>1</v>
      </c>
      <c r="H108" s="222">
        <v>1</v>
      </c>
      <c r="I108" s="222">
        <v>2</v>
      </c>
      <c r="J108" s="222">
        <v>9</v>
      </c>
      <c r="K108" s="223"/>
      <c r="L108" s="224" t="s">
        <v>105</v>
      </c>
      <c r="M108" s="223"/>
      <c r="N108" s="225" t="s">
        <v>367</v>
      </c>
      <c r="O108" s="147" t="s">
        <v>447</v>
      </c>
    </row>
    <row r="109" spans="1:15" ht="28.5" customHeight="1">
      <c r="A109" s="138">
        <v>106</v>
      </c>
      <c r="B109" s="217">
        <v>111227</v>
      </c>
      <c r="C109" s="218">
        <v>43</v>
      </c>
      <c r="D109" s="219" t="s">
        <v>110</v>
      </c>
      <c r="E109" s="219"/>
      <c r="F109" s="220"/>
      <c r="G109" s="221">
        <v>1</v>
      </c>
      <c r="H109" s="222">
        <v>1</v>
      </c>
      <c r="I109" s="222">
        <v>2</v>
      </c>
      <c r="J109" s="222">
        <v>9</v>
      </c>
      <c r="K109" s="223"/>
      <c r="L109" s="224" t="s">
        <v>105</v>
      </c>
      <c r="M109" s="223"/>
      <c r="N109" s="225" t="s">
        <v>368</v>
      </c>
      <c r="O109" s="147" t="s">
        <v>447</v>
      </c>
    </row>
    <row r="110" spans="1:15" ht="28.5" customHeight="1">
      <c r="A110" s="138">
        <v>107</v>
      </c>
      <c r="B110" s="217">
        <v>111228</v>
      </c>
      <c r="C110" s="218">
        <v>44</v>
      </c>
      <c r="D110" s="219" t="s">
        <v>369</v>
      </c>
      <c r="E110" s="219"/>
      <c r="F110" s="220"/>
      <c r="G110" s="221">
        <v>1</v>
      </c>
      <c r="H110" s="222">
        <v>1</v>
      </c>
      <c r="I110" s="222">
        <v>2</v>
      </c>
      <c r="J110" s="222">
        <v>7</v>
      </c>
      <c r="K110" s="223"/>
      <c r="L110" s="224" t="s">
        <v>105</v>
      </c>
      <c r="M110" s="223"/>
      <c r="N110" s="225" t="s">
        <v>370</v>
      </c>
      <c r="O110" s="147" t="s">
        <v>447</v>
      </c>
    </row>
    <row r="111" spans="1:15" ht="28.5" customHeight="1">
      <c r="A111" s="138">
        <v>108</v>
      </c>
      <c r="B111" s="217">
        <v>111229</v>
      </c>
      <c r="C111" s="218">
        <v>45</v>
      </c>
      <c r="D111" s="219" t="s">
        <v>371</v>
      </c>
      <c r="E111" s="224"/>
      <c r="F111" s="220"/>
      <c r="G111" s="221">
        <v>1</v>
      </c>
      <c r="H111" s="222">
        <v>1</v>
      </c>
      <c r="I111" s="222">
        <v>1</v>
      </c>
      <c r="J111" s="222">
        <v>9</v>
      </c>
      <c r="K111" s="223"/>
      <c r="L111" s="224" t="s">
        <v>105</v>
      </c>
      <c r="M111" s="223"/>
      <c r="N111" s="225" t="s">
        <v>372</v>
      </c>
      <c r="O111" s="147" t="s">
        <v>447</v>
      </c>
    </row>
    <row r="112" spans="1:15" ht="28.5" customHeight="1">
      <c r="A112" s="138">
        <v>109</v>
      </c>
      <c r="B112" s="217">
        <v>111230</v>
      </c>
      <c r="C112" s="218">
        <v>46</v>
      </c>
      <c r="D112" s="219" t="s">
        <v>244</v>
      </c>
      <c r="E112" s="224"/>
      <c r="F112" s="220"/>
      <c r="G112" s="221">
        <v>1</v>
      </c>
      <c r="H112" s="222">
        <v>1</v>
      </c>
      <c r="I112" s="222">
        <v>2</v>
      </c>
      <c r="J112" s="222">
        <v>9</v>
      </c>
      <c r="K112" s="223"/>
      <c r="L112" s="224" t="s">
        <v>105</v>
      </c>
      <c r="M112" s="223"/>
      <c r="N112" s="225" t="s">
        <v>373</v>
      </c>
      <c r="O112" s="147" t="s">
        <v>447</v>
      </c>
    </row>
    <row r="113" spans="1:15" ht="28.5" customHeight="1">
      <c r="A113" s="138">
        <v>110</v>
      </c>
      <c r="B113" s="217">
        <v>111231</v>
      </c>
      <c r="C113" s="218">
        <v>47</v>
      </c>
      <c r="D113" s="219" t="s">
        <v>121</v>
      </c>
      <c r="E113" s="219"/>
      <c r="F113" s="220"/>
      <c r="G113" s="221">
        <v>1</v>
      </c>
      <c r="H113" s="222">
        <v>1</v>
      </c>
      <c r="I113" s="222">
        <v>1</v>
      </c>
      <c r="J113" s="222">
        <v>9</v>
      </c>
      <c r="K113" s="223"/>
      <c r="L113" s="224" t="s">
        <v>105</v>
      </c>
      <c r="M113" s="223"/>
      <c r="N113" s="225" t="s">
        <v>374</v>
      </c>
      <c r="O113" s="147" t="s">
        <v>447</v>
      </c>
    </row>
    <row r="114" spans="1:15" ht="28.5" customHeight="1">
      <c r="A114" s="138">
        <v>111</v>
      </c>
      <c r="B114" s="217">
        <v>111232</v>
      </c>
      <c r="C114" s="218">
        <v>48</v>
      </c>
      <c r="D114" s="219" t="s">
        <v>375</v>
      </c>
      <c r="E114" s="219"/>
      <c r="F114" s="220"/>
      <c r="G114" s="221">
        <v>1</v>
      </c>
      <c r="H114" s="222">
        <v>1</v>
      </c>
      <c r="I114" s="222">
        <v>2</v>
      </c>
      <c r="J114" s="222">
        <v>5</v>
      </c>
      <c r="K114" s="223"/>
      <c r="L114" s="224" t="s">
        <v>105</v>
      </c>
      <c r="M114" s="223"/>
      <c r="N114" s="225" t="s">
        <v>376</v>
      </c>
      <c r="O114" s="147" t="s">
        <v>447</v>
      </c>
    </row>
    <row r="115" spans="1:15" ht="28.5" customHeight="1">
      <c r="A115" s="138">
        <v>112</v>
      </c>
      <c r="B115" s="217">
        <v>111233</v>
      </c>
      <c r="C115" s="218">
        <v>49</v>
      </c>
      <c r="D115" s="219" t="s">
        <v>377</v>
      </c>
      <c r="E115" s="219"/>
      <c r="F115" s="220"/>
      <c r="G115" s="221">
        <v>1</v>
      </c>
      <c r="H115" s="222">
        <v>1</v>
      </c>
      <c r="I115" s="222">
        <v>1</v>
      </c>
      <c r="J115" s="222">
        <v>7</v>
      </c>
      <c r="K115" s="223"/>
      <c r="L115" s="224" t="s">
        <v>105</v>
      </c>
      <c r="M115" s="223"/>
      <c r="N115" s="225" t="s">
        <v>378</v>
      </c>
      <c r="O115" s="147" t="s">
        <v>447</v>
      </c>
    </row>
    <row r="116" spans="1:15" ht="28.5" customHeight="1">
      <c r="A116" s="138">
        <v>113</v>
      </c>
      <c r="B116" s="217">
        <v>111234</v>
      </c>
      <c r="C116" s="218">
        <v>50</v>
      </c>
      <c r="D116" s="219" t="s">
        <v>379</v>
      </c>
      <c r="E116" s="219"/>
      <c r="F116" s="220"/>
      <c r="G116" s="221">
        <v>1</v>
      </c>
      <c r="H116" s="222">
        <v>1</v>
      </c>
      <c r="I116" s="222">
        <v>1</v>
      </c>
      <c r="J116" s="222">
        <v>9</v>
      </c>
      <c r="K116" s="223"/>
      <c r="L116" s="224" t="s">
        <v>105</v>
      </c>
      <c r="M116" s="223"/>
      <c r="N116" s="225" t="s">
        <v>380</v>
      </c>
      <c r="O116" s="147" t="s">
        <v>447</v>
      </c>
    </row>
    <row r="117" spans="1:15" ht="28.5" customHeight="1">
      <c r="A117" s="138">
        <v>114</v>
      </c>
      <c r="B117" s="217">
        <v>111235</v>
      </c>
      <c r="C117" s="218">
        <v>51</v>
      </c>
      <c r="D117" s="219" t="s">
        <v>381</v>
      </c>
      <c r="E117" s="224"/>
      <c r="F117" s="220"/>
      <c r="G117" s="221">
        <v>1</v>
      </c>
      <c r="H117" s="222">
        <v>1</v>
      </c>
      <c r="I117" s="222">
        <v>2</v>
      </c>
      <c r="J117" s="222">
        <v>9</v>
      </c>
      <c r="K117" s="223"/>
      <c r="L117" s="224" t="s">
        <v>105</v>
      </c>
      <c r="M117" s="223"/>
      <c r="N117" s="225" t="s">
        <v>382</v>
      </c>
      <c r="O117" s="147" t="s">
        <v>447</v>
      </c>
    </row>
    <row r="118" spans="1:15" ht="28.5" customHeight="1">
      <c r="A118" s="138">
        <v>115</v>
      </c>
      <c r="B118" s="217">
        <v>111236</v>
      </c>
      <c r="C118" s="218">
        <v>52</v>
      </c>
      <c r="D118" s="219" t="s">
        <v>383</v>
      </c>
      <c r="E118" s="219"/>
      <c r="F118" s="220"/>
      <c r="G118" s="221">
        <v>1</v>
      </c>
      <c r="H118" s="222">
        <v>1</v>
      </c>
      <c r="I118" s="222">
        <v>2</v>
      </c>
      <c r="J118" s="222">
        <v>9</v>
      </c>
      <c r="K118" s="223"/>
      <c r="L118" s="224" t="s">
        <v>105</v>
      </c>
      <c r="M118" s="223"/>
      <c r="N118" s="225" t="s">
        <v>384</v>
      </c>
      <c r="O118" s="147" t="s">
        <v>447</v>
      </c>
    </row>
    <row r="119" spans="1:15" ht="28.5" customHeight="1">
      <c r="A119" s="138">
        <v>116</v>
      </c>
      <c r="B119" s="217">
        <v>111237</v>
      </c>
      <c r="C119" s="218">
        <v>53</v>
      </c>
      <c r="D119" s="219" t="s">
        <v>385</v>
      </c>
      <c r="E119" s="219"/>
      <c r="F119" s="220"/>
      <c r="G119" s="221">
        <v>1</v>
      </c>
      <c r="H119" s="222">
        <v>1</v>
      </c>
      <c r="I119" s="222">
        <v>2</v>
      </c>
      <c r="J119" s="222">
        <v>5</v>
      </c>
      <c r="K119" s="223"/>
      <c r="L119" s="224" t="s">
        <v>105</v>
      </c>
      <c r="M119" s="223"/>
      <c r="N119" s="225" t="s">
        <v>386</v>
      </c>
      <c r="O119" s="147" t="s">
        <v>447</v>
      </c>
    </row>
    <row r="120" spans="1:15" ht="28.5" customHeight="1">
      <c r="A120" s="138">
        <v>117</v>
      </c>
      <c r="B120" s="217">
        <v>111238</v>
      </c>
      <c r="C120" s="218">
        <v>54</v>
      </c>
      <c r="D120" s="219" t="s">
        <v>387</v>
      </c>
      <c r="E120" s="219"/>
      <c r="F120" s="220"/>
      <c r="G120" s="221">
        <v>1</v>
      </c>
      <c r="H120" s="222">
        <v>1</v>
      </c>
      <c r="I120" s="222">
        <v>2</v>
      </c>
      <c r="J120" s="222">
        <v>5</v>
      </c>
      <c r="K120" s="223"/>
      <c r="L120" s="224" t="s">
        <v>105</v>
      </c>
      <c r="M120" s="223"/>
      <c r="N120" s="225" t="s">
        <v>388</v>
      </c>
      <c r="O120" s="147" t="s">
        <v>447</v>
      </c>
    </row>
    <row r="121" spans="1:15" ht="28.5" customHeight="1">
      <c r="A121" s="138">
        <v>118</v>
      </c>
      <c r="B121" s="217">
        <v>111239</v>
      </c>
      <c r="C121" s="218">
        <v>55</v>
      </c>
      <c r="D121" s="219" t="s">
        <v>111</v>
      </c>
      <c r="E121" s="224"/>
      <c r="F121" s="220"/>
      <c r="G121" s="221">
        <v>1</v>
      </c>
      <c r="H121" s="222">
        <v>1</v>
      </c>
      <c r="I121" s="222">
        <v>2</v>
      </c>
      <c r="J121" s="222">
        <v>9</v>
      </c>
      <c r="K121" s="223"/>
      <c r="L121" s="224" t="s">
        <v>105</v>
      </c>
      <c r="M121" s="223"/>
      <c r="N121" s="225" t="s">
        <v>389</v>
      </c>
      <c r="O121" s="147" t="s">
        <v>447</v>
      </c>
    </row>
    <row r="122" spans="1:15" ht="28.5" customHeight="1">
      <c r="A122" s="138">
        <v>119</v>
      </c>
      <c r="B122" s="217">
        <v>111240</v>
      </c>
      <c r="C122" s="218">
        <v>56</v>
      </c>
      <c r="D122" s="219" t="s">
        <v>111</v>
      </c>
      <c r="E122" s="219"/>
      <c r="F122" s="220"/>
      <c r="G122" s="221">
        <v>1</v>
      </c>
      <c r="H122" s="222">
        <v>1</v>
      </c>
      <c r="I122" s="222">
        <v>2</v>
      </c>
      <c r="J122" s="222">
        <v>9</v>
      </c>
      <c r="K122" s="223"/>
      <c r="L122" s="224" t="s">
        <v>105</v>
      </c>
      <c r="M122" s="223"/>
      <c r="N122" s="225" t="s">
        <v>390</v>
      </c>
      <c r="O122" s="147" t="s">
        <v>447</v>
      </c>
    </row>
    <row r="123" spans="1:15" ht="28.5" customHeight="1">
      <c r="A123" s="138">
        <v>120</v>
      </c>
      <c r="B123" s="217">
        <v>111241</v>
      </c>
      <c r="C123" s="218">
        <v>57</v>
      </c>
      <c r="D123" s="219" t="s">
        <v>111</v>
      </c>
      <c r="E123" s="219"/>
      <c r="F123" s="220"/>
      <c r="G123" s="221">
        <v>1</v>
      </c>
      <c r="H123" s="222">
        <v>1</v>
      </c>
      <c r="I123" s="222">
        <v>2</v>
      </c>
      <c r="J123" s="222">
        <v>7</v>
      </c>
      <c r="K123" s="223"/>
      <c r="L123" s="224" t="s">
        <v>105</v>
      </c>
      <c r="M123" s="223"/>
      <c r="N123" s="225" t="s">
        <v>391</v>
      </c>
      <c r="O123" s="147" t="s">
        <v>447</v>
      </c>
    </row>
    <row r="124" spans="1:15" ht="28.5" customHeight="1">
      <c r="A124" s="138">
        <v>121</v>
      </c>
      <c r="B124" s="217">
        <v>111242</v>
      </c>
      <c r="C124" s="218">
        <v>58</v>
      </c>
      <c r="D124" s="219" t="s">
        <v>392</v>
      </c>
      <c r="E124" s="219"/>
      <c r="F124" s="220"/>
      <c r="G124" s="221">
        <v>1</v>
      </c>
      <c r="H124" s="222">
        <v>1</v>
      </c>
      <c r="I124" s="222">
        <v>2</v>
      </c>
      <c r="J124" s="222">
        <v>9</v>
      </c>
      <c r="K124" s="223"/>
      <c r="L124" s="224" t="s">
        <v>105</v>
      </c>
      <c r="M124" s="223"/>
      <c r="N124" s="225" t="s">
        <v>393</v>
      </c>
      <c r="O124" s="147" t="s">
        <v>447</v>
      </c>
    </row>
    <row r="125" spans="1:15" ht="28.5" customHeight="1">
      <c r="A125" s="138">
        <v>122</v>
      </c>
      <c r="B125" s="217">
        <v>111243</v>
      </c>
      <c r="C125" s="218">
        <v>59</v>
      </c>
      <c r="D125" s="219" t="s">
        <v>394</v>
      </c>
      <c r="E125" s="219"/>
      <c r="F125" s="220"/>
      <c r="G125" s="221">
        <v>1</v>
      </c>
      <c r="H125" s="222">
        <v>1</v>
      </c>
      <c r="I125" s="222">
        <v>2</v>
      </c>
      <c r="J125" s="222">
        <v>9</v>
      </c>
      <c r="K125" s="223"/>
      <c r="L125" s="224" t="s">
        <v>105</v>
      </c>
      <c r="M125" s="223"/>
      <c r="N125" s="225" t="s">
        <v>395</v>
      </c>
      <c r="O125" s="147" t="s">
        <v>447</v>
      </c>
    </row>
    <row r="126" spans="1:15" ht="28.5" customHeight="1">
      <c r="A126" s="138">
        <v>123</v>
      </c>
      <c r="B126" s="217">
        <v>111244</v>
      </c>
      <c r="C126" s="218">
        <v>60</v>
      </c>
      <c r="D126" s="219" t="s">
        <v>396</v>
      </c>
      <c r="E126" s="219"/>
      <c r="F126" s="220"/>
      <c r="G126" s="221">
        <v>1</v>
      </c>
      <c r="H126" s="222">
        <v>1</v>
      </c>
      <c r="I126" s="222">
        <v>2</v>
      </c>
      <c r="J126" s="222">
        <v>7</v>
      </c>
      <c r="K126" s="223"/>
      <c r="L126" s="224" t="s">
        <v>105</v>
      </c>
      <c r="M126" s="223"/>
      <c r="N126" s="225" t="s">
        <v>397</v>
      </c>
      <c r="O126" s="147" t="s">
        <v>447</v>
      </c>
    </row>
    <row r="127" spans="1:15" ht="28.5" customHeight="1">
      <c r="A127" s="138">
        <v>124</v>
      </c>
      <c r="B127" s="217">
        <v>111245</v>
      </c>
      <c r="C127" s="218">
        <v>61</v>
      </c>
      <c r="D127" s="219" t="s">
        <v>398</v>
      </c>
      <c r="E127" s="224"/>
      <c r="F127" s="220"/>
      <c r="G127" s="221">
        <v>1</v>
      </c>
      <c r="H127" s="222">
        <v>1</v>
      </c>
      <c r="I127" s="222">
        <v>2</v>
      </c>
      <c r="J127" s="222">
        <v>9</v>
      </c>
      <c r="K127" s="223"/>
      <c r="L127" s="224" t="s">
        <v>105</v>
      </c>
      <c r="M127" s="223"/>
      <c r="N127" s="225" t="s">
        <v>399</v>
      </c>
      <c r="O127" s="147" t="s">
        <v>447</v>
      </c>
    </row>
    <row r="128" spans="1:15" ht="28.5" customHeight="1">
      <c r="A128" s="138">
        <v>125</v>
      </c>
      <c r="B128" s="217">
        <v>111246</v>
      </c>
      <c r="C128" s="218">
        <v>62</v>
      </c>
      <c r="D128" s="219" t="s">
        <v>400</v>
      </c>
      <c r="E128" s="224"/>
      <c r="F128" s="220"/>
      <c r="G128" s="221">
        <v>1</v>
      </c>
      <c r="H128" s="222">
        <v>1</v>
      </c>
      <c r="I128" s="222">
        <v>2</v>
      </c>
      <c r="J128" s="222">
        <v>9</v>
      </c>
      <c r="K128" s="223"/>
      <c r="L128" s="224" t="s">
        <v>105</v>
      </c>
      <c r="M128" s="223"/>
      <c r="N128" s="225" t="s">
        <v>401</v>
      </c>
      <c r="O128" s="147" t="s">
        <v>447</v>
      </c>
    </row>
    <row r="129" spans="1:15" ht="28.5" customHeight="1">
      <c r="A129" s="138">
        <v>126</v>
      </c>
      <c r="B129" s="217">
        <v>111247</v>
      </c>
      <c r="C129" s="218">
        <v>63</v>
      </c>
      <c r="D129" s="219" t="s">
        <v>112</v>
      </c>
      <c r="E129" s="224"/>
      <c r="F129" s="220"/>
      <c r="G129" s="221">
        <v>1</v>
      </c>
      <c r="H129" s="222">
        <v>1</v>
      </c>
      <c r="I129" s="222">
        <v>1</v>
      </c>
      <c r="J129" s="222">
        <v>9</v>
      </c>
      <c r="K129" s="223"/>
      <c r="L129" s="224" t="s">
        <v>105</v>
      </c>
      <c r="M129" s="223"/>
      <c r="N129" s="225" t="s">
        <v>402</v>
      </c>
      <c r="O129" s="147" t="s">
        <v>447</v>
      </c>
    </row>
    <row r="130" spans="1:15" ht="28.5" customHeight="1">
      <c r="A130" s="138">
        <v>127</v>
      </c>
      <c r="B130" s="217">
        <v>111248</v>
      </c>
      <c r="C130" s="218">
        <v>64</v>
      </c>
      <c r="D130" s="219" t="s">
        <v>113</v>
      </c>
      <c r="E130" s="219"/>
      <c r="F130" s="220"/>
      <c r="G130" s="221">
        <v>1</v>
      </c>
      <c r="H130" s="222">
        <v>1</v>
      </c>
      <c r="I130" s="222">
        <v>2</v>
      </c>
      <c r="J130" s="222">
        <v>9</v>
      </c>
      <c r="K130" s="223"/>
      <c r="L130" s="224" t="s">
        <v>105</v>
      </c>
      <c r="M130" s="223"/>
      <c r="N130" s="224" t="s">
        <v>403</v>
      </c>
      <c r="O130" s="147" t="s">
        <v>447</v>
      </c>
    </row>
    <row r="131" spans="1:15" ht="28.5" customHeight="1">
      <c r="A131" s="138">
        <v>128</v>
      </c>
      <c r="B131" s="217">
        <v>111249</v>
      </c>
      <c r="C131" s="218">
        <v>65</v>
      </c>
      <c r="D131" s="219" t="s">
        <v>404</v>
      </c>
      <c r="E131" s="219"/>
      <c r="F131" s="220"/>
      <c r="G131" s="221">
        <v>1</v>
      </c>
      <c r="H131" s="222">
        <v>1</v>
      </c>
      <c r="I131" s="222">
        <v>2</v>
      </c>
      <c r="J131" s="222">
        <v>9</v>
      </c>
      <c r="K131" s="223"/>
      <c r="L131" s="224" t="s">
        <v>105</v>
      </c>
      <c r="M131" s="223"/>
      <c r="N131" s="224" t="s">
        <v>405</v>
      </c>
      <c r="O131" s="147" t="s">
        <v>447</v>
      </c>
    </row>
    <row r="132" spans="1:15" ht="28.5" customHeight="1">
      <c r="A132" s="138">
        <v>129</v>
      </c>
      <c r="B132" s="217">
        <v>111250</v>
      </c>
      <c r="C132" s="218">
        <v>66</v>
      </c>
      <c r="D132" s="219" t="s">
        <v>406</v>
      </c>
      <c r="E132" s="219"/>
      <c r="F132" s="220"/>
      <c r="G132" s="221">
        <v>1</v>
      </c>
      <c r="H132" s="222">
        <v>1</v>
      </c>
      <c r="I132" s="222">
        <v>2</v>
      </c>
      <c r="J132" s="222">
        <v>5</v>
      </c>
      <c r="K132" s="223"/>
      <c r="L132" s="224" t="s">
        <v>105</v>
      </c>
      <c r="M132" s="223"/>
      <c r="N132" s="224" t="s">
        <v>407</v>
      </c>
      <c r="O132" s="147" t="s">
        <v>447</v>
      </c>
    </row>
    <row r="133" spans="1:15" ht="28.5" customHeight="1">
      <c r="A133" s="138">
        <v>130</v>
      </c>
      <c r="B133" s="217">
        <v>111251</v>
      </c>
      <c r="C133" s="218">
        <v>67</v>
      </c>
      <c r="D133" s="219" t="s">
        <v>408</v>
      </c>
      <c r="E133" s="219"/>
      <c r="F133" s="220"/>
      <c r="G133" s="221">
        <v>1</v>
      </c>
      <c r="H133" s="222">
        <v>1</v>
      </c>
      <c r="I133" s="222">
        <v>2</v>
      </c>
      <c r="J133" s="222">
        <v>5</v>
      </c>
      <c r="K133" s="223"/>
      <c r="L133" s="224" t="s">
        <v>105</v>
      </c>
      <c r="M133" s="223"/>
      <c r="N133" s="224" t="s">
        <v>409</v>
      </c>
      <c r="O133" s="147" t="s">
        <v>447</v>
      </c>
    </row>
    <row r="134" spans="1:15" ht="28.5" customHeight="1">
      <c r="A134" s="138">
        <v>131</v>
      </c>
      <c r="B134" s="217">
        <v>111252</v>
      </c>
      <c r="C134" s="218">
        <v>68</v>
      </c>
      <c r="D134" s="219" t="s">
        <v>410</v>
      </c>
      <c r="E134" s="224"/>
      <c r="F134" s="220"/>
      <c r="G134" s="221">
        <v>1</v>
      </c>
      <c r="H134" s="222">
        <v>1</v>
      </c>
      <c r="I134" s="222">
        <v>2</v>
      </c>
      <c r="J134" s="222">
        <v>9</v>
      </c>
      <c r="K134" s="223"/>
      <c r="L134" s="224" t="s">
        <v>105</v>
      </c>
      <c r="M134" s="223"/>
      <c r="N134" s="224" t="s">
        <v>411</v>
      </c>
      <c r="O134" s="147" t="s">
        <v>447</v>
      </c>
    </row>
    <row r="135" spans="1:15" ht="28.5" customHeight="1">
      <c r="A135" s="138">
        <v>132</v>
      </c>
      <c r="B135" s="217">
        <v>111253</v>
      </c>
      <c r="C135" s="218">
        <v>69</v>
      </c>
      <c r="D135" s="219" t="s">
        <v>114</v>
      </c>
      <c r="E135" s="219"/>
      <c r="F135" s="220"/>
      <c r="G135" s="221">
        <v>1</v>
      </c>
      <c r="H135" s="222">
        <v>1</v>
      </c>
      <c r="I135" s="222">
        <v>2</v>
      </c>
      <c r="J135" s="222">
        <v>5</v>
      </c>
      <c r="K135" s="223"/>
      <c r="L135" s="224" t="s">
        <v>105</v>
      </c>
      <c r="M135" s="223"/>
      <c r="N135" s="224" t="s">
        <v>412</v>
      </c>
      <c r="O135" s="147" t="s">
        <v>447</v>
      </c>
    </row>
    <row r="136" spans="1:15" ht="28.5" customHeight="1">
      <c r="A136" s="138">
        <v>133</v>
      </c>
      <c r="B136" s="217">
        <v>111254</v>
      </c>
      <c r="C136" s="218">
        <v>70</v>
      </c>
      <c r="D136" s="219" t="s">
        <v>413</v>
      </c>
      <c r="E136" s="219"/>
      <c r="F136" s="220"/>
      <c r="G136" s="221">
        <v>1</v>
      </c>
      <c r="H136" s="222">
        <v>1</v>
      </c>
      <c r="I136" s="222">
        <v>1</v>
      </c>
      <c r="J136" s="222">
        <v>7</v>
      </c>
      <c r="K136" s="223"/>
      <c r="L136" s="224" t="s">
        <v>105</v>
      </c>
      <c r="M136" s="223"/>
      <c r="N136" s="224" t="s">
        <v>414</v>
      </c>
      <c r="O136" s="147" t="s">
        <v>447</v>
      </c>
    </row>
    <row r="137" spans="1:15" ht="28.5" customHeight="1">
      <c r="A137" s="138">
        <v>134</v>
      </c>
      <c r="B137" s="217">
        <v>111255</v>
      </c>
      <c r="C137" s="218">
        <v>71</v>
      </c>
      <c r="D137" s="219" t="s">
        <v>415</v>
      </c>
      <c r="E137" s="224"/>
      <c r="F137" s="220"/>
      <c r="G137" s="221">
        <v>1</v>
      </c>
      <c r="H137" s="222">
        <v>1</v>
      </c>
      <c r="I137" s="222">
        <v>2</v>
      </c>
      <c r="J137" s="222">
        <v>9</v>
      </c>
      <c r="K137" s="223"/>
      <c r="L137" s="224" t="s">
        <v>105</v>
      </c>
      <c r="M137" s="223"/>
      <c r="N137" s="224" t="s">
        <v>416</v>
      </c>
      <c r="O137" s="147" t="s">
        <v>447</v>
      </c>
    </row>
    <row r="138" spans="1:15" ht="28.5" customHeight="1">
      <c r="A138" s="138">
        <v>135</v>
      </c>
      <c r="B138" s="217">
        <v>111256</v>
      </c>
      <c r="C138" s="218">
        <v>72</v>
      </c>
      <c r="D138" s="219" t="s">
        <v>417</v>
      </c>
      <c r="E138" s="219"/>
      <c r="F138" s="220"/>
      <c r="G138" s="221">
        <v>1</v>
      </c>
      <c r="H138" s="222">
        <v>1</v>
      </c>
      <c r="I138" s="222">
        <v>2</v>
      </c>
      <c r="J138" s="222">
        <v>9</v>
      </c>
      <c r="K138" s="223"/>
      <c r="L138" s="224" t="s">
        <v>105</v>
      </c>
      <c r="M138" s="223"/>
      <c r="N138" s="224" t="s">
        <v>418</v>
      </c>
      <c r="O138" s="147" t="s">
        <v>447</v>
      </c>
    </row>
    <row r="139" spans="1:15" ht="28.5" customHeight="1">
      <c r="A139" s="138">
        <v>136</v>
      </c>
      <c r="B139" s="217">
        <v>111257</v>
      </c>
      <c r="C139" s="218">
        <v>73</v>
      </c>
      <c r="D139" s="219" t="s">
        <v>419</v>
      </c>
      <c r="E139" s="219"/>
      <c r="F139" s="220"/>
      <c r="G139" s="221">
        <v>1</v>
      </c>
      <c r="H139" s="222">
        <v>1</v>
      </c>
      <c r="I139" s="222">
        <v>2</v>
      </c>
      <c r="J139" s="222">
        <v>5</v>
      </c>
      <c r="K139" s="223"/>
      <c r="L139" s="224" t="s">
        <v>105</v>
      </c>
      <c r="M139" s="223"/>
      <c r="N139" s="224" t="s">
        <v>420</v>
      </c>
      <c r="O139" s="147" t="s">
        <v>447</v>
      </c>
    </row>
    <row r="140" spans="1:15" ht="28.5" customHeight="1">
      <c r="A140" s="138">
        <v>137</v>
      </c>
      <c r="B140" s="217">
        <v>111258</v>
      </c>
      <c r="C140" s="218">
        <v>74</v>
      </c>
      <c r="D140" s="219" t="s">
        <v>421</v>
      </c>
      <c r="E140" s="219"/>
      <c r="F140" s="220"/>
      <c r="G140" s="221">
        <v>1</v>
      </c>
      <c r="H140" s="222">
        <v>1</v>
      </c>
      <c r="I140" s="222">
        <v>2</v>
      </c>
      <c r="J140" s="222">
        <v>5</v>
      </c>
      <c r="K140" s="223"/>
      <c r="L140" s="224" t="s">
        <v>105</v>
      </c>
      <c r="M140" s="223"/>
      <c r="N140" s="224" t="s">
        <v>422</v>
      </c>
      <c r="O140" s="147" t="s">
        <v>447</v>
      </c>
    </row>
    <row r="141" spans="1:15" ht="28.5" customHeight="1">
      <c r="A141" s="138">
        <v>138</v>
      </c>
      <c r="B141" s="217">
        <v>111259</v>
      </c>
      <c r="C141" s="218">
        <v>75</v>
      </c>
      <c r="D141" s="219" t="s">
        <v>423</v>
      </c>
      <c r="E141" s="219"/>
      <c r="F141" s="220"/>
      <c r="G141" s="221">
        <v>1</v>
      </c>
      <c r="H141" s="222">
        <v>1</v>
      </c>
      <c r="I141" s="222">
        <v>1</v>
      </c>
      <c r="J141" s="222">
        <v>5</v>
      </c>
      <c r="K141" s="223"/>
      <c r="L141" s="224" t="s">
        <v>105</v>
      </c>
      <c r="M141" s="223"/>
      <c r="N141" s="224" t="s">
        <v>424</v>
      </c>
      <c r="O141" s="147" t="s">
        <v>447</v>
      </c>
    </row>
    <row r="142" spans="1:15" ht="28.5" customHeight="1">
      <c r="A142" s="138">
        <v>139</v>
      </c>
      <c r="B142" s="217">
        <v>111260</v>
      </c>
      <c r="C142" s="218">
        <v>1</v>
      </c>
      <c r="D142" s="219" t="s">
        <v>116</v>
      </c>
      <c r="E142" s="219"/>
      <c r="F142" s="220"/>
      <c r="G142" s="221">
        <v>1</v>
      </c>
      <c r="H142" s="222">
        <v>1</v>
      </c>
      <c r="I142" s="222">
        <v>2</v>
      </c>
      <c r="J142" s="226">
        <v>9</v>
      </c>
      <c r="K142" s="223"/>
      <c r="L142" s="224" t="s">
        <v>105</v>
      </c>
      <c r="M142" s="223"/>
      <c r="N142" s="224" t="s">
        <v>425</v>
      </c>
      <c r="O142" s="147" t="s">
        <v>447</v>
      </c>
    </row>
    <row r="143" spans="1:15" ht="28.5" customHeight="1">
      <c r="A143" s="138">
        <v>140</v>
      </c>
      <c r="B143" s="217">
        <v>111261</v>
      </c>
      <c r="C143" s="218">
        <v>9</v>
      </c>
      <c r="D143" s="219" t="s">
        <v>426</v>
      </c>
      <c r="E143" s="224"/>
      <c r="F143" s="220"/>
      <c r="G143" s="221">
        <v>1</v>
      </c>
      <c r="H143" s="222">
        <v>1</v>
      </c>
      <c r="I143" s="222">
        <v>1</v>
      </c>
      <c r="J143" s="222">
        <v>8</v>
      </c>
      <c r="K143" s="223"/>
      <c r="L143" s="224" t="s">
        <v>105</v>
      </c>
      <c r="M143" s="223"/>
      <c r="N143" s="224" t="s">
        <v>427</v>
      </c>
      <c r="O143" s="147" t="s">
        <v>447</v>
      </c>
    </row>
    <row r="144" spans="1:15" ht="28.5" customHeight="1">
      <c r="A144" s="138">
        <v>141</v>
      </c>
      <c r="B144" s="217">
        <v>111262</v>
      </c>
      <c r="C144" s="218">
        <v>1</v>
      </c>
      <c r="D144" s="219" t="s">
        <v>118</v>
      </c>
      <c r="E144" s="224"/>
      <c r="F144" s="220"/>
      <c r="G144" s="221">
        <v>1</v>
      </c>
      <c r="H144" s="222">
        <v>1</v>
      </c>
      <c r="I144" s="222">
        <v>2</v>
      </c>
      <c r="J144" s="222">
        <v>8</v>
      </c>
      <c r="K144" s="223"/>
      <c r="L144" s="224" t="s">
        <v>105</v>
      </c>
      <c r="M144" s="223"/>
      <c r="N144" s="224" t="s">
        <v>428</v>
      </c>
      <c r="O144" s="147" t="s">
        <v>447</v>
      </c>
    </row>
    <row r="145" spans="1:15" ht="28.5" customHeight="1">
      <c r="A145" s="138">
        <v>142</v>
      </c>
      <c r="B145" s="217">
        <v>111263</v>
      </c>
      <c r="C145" s="218">
        <v>6</v>
      </c>
      <c r="D145" s="219" t="s">
        <v>120</v>
      </c>
      <c r="E145" s="224"/>
      <c r="F145" s="220"/>
      <c r="G145" s="221">
        <v>1</v>
      </c>
      <c r="H145" s="222">
        <v>1</v>
      </c>
      <c r="I145" s="222">
        <v>2</v>
      </c>
      <c r="J145" s="222">
        <v>8</v>
      </c>
      <c r="K145" s="223"/>
      <c r="L145" s="224" t="s">
        <v>105</v>
      </c>
      <c r="M145" s="223"/>
      <c r="N145" s="224" t="s">
        <v>429</v>
      </c>
      <c r="O145" s="147" t="s">
        <v>447</v>
      </c>
    </row>
    <row r="146" spans="1:15" ht="28.5" customHeight="1">
      <c r="A146" s="138">
        <v>143</v>
      </c>
      <c r="B146" s="217">
        <v>111264</v>
      </c>
      <c r="C146" s="218">
        <v>4</v>
      </c>
      <c r="D146" s="219" t="s">
        <v>430</v>
      </c>
      <c r="E146" s="224"/>
      <c r="F146" s="220"/>
      <c r="G146" s="221">
        <v>1</v>
      </c>
      <c r="H146" s="222">
        <v>1</v>
      </c>
      <c r="I146" s="222">
        <v>2</v>
      </c>
      <c r="J146" s="222">
        <v>8</v>
      </c>
      <c r="K146" s="223"/>
      <c r="L146" s="224" t="s">
        <v>105</v>
      </c>
      <c r="M146" s="223"/>
      <c r="N146" s="224" t="s">
        <v>431</v>
      </c>
      <c r="O146" s="147" t="s">
        <v>447</v>
      </c>
    </row>
    <row r="147" spans="1:15" ht="28.5" customHeight="1">
      <c r="A147" s="138">
        <v>144</v>
      </c>
      <c r="B147" s="217">
        <v>111265</v>
      </c>
      <c r="C147" s="218">
        <v>7</v>
      </c>
      <c r="D147" s="219" t="s">
        <v>111</v>
      </c>
      <c r="E147" s="219"/>
      <c r="F147" s="220"/>
      <c r="G147" s="221">
        <v>1</v>
      </c>
      <c r="H147" s="222">
        <v>1</v>
      </c>
      <c r="I147" s="222">
        <v>2</v>
      </c>
      <c r="J147" s="222">
        <v>8</v>
      </c>
      <c r="K147" s="223"/>
      <c r="L147" s="224" t="s">
        <v>105</v>
      </c>
      <c r="M147" s="223"/>
      <c r="N147" s="224" t="s">
        <v>432</v>
      </c>
      <c r="O147" s="147" t="s">
        <v>447</v>
      </c>
    </row>
    <row r="148" spans="1:15" ht="28.5" customHeight="1">
      <c r="A148" s="138">
        <v>145</v>
      </c>
      <c r="B148" s="217">
        <v>111266</v>
      </c>
      <c r="C148" s="218">
        <v>10</v>
      </c>
      <c r="D148" s="219" t="s">
        <v>111</v>
      </c>
      <c r="E148" s="224"/>
      <c r="F148" s="220"/>
      <c r="G148" s="221">
        <v>1</v>
      </c>
      <c r="H148" s="222">
        <v>1</v>
      </c>
      <c r="I148" s="222">
        <v>2</v>
      </c>
      <c r="J148" s="222">
        <v>8</v>
      </c>
      <c r="K148" s="223"/>
      <c r="L148" s="224" t="s">
        <v>105</v>
      </c>
      <c r="M148" s="223"/>
      <c r="N148" s="224" t="s">
        <v>433</v>
      </c>
      <c r="O148" s="147" t="s">
        <v>447</v>
      </c>
    </row>
    <row r="149" spans="1:15" ht="28.5" customHeight="1">
      <c r="A149" s="138">
        <v>146</v>
      </c>
      <c r="B149" s="217">
        <v>111267</v>
      </c>
      <c r="C149" s="218">
        <v>3</v>
      </c>
      <c r="D149" s="219" t="s">
        <v>434</v>
      </c>
      <c r="E149" s="224"/>
      <c r="F149" s="220"/>
      <c r="G149" s="221">
        <v>1</v>
      </c>
      <c r="H149" s="222">
        <v>1</v>
      </c>
      <c r="I149" s="222">
        <v>1</v>
      </c>
      <c r="J149" s="222">
        <v>8</v>
      </c>
      <c r="K149" s="223"/>
      <c r="L149" s="224" t="s">
        <v>105</v>
      </c>
      <c r="M149" s="223"/>
      <c r="N149" s="224" t="s">
        <v>435</v>
      </c>
      <c r="O149" s="147" t="s">
        <v>447</v>
      </c>
    </row>
    <row r="150" spans="1:15" ht="28.5" customHeight="1">
      <c r="A150" s="138">
        <v>147</v>
      </c>
      <c r="B150" s="217">
        <v>111268</v>
      </c>
      <c r="C150" s="218">
        <v>5</v>
      </c>
      <c r="D150" s="219" t="s">
        <v>436</v>
      </c>
      <c r="E150" s="219"/>
      <c r="F150" s="220"/>
      <c r="G150" s="221">
        <v>1</v>
      </c>
      <c r="H150" s="222">
        <v>1</v>
      </c>
      <c r="I150" s="222">
        <v>2</v>
      </c>
      <c r="J150" s="222">
        <v>8</v>
      </c>
      <c r="K150" s="223"/>
      <c r="L150" s="224" t="s">
        <v>105</v>
      </c>
      <c r="M150" s="223"/>
      <c r="N150" s="224" t="s">
        <v>437</v>
      </c>
      <c r="O150" s="147" t="s">
        <v>447</v>
      </c>
    </row>
    <row r="151" spans="1:15" ht="28.5" customHeight="1">
      <c r="A151" s="138">
        <v>148</v>
      </c>
      <c r="B151" s="217">
        <v>111269</v>
      </c>
      <c r="C151" s="218">
        <v>2</v>
      </c>
      <c r="D151" s="219" t="s">
        <v>438</v>
      </c>
      <c r="E151" s="219"/>
      <c r="F151" s="220"/>
      <c r="G151" s="221">
        <v>1</v>
      </c>
      <c r="H151" s="222">
        <v>1</v>
      </c>
      <c r="I151" s="222">
        <v>2</v>
      </c>
      <c r="J151" s="222">
        <v>8</v>
      </c>
      <c r="K151" s="223"/>
      <c r="L151" s="224" t="s">
        <v>105</v>
      </c>
      <c r="M151" s="223"/>
      <c r="N151" s="224" t="s">
        <v>439</v>
      </c>
      <c r="O151" s="147" t="s">
        <v>447</v>
      </c>
    </row>
    <row r="152" spans="1:15" ht="28.5" customHeight="1">
      <c r="A152" s="138">
        <v>149</v>
      </c>
      <c r="B152" s="217">
        <v>111270</v>
      </c>
      <c r="C152" s="218">
        <v>8</v>
      </c>
      <c r="D152" s="219" t="s">
        <v>127</v>
      </c>
      <c r="E152" s="224"/>
      <c r="F152" s="220"/>
      <c r="G152" s="221">
        <v>1</v>
      </c>
      <c r="H152" s="222">
        <v>1</v>
      </c>
      <c r="I152" s="222">
        <v>2</v>
      </c>
      <c r="J152" s="222">
        <v>8</v>
      </c>
      <c r="K152" s="223"/>
      <c r="L152" s="224" t="s">
        <v>105</v>
      </c>
      <c r="M152" s="223"/>
      <c r="N152" s="224" t="s">
        <v>440</v>
      </c>
      <c r="O152" s="147" t="s">
        <v>447</v>
      </c>
    </row>
    <row r="153" spans="1:15" ht="28.5" customHeight="1">
      <c r="A153" s="138">
        <v>150</v>
      </c>
      <c r="B153" s="217">
        <v>111271</v>
      </c>
      <c r="C153" s="142"/>
      <c r="D153" s="143"/>
      <c r="E153" s="143"/>
      <c r="F153" s="144"/>
      <c r="G153" s="141"/>
      <c r="H153" s="145"/>
      <c r="I153" s="145"/>
      <c r="J153" s="145"/>
      <c r="K153" s="137"/>
      <c r="L153" s="137"/>
      <c r="M153" s="137"/>
      <c r="N153" s="137"/>
      <c r="O153" s="147"/>
    </row>
    <row r="154" spans="1:15" ht="28.5" customHeight="1">
      <c r="A154" s="138">
        <v>151</v>
      </c>
      <c r="B154" s="217">
        <v>111272</v>
      </c>
      <c r="C154" s="142"/>
      <c r="D154" s="143"/>
      <c r="E154" s="143"/>
      <c r="F154" s="144"/>
      <c r="G154" s="141"/>
      <c r="H154" s="145"/>
      <c r="I154" s="145"/>
      <c r="J154" s="145"/>
      <c r="K154" s="137"/>
      <c r="L154" s="137"/>
      <c r="M154" s="137"/>
      <c r="N154" s="137"/>
      <c r="O154" s="147"/>
    </row>
    <row r="155" spans="1:15" ht="28.5" customHeight="1">
      <c r="A155" s="138">
        <v>152</v>
      </c>
      <c r="B155" s="217">
        <v>111273</v>
      </c>
      <c r="C155" s="142"/>
      <c r="D155" s="143"/>
      <c r="E155" s="143"/>
      <c r="F155" s="144"/>
      <c r="G155" s="141"/>
      <c r="H155" s="145"/>
      <c r="I155" s="145"/>
      <c r="J155" s="145"/>
      <c r="K155" s="137"/>
      <c r="L155" s="137"/>
      <c r="M155" s="137"/>
      <c r="N155" s="137"/>
      <c r="O155" s="147"/>
    </row>
    <row r="156" spans="1:15" ht="28.5" customHeight="1">
      <c r="A156" s="138">
        <v>153</v>
      </c>
      <c r="B156" s="217">
        <v>111274</v>
      </c>
      <c r="C156" s="142"/>
      <c r="D156" s="143"/>
      <c r="E156" s="143"/>
      <c r="F156" s="144"/>
      <c r="G156" s="141"/>
      <c r="H156" s="145"/>
      <c r="I156" s="145"/>
      <c r="J156" s="145"/>
      <c r="K156" s="137"/>
      <c r="L156" s="137"/>
      <c r="M156" s="137"/>
      <c r="N156" s="137"/>
      <c r="O156" s="147"/>
    </row>
    <row r="157" spans="1:15" ht="28.5" customHeight="1">
      <c r="A157" s="138">
        <v>154</v>
      </c>
      <c r="B157" s="217">
        <v>111275</v>
      </c>
      <c r="C157" s="142"/>
      <c r="D157" s="143"/>
      <c r="E157" s="143"/>
      <c r="F157" s="144"/>
      <c r="G157" s="141"/>
      <c r="H157" s="145"/>
      <c r="I157" s="145"/>
      <c r="J157" s="145"/>
      <c r="K157" s="137"/>
      <c r="L157" s="137"/>
      <c r="M157" s="137"/>
      <c r="N157" s="137"/>
      <c r="O157" s="147"/>
    </row>
    <row r="158" spans="1:15" ht="28.5" customHeight="1">
      <c r="A158" s="138">
        <v>155</v>
      </c>
      <c r="B158" s="217">
        <v>111276</v>
      </c>
      <c r="C158" s="142"/>
      <c r="D158" s="143"/>
      <c r="E158" s="137"/>
      <c r="F158" s="144"/>
      <c r="G158" s="141"/>
      <c r="H158" s="145"/>
      <c r="I158" s="145"/>
      <c r="J158" s="145"/>
      <c r="K158" s="137"/>
      <c r="L158" s="137"/>
      <c r="M158" s="137"/>
      <c r="N158" s="137"/>
      <c r="O158" s="147"/>
    </row>
    <row r="159" spans="1:15" ht="28.5" customHeight="1">
      <c r="A159" s="138">
        <v>156</v>
      </c>
      <c r="B159" s="217">
        <v>111277</v>
      </c>
      <c r="C159" s="142"/>
      <c r="D159" s="143"/>
      <c r="E159" s="137"/>
      <c r="F159" s="144"/>
      <c r="G159" s="141"/>
      <c r="H159" s="145"/>
      <c r="I159" s="145"/>
      <c r="J159" s="145"/>
      <c r="K159" s="137"/>
      <c r="L159" s="137"/>
      <c r="M159" s="137"/>
      <c r="N159" s="137"/>
      <c r="O159" s="147"/>
    </row>
    <row r="160" spans="1:15" ht="28.5" customHeight="1">
      <c r="A160" s="138">
        <v>157</v>
      </c>
      <c r="B160" s="217">
        <v>111278</v>
      </c>
      <c r="C160" s="142"/>
      <c r="D160" s="143"/>
      <c r="E160" s="143"/>
      <c r="F160" s="144"/>
      <c r="G160" s="141"/>
      <c r="H160" s="145"/>
      <c r="I160" s="145"/>
      <c r="J160" s="145"/>
      <c r="K160" s="137"/>
      <c r="L160" s="137"/>
      <c r="M160" s="137"/>
      <c r="N160" s="137"/>
      <c r="O160" s="147"/>
    </row>
    <row r="161" spans="1:15" ht="28.5" customHeight="1">
      <c r="A161" s="138">
        <v>158</v>
      </c>
      <c r="B161" s="217">
        <v>111279</v>
      </c>
      <c r="C161" s="142"/>
      <c r="D161" s="143"/>
      <c r="E161" s="143"/>
      <c r="F161" s="144"/>
      <c r="G161" s="141"/>
      <c r="H161" s="145"/>
      <c r="I161" s="145"/>
      <c r="J161" s="145"/>
      <c r="K161" s="137"/>
      <c r="L161" s="137"/>
      <c r="M161" s="137"/>
      <c r="N161" s="137"/>
      <c r="O161" s="147"/>
    </row>
    <row r="162" spans="1:15" ht="28.5" customHeight="1">
      <c r="A162" s="138">
        <v>159</v>
      </c>
      <c r="B162" s="217">
        <v>111280</v>
      </c>
      <c r="C162" s="142"/>
      <c r="D162" s="143"/>
      <c r="E162" s="143"/>
      <c r="F162" s="144"/>
      <c r="G162" s="141"/>
      <c r="H162" s="145"/>
      <c r="I162" s="145"/>
      <c r="J162" s="145"/>
      <c r="K162" s="137"/>
      <c r="L162" s="137"/>
      <c r="M162" s="137"/>
      <c r="N162" s="137"/>
      <c r="O162" s="147"/>
    </row>
    <row r="163" spans="1:15" ht="28.5" customHeight="1">
      <c r="A163" s="138">
        <v>160</v>
      </c>
      <c r="B163" s="217">
        <v>111281</v>
      </c>
      <c r="C163" s="142"/>
      <c r="D163" s="143"/>
      <c r="E163" s="143"/>
      <c r="F163" s="144"/>
      <c r="G163" s="141"/>
      <c r="H163" s="145"/>
      <c r="I163" s="145"/>
      <c r="J163" s="145"/>
      <c r="K163" s="137"/>
      <c r="L163" s="137"/>
      <c r="M163" s="137"/>
      <c r="N163" s="137"/>
      <c r="O163" s="147"/>
    </row>
    <row r="164" spans="1:15" ht="28.5" customHeight="1">
      <c r="A164" s="138">
        <v>161</v>
      </c>
      <c r="B164" s="217">
        <v>111282</v>
      </c>
      <c r="C164" s="142"/>
      <c r="D164" s="143"/>
      <c r="E164" s="143"/>
      <c r="F164" s="144"/>
      <c r="G164" s="141"/>
      <c r="H164" s="145"/>
      <c r="I164" s="145"/>
      <c r="J164" s="145"/>
      <c r="K164" s="137"/>
      <c r="L164" s="137"/>
      <c r="M164" s="137"/>
      <c r="N164" s="137"/>
      <c r="O164" s="147"/>
    </row>
    <row r="165" spans="1:15" ht="28.5" customHeight="1">
      <c r="A165" s="138">
        <v>162</v>
      </c>
      <c r="B165" s="217">
        <v>111283</v>
      </c>
      <c r="C165" s="142"/>
      <c r="D165" s="143"/>
      <c r="E165" s="137"/>
      <c r="F165" s="144"/>
      <c r="G165" s="141"/>
      <c r="H165" s="145"/>
      <c r="I165" s="145"/>
      <c r="J165" s="145"/>
      <c r="K165" s="137"/>
      <c r="L165" s="137"/>
      <c r="M165" s="137"/>
      <c r="N165" s="137"/>
      <c r="O165" s="147"/>
    </row>
    <row r="166" spans="1:15" ht="28.5" customHeight="1">
      <c r="A166" s="138">
        <v>163</v>
      </c>
      <c r="B166" s="217">
        <v>111284</v>
      </c>
      <c r="C166" s="142"/>
      <c r="D166" s="143"/>
      <c r="E166" s="137"/>
      <c r="F166" s="144"/>
      <c r="G166" s="141"/>
      <c r="H166" s="145"/>
      <c r="I166" s="145"/>
      <c r="J166" s="145"/>
      <c r="K166" s="137"/>
      <c r="L166" s="137"/>
      <c r="M166" s="137"/>
      <c r="N166" s="137"/>
      <c r="O166" s="147"/>
    </row>
    <row r="167" spans="1:15" ht="28.5" customHeight="1">
      <c r="A167" s="138">
        <v>164</v>
      </c>
      <c r="B167" s="217">
        <v>111285</v>
      </c>
      <c r="C167" s="142"/>
      <c r="D167" s="143"/>
      <c r="E167" s="143"/>
      <c r="F167" s="144"/>
      <c r="G167" s="141"/>
      <c r="H167" s="145"/>
      <c r="I167" s="145"/>
      <c r="J167" s="145"/>
      <c r="K167" s="137"/>
      <c r="L167" s="137"/>
      <c r="M167" s="137"/>
      <c r="N167" s="137"/>
      <c r="O167" s="147"/>
    </row>
    <row r="168" spans="1:15" ht="28.5" customHeight="1">
      <c r="A168" s="138">
        <v>165</v>
      </c>
      <c r="B168" s="217">
        <v>111286</v>
      </c>
      <c r="C168" s="142"/>
      <c r="D168" s="143"/>
      <c r="E168" s="143"/>
      <c r="F168" s="144"/>
      <c r="G168" s="141"/>
      <c r="H168" s="145"/>
      <c r="I168" s="145"/>
      <c r="J168" s="145"/>
      <c r="K168" s="137"/>
      <c r="L168" s="137"/>
      <c r="M168" s="137"/>
      <c r="N168" s="137"/>
      <c r="O168" s="147"/>
    </row>
    <row r="169" spans="1:15" ht="28.5" customHeight="1">
      <c r="A169" s="138">
        <v>166</v>
      </c>
      <c r="B169" s="217">
        <v>111287</v>
      </c>
      <c r="C169" s="142"/>
      <c r="D169" s="143"/>
      <c r="E169" s="137"/>
      <c r="F169" s="144"/>
      <c r="G169" s="141"/>
      <c r="H169" s="145"/>
      <c r="I169" s="145"/>
      <c r="J169" s="145"/>
      <c r="K169" s="137"/>
      <c r="L169" s="137"/>
      <c r="M169" s="137"/>
      <c r="N169" s="137"/>
      <c r="O169" s="147"/>
    </row>
    <row r="170" spans="1:15" ht="28.5" customHeight="1">
      <c r="A170" s="138">
        <v>167</v>
      </c>
      <c r="B170" s="217">
        <v>111288</v>
      </c>
      <c r="C170" s="142"/>
      <c r="D170" s="143"/>
      <c r="E170" s="143"/>
      <c r="F170" s="144"/>
      <c r="G170" s="141"/>
      <c r="H170" s="145"/>
      <c r="I170" s="145"/>
      <c r="J170" s="145"/>
      <c r="K170" s="137"/>
      <c r="L170" s="137"/>
      <c r="M170" s="137"/>
      <c r="N170" s="137"/>
      <c r="O170" s="147"/>
    </row>
    <row r="171" spans="1:15" ht="28.5" customHeight="1">
      <c r="A171" s="138">
        <v>168</v>
      </c>
      <c r="B171" s="217">
        <v>111289</v>
      </c>
      <c r="C171" s="142"/>
      <c r="D171" s="143"/>
      <c r="E171" s="143"/>
      <c r="F171" s="144"/>
      <c r="G171" s="141"/>
      <c r="H171" s="145"/>
      <c r="I171" s="145"/>
      <c r="J171" s="145"/>
      <c r="K171" s="137"/>
      <c r="L171" s="137"/>
      <c r="M171" s="137"/>
      <c r="N171" s="137"/>
      <c r="O171" s="147"/>
    </row>
    <row r="172" spans="1:15" ht="28.5" customHeight="1">
      <c r="A172" s="138">
        <v>169</v>
      </c>
      <c r="B172" s="217">
        <v>111290</v>
      </c>
      <c r="C172" s="142"/>
      <c r="D172" s="143"/>
      <c r="E172" s="143"/>
      <c r="F172" s="144"/>
      <c r="G172" s="141"/>
      <c r="H172" s="145"/>
      <c r="I172" s="145"/>
      <c r="J172" s="145"/>
      <c r="K172" s="137"/>
      <c r="L172" s="137"/>
      <c r="M172" s="137"/>
      <c r="N172" s="137"/>
      <c r="O172" s="147"/>
    </row>
    <row r="173" spans="1:15" ht="28.5" customHeight="1">
      <c r="A173" s="138">
        <v>170</v>
      </c>
      <c r="B173" s="217">
        <v>111291</v>
      </c>
      <c r="C173" s="142"/>
      <c r="D173" s="143"/>
      <c r="E173" s="143"/>
      <c r="F173" s="144"/>
      <c r="G173" s="141"/>
      <c r="H173" s="145"/>
      <c r="I173" s="145"/>
      <c r="J173" s="145"/>
      <c r="K173" s="137"/>
      <c r="L173" s="137"/>
      <c r="M173" s="137"/>
      <c r="N173" s="137"/>
      <c r="O173" s="147"/>
    </row>
    <row r="174" spans="1:15" ht="28.5" customHeight="1">
      <c r="A174" s="138">
        <v>171</v>
      </c>
      <c r="B174" s="217">
        <v>111292</v>
      </c>
      <c r="C174" s="142"/>
      <c r="D174" s="143"/>
      <c r="E174" s="137"/>
      <c r="F174" s="144"/>
      <c r="G174" s="141"/>
      <c r="H174" s="145"/>
      <c r="I174" s="145"/>
      <c r="J174" s="145"/>
      <c r="K174" s="137"/>
      <c r="L174" s="137"/>
      <c r="M174" s="137"/>
      <c r="N174" s="137"/>
      <c r="O174" s="147"/>
    </row>
    <row r="175" spans="1:15" ht="28.5" customHeight="1">
      <c r="A175" s="138">
        <v>172</v>
      </c>
      <c r="B175" s="217">
        <v>111293</v>
      </c>
      <c r="C175" s="142"/>
      <c r="D175" s="143"/>
      <c r="E175" s="137"/>
      <c r="F175" s="144"/>
      <c r="G175" s="141"/>
      <c r="H175" s="145"/>
      <c r="I175" s="145"/>
      <c r="J175" s="145"/>
      <c r="K175" s="137"/>
      <c r="L175" s="137"/>
      <c r="M175" s="137"/>
      <c r="N175" s="137"/>
      <c r="O175" s="147"/>
    </row>
    <row r="176" spans="1:15" ht="28.5" customHeight="1">
      <c r="A176" s="138">
        <v>173</v>
      </c>
      <c r="B176" s="217">
        <v>111294</v>
      </c>
      <c r="C176" s="142"/>
      <c r="D176" s="143"/>
      <c r="E176" s="137"/>
      <c r="F176" s="144"/>
      <c r="G176" s="141"/>
      <c r="H176" s="145"/>
      <c r="I176" s="145"/>
      <c r="J176" s="145"/>
      <c r="K176" s="137"/>
      <c r="L176" s="137"/>
      <c r="M176" s="137"/>
      <c r="N176" s="137"/>
      <c r="O176" s="147"/>
    </row>
    <row r="177" spans="1:15" ht="28.5" customHeight="1">
      <c r="A177" s="138">
        <v>174</v>
      </c>
      <c r="B177" s="217">
        <v>111295</v>
      </c>
      <c r="C177" s="142"/>
      <c r="D177" s="143"/>
      <c r="E177" s="137"/>
      <c r="F177" s="144"/>
      <c r="G177" s="141"/>
      <c r="H177" s="145"/>
      <c r="I177" s="145"/>
      <c r="J177" s="145"/>
      <c r="K177" s="137"/>
      <c r="L177" s="137"/>
      <c r="M177" s="137"/>
      <c r="N177" s="137"/>
      <c r="O177" s="147"/>
    </row>
    <row r="178" spans="1:15" ht="28.5" customHeight="1">
      <c r="A178" s="138">
        <v>175</v>
      </c>
      <c r="B178" s="217">
        <v>111296</v>
      </c>
      <c r="C178" s="142"/>
      <c r="D178" s="143"/>
      <c r="E178" s="143"/>
      <c r="F178" s="144"/>
      <c r="G178" s="141"/>
      <c r="H178" s="145"/>
      <c r="I178" s="145"/>
      <c r="J178" s="145"/>
      <c r="K178" s="137"/>
      <c r="L178" s="137"/>
      <c r="M178" s="137"/>
      <c r="N178" s="137"/>
      <c r="O178" s="147"/>
    </row>
    <row r="179" spans="1:15" ht="28.5" customHeight="1">
      <c r="A179" s="138">
        <v>176</v>
      </c>
      <c r="B179" s="217">
        <v>111297</v>
      </c>
      <c r="C179" s="142"/>
      <c r="D179" s="143"/>
      <c r="E179" s="143"/>
      <c r="F179" s="144"/>
      <c r="G179" s="141"/>
      <c r="H179" s="145"/>
      <c r="I179" s="145"/>
      <c r="J179" s="145"/>
      <c r="K179" s="137"/>
      <c r="L179" s="137"/>
      <c r="M179" s="137"/>
      <c r="N179" s="137"/>
      <c r="O179" s="147"/>
    </row>
    <row r="180" spans="1:15" ht="28.5" customHeight="1">
      <c r="A180" s="138">
        <v>177</v>
      </c>
      <c r="B180" s="217">
        <v>111298</v>
      </c>
      <c r="C180" s="142"/>
      <c r="D180" s="143"/>
      <c r="E180" s="143"/>
      <c r="F180" s="144"/>
      <c r="G180" s="141"/>
      <c r="H180" s="145"/>
      <c r="I180" s="145"/>
      <c r="J180" s="145"/>
      <c r="K180" s="137"/>
      <c r="L180" s="137"/>
      <c r="M180" s="137"/>
      <c r="N180" s="137"/>
      <c r="O180" s="147"/>
    </row>
    <row r="181" spans="1:15" ht="28.5" customHeight="1">
      <c r="A181" s="138">
        <v>178</v>
      </c>
      <c r="B181" s="217">
        <v>111299</v>
      </c>
      <c r="C181" s="142"/>
      <c r="D181" s="143"/>
      <c r="E181" s="143"/>
      <c r="F181" s="144"/>
      <c r="G181" s="141"/>
      <c r="H181" s="145"/>
      <c r="I181" s="145"/>
      <c r="J181" s="145"/>
      <c r="K181" s="137"/>
      <c r="L181" s="137"/>
      <c r="M181" s="137"/>
      <c r="N181" s="137"/>
      <c r="O181" s="147"/>
    </row>
    <row r="182" spans="1:15" ht="28.5" customHeight="1">
      <c r="A182" s="138">
        <v>179</v>
      </c>
      <c r="B182" s="217">
        <v>111300</v>
      </c>
      <c r="C182" s="142"/>
      <c r="D182" s="143"/>
      <c r="E182" s="137"/>
      <c r="F182" s="144"/>
      <c r="G182" s="141"/>
      <c r="H182" s="145"/>
      <c r="I182" s="145"/>
      <c r="J182" s="145"/>
      <c r="K182" s="137"/>
      <c r="L182" s="137"/>
      <c r="M182" s="137"/>
      <c r="N182" s="137"/>
      <c r="O182" s="147"/>
    </row>
    <row r="183" spans="1:15" ht="28.5" customHeight="1">
      <c r="A183" s="138">
        <v>180</v>
      </c>
      <c r="B183" s="217">
        <v>111301</v>
      </c>
      <c r="C183" s="142"/>
      <c r="D183" s="143"/>
      <c r="E183" s="137"/>
      <c r="F183" s="144"/>
      <c r="G183" s="141"/>
      <c r="H183" s="145"/>
      <c r="I183" s="145"/>
      <c r="J183" s="145"/>
      <c r="K183" s="137"/>
      <c r="L183" s="137"/>
      <c r="M183" s="137"/>
      <c r="N183" s="137"/>
      <c r="O183" s="147"/>
    </row>
    <row r="184" spans="1:15" ht="28.5" customHeight="1">
      <c r="A184" s="138">
        <v>181</v>
      </c>
      <c r="B184" s="217">
        <v>111302</v>
      </c>
      <c r="C184" s="142"/>
      <c r="D184" s="143"/>
      <c r="E184" s="143"/>
      <c r="F184" s="144"/>
      <c r="G184" s="141"/>
      <c r="H184" s="145"/>
      <c r="I184" s="145"/>
      <c r="J184" s="145"/>
      <c r="K184" s="137"/>
      <c r="L184" s="137"/>
      <c r="M184" s="137"/>
      <c r="N184" s="137"/>
      <c r="O184" s="147"/>
    </row>
    <row r="185" spans="1:15" ht="28.5" customHeight="1">
      <c r="A185" s="138">
        <v>182</v>
      </c>
      <c r="B185" s="217">
        <v>111303</v>
      </c>
      <c r="C185" s="142"/>
      <c r="D185" s="143"/>
      <c r="E185" s="143"/>
      <c r="F185" s="144"/>
      <c r="G185" s="141"/>
      <c r="H185" s="145"/>
      <c r="I185" s="145"/>
      <c r="J185" s="145"/>
      <c r="K185" s="137"/>
      <c r="L185" s="137"/>
      <c r="M185" s="137"/>
      <c r="N185" s="137"/>
      <c r="O185" s="147"/>
    </row>
    <row r="186" spans="1:15" ht="28.5" customHeight="1">
      <c r="A186" s="138">
        <v>183</v>
      </c>
      <c r="B186" s="217">
        <v>111304</v>
      </c>
      <c r="C186" s="142"/>
      <c r="D186" s="143"/>
      <c r="E186" s="143"/>
      <c r="F186" s="144"/>
      <c r="G186" s="141"/>
      <c r="H186" s="145"/>
      <c r="I186" s="145"/>
      <c r="J186" s="145"/>
      <c r="K186" s="137"/>
      <c r="L186" s="137"/>
      <c r="M186" s="137"/>
      <c r="N186" s="137"/>
      <c r="O186" s="147"/>
    </row>
    <row r="187" spans="1:15" ht="28.5" customHeight="1">
      <c r="A187" s="138">
        <v>184</v>
      </c>
      <c r="B187" s="217">
        <v>111305</v>
      </c>
      <c r="C187" s="142"/>
      <c r="D187" s="143"/>
      <c r="E187" s="137"/>
      <c r="F187" s="144"/>
      <c r="G187" s="141"/>
      <c r="H187" s="145"/>
      <c r="I187" s="145"/>
      <c r="J187" s="145"/>
      <c r="K187" s="137"/>
      <c r="L187" s="137"/>
      <c r="M187" s="137"/>
      <c r="N187" s="137"/>
      <c r="O187" s="147"/>
    </row>
    <row r="188" spans="1:15" ht="28.5" customHeight="1">
      <c r="A188" s="138">
        <v>185</v>
      </c>
      <c r="B188" s="217">
        <v>111306</v>
      </c>
      <c r="C188" s="142"/>
      <c r="D188" s="143"/>
      <c r="E188" s="143"/>
      <c r="F188" s="144"/>
      <c r="G188" s="141"/>
      <c r="H188" s="145"/>
      <c r="I188" s="145"/>
      <c r="J188" s="145"/>
      <c r="K188" s="137"/>
      <c r="L188" s="137"/>
      <c r="M188" s="137"/>
      <c r="N188" s="137"/>
      <c r="O188" s="147"/>
    </row>
    <row r="189" spans="1:15" ht="28.5" customHeight="1">
      <c r="A189" s="138">
        <v>186</v>
      </c>
      <c r="B189" s="217">
        <v>111307</v>
      </c>
      <c r="C189" s="142"/>
      <c r="D189" s="143"/>
      <c r="E189" s="137"/>
      <c r="F189" s="144"/>
      <c r="G189" s="141"/>
      <c r="H189" s="145"/>
      <c r="I189" s="145"/>
      <c r="J189" s="145"/>
      <c r="K189" s="137"/>
      <c r="L189" s="137"/>
      <c r="M189" s="137"/>
      <c r="N189" s="137"/>
      <c r="O189" s="147"/>
    </row>
    <row r="190" spans="1:15" ht="28.5" customHeight="1">
      <c r="A190" s="138">
        <v>187</v>
      </c>
      <c r="B190" s="217">
        <v>111308</v>
      </c>
      <c r="C190" s="142"/>
      <c r="D190" s="143"/>
      <c r="E190" s="143"/>
      <c r="F190" s="144"/>
      <c r="G190" s="141"/>
      <c r="H190" s="145"/>
      <c r="I190" s="145"/>
      <c r="J190" s="145"/>
      <c r="K190" s="137"/>
      <c r="L190" s="137"/>
      <c r="M190" s="137"/>
      <c r="N190" s="137"/>
      <c r="O190" s="147"/>
    </row>
    <row r="191" spans="1:15" ht="28.5" customHeight="1">
      <c r="A191" s="138">
        <v>188</v>
      </c>
      <c r="B191" s="217">
        <v>111309</v>
      </c>
      <c r="C191" s="142"/>
      <c r="D191" s="143"/>
      <c r="E191" s="137"/>
      <c r="F191" s="144"/>
      <c r="G191" s="141"/>
      <c r="H191" s="145"/>
      <c r="I191" s="145"/>
      <c r="J191" s="145"/>
      <c r="K191" s="137"/>
      <c r="L191" s="137"/>
      <c r="M191" s="137"/>
      <c r="N191" s="137"/>
      <c r="O191" s="147"/>
    </row>
    <row r="192" spans="1:15" ht="28.5" customHeight="1">
      <c r="A192" s="138">
        <v>189</v>
      </c>
      <c r="B192" s="217">
        <v>111310</v>
      </c>
      <c r="C192" s="142"/>
      <c r="D192" s="143"/>
      <c r="E192" s="143"/>
      <c r="F192" s="144"/>
      <c r="G192" s="141"/>
      <c r="H192" s="145"/>
      <c r="I192" s="145"/>
      <c r="J192" s="145"/>
      <c r="K192" s="137"/>
      <c r="L192" s="137"/>
      <c r="M192" s="137"/>
      <c r="N192" s="137"/>
      <c r="O192" s="147"/>
    </row>
    <row r="193" spans="1:15" ht="28.5" customHeight="1">
      <c r="A193" s="138">
        <v>190</v>
      </c>
      <c r="B193" s="217">
        <v>111311</v>
      </c>
      <c r="C193" s="142"/>
      <c r="D193" s="143"/>
      <c r="E193" s="143"/>
      <c r="F193" s="144"/>
      <c r="G193" s="141"/>
      <c r="H193" s="145"/>
      <c r="I193" s="145"/>
      <c r="J193" s="145"/>
      <c r="K193" s="137"/>
      <c r="L193" s="137"/>
      <c r="M193" s="137"/>
      <c r="N193" s="137"/>
      <c r="O193" s="147"/>
    </row>
    <row r="194" spans="1:15" ht="28.5" customHeight="1">
      <c r="A194" s="138">
        <v>191</v>
      </c>
      <c r="B194" s="217">
        <v>111312</v>
      </c>
      <c r="C194" s="142"/>
      <c r="D194" s="143"/>
      <c r="E194" s="143"/>
      <c r="F194" s="144"/>
      <c r="G194" s="141"/>
      <c r="H194" s="145"/>
      <c r="I194" s="145"/>
      <c r="J194" s="145"/>
      <c r="K194" s="137"/>
      <c r="L194" s="137"/>
      <c r="M194" s="137"/>
      <c r="N194" s="137"/>
      <c r="O194" s="147"/>
    </row>
    <row r="195" spans="1:15" ht="28.5" customHeight="1">
      <c r="A195" s="138">
        <v>192</v>
      </c>
      <c r="B195" s="217">
        <v>111313</v>
      </c>
      <c r="C195" s="142"/>
      <c r="D195" s="143"/>
      <c r="E195" s="137"/>
      <c r="F195" s="144"/>
      <c r="G195" s="141"/>
      <c r="H195" s="145"/>
      <c r="I195" s="145"/>
      <c r="J195" s="145"/>
      <c r="K195" s="137"/>
      <c r="L195" s="137"/>
      <c r="M195" s="137"/>
      <c r="N195" s="137"/>
      <c r="O195" s="147"/>
    </row>
    <row r="196" spans="1:15" ht="28.5" customHeight="1">
      <c r="A196" s="138">
        <v>193</v>
      </c>
      <c r="B196" s="217">
        <v>111314</v>
      </c>
      <c r="C196" s="142"/>
      <c r="D196" s="143"/>
      <c r="E196" s="143"/>
      <c r="F196" s="144"/>
      <c r="G196" s="141"/>
      <c r="H196" s="145"/>
      <c r="I196" s="145"/>
      <c r="J196" s="145"/>
      <c r="K196" s="137"/>
      <c r="L196" s="137"/>
      <c r="M196" s="137"/>
      <c r="N196" s="137"/>
      <c r="O196" s="147"/>
    </row>
    <row r="197" spans="1:15" ht="28.5" customHeight="1">
      <c r="A197" s="138">
        <v>194</v>
      </c>
      <c r="B197" s="217">
        <v>111315</v>
      </c>
      <c r="C197" s="142"/>
      <c r="D197" s="143"/>
      <c r="E197" s="137"/>
      <c r="F197" s="144"/>
      <c r="G197" s="141"/>
      <c r="H197" s="145"/>
      <c r="I197" s="145"/>
      <c r="J197" s="145"/>
      <c r="K197" s="137"/>
      <c r="L197" s="137"/>
      <c r="M197" s="137"/>
      <c r="N197" s="137"/>
      <c r="O197" s="147"/>
    </row>
    <row r="198" spans="1:15" ht="28.5" customHeight="1">
      <c r="A198" s="138">
        <v>195</v>
      </c>
      <c r="B198" s="217">
        <v>111316</v>
      </c>
      <c r="C198" s="142"/>
      <c r="D198" s="143"/>
      <c r="E198" s="143"/>
      <c r="F198" s="144"/>
      <c r="G198" s="141"/>
      <c r="H198" s="145"/>
      <c r="I198" s="145"/>
      <c r="J198" s="145"/>
      <c r="K198" s="137"/>
      <c r="L198" s="137"/>
      <c r="M198" s="137"/>
      <c r="N198" s="137"/>
      <c r="O198" s="147"/>
    </row>
    <row r="199" spans="1:15" ht="28.5" customHeight="1">
      <c r="A199" s="138">
        <v>196</v>
      </c>
      <c r="B199" s="217">
        <v>111317</v>
      </c>
      <c r="C199" s="142"/>
      <c r="D199" s="143"/>
      <c r="E199" s="143"/>
      <c r="F199" s="144"/>
      <c r="G199" s="141"/>
      <c r="H199" s="145"/>
      <c r="I199" s="145"/>
      <c r="J199" s="145"/>
      <c r="K199" s="137"/>
      <c r="L199" s="137"/>
      <c r="M199" s="137"/>
      <c r="N199" s="137"/>
      <c r="O199" s="147"/>
    </row>
    <row r="200" spans="1:15" ht="28.5" customHeight="1">
      <c r="A200" s="138">
        <v>197</v>
      </c>
      <c r="B200" s="217">
        <v>111318</v>
      </c>
      <c r="C200" s="142"/>
      <c r="D200" s="143"/>
      <c r="E200" s="143"/>
      <c r="F200" s="144"/>
      <c r="G200" s="141"/>
      <c r="H200" s="145"/>
      <c r="I200" s="145"/>
      <c r="J200" s="145"/>
      <c r="K200" s="137"/>
      <c r="L200" s="137"/>
      <c r="M200" s="137"/>
      <c r="N200" s="137"/>
      <c r="O200" s="147"/>
    </row>
    <row r="201" spans="1:15" ht="28.5" customHeight="1">
      <c r="A201" s="138">
        <v>198</v>
      </c>
      <c r="B201" s="217">
        <v>111319</v>
      </c>
      <c r="C201" s="142"/>
      <c r="D201" s="143"/>
      <c r="E201" s="137"/>
      <c r="F201" s="144"/>
      <c r="G201" s="141"/>
      <c r="H201" s="145"/>
      <c r="I201" s="145"/>
      <c r="J201" s="145"/>
      <c r="K201" s="137"/>
      <c r="L201" s="137"/>
      <c r="M201" s="137"/>
      <c r="N201" s="137"/>
      <c r="O201" s="147"/>
    </row>
    <row r="202" spans="1:15" ht="28.5" customHeight="1">
      <c r="A202" s="138">
        <v>199</v>
      </c>
      <c r="B202" s="217">
        <v>111320</v>
      </c>
      <c r="C202" s="142"/>
      <c r="D202" s="143"/>
      <c r="E202" s="143"/>
      <c r="F202" s="144"/>
      <c r="G202" s="141"/>
      <c r="H202" s="145"/>
      <c r="I202" s="145"/>
      <c r="J202" s="145"/>
      <c r="K202" s="137"/>
      <c r="L202" s="137"/>
      <c r="M202" s="137"/>
      <c r="N202" s="137"/>
      <c r="O202" s="147"/>
    </row>
    <row r="203" spans="1:15" ht="28.5" customHeight="1">
      <c r="A203" s="138">
        <v>200</v>
      </c>
      <c r="B203" s="217">
        <v>111321</v>
      </c>
      <c r="C203" s="142"/>
      <c r="D203" s="143"/>
      <c r="E203" s="143"/>
      <c r="F203" s="144"/>
      <c r="G203" s="141"/>
      <c r="H203" s="145"/>
      <c r="I203" s="145"/>
      <c r="J203" s="145"/>
      <c r="K203" s="137"/>
      <c r="L203" s="137"/>
      <c r="M203" s="137"/>
      <c r="N203" s="137"/>
      <c r="O203" s="147"/>
    </row>
    <row r="204" spans="1:15" ht="28.5" customHeight="1">
      <c r="A204" s="138">
        <v>201</v>
      </c>
      <c r="B204" s="217">
        <v>111322</v>
      </c>
      <c r="C204" s="142"/>
      <c r="D204" s="143"/>
      <c r="E204" s="137"/>
      <c r="F204" s="144"/>
      <c r="G204" s="141"/>
      <c r="H204" s="145"/>
      <c r="I204" s="145"/>
      <c r="J204" s="145"/>
      <c r="K204" s="137"/>
      <c r="L204" s="137"/>
      <c r="M204" s="137"/>
      <c r="N204" s="137"/>
      <c r="O204" s="147"/>
    </row>
    <row r="205" spans="1:15" ht="28.5" customHeight="1">
      <c r="A205" s="138">
        <v>202</v>
      </c>
      <c r="B205" s="217">
        <v>111323</v>
      </c>
      <c r="C205" s="142"/>
      <c r="D205" s="143"/>
      <c r="E205" s="143"/>
      <c r="F205" s="144"/>
      <c r="G205" s="141"/>
      <c r="H205" s="145"/>
      <c r="I205" s="145"/>
      <c r="J205" s="145"/>
      <c r="K205" s="137"/>
      <c r="L205" s="137"/>
      <c r="M205" s="137"/>
      <c r="N205" s="137"/>
      <c r="O205" s="147"/>
    </row>
    <row r="206" spans="1:15" ht="28.5" customHeight="1">
      <c r="A206" s="138">
        <v>203</v>
      </c>
      <c r="B206" s="217">
        <v>111324</v>
      </c>
      <c r="C206" s="142"/>
      <c r="D206" s="143"/>
      <c r="E206" s="143"/>
      <c r="F206" s="144"/>
      <c r="G206" s="141"/>
      <c r="H206" s="145"/>
      <c r="I206" s="145"/>
      <c r="J206" s="145"/>
      <c r="K206" s="137"/>
      <c r="L206" s="137"/>
      <c r="M206" s="137"/>
      <c r="N206" s="137"/>
      <c r="O206" s="147"/>
    </row>
    <row r="207" spans="1:15">
      <c r="A207" s="138"/>
      <c r="B207" s="141"/>
      <c r="C207" s="142"/>
      <c r="D207" s="143"/>
      <c r="E207" s="143"/>
      <c r="F207" s="144"/>
      <c r="G207" s="141"/>
      <c r="H207" s="145"/>
      <c r="I207" s="145"/>
      <c r="J207" s="145"/>
      <c r="K207" s="137"/>
      <c r="L207" s="137"/>
      <c r="M207" s="137"/>
      <c r="N207" s="137"/>
      <c r="O207" s="148"/>
    </row>
    <row r="208" spans="1:15">
      <c r="A208" s="138"/>
      <c r="B208" s="141"/>
      <c r="C208" s="142"/>
      <c r="D208" s="143"/>
      <c r="E208" s="143"/>
      <c r="F208" s="144"/>
      <c r="G208" s="141"/>
      <c r="H208" s="145"/>
      <c r="I208" s="145"/>
      <c r="J208" s="145"/>
      <c r="K208" s="137"/>
      <c r="L208" s="137"/>
      <c r="M208" s="137"/>
      <c r="N208" s="137"/>
      <c r="O208" s="148"/>
    </row>
    <row r="209" spans="1:15">
      <c r="A209" s="138"/>
      <c r="B209" s="141"/>
      <c r="C209" s="142"/>
      <c r="D209" s="143"/>
      <c r="E209" s="143"/>
      <c r="F209" s="144"/>
      <c r="G209" s="141"/>
      <c r="H209" s="145"/>
      <c r="I209" s="145"/>
      <c r="J209" s="145"/>
      <c r="K209" s="137"/>
      <c r="L209" s="137"/>
      <c r="M209" s="137"/>
      <c r="N209" s="137"/>
      <c r="O209" s="148"/>
    </row>
    <row r="210" spans="1:15">
      <c r="A210" s="138"/>
      <c r="B210" s="141"/>
      <c r="C210" s="142"/>
      <c r="D210" s="143"/>
      <c r="E210" s="143"/>
      <c r="F210" s="144"/>
      <c r="G210" s="141"/>
      <c r="H210" s="145"/>
      <c r="I210" s="145"/>
      <c r="J210" s="145"/>
      <c r="K210" s="137"/>
      <c r="L210" s="137"/>
      <c r="M210" s="137"/>
      <c r="N210" s="137"/>
      <c r="O210" s="148"/>
    </row>
    <row r="211" spans="1:15">
      <c r="A211" s="138"/>
      <c r="B211" s="141"/>
      <c r="C211" s="142"/>
      <c r="D211" s="143"/>
      <c r="E211" s="143"/>
      <c r="F211" s="144"/>
      <c r="G211" s="141"/>
      <c r="H211" s="145"/>
      <c r="I211" s="145"/>
      <c r="J211" s="145"/>
      <c r="K211" s="137"/>
      <c r="L211" s="137"/>
      <c r="M211" s="137"/>
      <c r="N211" s="137"/>
      <c r="O211" s="148"/>
    </row>
    <row r="212" spans="1:15">
      <c r="A212" s="138"/>
      <c r="B212" s="141"/>
      <c r="C212" s="142"/>
      <c r="D212" s="143"/>
      <c r="E212" s="143"/>
      <c r="F212" s="144"/>
      <c r="G212" s="141"/>
      <c r="H212" s="145"/>
      <c r="I212" s="145"/>
      <c r="J212" s="145"/>
      <c r="K212" s="137"/>
      <c r="L212" s="137"/>
      <c r="M212" s="137"/>
      <c r="N212" s="137"/>
      <c r="O212" s="148"/>
    </row>
    <row r="213" spans="1:15">
      <c r="A213" s="138"/>
      <c r="B213" s="141"/>
      <c r="C213" s="142"/>
      <c r="D213" s="143"/>
      <c r="E213" s="143"/>
      <c r="F213" s="144"/>
      <c r="G213" s="141"/>
      <c r="H213" s="145"/>
      <c r="I213" s="145"/>
      <c r="J213" s="145"/>
      <c r="K213" s="137"/>
      <c r="L213" s="137"/>
      <c r="M213" s="137"/>
      <c r="N213" s="137"/>
      <c r="O213" s="148"/>
    </row>
  </sheetData>
  <mergeCells count="2">
    <mergeCell ref="A1:N1"/>
    <mergeCell ref="A2:N2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00B050"/>
  </sheetPr>
  <dimension ref="B1:S32"/>
  <sheetViews>
    <sheetView zoomScale="85" zoomScaleNormal="85" workbookViewId="0">
      <selection activeCell="B3" sqref="B3"/>
    </sheetView>
  </sheetViews>
  <sheetFormatPr defaultRowHeight="15"/>
  <cols>
    <col min="1" max="1" width="1.85546875" customWidth="1"/>
    <col min="2" max="2" width="4.85546875" style="1" customWidth="1"/>
    <col min="3" max="3" width="11.28515625" style="1" customWidth="1"/>
    <col min="4" max="4" width="14.7109375" style="1" customWidth="1"/>
    <col min="5" max="5" width="25.85546875" style="1" customWidth="1"/>
    <col min="6" max="6" width="33.7109375" style="1" customWidth="1"/>
    <col min="7" max="7" width="25.85546875" style="1" customWidth="1"/>
    <col min="8" max="8" width="33.7109375" style="1" customWidth="1"/>
    <col min="9" max="9" width="25.85546875" style="1" customWidth="1"/>
    <col min="10" max="10" width="33.7109375" style="1" customWidth="1"/>
    <col min="11" max="11" width="25.85546875" style="1" customWidth="1"/>
    <col min="12" max="12" width="33.7109375" style="1" customWidth="1"/>
    <col min="13" max="13" width="25.85546875" style="1" customWidth="1"/>
    <col min="14" max="14" width="33.7109375" style="1" customWidth="1"/>
    <col min="15" max="15" width="25.85546875" style="1" customWidth="1"/>
    <col min="16" max="16" width="32.7109375" style="1" customWidth="1"/>
    <col min="17" max="17" width="2.85546875" customWidth="1"/>
  </cols>
  <sheetData>
    <row r="1" spans="2:19" ht="69.75" customHeight="1" thickBot="1">
      <c r="B1" s="23"/>
      <c r="C1" s="61"/>
      <c r="D1" s="380" t="s">
        <v>16</v>
      </c>
      <c r="E1" s="381"/>
      <c r="F1" s="381"/>
      <c r="G1" s="381"/>
      <c r="H1" s="381"/>
      <c r="I1" s="381"/>
      <c r="J1" s="382"/>
      <c r="K1" s="61"/>
      <c r="L1" s="381" t="str">
        <f>D1</f>
        <v>ek/;fed f'k{kk cksMZ jktLFkku</v>
      </c>
      <c r="M1" s="381"/>
      <c r="N1" s="381"/>
      <c r="O1" s="381"/>
      <c r="P1" s="382"/>
    </row>
    <row r="2" spans="2:19" s="12" customFormat="1" ht="24" customHeight="1" thickBot="1">
      <c r="B2" s="377" t="str">
        <f>'School Wise Roll Number List '!B2</f>
        <v>ijh{kk dsUnz%&amp;jkmekfo--------------------------¼17-------½</v>
      </c>
      <c r="C2" s="378"/>
      <c r="D2" s="378"/>
      <c r="E2" s="378"/>
      <c r="F2" s="378"/>
      <c r="G2" s="378"/>
      <c r="H2" s="378"/>
      <c r="I2" s="378"/>
      <c r="J2" s="379"/>
      <c r="K2" s="402" t="str">
        <f>B2</f>
        <v>ijh{kk dsUnz%&amp;jkmekfo--------------------------¼17-------½</v>
      </c>
      <c r="L2" s="403"/>
      <c r="M2" s="403"/>
      <c r="N2" s="403"/>
      <c r="O2" s="403"/>
      <c r="P2" s="404"/>
    </row>
    <row r="3" spans="2:19" ht="33" customHeight="1" thickBot="1">
      <c r="B3" s="66"/>
      <c r="C3" s="63"/>
      <c r="D3" s="63"/>
      <c r="E3" s="63" t="s">
        <v>49</v>
      </c>
      <c r="F3" s="63"/>
      <c r="G3" s="67"/>
      <c r="H3" s="383" t="s">
        <v>91</v>
      </c>
      <c r="I3" s="384"/>
      <c r="J3" s="68" t="s">
        <v>50</v>
      </c>
      <c r="K3" s="400" t="s">
        <v>49</v>
      </c>
      <c r="L3" s="401"/>
      <c r="M3" s="401"/>
      <c r="N3" s="401"/>
      <c r="O3" s="64" t="str">
        <f>H3</f>
        <v>dqy ijh{kkFkhZ la[;k&amp;25</v>
      </c>
      <c r="P3" s="65" t="str">
        <f>J3</f>
        <v>ijh{kk d{k la-&amp;11</v>
      </c>
      <c r="Q3" s="399"/>
      <c r="R3" s="399"/>
      <c r="S3" s="62"/>
    </row>
    <row r="4" spans="2:19" ht="21.75" customHeight="1">
      <c r="B4" s="390" t="s">
        <v>7</v>
      </c>
      <c r="C4" s="392" t="s">
        <v>25</v>
      </c>
      <c r="D4" s="26" t="s">
        <v>48</v>
      </c>
      <c r="E4" s="397" t="s">
        <v>144</v>
      </c>
      <c r="F4" s="398"/>
      <c r="G4" s="397" t="s">
        <v>145</v>
      </c>
      <c r="H4" s="398"/>
      <c r="I4" s="397" t="s">
        <v>146</v>
      </c>
      <c r="J4" s="398"/>
      <c r="K4" s="397" t="s">
        <v>147</v>
      </c>
      <c r="L4" s="398"/>
      <c r="M4" s="397" t="s">
        <v>148</v>
      </c>
      <c r="N4" s="398"/>
      <c r="O4" s="397" t="s">
        <v>149</v>
      </c>
      <c r="P4" s="398"/>
    </row>
    <row r="5" spans="2:19" ht="24.75" customHeight="1" thickBot="1">
      <c r="B5" s="391"/>
      <c r="C5" s="393"/>
      <c r="D5" s="27" t="s">
        <v>26</v>
      </c>
      <c r="E5" s="28" t="s">
        <v>27</v>
      </c>
      <c r="F5" s="29" t="s">
        <v>28</v>
      </c>
      <c r="G5" s="28" t="s">
        <v>27</v>
      </c>
      <c r="H5" s="29" t="s">
        <v>28</v>
      </c>
      <c r="I5" s="28" t="s">
        <v>27</v>
      </c>
      <c r="J5" s="29" t="s">
        <v>28</v>
      </c>
      <c r="K5" s="28" t="s">
        <v>27</v>
      </c>
      <c r="L5" s="29" t="s">
        <v>28</v>
      </c>
      <c r="M5" s="28" t="s">
        <v>27</v>
      </c>
      <c r="N5" s="29" t="s">
        <v>28</v>
      </c>
      <c r="O5" s="28" t="s">
        <v>27</v>
      </c>
      <c r="P5" s="29" t="s">
        <v>28</v>
      </c>
    </row>
    <row r="6" spans="2:19" ht="27" customHeight="1">
      <c r="B6" s="19">
        <v>1</v>
      </c>
      <c r="C6" s="21">
        <f>'room-11'!B7</f>
        <v>111236</v>
      </c>
      <c r="D6" s="126" t="str">
        <f>VLOOKUP(C6,'ROLL LIST'!$B$4:$O$394,3)</f>
        <v>NIRMALA</v>
      </c>
      <c r="E6" s="19"/>
      <c r="F6" s="20"/>
      <c r="G6" s="19"/>
      <c r="H6" s="20"/>
      <c r="I6" s="19"/>
      <c r="J6" s="20"/>
      <c r="K6" s="19"/>
      <c r="L6" s="20"/>
      <c r="M6" s="19"/>
      <c r="N6" s="20"/>
      <c r="O6" s="19"/>
      <c r="P6" s="20"/>
      <c r="Q6" s="394" t="str">
        <f>VLOOKUP(C6,'ROLL LIST'!$B$4:$O$394,14)</f>
        <v>GSSS 1</v>
      </c>
    </row>
    <row r="7" spans="2:19" ht="27" customHeight="1">
      <c r="B7" s="17">
        <v>2</v>
      </c>
      <c r="C7" s="21">
        <f>C6+1</f>
        <v>111237</v>
      </c>
      <c r="D7" s="69" t="str">
        <f>VLOOKUP(C7,'ROLL LIST'!$B$4:$O$394,3)</f>
        <v>NISHA</v>
      </c>
      <c r="E7" s="17"/>
      <c r="F7" s="18"/>
      <c r="G7" s="17"/>
      <c r="H7" s="18"/>
      <c r="I7" s="17"/>
      <c r="J7" s="18"/>
      <c r="K7" s="17"/>
      <c r="L7" s="18"/>
      <c r="M7" s="17"/>
      <c r="N7" s="18"/>
      <c r="O7" s="17"/>
      <c r="P7" s="18"/>
      <c r="Q7" s="395"/>
    </row>
    <row r="8" spans="2:19" ht="27" customHeight="1">
      <c r="B8" s="17">
        <v>3</v>
      </c>
      <c r="C8" s="21">
        <f t="shared" ref="C8:C10" si="0">C7+1</f>
        <v>111238</v>
      </c>
      <c r="D8" s="69" t="str">
        <f>VLOOKUP(C8,'ROLL LIST'!$B$4:$O$394,3)</f>
        <v>PINKU KANWAR</v>
      </c>
      <c r="E8" s="17"/>
      <c r="F8" s="18"/>
      <c r="G8" s="17"/>
      <c r="H8" s="18"/>
      <c r="I8" s="17"/>
      <c r="J8" s="18"/>
      <c r="K8" s="17"/>
      <c r="L8" s="18"/>
      <c r="M8" s="17"/>
      <c r="N8" s="18"/>
      <c r="O8" s="17"/>
      <c r="P8" s="18"/>
      <c r="Q8" s="395"/>
    </row>
    <row r="9" spans="2:19" ht="27" customHeight="1">
      <c r="B9" s="17">
        <v>4</v>
      </c>
      <c r="C9" s="21">
        <f t="shared" si="0"/>
        <v>111239</v>
      </c>
      <c r="D9" s="69" t="str">
        <f>VLOOKUP(C9,'ROLL LIST'!$B$4:$O$394,3)</f>
        <v>POOJA</v>
      </c>
      <c r="E9" s="17"/>
      <c r="F9" s="18"/>
      <c r="G9" s="17"/>
      <c r="H9" s="18"/>
      <c r="I9" s="17"/>
      <c r="J9" s="18"/>
      <c r="K9" s="17"/>
      <c r="L9" s="18"/>
      <c r="M9" s="17"/>
      <c r="N9" s="18"/>
      <c r="O9" s="17"/>
      <c r="P9" s="18"/>
      <c r="Q9" s="395"/>
    </row>
    <row r="10" spans="2:19" ht="27" customHeight="1" thickBot="1">
      <c r="B10" s="17">
        <v>5</v>
      </c>
      <c r="C10" s="21">
        <f t="shared" si="0"/>
        <v>111240</v>
      </c>
      <c r="D10" s="69" t="str">
        <f>VLOOKUP(C10,'ROLL LIST'!$B$4:$O$394,3)</f>
        <v>POOJA</v>
      </c>
      <c r="E10" s="17"/>
      <c r="F10" s="18"/>
      <c r="G10" s="17"/>
      <c r="H10" s="18"/>
      <c r="I10" s="17"/>
      <c r="J10" s="18"/>
      <c r="K10" s="17"/>
      <c r="L10" s="18"/>
      <c r="M10" s="17"/>
      <c r="N10" s="18"/>
      <c r="O10" s="17"/>
      <c r="P10" s="18"/>
      <c r="Q10" s="395"/>
    </row>
    <row r="11" spans="2:19" ht="27" customHeight="1">
      <c r="B11" s="17">
        <v>6</v>
      </c>
      <c r="C11" s="183">
        <f>'room-11'!C7</f>
        <v>111301</v>
      </c>
      <c r="D11" s="69">
        <f>VLOOKUP(C11,'ROLL LIST'!$B$4:$O$394,3)</f>
        <v>0</v>
      </c>
      <c r="E11" s="17"/>
      <c r="F11" s="18"/>
      <c r="G11" s="17"/>
      <c r="H11" s="18"/>
      <c r="I11" s="17"/>
      <c r="J11" s="18"/>
      <c r="K11" s="17"/>
      <c r="L11" s="18"/>
      <c r="M11" s="17"/>
      <c r="N11" s="18"/>
      <c r="O11" s="17"/>
      <c r="P11" s="18"/>
      <c r="Q11" s="394">
        <f>VLOOKUP(C11,'ROLL LIST'!$B$4:$O$394,14)</f>
        <v>0</v>
      </c>
    </row>
    <row r="12" spans="2:19" ht="27" customHeight="1">
      <c r="B12" s="17">
        <v>7</v>
      </c>
      <c r="C12" s="21">
        <f>C11+1</f>
        <v>111302</v>
      </c>
      <c r="D12" s="69">
        <f>VLOOKUP(C12,'ROLL LIST'!$B$4:$O$394,3)</f>
        <v>0</v>
      </c>
      <c r="E12" s="17"/>
      <c r="F12" s="18"/>
      <c r="G12" s="17"/>
      <c r="H12" s="18"/>
      <c r="I12" s="17"/>
      <c r="J12" s="18"/>
      <c r="K12" s="17"/>
      <c r="L12" s="18"/>
      <c r="M12" s="17"/>
      <c r="N12" s="18"/>
      <c r="O12" s="17"/>
      <c r="P12" s="18"/>
      <c r="Q12" s="395"/>
    </row>
    <row r="13" spans="2:19" ht="27" customHeight="1">
      <c r="B13" s="17">
        <v>8</v>
      </c>
      <c r="C13" s="22">
        <f>C12+1</f>
        <v>111303</v>
      </c>
      <c r="D13" s="69">
        <f>VLOOKUP(C13,'ROLL LIST'!$B$4:$O$394,3)</f>
        <v>0</v>
      </c>
      <c r="E13" s="17"/>
      <c r="F13" s="18"/>
      <c r="G13" s="17"/>
      <c r="H13" s="18"/>
      <c r="I13" s="17"/>
      <c r="J13" s="18"/>
      <c r="K13" s="17"/>
      <c r="L13" s="18"/>
      <c r="M13" s="17"/>
      <c r="N13" s="18"/>
      <c r="O13" s="17"/>
      <c r="P13" s="18"/>
      <c r="Q13" s="395"/>
    </row>
    <row r="14" spans="2:19" ht="27" customHeight="1">
      <c r="B14" s="17">
        <v>9</v>
      </c>
      <c r="C14" s="22">
        <f t="shared" ref="C14:C20" si="1">C13+1</f>
        <v>111304</v>
      </c>
      <c r="D14" s="69">
        <f>VLOOKUP(C14,'ROLL LIST'!$B$4:$O$394,3)</f>
        <v>0</v>
      </c>
      <c r="E14" s="17"/>
      <c r="F14" s="18"/>
      <c r="G14" s="17"/>
      <c r="H14" s="18"/>
      <c r="I14" s="17"/>
      <c r="J14" s="18"/>
      <c r="K14" s="17"/>
      <c r="L14" s="18"/>
      <c r="M14" s="17"/>
      <c r="N14" s="18"/>
      <c r="O14" s="17"/>
      <c r="P14" s="18"/>
      <c r="Q14" s="395"/>
    </row>
    <row r="15" spans="2:19" ht="27" customHeight="1" thickBot="1">
      <c r="B15" s="17">
        <v>10</v>
      </c>
      <c r="C15" s="22">
        <f t="shared" si="1"/>
        <v>111305</v>
      </c>
      <c r="D15" s="69">
        <f>VLOOKUP(C15,'ROLL LIST'!$B$4:$O$394,3)</f>
        <v>0</v>
      </c>
      <c r="E15" s="17"/>
      <c r="F15" s="18"/>
      <c r="G15" s="17"/>
      <c r="H15" s="18"/>
      <c r="I15" s="17"/>
      <c r="J15" s="18"/>
      <c r="K15" s="17"/>
      <c r="L15" s="18"/>
      <c r="M15" s="17"/>
      <c r="N15" s="18"/>
      <c r="O15" s="17"/>
      <c r="P15" s="18"/>
      <c r="Q15" s="395"/>
    </row>
    <row r="16" spans="2:19" ht="27" customHeight="1">
      <c r="B16" s="17">
        <v>11</v>
      </c>
      <c r="C16" s="22">
        <f>'room-11'!D7</f>
        <v>111241</v>
      </c>
      <c r="D16" s="69" t="str">
        <f>VLOOKUP(C16,'ROLL LIST'!$B$4:$O$394,3)</f>
        <v>POOJA</v>
      </c>
      <c r="E16" s="17"/>
      <c r="F16" s="18"/>
      <c r="G16" s="17"/>
      <c r="H16" s="18"/>
      <c r="I16" s="17"/>
      <c r="J16" s="18"/>
      <c r="K16" s="17"/>
      <c r="L16" s="18"/>
      <c r="M16" s="17"/>
      <c r="N16" s="18"/>
      <c r="O16" s="17"/>
      <c r="P16" s="18"/>
      <c r="Q16" s="394" t="str">
        <f>VLOOKUP(C16,'ROLL LIST'!$B$4:$O$394,14)</f>
        <v>GSSS 1</v>
      </c>
    </row>
    <row r="17" spans="2:17" ht="27" customHeight="1">
      <c r="B17" s="17">
        <v>12</v>
      </c>
      <c r="C17" s="22">
        <f t="shared" si="1"/>
        <v>111242</v>
      </c>
      <c r="D17" s="69" t="str">
        <f>VLOOKUP(C17,'ROLL LIST'!$B$4:$O$394,3)</f>
        <v>POOJA SOU</v>
      </c>
      <c r="E17" s="17"/>
      <c r="F17" s="18"/>
      <c r="G17" s="17"/>
      <c r="H17" s="18"/>
      <c r="I17" s="17"/>
      <c r="J17" s="18"/>
      <c r="K17" s="17"/>
      <c r="L17" s="18"/>
      <c r="M17" s="17"/>
      <c r="N17" s="18"/>
      <c r="O17" s="17"/>
      <c r="P17" s="18"/>
      <c r="Q17" s="395"/>
    </row>
    <row r="18" spans="2:17" ht="27" customHeight="1">
      <c r="B18" s="17">
        <v>13</v>
      </c>
      <c r="C18" s="22">
        <f t="shared" si="1"/>
        <v>111243</v>
      </c>
      <c r="D18" s="69" t="str">
        <f>VLOOKUP(C18,'ROLL LIST'!$B$4:$O$394,3)</f>
        <v>PRAMA DEVI</v>
      </c>
      <c r="E18" s="17"/>
      <c r="F18" s="18"/>
      <c r="G18" s="17"/>
      <c r="H18" s="18"/>
      <c r="I18" s="17"/>
      <c r="J18" s="18"/>
      <c r="K18" s="17"/>
      <c r="L18" s="18"/>
      <c r="M18" s="17"/>
      <c r="N18" s="18"/>
      <c r="O18" s="17"/>
      <c r="P18" s="18"/>
      <c r="Q18" s="395"/>
    </row>
    <row r="19" spans="2:17" ht="27" customHeight="1">
      <c r="B19" s="17">
        <v>14</v>
      </c>
      <c r="C19" s="22">
        <f t="shared" si="1"/>
        <v>111244</v>
      </c>
      <c r="D19" s="69" t="str">
        <f>VLOOKUP(C19,'ROLL LIST'!$B$4:$O$394,3)</f>
        <v>PRIYANKA</v>
      </c>
      <c r="E19" s="17"/>
      <c r="F19" s="18"/>
      <c r="G19" s="17"/>
      <c r="H19" s="18"/>
      <c r="I19" s="17"/>
      <c r="J19" s="18"/>
      <c r="K19" s="17"/>
      <c r="L19" s="18"/>
      <c r="M19" s="17"/>
      <c r="N19" s="18"/>
      <c r="O19" s="17"/>
      <c r="P19" s="18"/>
      <c r="Q19" s="395"/>
    </row>
    <row r="20" spans="2:17" ht="27" customHeight="1" thickBot="1">
      <c r="B20" s="17">
        <v>15</v>
      </c>
      <c r="C20" s="22">
        <f t="shared" si="1"/>
        <v>111245</v>
      </c>
      <c r="D20" s="69" t="str">
        <f>VLOOKUP(C20,'ROLL LIST'!$B$4:$O$394,3)</f>
        <v>PUSPA</v>
      </c>
      <c r="E20" s="17"/>
      <c r="F20" s="18"/>
      <c r="G20" s="17"/>
      <c r="H20" s="18"/>
      <c r="I20" s="17"/>
      <c r="J20" s="18"/>
      <c r="K20" s="17"/>
      <c r="L20" s="18"/>
      <c r="M20" s="17"/>
      <c r="N20" s="18"/>
      <c r="O20" s="17"/>
      <c r="P20" s="18"/>
      <c r="Q20" s="395"/>
    </row>
    <row r="21" spans="2:17" ht="27" customHeight="1">
      <c r="B21" s="17">
        <v>16</v>
      </c>
      <c r="C21" s="22">
        <f>'room-11'!E7</f>
        <v>111306</v>
      </c>
      <c r="D21" s="69">
        <f>VLOOKUP(C21,'ROLL LIST'!$B$4:$O$394,3)</f>
        <v>0</v>
      </c>
      <c r="E21" s="17"/>
      <c r="F21" s="18"/>
      <c r="G21" s="17"/>
      <c r="H21" s="18"/>
      <c r="I21" s="17"/>
      <c r="J21" s="18"/>
      <c r="K21" s="17"/>
      <c r="L21" s="18"/>
      <c r="M21" s="17"/>
      <c r="N21" s="18"/>
      <c r="O21" s="17"/>
      <c r="P21" s="18"/>
      <c r="Q21" s="394">
        <f>VLOOKUP(C21,'ROLL LIST'!$B$4:$O$394,14)</f>
        <v>0</v>
      </c>
    </row>
    <row r="22" spans="2:17" ht="27" customHeight="1">
      <c r="B22" s="17">
        <v>17</v>
      </c>
      <c r="C22" s="22">
        <f t="shared" ref="C22:C25" si="2">C21+1</f>
        <v>111307</v>
      </c>
      <c r="D22" s="69">
        <f>VLOOKUP(C22,'ROLL LIST'!$B$4:$O$394,3)</f>
        <v>0</v>
      </c>
      <c r="E22" s="17"/>
      <c r="F22" s="18"/>
      <c r="G22" s="17"/>
      <c r="H22" s="18"/>
      <c r="I22" s="17"/>
      <c r="J22" s="18"/>
      <c r="K22" s="17"/>
      <c r="L22" s="18"/>
      <c r="M22" s="17"/>
      <c r="N22" s="18"/>
      <c r="O22" s="17"/>
      <c r="P22" s="18"/>
      <c r="Q22" s="395"/>
    </row>
    <row r="23" spans="2:17" ht="27" customHeight="1">
      <c r="B23" s="17">
        <v>18</v>
      </c>
      <c r="C23" s="22">
        <f t="shared" si="2"/>
        <v>111308</v>
      </c>
      <c r="D23" s="69">
        <f>VLOOKUP(C23,'ROLL LIST'!$B$4:$O$394,3)</f>
        <v>0</v>
      </c>
      <c r="E23" s="17"/>
      <c r="F23" s="18"/>
      <c r="G23" s="17"/>
      <c r="H23" s="18"/>
      <c r="I23" s="17"/>
      <c r="J23" s="18"/>
      <c r="K23" s="17"/>
      <c r="L23" s="18"/>
      <c r="M23" s="17"/>
      <c r="N23" s="18"/>
      <c r="O23" s="17"/>
      <c r="P23" s="18"/>
      <c r="Q23" s="395"/>
    </row>
    <row r="24" spans="2:17" ht="27" customHeight="1">
      <c r="B24" s="17">
        <v>19</v>
      </c>
      <c r="C24" s="22">
        <f t="shared" si="2"/>
        <v>111309</v>
      </c>
      <c r="D24" s="69">
        <f>VLOOKUP(C24,'ROLL LIST'!$B$4:$O$394,3)</f>
        <v>0</v>
      </c>
      <c r="E24" s="17"/>
      <c r="F24" s="18"/>
      <c r="G24" s="17"/>
      <c r="H24" s="18"/>
      <c r="I24" s="17"/>
      <c r="J24" s="18"/>
      <c r="K24" s="17"/>
      <c r="L24" s="18"/>
      <c r="M24" s="17"/>
      <c r="N24" s="18"/>
      <c r="O24" s="17"/>
      <c r="P24" s="18"/>
      <c r="Q24" s="395"/>
    </row>
    <row r="25" spans="2:17" ht="27" customHeight="1" thickBot="1">
      <c r="B25" s="17">
        <v>20</v>
      </c>
      <c r="C25" s="22">
        <f t="shared" si="2"/>
        <v>111310</v>
      </c>
      <c r="D25" s="69">
        <f>VLOOKUP(C25,'ROLL LIST'!$B$4:$O$394,3)</f>
        <v>0</v>
      </c>
      <c r="E25" s="17"/>
      <c r="F25" s="18"/>
      <c r="G25" s="17"/>
      <c r="H25" s="18"/>
      <c r="I25" s="17"/>
      <c r="J25" s="18"/>
      <c r="K25" s="17"/>
      <c r="L25" s="18"/>
      <c r="M25" s="17"/>
      <c r="N25" s="18"/>
      <c r="O25" s="17"/>
      <c r="P25" s="18"/>
      <c r="Q25" s="395"/>
    </row>
    <row r="26" spans="2:17" ht="27" customHeight="1">
      <c r="B26" s="17">
        <v>21</v>
      </c>
      <c r="C26" s="22">
        <f>'room-11'!F7</f>
        <v>111246</v>
      </c>
      <c r="D26" s="69" t="str">
        <f>VLOOKUP(C26,'ROLL LIST'!$B$4:$O$394,3)</f>
        <v>RADHA</v>
      </c>
      <c r="E26" s="17"/>
      <c r="F26" s="18"/>
      <c r="G26" s="17"/>
      <c r="H26" s="18"/>
      <c r="I26" s="17"/>
      <c r="J26" s="18"/>
      <c r="K26" s="17"/>
      <c r="L26" s="18"/>
      <c r="M26" s="17"/>
      <c r="N26" s="18"/>
      <c r="O26" s="17"/>
      <c r="P26" s="18"/>
      <c r="Q26" s="394" t="str">
        <f>VLOOKUP(C26,'ROLL LIST'!$B$4:$O$394,14)</f>
        <v>GSSS 1</v>
      </c>
    </row>
    <row r="27" spans="2:17" ht="27" customHeight="1">
      <c r="B27" s="17">
        <v>22</v>
      </c>
      <c r="C27" s="22">
        <f t="shared" ref="C27:C30" si="3">C26+1</f>
        <v>111247</v>
      </c>
      <c r="D27" s="69" t="str">
        <f>VLOOKUP(C27,'ROLL LIST'!$B$4:$O$394,3)</f>
        <v>RAKESH</v>
      </c>
      <c r="E27" s="17"/>
      <c r="F27" s="18"/>
      <c r="G27" s="17"/>
      <c r="H27" s="18"/>
      <c r="I27" s="17"/>
      <c r="J27" s="18"/>
      <c r="K27" s="17"/>
      <c r="L27" s="18"/>
      <c r="M27" s="17"/>
      <c r="N27" s="18"/>
      <c r="O27" s="17"/>
      <c r="P27" s="18"/>
      <c r="Q27" s="395"/>
    </row>
    <row r="28" spans="2:17" ht="27" customHeight="1">
      <c r="B28" s="17">
        <v>23</v>
      </c>
      <c r="C28" s="22">
        <f t="shared" si="3"/>
        <v>111248</v>
      </c>
      <c r="D28" s="69" t="str">
        <f>VLOOKUP(C28,'ROLL LIST'!$B$4:$O$394,3)</f>
        <v>REKHA</v>
      </c>
      <c r="E28" s="17"/>
      <c r="F28" s="18"/>
      <c r="G28" s="17"/>
      <c r="H28" s="18"/>
      <c r="I28" s="17"/>
      <c r="J28" s="18"/>
      <c r="K28" s="17"/>
      <c r="L28" s="18"/>
      <c r="M28" s="17"/>
      <c r="N28" s="18"/>
      <c r="O28" s="17"/>
      <c r="P28" s="18"/>
      <c r="Q28" s="395"/>
    </row>
    <row r="29" spans="2:17" ht="27" customHeight="1">
      <c r="B29" s="17">
        <v>24</v>
      </c>
      <c r="C29" s="22">
        <f t="shared" si="3"/>
        <v>111249</v>
      </c>
      <c r="D29" s="69" t="str">
        <f>VLOOKUP(C29,'ROLL LIST'!$B$4:$O$394,3)</f>
        <v>REKHA SUTHAR</v>
      </c>
      <c r="E29" s="17"/>
      <c r="F29" s="18"/>
      <c r="G29" s="17"/>
      <c r="H29" s="18"/>
      <c r="I29" s="17"/>
      <c r="J29" s="18"/>
      <c r="K29" s="17"/>
      <c r="L29" s="18"/>
      <c r="M29" s="17"/>
      <c r="N29" s="18"/>
      <c r="O29" s="17"/>
      <c r="P29" s="18"/>
      <c r="Q29" s="395"/>
    </row>
    <row r="30" spans="2:17" ht="27" customHeight="1" thickBot="1">
      <c r="B30" s="17">
        <v>25</v>
      </c>
      <c r="C30" s="22">
        <f t="shared" si="3"/>
        <v>111250</v>
      </c>
      <c r="D30" s="69" t="str">
        <f>VLOOKUP(C30,'ROLL LIST'!$B$4:$O$394,3)</f>
        <v>RINKU</v>
      </c>
      <c r="E30" s="184"/>
      <c r="F30" s="186"/>
      <c r="G30" s="184"/>
      <c r="H30" s="186"/>
      <c r="I30" s="184"/>
      <c r="J30" s="186"/>
      <c r="K30" s="184"/>
      <c r="L30" s="186"/>
      <c r="M30" s="184"/>
      <c r="N30" s="186"/>
      <c r="O30" s="184"/>
      <c r="P30" s="186"/>
      <c r="Q30" s="396"/>
    </row>
    <row r="31" spans="2:17" ht="25.5" customHeight="1" thickBot="1">
      <c r="B31" s="385" t="s">
        <v>52</v>
      </c>
      <c r="C31" s="386"/>
      <c r="D31" s="387"/>
      <c r="E31" s="388"/>
      <c r="F31" s="389"/>
      <c r="G31" s="388"/>
      <c r="H31" s="389"/>
      <c r="I31" s="388"/>
      <c r="J31" s="389"/>
      <c r="K31" s="388"/>
      <c r="L31" s="389"/>
      <c r="M31" s="388"/>
      <c r="N31" s="389"/>
      <c r="O31" s="388"/>
      <c r="P31" s="389"/>
    </row>
    <row r="32" spans="2:17" ht="33.75" customHeight="1"/>
  </sheetData>
  <mergeCells count="27">
    <mergeCell ref="Q3:R3"/>
    <mergeCell ref="K2:P2"/>
    <mergeCell ref="D1:J1"/>
    <mergeCell ref="L1:P1"/>
    <mergeCell ref="B2:J2"/>
    <mergeCell ref="H3:I3"/>
    <mergeCell ref="K3:N3"/>
    <mergeCell ref="Q21:Q25"/>
    <mergeCell ref="B4:B5"/>
    <mergeCell ref="C4:C5"/>
    <mergeCell ref="E4:F4"/>
    <mergeCell ref="G4:H4"/>
    <mergeCell ref="I4:J4"/>
    <mergeCell ref="K4:L4"/>
    <mergeCell ref="M4:N4"/>
    <mergeCell ref="O4:P4"/>
    <mergeCell ref="Q6:Q10"/>
    <mergeCell ref="Q11:Q15"/>
    <mergeCell ref="Q16:Q20"/>
    <mergeCell ref="Q26:Q30"/>
    <mergeCell ref="B31:D31"/>
    <mergeCell ref="E31:F31"/>
    <mergeCell ref="G31:H31"/>
    <mergeCell ref="I31:J31"/>
    <mergeCell ref="K31:L31"/>
    <mergeCell ref="M31:N31"/>
    <mergeCell ref="O31:P31"/>
  </mergeCells>
  <pageMargins left="0.2" right="0.2" top="0.22" bottom="0.21" header="0.2" footer="0.2"/>
  <pageSetup paperSize="9" scale="68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00B050"/>
  </sheetPr>
  <dimension ref="B1:S39"/>
  <sheetViews>
    <sheetView zoomScale="85" zoomScaleNormal="85" workbookViewId="0">
      <selection activeCell="B3" sqref="B3"/>
    </sheetView>
  </sheetViews>
  <sheetFormatPr defaultRowHeight="15"/>
  <cols>
    <col min="1" max="1" width="1.85546875" customWidth="1"/>
    <col min="2" max="2" width="4.85546875" style="1" customWidth="1"/>
    <col min="3" max="3" width="11.28515625" style="1" customWidth="1"/>
    <col min="4" max="4" width="14.7109375" style="1" customWidth="1"/>
    <col min="5" max="5" width="25.85546875" style="1" customWidth="1"/>
    <col min="6" max="6" width="33.7109375" style="1" customWidth="1"/>
    <col min="7" max="7" width="25.85546875" style="1" customWidth="1"/>
    <col min="8" max="8" width="33.7109375" style="1" customWidth="1"/>
    <col min="9" max="9" width="25.85546875" style="1" customWidth="1"/>
    <col min="10" max="10" width="33.7109375" style="1" customWidth="1"/>
    <col min="11" max="11" width="25.85546875" style="1" customWidth="1"/>
    <col min="12" max="12" width="33.7109375" style="1" customWidth="1"/>
    <col min="13" max="13" width="25.85546875" style="1" customWidth="1"/>
    <col min="14" max="14" width="33.7109375" style="1" customWidth="1"/>
    <col min="15" max="15" width="25.85546875" style="1" customWidth="1"/>
    <col min="16" max="16" width="32.7109375" style="1" customWidth="1"/>
    <col min="17" max="17" width="2.85546875" customWidth="1"/>
  </cols>
  <sheetData>
    <row r="1" spans="2:19" ht="69.75" customHeight="1" thickBot="1">
      <c r="B1" s="23"/>
      <c r="C1" s="61"/>
      <c r="D1" s="380" t="s">
        <v>16</v>
      </c>
      <c r="E1" s="381"/>
      <c r="F1" s="381"/>
      <c r="G1" s="381"/>
      <c r="H1" s="381"/>
      <c r="I1" s="381"/>
      <c r="J1" s="382"/>
      <c r="K1" s="61"/>
      <c r="L1" s="381" t="str">
        <f>D1</f>
        <v>ek/;fed f'k{kk cksMZ jktLFkku</v>
      </c>
      <c r="M1" s="381"/>
      <c r="N1" s="381"/>
      <c r="O1" s="381"/>
      <c r="P1" s="382"/>
    </row>
    <row r="2" spans="2:19" s="12" customFormat="1" ht="24" customHeight="1" thickBot="1">
      <c r="B2" s="377" t="str">
        <f>'School Wise Roll Number List '!B2</f>
        <v>ijh{kk dsUnz%&amp;jkmekfo--------------------------¼17-------½</v>
      </c>
      <c r="C2" s="378"/>
      <c r="D2" s="378"/>
      <c r="E2" s="378"/>
      <c r="F2" s="378"/>
      <c r="G2" s="378"/>
      <c r="H2" s="378"/>
      <c r="I2" s="378"/>
      <c r="J2" s="379"/>
      <c r="K2" s="402" t="str">
        <f>B2</f>
        <v>ijh{kk dsUnz%&amp;jkmekfo--------------------------¼17-------½</v>
      </c>
      <c r="L2" s="403"/>
      <c r="M2" s="403"/>
      <c r="N2" s="403"/>
      <c r="O2" s="403"/>
      <c r="P2" s="404"/>
    </row>
    <row r="3" spans="2:19" ht="33" customHeight="1" thickBot="1">
      <c r="B3" s="66"/>
      <c r="C3" s="63"/>
      <c r="D3" s="63"/>
      <c r="E3" s="63" t="s">
        <v>49</v>
      </c>
      <c r="F3" s="63"/>
      <c r="G3" s="67"/>
      <c r="H3" s="383" t="s">
        <v>91</v>
      </c>
      <c r="I3" s="384"/>
      <c r="J3" s="68" t="s">
        <v>53</v>
      </c>
      <c r="K3" s="400" t="s">
        <v>49</v>
      </c>
      <c r="L3" s="401"/>
      <c r="M3" s="401"/>
      <c r="N3" s="401"/>
      <c r="O3" s="64" t="str">
        <f>H3</f>
        <v>dqy ijh{kkFkhZ la[;k&amp;25</v>
      </c>
      <c r="P3" s="65" t="str">
        <f>J3</f>
        <v>ijh{kk d{k la-&amp;12</v>
      </c>
      <c r="Q3" s="399"/>
      <c r="R3" s="399"/>
      <c r="S3" s="62"/>
    </row>
    <row r="4" spans="2:19" ht="21.75" customHeight="1">
      <c r="B4" s="390" t="s">
        <v>7</v>
      </c>
      <c r="C4" s="392" t="s">
        <v>25</v>
      </c>
      <c r="D4" s="26" t="s">
        <v>48</v>
      </c>
      <c r="E4" s="397" t="s">
        <v>144</v>
      </c>
      <c r="F4" s="398"/>
      <c r="G4" s="397" t="s">
        <v>145</v>
      </c>
      <c r="H4" s="398"/>
      <c r="I4" s="397" t="s">
        <v>146</v>
      </c>
      <c r="J4" s="398"/>
      <c r="K4" s="397" t="s">
        <v>147</v>
      </c>
      <c r="L4" s="398"/>
      <c r="M4" s="397" t="s">
        <v>148</v>
      </c>
      <c r="N4" s="398"/>
      <c r="O4" s="397" t="s">
        <v>149</v>
      </c>
      <c r="P4" s="398"/>
    </row>
    <row r="5" spans="2:19" ht="24.75" customHeight="1" thickBot="1">
      <c r="B5" s="391"/>
      <c r="C5" s="393"/>
      <c r="D5" s="27" t="s">
        <v>26</v>
      </c>
      <c r="E5" s="28" t="s">
        <v>27</v>
      </c>
      <c r="F5" s="29" t="s">
        <v>28</v>
      </c>
      <c r="G5" s="28" t="s">
        <v>27</v>
      </c>
      <c r="H5" s="29" t="s">
        <v>28</v>
      </c>
      <c r="I5" s="28" t="s">
        <v>27</v>
      </c>
      <c r="J5" s="29" t="s">
        <v>28</v>
      </c>
      <c r="K5" s="28" t="s">
        <v>27</v>
      </c>
      <c r="L5" s="29" t="s">
        <v>28</v>
      </c>
      <c r="M5" s="28" t="s">
        <v>27</v>
      </c>
      <c r="N5" s="29" t="s">
        <v>28</v>
      </c>
      <c r="O5" s="28" t="s">
        <v>27</v>
      </c>
      <c r="P5" s="29" t="s">
        <v>28</v>
      </c>
    </row>
    <row r="6" spans="2:19" ht="27" customHeight="1">
      <c r="B6" s="19">
        <v>1</v>
      </c>
      <c r="C6" s="21">
        <f>'room-12'!B7</f>
        <v>111311</v>
      </c>
      <c r="D6" s="126">
        <f>VLOOKUP(C6,'ROLL LIST'!$B$4:$O$394,3)</f>
        <v>0</v>
      </c>
      <c r="E6" s="19"/>
      <c r="F6" s="20"/>
      <c r="G6" s="19"/>
      <c r="H6" s="20"/>
      <c r="I6" s="19"/>
      <c r="J6" s="20"/>
      <c r="K6" s="19"/>
      <c r="L6" s="20"/>
      <c r="M6" s="19"/>
      <c r="N6" s="20"/>
      <c r="O6" s="19"/>
      <c r="P6" s="20"/>
      <c r="Q6" s="394">
        <f>VLOOKUP(C6,'ROLL LIST'!$B$4:$O$394,14)</f>
        <v>0</v>
      </c>
    </row>
    <row r="7" spans="2:19" ht="27" customHeight="1">
      <c r="B7" s="17">
        <v>2</v>
      </c>
      <c r="C7" s="21">
        <f>C6+1</f>
        <v>111312</v>
      </c>
      <c r="D7" s="69">
        <f>VLOOKUP(C7,'ROLL LIST'!$B$4:$O$394,3)</f>
        <v>0</v>
      </c>
      <c r="E7" s="17"/>
      <c r="F7" s="18"/>
      <c r="G7" s="17"/>
      <c r="H7" s="18"/>
      <c r="I7" s="17"/>
      <c r="J7" s="18"/>
      <c r="K7" s="17"/>
      <c r="L7" s="18"/>
      <c r="M7" s="17"/>
      <c r="N7" s="18"/>
      <c r="O7" s="17"/>
      <c r="P7" s="18"/>
      <c r="Q7" s="395"/>
    </row>
    <row r="8" spans="2:19" ht="27" customHeight="1">
      <c r="B8" s="17">
        <v>3</v>
      </c>
      <c r="C8" s="21">
        <f t="shared" ref="C8:C12" si="0">C7+1</f>
        <v>111313</v>
      </c>
      <c r="D8" s="69">
        <f>VLOOKUP(C8,'ROLL LIST'!$B$4:$O$394,3)</f>
        <v>0</v>
      </c>
      <c r="E8" s="17"/>
      <c r="F8" s="18"/>
      <c r="G8" s="17"/>
      <c r="H8" s="18"/>
      <c r="I8" s="17"/>
      <c r="J8" s="18"/>
      <c r="K8" s="17"/>
      <c r="L8" s="18"/>
      <c r="M8" s="17"/>
      <c r="N8" s="18"/>
      <c r="O8" s="17"/>
      <c r="P8" s="18"/>
      <c r="Q8" s="395"/>
    </row>
    <row r="9" spans="2:19" ht="27" customHeight="1">
      <c r="B9" s="17">
        <v>4</v>
      </c>
      <c r="C9" s="21">
        <f t="shared" si="0"/>
        <v>111314</v>
      </c>
      <c r="D9" s="69">
        <f>VLOOKUP(C9,'ROLL LIST'!$B$4:$O$394,3)</f>
        <v>0</v>
      </c>
      <c r="E9" s="17"/>
      <c r="F9" s="18"/>
      <c r="G9" s="17"/>
      <c r="H9" s="18"/>
      <c r="I9" s="17"/>
      <c r="J9" s="18"/>
      <c r="K9" s="17"/>
      <c r="L9" s="18"/>
      <c r="M9" s="17"/>
      <c r="N9" s="18"/>
      <c r="O9" s="17"/>
      <c r="P9" s="18"/>
      <c r="Q9" s="395"/>
    </row>
    <row r="10" spans="2:19" ht="27" customHeight="1">
      <c r="B10" s="17">
        <v>5</v>
      </c>
      <c r="C10" s="21">
        <f t="shared" si="0"/>
        <v>111315</v>
      </c>
      <c r="D10" s="69">
        <f>VLOOKUP(C10,'ROLL LIST'!$B$4:$O$394,3)</f>
        <v>0</v>
      </c>
      <c r="E10" s="17"/>
      <c r="F10" s="18"/>
      <c r="G10" s="17"/>
      <c r="H10" s="18"/>
      <c r="I10" s="17"/>
      <c r="J10" s="18"/>
      <c r="K10" s="17"/>
      <c r="L10" s="18"/>
      <c r="M10" s="17"/>
      <c r="N10" s="18"/>
      <c r="O10" s="17"/>
      <c r="P10" s="18"/>
      <c r="Q10" s="395"/>
    </row>
    <row r="11" spans="2:19" ht="27" customHeight="1">
      <c r="B11" s="17">
        <v>6</v>
      </c>
      <c r="C11" s="21">
        <f t="shared" si="0"/>
        <v>111316</v>
      </c>
      <c r="D11" s="69">
        <f>VLOOKUP(C11,'ROLL LIST'!$B$4:$O$394,3)</f>
        <v>0</v>
      </c>
      <c r="E11" s="17"/>
      <c r="F11" s="18"/>
      <c r="G11" s="17"/>
      <c r="H11" s="18"/>
      <c r="I11" s="17"/>
      <c r="J11" s="18"/>
      <c r="K11" s="17"/>
      <c r="L11" s="18"/>
      <c r="M11" s="17"/>
      <c r="N11" s="18"/>
      <c r="O11" s="17"/>
      <c r="P11" s="18"/>
      <c r="Q11" s="395"/>
    </row>
    <row r="12" spans="2:19" ht="27" customHeight="1" thickBot="1">
      <c r="B12" s="17">
        <v>7</v>
      </c>
      <c r="C12" s="21">
        <f t="shared" si="0"/>
        <v>111317</v>
      </c>
      <c r="D12" s="69">
        <f>VLOOKUP(C12,'ROLL LIST'!$B$4:$O$394,3)</f>
        <v>0</v>
      </c>
      <c r="E12" s="17"/>
      <c r="F12" s="18"/>
      <c r="G12" s="17"/>
      <c r="H12" s="18"/>
      <c r="I12" s="17"/>
      <c r="J12" s="18"/>
      <c r="K12" s="17"/>
      <c r="L12" s="18"/>
      <c r="M12" s="17"/>
      <c r="N12" s="18"/>
      <c r="O12" s="17"/>
      <c r="P12" s="18"/>
      <c r="Q12" s="396"/>
    </row>
    <row r="13" spans="2:19" ht="27" customHeight="1">
      <c r="B13" s="17">
        <v>8</v>
      </c>
      <c r="C13" s="22">
        <f>'room-12'!C7</f>
        <v>111180</v>
      </c>
      <c r="D13" s="69" t="str">
        <f>VLOOKUP(C13,'ROLL LIST'!$B$4:$O$394,3)</f>
        <v>VIKASH</v>
      </c>
      <c r="E13" s="17"/>
      <c r="F13" s="18"/>
      <c r="G13" s="17"/>
      <c r="H13" s="18"/>
      <c r="I13" s="17"/>
      <c r="J13" s="18"/>
      <c r="K13" s="17"/>
      <c r="L13" s="18"/>
      <c r="M13" s="17"/>
      <c r="N13" s="18"/>
      <c r="O13" s="17"/>
      <c r="P13" s="18"/>
      <c r="Q13" s="394" t="str">
        <f>VLOOKUP(C13,'ROLL LIST'!$B$4:$O$394,14)</f>
        <v>GSSS 1</v>
      </c>
    </row>
    <row r="14" spans="2:19" ht="27" customHeight="1">
      <c r="B14" s="17">
        <v>9</v>
      </c>
      <c r="C14" s="22">
        <f t="shared" ref="C14:C37" si="1">C13+1</f>
        <v>111181</v>
      </c>
      <c r="D14" s="69" t="str">
        <f>VLOOKUP(C14,'ROLL LIST'!$B$4:$O$394,3)</f>
        <v>VIKASH SINGH</v>
      </c>
      <c r="E14" s="17"/>
      <c r="F14" s="18"/>
      <c r="G14" s="17"/>
      <c r="H14" s="18"/>
      <c r="I14" s="17"/>
      <c r="J14" s="18"/>
      <c r="K14" s="17"/>
      <c r="L14" s="18"/>
      <c r="M14" s="17"/>
      <c r="N14" s="18"/>
      <c r="O14" s="17"/>
      <c r="P14" s="18"/>
      <c r="Q14" s="395"/>
    </row>
    <row r="15" spans="2:19" ht="27" customHeight="1">
      <c r="B15" s="17">
        <v>10</v>
      </c>
      <c r="C15" s="22">
        <f t="shared" si="1"/>
        <v>111182</v>
      </c>
      <c r="D15" s="69" t="str">
        <f>VLOOKUP(C15,'ROLL LIST'!$B$4:$O$394,3)</f>
        <v>VIPUL DAS</v>
      </c>
      <c r="E15" s="17"/>
      <c r="F15" s="18"/>
      <c r="G15" s="17"/>
      <c r="H15" s="18"/>
      <c r="I15" s="17"/>
      <c r="J15" s="18"/>
      <c r="K15" s="17"/>
      <c r="L15" s="18"/>
      <c r="M15" s="17"/>
      <c r="N15" s="18"/>
      <c r="O15" s="17"/>
      <c r="P15" s="18"/>
      <c r="Q15" s="395"/>
    </row>
    <row r="16" spans="2:19" ht="27" customHeight="1">
      <c r="B16" s="17">
        <v>11</v>
      </c>
      <c r="C16" s="22">
        <f t="shared" si="1"/>
        <v>111183</v>
      </c>
      <c r="D16" s="69" t="str">
        <f>VLOOKUP(C16,'ROLL LIST'!$B$4:$O$394,3)</f>
        <v>VIPUL SINGH</v>
      </c>
      <c r="E16" s="17"/>
      <c r="F16" s="18"/>
      <c r="G16" s="17"/>
      <c r="H16" s="18"/>
      <c r="I16" s="17"/>
      <c r="J16" s="18"/>
      <c r="K16" s="17"/>
      <c r="L16" s="18"/>
      <c r="M16" s="17"/>
      <c r="N16" s="18"/>
      <c r="O16" s="17"/>
      <c r="P16" s="18"/>
      <c r="Q16" s="395"/>
    </row>
    <row r="17" spans="2:17" ht="27" customHeight="1">
      <c r="B17" s="17">
        <v>12</v>
      </c>
      <c r="C17" s="22">
        <f t="shared" si="1"/>
        <v>111184</v>
      </c>
      <c r="D17" s="69" t="str">
        <f>VLOOKUP(C17,'ROLL LIST'!$B$4:$O$394,3)</f>
        <v>YOGESH</v>
      </c>
      <c r="E17" s="17"/>
      <c r="F17" s="18"/>
      <c r="G17" s="17"/>
      <c r="H17" s="18"/>
      <c r="I17" s="17"/>
      <c r="J17" s="18"/>
      <c r="K17" s="17"/>
      <c r="L17" s="18"/>
      <c r="M17" s="17"/>
      <c r="N17" s="18"/>
      <c r="O17" s="17"/>
      <c r="P17" s="18"/>
      <c r="Q17" s="395"/>
    </row>
    <row r="18" spans="2:17" ht="27" customHeight="1" thickBot="1">
      <c r="B18" s="17">
        <v>13</v>
      </c>
      <c r="C18" s="22">
        <f t="shared" si="1"/>
        <v>111185</v>
      </c>
      <c r="D18" s="69" t="str">
        <f>VLOOKUP(C18,'ROLL LIST'!$B$4:$O$394,3)</f>
        <v>AAYCHUKI</v>
      </c>
      <c r="E18" s="17"/>
      <c r="F18" s="18"/>
      <c r="G18" s="17"/>
      <c r="H18" s="18"/>
      <c r="I18" s="17"/>
      <c r="J18" s="18"/>
      <c r="K18" s="17"/>
      <c r="L18" s="18"/>
      <c r="M18" s="17"/>
      <c r="N18" s="18"/>
      <c r="O18" s="17"/>
      <c r="P18" s="18"/>
      <c r="Q18" s="396"/>
    </row>
    <row r="19" spans="2:17" ht="27" customHeight="1">
      <c r="B19" s="17">
        <v>14</v>
      </c>
      <c r="C19" s="22">
        <f>'room-12'!D7</f>
        <v>111275</v>
      </c>
      <c r="D19" s="69">
        <f>VLOOKUP(C19,'ROLL LIST'!$B$4:$O$394,3)</f>
        <v>0</v>
      </c>
      <c r="E19" s="17"/>
      <c r="F19" s="18"/>
      <c r="G19" s="17"/>
      <c r="H19" s="18"/>
      <c r="I19" s="17"/>
      <c r="J19" s="18"/>
      <c r="K19" s="17"/>
      <c r="L19" s="18"/>
      <c r="M19" s="17"/>
      <c r="N19" s="18"/>
      <c r="O19" s="17"/>
      <c r="P19" s="18"/>
      <c r="Q19" s="394">
        <f>VLOOKUP(C19,'ROLL LIST'!$B$4:$O$394,14)</f>
        <v>0</v>
      </c>
    </row>
    <row r="20" spans="2:17" ht="27" customHeight="1">
      <c r="B20" s="17">
        <v>15</v>
      </c>
      <c r="C20" s="22">
        <f t="shared" si="1"/>
        <v>111276</v>
      </c>
      <c r="D20" s="69">
        <f>VLOOKUP(C20,'ROLL LIST'!$B$4:$O$394,3)</f>
        <v>0</v>
      </c>
      <c r="E20" s="17"/>
      <c r="F20" s="18"/>
      <c r="G20" s="17"/>
      <c r="H20" s="18"/>
      <c r="I20" s="17"/>
      <c r="J20" s="18"/>
      <c r="K20" s="17"/>
      <c r="L20" s="18"/>
      <c r="M20" s="17"/>
      <c r="N20" s="18"/>
      <c r="O20" s="17"/>
      <c r="P20" s="18"/>
      <c r="Q20" s="395"/>
    </row>
    <row r="21" spans="2:17" ht="27" customHeight="1">
      <c r="B21" s="17">
        <v>16</v>
      </c>
      <c r="C21" s="22">
        <f t="shared" si="1"/>
        <v>111277</v>
      </c>
      <c r="D21" s="69">
        <f>VLOOKUP(C21,'ROLL LIST'!$B$4:$O$394,3)</f>
        <v>0</v>
      </c>
      <c r="E21" s="17"/>
      <c r="F21" s="18"/>
      <c r="G21" s="17"/>
      <c r="H21" s="18"/>
      <c r="I21" s="17"/>
      <c r="J21" s="18"/>
      <c r="K21" s="17"/>
      <c r="L21" s="18"/>
      <c r="M21" s="17"/>
      <c r="N21" s="18"/>
      <c r="O21" s="17"/>
      <c r="P21" s="18"/>
      <c r="Q21" s="395"/>
    </row>
    <row r="22" spans="2:17" ht="27" customHeight="1">
      <c r="B22" s="17">
        <v>17</v>
      </c>
      <c r="C22" s="22">
        <f t="shared" si="1"/>
        <v>111278</v>
      </c>
      <c r="D22" s="69">
        <f>VLOOKUP(C22,'ROLL LIST'!$B$4:$O$394,3)</f>
        <v>0</v>
      </c>
      <c r="E22" s="17"/>
      <c r="F22" s="18"/>
      <c r="G22" s="17"/>
      <c r="H22" s="18"/>
      <c r="I22" s="17"/>
      <c r="J22" s="18"/>
      <c r="K22" s="17"/>
      <c r="L22" s="18"/>
      <c r="M22" s="17"/>
      <c r="N22" s="18"/>
      <c r="O22" s="17"/>
      <c r="P22" s="18"/>
      <c r="Q22" s="395"/>
    </row>
    <row r="23" spans="2:17" ht="27" customHeight="1">
      <c r="B23" s="17">
        <v>18</v>
      </c>
      <c r="C23" s="22">
        <f t="shared" si="1"/>
        <v>111279</v>
      </c>
      <c r="D23" s="69">
        <f>VLOOKUP(C23,'ROLL LIST'!$B$4:$O$394,3)</f>
        <v>0</v>
      </c>
      <c r="E23" s="17"/>
      <c r="F23" s="18"/>
      <c r="G23" s="17"/>
      <c r="H23" s="18"/>
      <c r="I23" s="17"/>
      <c r="J23" s="18"/>
      <c r="K23" s="17"/>
      <c r="L23" s="18"/>
      <c r="M23" s="17"/>
      <c r="N23" s="18"/>
      <c r="O23" s="17"/>
      <c r="P23" s="18"/>
      <c r="Q23" s="395"/>
    </row>
    <row r="24" spans="2:17" ht="27" customHeight="1" thickBot="1">
      <c r="B24" s="17">
        <v>19</v>
      </c>
      <c r="C24" s="22">
        <f t="shared" si="1"/>
        <v>111280</v>
      </c>
      <c r="D24" s="69">
        <f>VLOOKUP(C24,'ROLL LIST'!$B$4:$O$394,3)</f>
        <v>0</v>
      </c>
      <c r="E24" s="17"/>
      <c r="F24" s="18"/>
      <c r="G24" s="17"/>
      <c r="H24" s="18"/>
      <c r="I24" s="17"/>
      <c r="J24" s="18"/>
      <c r="K24" s="17"/>
      <c r="L24" s="18"/>
      <c r="M24" s="17"/>
      <c r="N24" s="18"/>
      <c r="O24" s="17"/>
      <c r="P24" s="18"/>
      <c r="Q24" s="396"/>
    </row>
    <row r="25" spans="2:17" ht="27" customHeight="1">
      <c r="B25" s="17">
        <v>20</v>
      </c>
      <c r="C25" s="22">
        <f>'room-12'!E7</f>
        <v>111186</v>
      </c>
      <c r="D25" s="69" t="str">
        <f>VLOOKUP(C25,'ROLL LIST'!$B$4:$O$394,3)</f>
        <v>ANAD KANWAR</v>
      </c>
      <c r="E25" s="17"/>
      <c r="F25" s="18"/>
      <c r="G25" s="17"/>
      <c r="H25" s="18"/>
      <c r="I25" s="17"/>
      <c r="J25" s="18"/>
      <c r="K25" s="17"/>
      <c r="L25" s="18"/>
      <c r="M25" s="17"/>
      <c r="N25" s="18"/>
      <c r="O25" s="17"/>
      <c r="P25" s="18"/>
      <c r="Q25" s="394" t="str">
        <f>VLOOKUP(C25,'ROLL LIST'!$B$4:$O$394,14)</f>
        <v>GSSS 1</v>
      </c>
    </row>
    <row r="26" spans="2:17" ht="27" customHeight="1">
      <c r="B26" s="17">
        <v>21</v>
      </c>
      <c r="C26" s="22">
        <f t="shared" si="1"/>
        <v>111187</v>
      </c>
      <c r="D26" s="69" t="str">
        <f>VLOOKUP(C26,'ROLL LIST'!$B$4:$O$394,3)</f>
        <v>ANILA</v>
      </c>
      <c r="E26" s="17"/>
      <c r="F26" s="18"/>
      <c r="G26" s="17"/>
      <c r="H26" s="18"/>
      <c r="I26" s="17"/>
      <c r="J26" s="18"/>
      <c r="K26" s="17"/>
      <c r="L26" s="18"/>
      <c r="M26" s="17"/>
      <c r="N26" s="18"/>
      <c r="O26" s="17"/>
      <c r="P26" s="18"/>
      <c r="Q26" s="395"/>
    </row>
    <row r="27" spans="2:17" ht="27" customHeight="1">
      <c r="B27" s="17">
        <v>22</v>
      </c>
      <c r="C27" s="22">
        <f t="shared" si="1"/>
        <v>111188</v>
      </c>
      <c r="D27" s="69" t="str">
        <f>VLOOKUP(C27,'ROLL LIST'!$B$4:$O$394,3)</f>
        <v>ANITA KANWAR</v>
      </c>
      <c r="E27" s="17"/>
      <c r="F27" s="18"/>
      <c r="G27" s="17"/>
      <c r="H27" s="18"/>
      <c r="I27" s="17"/>
      <c r="J27" s="18"/>
      <c r="K27" s="17"/>
      <c r="L27" s="18"/>
      <c r="M27" s="17"/>
      <c r="N27" s="18"/>
      <c r="O27" s="17"/>
      <c r="P27" s="18"/>
      <c r="Q27" s="395"/>
    </row>
    <row r="28" spans="2:17" ht="27" customHeight="1">
      <c r="B28" s="17">
        <v>23</v>
      </c>
      <c r="C28" s="22">
        <f t="shared" si="1"/>
        <v>111189</v>
      </c>
      <c r="D28" s="69" t="str">
        <f>VLOOKUP(C28,'ROLL LIST'!$B$4:$O$394,3)</f>
        <v>ASHOK</v>
      </c>
      <c r="E28" s="17"/>
      <c r="F28" s="18"/>
      <c r="G28" s="17"/>
      <c r="H28" s="18"/>
      <c r="I28" s="17"/>
      <c r="J28" s="18"/>
      <c r="K28" s="17"/>
      <c r="L28" s="18"/>
      <c r="M28" s="17"/>
      <c r="N28" s="18"/>
      <c r="O28" s="17"/>
      <c r="P28" s="18"/>
      <c r="Q28" s="395"/>
    </row>
    <row r="29" spans="2:17" ht="27" customHeight="1">
      <c r="B29" s="17">
        <v>24</v>
      </c>
      <c r="C29" s="22">
        <f t="shared" si="1"/>
        <v>111190</v>
      </c>
      <c r="D29" s="69" t="str">
        <f>VLOOKUP(C29,'ROLL LIST'!$B$4:$O$394,3)</f>
        <v>ASHOK</v>
      </c>
      <c r="E29" s="17"/>
      <c r="F29" s="18"/>
      <c r="G29" s="17"/>
      <c r="H29" s="18"/>
      <c r="I29" s="17"/>
      <c r="J29" s="18"/>
      <c r="K29" s="17"/>
      <c r="L29" s="18"/>
      <c r="M29" s="17"/>
      <c r="N29" s="18"/>
      <c r="O29" s="17"/>
      <c r="P29" s="18"/>
      <c r="Q29" s="395"/>
    </row>
    <row r="30" spans="2:17" ht="27" customHeight="1" thickBot="1">
      <c r="B30" s="17">
        <v>25</v>
      </c>
      <c r="C30" s="22">
        <f t="shared" si="1"/>
        <v>111191</v>
      </c>
      <c r="D30" s="69" t="str">
        <f>VLOOKUP(C30,'ROLL LIST'!$B$4:$O$394,3)</f>
        <v>BHAWANI SINGH</v>
      </c>
      <c r="E30" s="184"/>
      <c r="F30" s="186"/>
      <c r="G30" s="184"/>
      <c r="H30" s="186"/>
      <c r="I30" s="184"/>
      <c r="J30" s="186"/>
      <c r="K30" s="184"/>
      <c r="L30" s="186"/>
      <c r="M30" s="184"/>
      <c r="N30" s="186"/>
      <c r="O30" s="184"/>
      <c r="P30" s="186"/>
      <c r="Q30" s="396"/>
    </row>
    <row r="31" spans="2:17" ht="27" customHeight="1">
      <c r="B31" s="17">
        <v>26</v>
      </c>
      <c r="C31" s="185">
        <f>'room-12'!F7</f>
        <v>111318</v>
      </c>
      <c r="D31" s="69">
        <f>VLOOKUP(C31,'ROLL LIST'!$B$4:$O$394,3)</f>
        <v>0</v>
      </c>
      <c r="E31" s="184"/>
      <c r="F31" s="186"/>
      <c r="G31" s="184"/>
      <c r="H31" s="186"/>
      <c r="I31" s="184"/>
      <c r="J31" s="186"/>
      <c r="K31" s="184"/>
      <c r="L31" s="186"/>
      <c r="M31" s="184"/>
      <c r="N31" s="186"/>
      <c r="O31" s="184"/>
      <c r="P31" s="186"/>
      <c r="Q31" s="394">
        <f>VLOOKUP(C31,'ROLL LIST'!$B$4:$O$394,14)</f>
        <v>0</v>
      </c>
    </row>
    <row r="32" spans="2:17" ht="27" customHeight="1">
      <c r="B32" s="17">
        <v>27</v>
      </c>
      <c r="C32" s="22">
        <f t="shared" si="1"/>
        <v>111319</v>
      </c>
      <c r="D32" s="69">
        <f>VLOOKUP(C32,'ROLL LIST'!$B$4:$O$394,3)</f>
        <v>0</v>
      </c>
      <c r="E32" s="184"/>
      <c r="F32" s="186"/>
      <c r="G32" s="184"/>
      <c r="H32" s="186"/>
      <c r="I32" s="184"/>
      <c r="J32" s="186"/>
      <c r="K32" s="184"/>
      <c r="L32" s="186"/>
      <c r="M32" s="184"/>
      <c r="N32" s="186"/>
      <c r="O32" s="184"/>
      <c r="P32" s="186"/>
      <c r="Q32" s="395"/>
    </row>
    <row r="33" spans="2:17" ht="27" customHeight="1">
      <c r="B33" s="17">
        <v>28</v>
      </c>
      <c r="C33" s="22">
        <f t="shared" si="1"/>
        <v>111320</v>
      </c>
      <c r="D33" s="69">
        <f>VLOOKUP(C33,'ROLL LIST'!$B$4:$O$394,3)</f>
        <v>0</v>
      </c>
      <c r="E33" s="184"/>
      <c r="F33" s="186"/>
      <c r="G33" s="184"/>
      <c r="H33" s="186"/>
      <c r="I33" s="184"/>
      <c r="J33" s="186"/>
      <c r="K33" s="184"/>
      <c r="L33" s="186"/>
      <c r="M33" s="184"/>
      <c r="N33" s="186"/>
      <c r="O33" s="184"/>
      <c r="P33" s="186"/>
      <c r="Q33" s="395"/>
    </row>
    <row r="34" spans="2:17" ht="27" customHeight="1">
      <c r="B34" s="17">
        <v>29</v>
      </c>
      <c r="C34" s="22">
        <f t="shared" si="1"/>
        <v>111321</v>
      </c>
      <c r="D34" s="69">
        <f>VLOOKUP(C34,'ROLL LIST'!$B$4:$O$394,3)</f>
        <v>0</v>
      </c>
      <c r="E34" s="184"/>
      <c r="F34" s="186"/>
      <c r="G34" s="184"/>
      <c r="H34" s="186"/>
      <c r="I34" s="184"/>
      <c r="J34" s="186"/>
      <c r="K34" s="184"/>
      <c r="L34" s="186"/>
      <c r="M34" s="184"/>
      <c r="N34" s="186"/>
      <c r="O34" s="184"/>
      <c r="P34" s="186"/>
      <c r="Q34" s="395"/>
    </row>
    <row r="35" spans="2:17" ht="27" customHeight="1">
      <c r="B35" s="17">
        <v>30</v>
      </c>
      <c r="C35" s="22">
        <f t="shared" si="1"/>
        <v>111322</v>
      </c>
      <c r="D35" s="69">
        <f>VLOOKUP(C35,'ROLL LIST'!$B$4:$O$394,3)</f>
        <v>0</v>
      </c>
      <c r="E35" s="184"/>
      <c r="F35" s="186"/>
      <c r="G35" s="184"/>
      <c r="H35" s="186"/>
      <c r="I35" s="184"/>
      <c r="J35" s="186"/>
      <c r="K35" s="184"/>
      <c r="L35" s="186"/>
      <c r="M35" s="184"/>
      <c r="N35" s="186"/>
      <c r="O35" s="184"/>
      <c r="P35" s="186"/>
      <c r="Q35" s="395"/>
    </row>
    <row r="36" spans="2:17" ht="27" customHeight="1">
      <c r="B36" s="17">
        <v>31</v>
      </c>
      <c r="C36" s="22">
        <f t="shared" si="1"/>
        <v>111323</v>
      </c>
      <c r="D36" s="69">
        <f>VLOOKUP(C36,'ROLL LIST'!$B$4:$O$394,3)</f>
        <v>0</v>
      </c>
      <c r="E36" s="184"/>
      <c r="F36" s="186"/>
      <c r="G36" s="184"/>
      <c r="H36" s="186"/>
      <c r="I36" s="184"/>
      <c r="J36" s="186"/>
      <c r="K36" s="184"/>
      <c r="L36" s="186"/>
      <c r="M36" s="184"/>
      <c r="N36" s="186"/>
      <c r="O36" s="184"/>
      <c r="P36" s="186"/>
      <c r="Q36" s="395"/>
    </row>
    <row r="37" spans="2:17" ht="27" customHeight="1" thickBot="1">
      <c r="B37" s="17">
        <v>32</v>
      </c>
      <c r="C37" s="22">
        <f t="shared" si="1"/>
        <v>111324</v>
      </c>
      <c r="D37" s="69">
        <f>VLOOKUP(C37,'ROLL LIST'!$B$4:$O$394,3)</f>
        <v>0</v>
      </c>
      <c r="E37" s="184"/>
      <c r="F37" s="186"/>
      <c r="G37" s="184"/>
      <c r="H37" s="186"/>
      <c r="I37" s="184"/>
      <c r="J37" s="186"/>
      <c r="K37" s="184"/>
      <c r="L37" s="186"/>
      <c r="M37" s="184"/>
      <c r="N37" s="186"/>
      <c r="O37" s="184"/>
      <c r="P37" s="186"/>
      <c r="Q37" s="396"/>
    </row>
    <row r="38" spans="2:17" ht="25.5" customHeight="1" thickBot="1">
      <c r="B38" s="385" t="s">
        <v>52</v>
      </c>
      <c r="C38" s="386"/>
      <c r="D38" s="387"/>
      <c r="E38" s="388"/>
      <c r="F38" s="389"/>
      <c r="G38" s="388"/>
      <c r="H38" s="389"/>
      <c r="I38" s="388"/>
      <c r="J38" s="389"/>
      <c r="K38" s="388"/>
      <c r="L38" s="389"/>
      <c r="M38" s="388"/>
      <c r="N38" s="389"/>
      <c r="O38" s="388"/>
      <c r="P38" s="389"/>
    </row>
    <row r="39" spans="2:17" ht="33.75" customHeight="1"/>
  </sheetData>
  <mergeCells count="27">
    <mergeCell ref="D1:J1"/>
    <mergeCell ref="L1:P1"/>
    <mergeCell ref="B2:J2"/>
    <mergeCell ref="K2:P2"/>
    <mergeCell ref="H3:I3"/>
    <mergeCell ref="K3:N3"/>
    <mergeCell ref="Q3:R3"/>
    <mergeCell ref="B4:B5"/>
    <mergeCell ref="C4:C5"/>
    <mergeCell ref="E4:F4"/>
    <mergeCell ref="G4:H4"/>
    <mergeCell ref="I4:J4"/>
    <mergeCell ref="K4:L4"/>
    <mergeCell ref="M4:N4"/>
    <mergeCell ref="O4:P4"/>
    <mergeCell ref="B38:D38"/>
    <mergeCell ref="E38:F38"/>
    <mergeCell ref="G38:H38"/>
    <mergeCell ref="I38:J38"/>
    <mergeCell ref="K38:L38"/>
    <mergeCell ref="M38:N38"/>
    <mergeCell ref="O38:P38"/>
    <mergeCell ref="Q6:Q12"/>
    <mergeCell ref="Q13:Q18"/>
    <mergeCell ref="Q19:Q24"/>
    <mergeCell ref="Q25:Q30"/>
    <mergeCell ref="Q31:Q37"/>
  </mergeCells>
  <pageMargins left="0.2" right="0.2" top="0.22" bottom="0.21" header="0.2" footer="0.2"/>
  <pageSetup paperSize="9" scale="68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C00000"/>
  </sheetPr>
  <dimension ref="B1:P34"/>
  <sheetViews>
    <sheetView workbookViewId="0">
      <selection activeCell="B3" sqref="B3:N3"/>
    </sheetView>
  </sheetViews>
  <sheetFormatPr defaultRowHeight="15"/>
  <cols>
    <col min="1" max="1" width="1.42578125" customWidth="1"/>
    <col min="2" max="3" width="11.140625" style="1" customWidth="1"/>
    <col min="4" max="9" width="9.28515625" style="1" customWidth="1"/>
    <col min="10" max="11" width="12.42578125" style="1" customWidth="1"/>
    <col min="12" max="12" width="13.140625" style="1" customWidth="1"/>
    <col min="13" max="13" width="9.85546875" style="1" customWidth="1"/>
    <col min="14" max="14" width="13.7109375" style="1" customWidth="1"/>
    <col min="16" max="16" width="9.5703125" hidden="1" customWidth="1"/>
  </cols>
  <sheetData>
    <row r="1" spans="2:16" ht="69.75" customHeight="1" thickBot="1">
      <c r="B1" s="40"/>
      <c r="C1" s="270" t="s">
        <v>16</v>
      </c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1"/>
    </row>
    <row r="2" spans="2:16" ht="33" customHeight="1" thickBot="1">
      <c r="B2" s="409" t="str">
        <f>'School Wise Roll Number List '!B2</f>
        <v>ijh{kk dsUnz%&amp;jkmekfo--------------------------¼17-------½</v>
      </c>
      <c r="C2" s="410"/>
      <c r="D2" s="410"/>
      <c r="E2" s="410"/>
      <c r="F2" s="410"/>
      <c r="G2" s="410"/>
      <c r="H2" s="410"/>
      <c r="I2" s="410"/>
      <c r="J2" s="410"/>
      <c r="K2" s="410"/>
      <c r="L2" s="410"/>
      <c r="M2" s="410"/>
      <c r="N2" s="411"/>
      <c r="P2" s="187">
        <f>'samekit-10'!B6</f>
        <v>4</v>
      </c>
    </row>
    <row r="3" spans="2:16" ht="32.25" customHeight="1" thickBot="1">
      <c r="B3" s="412" t="s">
        <v>86</v>
      </c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413"/>
      <c r="N3" s="414"/>
      <c r="P3" s="187">
        <f>'samekit-10'!B7</f>
        <v>0</v>
      </c>
    </row>
    <row r="4" spans="2:16" ht="21.75" customHeight="1">
      <c r="B4" s="427" t="s">
        <v>155</v>
      </c>
      <c r="C4" s="428"/>
      <c r="D4" s="189">
        <v>5</v>
      </c>
      <c r="E4" s="417" t="s">
        <v>157</v>
      </c>
      <c r="F4" s="418"/>
      <c r="G4" s="418"/>
      <c r="H4" s="418"/>
      <c r="I4" s="418"/>
      <c r="J4" s="418"/>
      <c r="K4" s="418"/>
      <c r="L4" s="418"/>
      <c r="M4" s="419"/>
      <c r="N4" s="415" t="s">
        <v>15</v>
      </c>
      <c r="P4" s="187">
        <f>'samekit-10'!B8</f>
        <v>0</v>
      </c>
    </row>
    <row r="5" spans="2:16" ht="21.75" customHeight="1" thickBot="1">
      <c r="B5" s="429" t="s">
        <v>156</v>
      </c>
      <c r="C5" s="430"/>
      <c r="D5" s="128">
        <f>VLOOKUP(D4,'samekit-10'!$B$6:$H$28,7)</f>
        <v>24</v>
      </c>
      <c r="E5" s="420" t="s">
        <v>84</v>
      </c>
      <c r="F5" s="421"/>
      <c r="G5" s="421"/>
      <c r="H5" s="421"/>
      <c r="I5" s="421"/>
      <c r="J5" s="421"/>
      <c r="K5" s="421"/>
      <c r="L5" s="421"/>
      <c r="M5" s="422"/>
      <c r="N5" s="416"/>
      <c r="P5" s="187">
        <f>'samekit-10'!B9</f>
        <v>5</v>
      </c>
    </row>
    <row r="6" spans="2:16" ht="15.75" customHeight="1">
      <c r="B6" s="439" t="s">
        <v>85</v>
      </c>
      <c r="C6" s="437" t="s">
        <v>73</v>
      </c>
      <c r="D6" s="441" t="s">
        <v>74</v>
      </c>
      <c r="E6" s="405"/>
      <c r="F6" s="405"/>
      <c r="G6" s="405" t="s">
        <v>78</v>
      </c>
      <c r="H6" s="405"/>
      <c r="I6" s="405"/>
      <c r="J6" s="448" t="s">
        <v>79</v>
      </c>
      <c r="K6" s="423" t="s">
        <v>80</v>
      </c>
      <c r="L6" s="425" t="s">
        <v>81</v>
      </c>
      <c r="M6" s="405" t="s">
        <v>82</v>
      </c>
      <c r="N6" s="407" t="s">
        <v>83</v>
      </c>
      <c r="P6" s="187">
        <f>'samekit-10'!B10</f>
        <v>0</v>
      </c>
    </row>
    <row r="7" spans="2:16" s="73" customFormat="1" ht="39" customHeight="1" thickBot="1">
      <c r="B7" s="440"/>
      <c r="C7" s="438"/>
      <c r="D7" s="127" t="s">
        <v>75</v>
      </c>
      <c r="E7" s="127" t="s">
        <v>76</v>
      </c>
      <c r="F7" s="127" t="s">
        <v>77</v>
      </c>
      <c r="G7" s="127" t="s">
        <v>75</v>
      </c>
      <c r="H7" s="127" t="s">
        <v>76</v>
      </c>
      <c r="I7" s="127" t="s">
        <v>77</v>
      </c>
      <c r="J7" s="449"/>
      <c r="K7" s="424"/>
      <c r="L7" s="426"/>
      <c r="M7" s="406"/>
      <c r="N7" s="408"/>
      <c r="P7" s="187">
        <f>'samekit-10'!B11</f>
        <v>0</v>
      </c>
    </row>
    <row r="8" spans="2:16" s="2" customFormat="1" ht="13.5" customHeight="1">
      <c r="B8" s="434">
        <v>45001</v>
      </c>
      <c r="C8" s="431" t="s">
        <v>61</v>
      </c>
      <c r="D8" s="442"/>
      <c r="E8" s="442"/>
      <c r="F8" s="442"/>
      <c r="G8" s="442"/>
      <c r="H8" s="442"/>
      <c r="I8" s="442"/>
      <c r="J8" s="108"/>
      <c r="K8" s="108"/>
      <c r="L8" s="108"/>
      <c r="M8" s="459"/>
      <c r="N8" s="456"/>
      <c r="P8" s="187">
        <f>'samekit-10'!B12</f>
        <v>6</v>
      </c>
    </row>
    <row r="9" spans="2:16" s="2" customFormat="1" ht="13.5" customHeight="1">
      <c r="B9" s="435"/>
      <c r="C9" s="432"/>
      <c r="D9" s="443"/>
      <c r="E9" s="443"/>
      <c r="F9" s="443"/>
      <c r="G9" s="443"/>
      <c r="H9" s="443"/>
      <c r="I9" s="443"/>
      <c r="J9" s="107"/>
      <c r="K9" s="107"/>
      <c r="L9" s="107"/>
      <c r="M9" s="460"/>
      <c r="N9" s="457"/>
      <c r="P9" s="187">
        <f>'samekit-10'!B13</f>
        <v>0</v>
      </c>
    </row>
    <row r="10" spans="2:16" s="2" customFormat="1" ht="13.5" customHeight="1">
      <c r="B10" s="435"/>
      <c r="C10" s="432"/>
      <c r="D10" s="443"/>
      <c r="E10" s="443"/>
      <c r="F10" s="443"/>
      <c r="G10" s="443"/>
      <c r="H10" s="443"/>
      <c r="I10" s="443"/>
      <c r="J10" s="107"/>
      <c r="K10" s="107"/>
      <c r="L10" s="107"/>
      <c r="M10" s="460"/>
      <c r="N10" s="457"/>
      <c r="P10" s="187">
        <f>'samekit-10'!B14</f>
        <v>0</v>
      </c>
    </row>
    <row r="11" spans="2:16" s="2" customFormat="1" ht="13.5" customHeight="1" thickBot="1">
      <c r="B11" s="436"/>
      <c r="C11" s="433"/>
      <c r="D11" s="444"/>
      <c r="E11" s="444"/>
      <c r="F11" s="444"/>
      <c r="G11" s="444"/>
      <c r="H11" s="444"/>
      <c r="I11" s="444"/>
      <c r="J11" s="109"/>
      <c r="K11" s="109"/>
      <c r="L11" s="109"/>
      <c r="M11" s="461"/>
      <c r="N11" s="458"/>
      <c r="P11" s="187">
        <f>'samekit-10'!B15</f>
        <v>7</v>
      </c>
    </row>
    <row r="12" spans="2:16" s="2" customFormat="1" ht="13.5" customHeight="1">
      <c r="B12" s="434">
        <v>45006</v>
      </c>
      <c r="C12" s="431" t="s">
        <v>39</v>
      </c>
      <c r="D12" s="442"/>
      <c r="E12" s="442"/>
      <c r="F12" s="442"/>
      <c r="G12" s="442"/>
      <c r="H12" s="442"/>
      <c r="I12" s="442"/>
      <c r="J12" s="108"/>
      <c r="K12" s="108"/>
      <c r="L12" s="108"/>
      <c r="M12" s="453"/>
      <c r="N12" s="450"/>
      <c r="P12" s="187">
        <f>'samekit-10'!B16</f>
        <v>0</v>
      </c>
    </row>
    <row r="13" spans="2:16" s="2" customFormat="1" ht="13.5" customHeight="1">
      <c r="B13" s="435"/>
      <c r="C13" s="432"/>
      <c r="D13" s="443"/>
      <c r="E13" s="443"/>
      <c r="F13" s="443"/>
      <c r="G13" s="443"/>
      <c r="H13" s="443"/>
      <c r="I13" s="443"/>
      <c r="J13" s="107"/>
      <c r="K13" s="107"/>
      <c r="L13" s="107"/>
      <c r="M13" s="454"/>
      <c r="N13" s="451"/>
      <c r="P13" s="187">
        <f>'samekit-10'!B17</f>
        <v>0</v>
      </c>
    </row>
    <row r="14" spans="2:16" s="2" customFormat="1" ht="13.5" customHeight="1">
      <c r="B14" s="435"/>
      <c r="C14" s="432"/>
      <c r="D14" s="443"/>
      <c r="E14" s="443"/>
      <c r="F14" s="443"/>
      <c r="G14" s="443"/>
      <c r="H14" s="443"/>
      <c r="I14" s="443"/>
      <c r="J14" s="107"/>
      <c r="K14" s="107"/>
      <c r="L14" s="107"/>
      <c r="M14" s="454"/>
      <c r="N14" s="451"/>
      <c r="P14" s="187">
        <f>'samekit-10'!B18</f>
        <v>9</v>
      </c>
    </row>
    <row r="15" spans="2:16" s="2" customFormat="1" ht="13.5" customHeight="1" thickBot="1">
      <c r="B15" s="436"/>
      <c r="C15" s="433"/>
      <c r="D15" s="444"/>
      <c r="E15" s="444"/>
      <c r="F15" s="444"/>
      <c r="G15" s="444"/>
      <c r="H15" s="444"/>
      <c r="I15" s="444"/>
      <c r="J15" s="109"/>
      <c r="K15" s="109"/>
      <c r="L15" s="109"/>
      <c r="M15" s="455"/>
      <c r="N15" s="452"/>
      <c r="P15" s="187">
        <f>'samekit-10'!B19</f>
        <v>0</v>
      </c>
    </row>
    <row r="16" spans="2:16" s="2" customFormat="1" ht="13.5" customHeight="1">
      <c r="B16" s="434">
        <v>45010</v>
      </c>
      <c r="C16" s="431" t="s">
        <v>34</v>
      </c>
      <c r="D16" s="442"/>
      <c r="E16" s="442"/>
      <c r="F16" s="442"/>
      <c r="G16" s="442"/>
      <c r="H16" s="442"/>
      <c r="I16" s="442"/>
      <c r="J16" s="108"/>
      <c r="K16" s="108"/>
      <c r="L16" s="108"/>
      <c r="M16" s="453"/>
      <c r="N16" s="450"/>
      <c r="P16" s="187">
        <f>'samekit-10'!B20</f>
        <v>0</v>
      </c>
    </row>
    <row r="17" spans="2:16" s="2" customFormat="1" ht="13.5" customHeight="1">
      <c r="B17" s="435"/>
      <c r="C17" s="432"/>
      <c r="D17" s="443"/>
      <c r="E17" s="443"/>
      <c r="F17" s="443"/>
      <c r="G17" s="443"/>
      <c r="H17" s="443"/>
      <c r="I17" s="443"/>
      <c r="J17" s="107"/>
      <c r="K17" s="107"/>
      <c r="L17" s="107"/>
      <c r="M17" s="454"/>
      <c r="N17" s="451"/>
      <c r="P17" s="188">
        <f>'samekit-10'!B21</f>
        <v>10</v>
      </c>
    </row>
    <row r="18" spans="2:16" s="2" customFormat="1" ht="13.5" customHeight="1">
      <c r="B18" s="435"/>
      <c r="C18" s="432"/>
      <c r="D18" s="443"/>
      <c r="E18" s="443"/>
      <c r="F18" s="443"/>
      <c r="G18" s="443"/>
      <c r="H18" s="443"/>
      <c r="I18" s="443"/>
      <c r="J18" s="107"/>
      <c r="K18" s="107"/>
      <c r="L18" s="107"/>
      <c r="M18" s="454"/>
      <c r="N18" s="451"/>
      <c r="P18" s="188">
        <f>'samekit-10'!B22</f>
        <v>0</v>
      </c>
    </row>
    <row r="19" spans="2:16" s="2" customFormat="1" ht="13.5" customHeight="1" thickBot="1">
      <c r="B19" s="436"/>
      <c r="C19" s="433"/>
      <c r="D19" s="444"/>
      <c r="E19" s="444"/>
      <c r="F19" s="444"/>
      <c r="G19" s="444"/>
      <c r="H19" s="444"/>
      <c r="I19" s="444"/>
      <c r="J19" s="109"/>
      <c r="K19" s="109"/>
      <c r="L19" s="109"/>
      <c r="M19" s="455"/>
      <c r="N19" s="452"/>
      <c r="P19" s="188">
        <f>'samekit-10'!B23</f>
        <v>0</v>
      </c>
    </row>
    <row r="20" spans="2:16" s="2" customFormat="1" ht="13.5" customHeight="1">
      <c r="B20" s="434">
        <v>45014</v>
      </c>
      <c r="C20" s="431" t="s">
        <v>35</v>
      </c>
      <c r="D20" s="442"/>
      <c r="E20" s="442"/>
      <c r="F20" s="442"/>
      <c r="G20" s="442"/>
      <c r="H20" s="442"/>
      <c r="I20" s="442"/>
      <c r="J20" s="108"/>
      <c r="K20" s="108"/>
      <c r="L20" s="108"/>
      <c r="M20" s="453"/>
      <c r="N20" s="450"/>
      <c r="P20" s="188">
        <f>'samekit-10'!B24</f>
        <v>11</v>
      </c>
    </row>
    <row r="21" spans="2:16" s="2" customFormat="1" ht="13.5" customHeight="1">
      <c r="B21" s="435"/>
      <c r="C21" s="432"/>
      <c r="D21" s="443"/>
      <c r="E21" s="443"/>
      <c r="F21" s="443"/>
      <c r="G21" s="443"/>
      <c r="H21" s="443"/>
      <c r="I21" s="443"/>
      <c r="J21" s="107"/>
      <c r="K21" s="107"/>
      <c r="L21" s="107"/>
      <c r="M21" s="454"/>
      <c r="N21" s="451"/>
      <c r="P21" s="188">
        <f>'samekit-10'!B25</f>
        <v>0</v>
      </c>
    </row>
    <row r="22" spans="2:16" s="2" customFormat="1" ht="13.5" customHeight="1">
      <c r="B22" s="435"/>
      <c r="C22" s="432"/>
      <c r="D22" s="443"/>
      <c r="E22" s="443"/>
      <c r="F22" s="443"/>
      <c r="G22" s="443"/>
      <c r="H22" s="443"/>
      <c r="I22" s="443"/>
      <c r="J22" s="107"/>
      <c r="K22" s="107"/>
      <c r="L22" s="107"/>
      <c r="M22" s="454"/>
      <c r="N22" s="451"/>
      <c r="P22" s="188">
        <f>'samekit-10'!B26</f>
        <v>12</v>
      </c>
    </row>
    <row r="23" spans="2:16" s="2" customFormat="1" ht="13.5" customHeight="1" thickBot="1">
      <c r="B23" s="436"/>
      <c r="C23" s="433"/>
      <c r="D23" s="444"/>
      <c r="E23" s="444"/>
      <c r="F23" s="444"/>
      <c r="G23" s="444"/>
      <c r="H23" s="444"/>
      <c r="I23" s="444"/>
      <c r="J23" s="109"/>
      <c r="K23" s="109"/>
      <c r="L23" s="109"/>
      <c r="M23" s="455"/>
      <c r="N23" s="452"/>
      <c r="P23" s="188">
        <f>'samekit-10'!B27</f>
        <v>0</v>
      </c>
    </row>
    <row r="24" spans="2:16" s="2" customFormat="1" ht="13.5" customHeight="1">
      <c r="B24" s="434">
        <v>45020</v>
      </c>
      <c r="C24" s="431" t="s">
        <v>33</v>
      </c>
      <c r="D24" s="442"/>
      <c r="E24" s="442"/>
      <c r="F24" s="442"/>
      <c r="G24" s="442"/>
      <c r="H24" s="442"/>
      <c r="I24" s="442"/>
      <c r="J24" s="108"/>
      <c r="K24" s="108"/>
      <c r="L24" s="108"/>
      <c r="M24" s="453"/>
      <c r="N24" s="450"/>
      <c r="P24" s="188">
        <f>'samekit-10'!B28</f>
        <v>0</v>
      </c>
    </row>
    <row r="25" spans="2:16" s="2" customFormat="1" ht="13.5" customHeight="1">
      <c r="B25" s="435"/>
      <c r="C25" s="432"/>
      <c r="D25" s="443"/>
      <c r="E25" s="443"/>
      <c r="F25" s="443"/>
      <c r="G25" s="443"/>
      <c r="H25" s="443"/>
      <c r="I25" s="443"/>
      <c r="J25" s="107"/>
      <c r="K25" s="107"/>
      <c r="L25" s="107"/>
      <c r="M25" s="454"/>
      <c r="N25" s="451"/>
      <c r="P25" s="188">
        <f>'samekit-10'!B29</f>
        <v>0</v>
      </c>
    </row>
    <row r="26" spans="2:16" s="2" customFormat="1" ht="13.5" customHeight="1">
      <c r="B26" s="435"/>
      <c r="C26" s="432"/>
      <c r="D26" s="443"/>
      <c r="E26" s="443"/>
      <c r="F26" s="443"/>
      <c r="G26" s="443"/>
      <c r="H26" s="443"/>
      <c r="I26" s="443"/>
      <c r="J26" s="107"/>
      <c r="K26" s="107"/>
      <c r="L26" s="107"/>
      <c r="M26" s="454"/>
      <c r="N26" s="451"/>
      <c r="P26" s="188">
        <f>'samekit-10'!B30</f>
        <v>0</v>
      </c>
    </row>
    <row r="27" spans="2:16" s="2" customFormat="1" ht="13.5" customHeight="1" thickBot="1">
      <c r="B27" s="436"/>
      <c r="C27" s="433"/>
      <c r="D27" s="444"/>
      <c r="E27" s="444"/>
      <c r="F27" s="444"/>
      <c r="G27" s="444"/>
      <c r="H27" s="444"/>
      <c r="I27" s="444"/>
      <c r="J27" s="109"/>
      <c r="K27" s="109"/>
      <c r="L27" s="109"/>
      <c r="M27" s="455"/>
      <c r="N27" s="452"/>
      <c r="P27" s="188">
        <f>'samekit-10'!B31</f>
        <v>0</v>
      </c>
    </row>
    <row r="28" spans="2:16" s="2" customFormat="1" ht="13.5" customHeight="1">
      <c r="B28" s="434">
        <v>44993</v>
      </c>
      <c r="C28" s="445" t="s">
        <v>38</v>
      </c>
      <c r="D28" s="442"/>
      <c r="E28" s="442"/>
      <c r="F28" s="442"/>
      <c r="G28" s="442"/>
      <c r="H28" s="442"/>
      <c r="I28" s="442"/>
      <c r="J28" s="108"/>
      <c r="K28" s="108"/>
      <c r="L28" s="108"/>
      <c r="M28" s="453"/>
      <c r="N28" s="450"/>
      <c r="P28" s="188">
        <f>'samekit-10'!B32</f>
        <v>0</v>
      </c>
    </row>
    <row r="29" spans="2:16" s="2" customFormat="1" ht="13.5" customHeight="1">
      <c r="B29" s="435"/>
      <c r="C29" s="446"/>
      <c r="D29" s="443"/>
      <c r="E29" s="443"/>
      <c r="F29" s="443"/>
      <c r="G29" s="443"/>
      <c r="H29" s="443"/>
      <c r="I29" s="443"/>
      <c r="J29" s="107"/>
      <c r="K29" s="107"/>
      <c r="L29" s="107"/>
      <c r="M29" s="454"/>
      <c r="N29" s="451"/>
    </row>
    <row r="30" spans="2:16" s="2" customFormat="1" ht="13.5" customHeight="1">
      <c r="B30" s="435"/>
      <c r="C30" s="446"/>
      <c r="D30" s="443"/>
      <c r="E30" s="443"/>
      <c r="F30" s="443"/>
      <c r="G30" s="443"/>
      <c r="H30" s="443"/>
      <c r="I30" s="443"/>
      <c r="J30" s="107"/>
      <c r="K30" s="107"/>
      <c r="L30" s="107"/>
      <c r="M30" s="454"/>
      <c r="N30" s="451"/>
    </row>
    <row r="31" spans="2:16" s="2" customFormat="1" ht="13.5" customHeight="1" thickBot="1">
      <c r="B31" s="436"/>
      <c r="C31" s="447"/>
      <c r="D31" s="444"/>
      <c r="E31" s="444"/>
      <c r="F31" s="444"/>
      <c r="G31" s="444"/>
      <c r="H31" s="444"/>
      <c r="I31" s="444"/>
      <c r="J31" s="109"/>
      <c r="K31" s="109"/>
      <c r="L31" s="109"/>
      <c r="M31" s="455"/>
      <c r="N31" s="452"/>
    </row>
    <row r="32" spans="2:16" ht="9.75" customHeight="1"/>
    <row r="33" ht="9.75" customHeight="1"/>
    <row r="34" ht="9.75" customHeight="1"/>
  </sheetData>
  <mergeCells count="77">
    <mergeCell ref="I28:I31"/>
    <mergeCell ref="D24:D27"/>
    <mergeCell ref="E24:E27"/>
    <mergeCell ref="F24:F27"/>
    <mergeCell ref="G24:G27"/>
    <mergeCell ref="H24:H27"/>
    <mergeCell ref="I24:I27"/>
    <mergeCell ref="D28:D31"/>
    <mergeCell ref="E28:E31"/>
    <mergeCell ref="F28:F31"/>
    <mergeCell ref="G28:G31"/>
    <mergeCell ref="H28:H31"/>
    <mergeCell ref="G12:G15"/>
    <mergeCell ref="H12:H15"/>
    <mergeCell ref="I12:I15"/>
    <mergeCell ref="I20:I23"/>
    <mergeCell ref="D16:D19"/>
    <mergeCell ref="E16:E19"/>
    <mergeCell ref="F16:F19"/>
    <mergeCell ref="G16:G19"/>
    <mergeCell ref="H16:H19"/>
    <mergeCell ref="I16:I19"/>
    <mergeCell ref="D20:D23"/>
    <mergeCell ref="E20:E23"/>
    <mergeCell ref="F20:F23"/>
    <mergeCell ref="G20:G23"/>
    <mergeCell ref="H20:H23"/>
    <mergeCell ref="N16:N19"/>
    <mergeCell ref="M16:M19"/>
    <mergeCell ref="N12:N15"/>
    <mergeCell ref="M12:M15"/>
    <mergeCell ref="N8:N11"/>
    <mergeCell ref="M8:M11"/>
    <mergeCell ref="N28:N31"/>
    <mergeCell ref="M28:M31"/>
    <mergeCell ref="N24:N27"/>
    <mergeCell ref="M24:M27"/>
    <mergeCell ref="N20:N23"/>
    <mergeCell ref="M20:M23"/>
    <mergeCell ref="G8:G11"/>
    <mergeCell ref="B8:B11"/>
    <mergeCell ref="C8:C11"/>
    <mergeCell ref="G6:I6"/>
    <mergeCell ref="J6:J7"/>
    <mergeCell ref="H8:H11"/>
    <mergeCell ref="I8:I11"/>
    <mergeCell ref="C28:C31"/>
    <mergeCell ref="B28:B31"/>
    <mergeCell ref="C24:C27"/>
    <mergeCell ref="B24:B27"/>
    <mergeCell ref="C20:C23"/>
    <mergeCell ref="B20:B23"/>
    <mergeCell ref="C16:C19"/>
    <mergeCell ref="B16:B19"/>
    <mergeCell ref="C6:C7"/>
    <mergeCell ref="B6:B7"/>
    <mergeCell ref="D6:F6"/>
    <mergeCell ref="C12:C15"/>
    <mergeCell ref="B12:B15"/>
    <mergeCell ref="D8:D11"/>
    <mergeCell ref="E8:E11"/>
    <mergeCell ref="F8:F11"/>
    <mergeCell ref="D12:D15"/>
    <mergeCell ref="E12:E15"/>
    <mergeCell ref="F12:F15"/>
    <mergeCell ref="M6:M7"/>
    <mergeCell ref="N6:N7"/>
    <mergeCell ref="C1:N1"/>
    <mergeCell ref="B2:N2"/>
    <mergeCell ref="B3:N3"/>
    <mergeCell ref="N4:N5"/>
    <mergeCell ref="E4:M4"/>
    <mergeCell ref="E5:M5"/>
    <mergeCell ref="K6:K7"/>
    <mergeCell ref="L6:L7"/>
    <mergeCell ref="B4:C4"/>
    <mergeCell ref="B5:C5"/>
  </mergeCells>
  <dataValidations count="1">
    <dataValidation type="list" allowBlank="1" showInputMessage="1" showErrorMessage="1" sqref="D4">
      <formula1>$P$2:$P$28</formula1>
    </dataValidation>
  </dataValidations>
  <pageMargins left="0.35" right="0.28000000000000003" top="0.35" bottom="0.14000000000000001" header="0.3" footer="0.12"/>
  <pageSetup paperSize="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C00000"/>
  </sheetPr>
  <dimension ref="B1:H36"/>
  <sheetViews>
    <sheetView workbookViewId="0">
      <selection activeCell="B3" sqref="B3:H3"/>
    </sheetView>
  </sheetViews>
  <sheetFormatPr defaultRowHeight="15"/>
  <cols>
    <col min="1" max="1" width="4.28515625" customWidth="1"/>
    <col min="2" max="2" width="21.5703125" style="1" customWidth="1"/>
    <col min="3" max="3" width="6.28515625" style="1" customWidth="1"/>
    <col min="4" max="5" width="14" style="1" customWidth="1"/>
    <col min="6" max="6" width="12.28515625" style="1" customWidth="1"/>
    <col min="7" max="7" width="12.42578125" style="1" customWidth="1"/>
    <col min="8" max="8" width="14" style="1" customWidth="1"/>
  </cols>
  <sheetData>
    <row r="1" spans="2:8" ht="69.75" customHeight="1" thickBot="1">
      <c r="B1" s="40"/>
      <c r="C1" s="462" t="s">
        <v>16</v>
      </c>
      <c r="D1" s="462"/>
      <c r="E1" s="462"/>
      <c r="F1" s="462"/>
      <c r="G1" s="462"/>
      <c r="H1" s="463"/>
    </row>
    <row r="2" spans="2:8" ht="33" customHeight="1" thickBot="1">
      <c r="B2" s="368" t="str">
        <f>'School Wise Roll Number List '!B2</f>
        <v>ijh{kk dsUnz%&amp;jkmekfo--------------------------¼17-------½</v>
      </c>
      <c r="C2" s="369"/>
      <c r="D2" s="369"/>
      <c r="E2" s="369"/>
      <c r="F2" s="369"/>
      <c r="G2" s="369"/>
      <c r="H2" s="370"/>
    </row>
    <row r="3" spans="2:8" ht="32.25" customHeight="1" thickBot="1">
      <c r="B3" s="383" t="s">
        <v>67</v>
      </c>
      <c r="C3" s="464"/>
      <c r="D3" s="464"/>
      <c r="E3" s="464"/>
      <c r="F3" s="464"/>
      <c r="G3" s="464"/>
      <c r="H3" s="384"/>
    </row>
    <row r="4" spans="2:8" ht="21" customHeight="1">
      <c r="B4" s="190" t="str">
        <f>'Answer Book Info'!B4</f>
        <v>ijh{kk d{k la[;k&amp;</v>
      </c>
      <c r="C4" s="189">
        <v>4</v>
      </c>
      <c r="D4" s="467" t="s">
        <v>157</v>
      </c>
      <c r="E4" s="468"/>
      <c r="F4" s="468"/>
      <c r="G4" s="469"/>
      <c r="H4" s="465" t="s">
        <v>164</v>
      </c>
    </row>
    <row r="5" spans="2:8" ht="21" customHeight="1" thickBot="1">
      <c r="B5" s="191" t="str">
        <f>'Answer Book Info'!B5</f>
        <v>dqy cSBd&amp;</v>
      </c>
      <c r="C5" s="128">
        <f>VLOOKUP(C4,'samekit-10'!$B$6:$H$28,7)</f>
        <v>24</v>
      </c>
      <c r="D5" s="470"/>
      <c r="E5" s="471"/>
      <c r="F5" s="471"/>
      <c r="G5" s="472"/>
      <c r="H5" s="466"/>
    </row>
    <row r="6" spans="2:8" s="73" customFormat="1" ht="48" customHeight="1" thickBot="1">
      <c r="B6" s="103" t="s">
        <v>56</v>
      </c>
      <c r="C6" s="104" t="s">
        <v>73</v>
      </c>
      <c r="D6" s="105" t="s">
        <v>68</v>
      </c>
      <c r="E6" s="102" t="s">
        <v>69</v>
      </c>
      <c r="F6" s="102" t="s">
        <v>70</v>
      </c>
      <c r="G6" s="101" t="s">
        <v>71</v>
      </c>
      <c r="H6" s="106" t="s">
        <v>72</v>
      </c>
    </row>
    <row r="7" spans="2:8" s="73" customFormat="1" ht="19.5" customHeight="1">
      <c r="B7" s="473" t="s">
        <v>158</v>
      </c>
      <c r="C7" s="476" t="str">
        <f>'Answer Book Info'!C8</f>
        <v>vaxzsth ¼02½</v>
      </c>
      <c r="D7" s="100"/>
      <c r="E7" s="90"/>
      <c r="F7" s="488"/>
      <c r="G7" s="488"/>
      <c r="H7" s="490"/>
    </row>
    <row r="8" spans="2:8" s="73" customFormat="1" ht="19.5" customHeight="1">
      <c r="B8" s="474"/>
      <c r="C8" s="477"/>
      <c r="D8" s="96"/>
      <c r="E8" s="89"/>
      <c r="F8" s="488"/>
      <c r="G8" s="488"/>
      <c r="H8" s="490"/>
    </row>
    <row r="9" spans="2:8" s="73" customFormat="1" ht="19.5" customHeight="1">
      <c r="B9" s="474"/>
      <c r="C9" s="477"/>
      <c r="D9" s="96"/>
      <c r="E9" s="89"/>
      <c r="F9" s="488"/>
      <c r="G9" s="488"/>
      <c r="H9" s="490"/>
    </row>
    <row r="10" spans="2:8" s="73" customFormat="1" ht="19.5" customHeight="1">
      <c r="B10" s="474"/>
      <c r="C10" s="477"/>
      <c r="D10" s="96"/>
      <c r="E10" s="89"/>
      <c r="F10" s="488"/>
      <c r="G10" s="488"/>
      <c r="H10" s="490"/>
    </row>
    <row r="11" spans="2:8" s="2" customFormat="1" ht="19.5" customHeight="1" thickBot="1">
      <c r="B11" s="475"/>
      <c r="C11" s="478"/>
      <c r="D11" s="98"/>
      <c r="E11" s="99"/>
      <c r="F11" s="489"/>
      <c r="G11" s="489"/>
      <c r="H11" s="491"/>
    </row>
    <row r="12" spans="2:8" s="2" customFormat="1" ht="19.5" customHeight="1">
      <c r="B12" s="473" t="s">
        <v>159</v>
      </c>
      <c r="C12" s="479" t="str">
        <f>'Answer Book Info'!C12</f>
        <v>fgUnh ¼01½</v>
      </c>
      <c r="D12" s="78"/>
      <c r="E12" s="74"/>
      <c r="F12" s="492"/>
      <c r="G12" s="492"/>
      <c r="H12" s="493"/>
    </row>
    <row r="13" spans="2:8" s="2" customFormat="1" ht="19.5" customHeight="1">
      <c r="B13" s="474"/>
      <c r="C13" s="480"/>
      <c r="D13" s="97"/>
      <c r="E13" s="71"/>
      <c r="F13" s="488"/>
      <c r="G13" s="488"/>
      <c r="H13" s="490"/>
    </row>
    <row r="14" spans="2:8" s="2" customFormat="1" ht="19.5" customHeight="1">
      <c r="B14" s="474"/>
      <c r="C14" s="480"/>
      <c r="D14" s="97"/>
      <c r="E14" s="71"/>
      <c r="F14" s="488"/>
      <c r="G14" s="488"/>
      <c r="H14" s="490"/>
    </row>
    <row r="15" spans="2:8" s="2" customFormat="1" ht="19.5" customHeight="1">
      <c r="B15" s="474"/>
      <c r="C15" s="480"/>
      <c r="D15" s="97"/>
      <c r="E15" s="71"/>
      <c r="F15" s="488"/>
      <c r="G15" s="488"/>
      <c r="H15" s="490"/>
    </row>
    <row r="16" spans="2:8" s="2" customFormat="1" ht="19.5" customHeight="1" thickBot="1">
      <c r="B16" s="475"/>
      <c r="C16" s="481"/>
      <c r="D16" s="80"/>
      <c r="E16" s="76"/>
      <c r="F16" s="489"/>
      <c r="G16" s="489"/>
      <c r="H16" s="491"/>
    </row>
    <row r="17" spans="2:8" s="2" customFormat="1" ht="19.5" customHeight="1">
      <c r="B17" s="473" t="s">
        <v>160</v>
      </c>
      <c r="C17" s="479" t="str">
        <f>'Answer Book Info'!C16</f>
        <v>lkekftd foKku ¼08½</v>
      </c>
      <c r="D17" s="78"/>
      <c r="E17" s="74"/>
      <c r="F17" s="492"/>
      <c r="G17" s="492"/>
      <c r="H17" s="493"/>
    </row>
    <row r="18" spans="2:8" s="2" customFormat="1" ht="19.5" customHeight="1">
      <c r="B18" s="474"/>
      <c r="C18" s="480"/>
      <c r="D18" s="97"/>
      <c r="E18" s="71"/>
      <c r="F18" s="488"/>
      <c r="G18" s="488"/>
      <c r="H18" s="490"/>
    </row>
    <row r="19" spans="2:8" s="2" customFormat="1" ht="19.5" customHeight="1">
      <c r="B19" s="474"/>
      <c r="C19" s="480"/>
      <c r="D19" s="97"/>
      <c r="E19" s="71"/>
      <c r="F19" s="488"/>
      <c r="G19" s="488"/>
      <c r="H19" s="490"/>
    </row>
    <row r="20" spans="2:8" s="2" customFormat="1" ht="19.5" customHeight="1">
      <c r="B20" s="474"/>
      <c r="C20" s="480"/>
      <c r="D20" s="97"/>
      <c r="E20" s="71"/>
      <c r="F20" s="488"/>
      <c r="G20" s="488"/>
      <c r="H20" s="490"/>
    </row>
    <row r="21" spans="2:8" s="2" customFormat="1" ht="19.5" customHeight="1" thickBot="1">
      <c r="B21" s="475"/>
      <c r="C21" s="481"/>
      <c r="D21" s="80"/>
      <c r="E21" s="76"/>
      <c r="F21" s="489"/>
      <c r="G21" s="489"/>
      <c r="H21" s="491"/>
    </row>
    <row r="22" spans="2:8" s="2" customFormat="1" ht="19.5" customHeight="1">
      <c r="B22" s="473" t="s">
        <v>161</v>
      </c>
      <c r="C22" s="482" t="str">
        <f>'Answer Book Info'!C20</f>
        <v>foKku ¼07½</v>
      </c>
      <c r="D22" s="78"/>
      <c r="E22" s="74"/>
      <c r="F22" s="492"/>
      <c r="G22" s="492"/>
      <c r="H22" s="493"/>
    </row>
    <row r="23" spans="2:8" s="2" customFormat="1" ht="19.5" customHeight="1">
      <c r="B23" s="474"/>
      <c r="C23" s="483"/>
      <c r="D23" s="97"/>
      <c r="E23" s="71"/>
      <c r="F23" s="488"/>
      <c r="G23" s="488"/>
      <c r="H23" s="490"/>
    </row>
    <row r="24" spans="2:8" s="2" customFormat="1" ht="19.5" customHeight="1">
      <c r="B24" s="474"/>
      <c r="C24" s="483"/>
      <c r="D24" s="97"/>
      <c r="E24" s="71"/>
      <c r="F24" s="488"/>
      <c r="G24" s="488"/>
      <c r="H24" s="490"/>
    </row>
    <row r="25" spans="2:8" s="2" customFormat="1" ht="19.5" customHeight="1">
      <c r="B25" s="474"/>
      <c r="C25" s="483"/>
      <c r="D25" s="97"/>
      <c r="E25" s="71"/>
      <c r="F25" s="488"/>
      <c r="G25" s="488"/>
      <c r="H25" s="490"/>
    </row>
    <row r="26" spans="2:8" s="2" customFormat="1" ht="19.5" customHeight="1" thickBot="1">
      <c r="B26" s="475"/>
      <c r="C26" s="484"/>
      <c r="D26" s="80"/>
      <c r="E26" s="76"/>
      <c r="F26" s="489"/>
      <c r="G26" s="489"/>
      <c r="H26" s="491"/>
    </row>
    <row r="27" spans="2:8" s="2" customFormat="1" ht="19.5" customHeight="1">
      <c r="B27" s="473" t="s">
        <v>162</v>
      </c>
      <c r="C27" s="482" t="str">
        <f>'Answer Book Info'!C24</f>
        <v>xf.kr ¼09½</v>
      </c>
      <c r="D27" s="78"/>
      <c r="E27" s="74"/>
      <c r="F27" s="492"/>
      <c r="G27" s="492"/>
      <c r="H27" s="493"/>
    </row>
    <row r="28" spans="2:8" s="2" customFormat="1" ht="19.5" customHeight="1">
      <c r="B28" s="474"/>
      <c r="C28" s="483"/>
      <c r="D28" s="97"/>
      <c r="E28" s="71"/>
      <c r="F28" s="488"/>
      <c r="G28" s="488"/>
      <c r="H28" s="490"/>
    </row>
    <row r="29" spans="2:8" s="2" customFormat="1" ht="19.5" customHeight="1">
      <c r="B29" s="474"/>
      <c r="C29" s="483"/>
      <c r="D29" s="97"/>
      <c r="E29" s="71"/>
      <c r="F29" s="488"/>
      <c r="G29" s="488"/>
      <c r="H29" s="490"/>
    </row>
    <row r="30" spans="2:8" s="2" customFormat="1" ht="19.5" customHeight="1">
      <c r="B30" s="474"/>
      <c r="C30" s="483"/>
      <c r="D30" s="97"/>
      <c r="E30" s="71"/>
      <c r="F30" s="488"/>
      <c r="G30" s="488"/>
      <c r="H30" s="490"/>
    </row>
    <row r="31" spans="2:8" s="2" customFormat="1" ht="19.5" customHeight="1" thickBot="1">
      <c r="B31" s="475"/>
      <c r="C31" s="484"/>
      <c r="D31" s="80"/>
      <c r="E31" s="76"/>
      <c r="F31" s="489"/>
      <c r="G31" s="489"/>
      <c r="H31" s="491"/>
    </row>
    <row r="32" spans="2:8" s="2" customFormat="1" ht="19.5" customHeight="1">
      <c r="B32" s="485" t="s">
        <v>163</v>
      </c>
      <c r="C32" s="479" t="str">
        <f>'Answer Book Info'!C28</f>
        <v>r`-Hkk"kk&amp;laLd`r ¼71½</v>
      </c>
      <c r="D32" s="78"/>
      <c r="E32" s="74"/>
      <c r="F32" s="492"/>
      <c r="G32" s="492"/>
      <c r="H32" s="493"/>
    </row>
    <row r="33" spans="2:8" s="2" customFormat="1" ht="19.5" customHeight="1">
      <c r="B33" s="486"/>
      <c r="C33" s="480"/>
      <c r="D33" s="97"/>
      <c r="E33" s="71"/>
      <c r="F33" s="488"/>
      <c r="G33" s="488"/>
      <c r="H33" s="490"/>
    </row>
    <row r="34" spans="2:8" s="2" customFormat="1" ht="19.5" customHeight="1">
      <c r="B34" s="486"/>
      <c r="C34" s="480"/>
      <c r="D34" s="97"/>
      <c r="E34" s="71"/>
      <c r="F34" s="488"/>
      <c r="G34" s="488"/>
      <c r="H34" s="490"/>
    </row>
    <row r="35" spans="2:8" s="2" customFormat="1" ht="19.5" customHeight="1">
      <c r="B35" s="486"/>
      <c r="C35" s="480"/>
      <c r="D35" s="97"/>
      <c r="E35" s="71"/>
      <c r="F35" s="488"/>
      <c r="G35" s="488"/>
      <c r="H35" s="490"/>
    </row>
    <row r="36" spans="2:8" s="2" customFormat="1" ht="19.5" customHeight="1" thickBot="1">
      <c r="B36" s="487"/>
      <c r="C36" s="481"/>
      <c r="D36" s="80"/>
      <c r="E36" s="76"/>
      <c r="F36" s="489"/>
      <c r="G36" s="489"/>
      <c r="H36" s="491"/>
    </row>
  </sheetData>
  <mergeCells count="35">
    <mergeCell ref="F32:F36"/>
    <mergeCell ref="G32:G36"/>
    <mergeCell ref="H32:H36"/>
    <mergeCell ref="H17:H21"/>
    <mergeCell ref="F22:F26"/>
    <mergeCell ref="G22:G26"/>
    <mergeCell ref="H22:H26"/>
    <mergeCell ref="F27:F31"/>
    <mergeCell ref="G27:G31"/>
    <mergeCell ref="H27:H31"/>
    <mergeCell ref="F17:F21"/>
    <mergeCell ref="G17:G21"/>
    <mergeCell ref="F7:F11"/>
    <mergeCell ref="G7:G11"/>
    <mergeCell ref="H7:H11"/>
    <mergeCell ref="F12:F16"/>
    <mergeCell ref="G12:G16"/>
    <mergeCell ref="H12:H16"/>
    <mergeCell ref="B22:B26"/>
    <mergeCell ref="C22:C26"/>
    <mergeCell ref="B27:B31"/>
    <mergeCell ref="C27:C31"/>
    <mergeCell ref="B32:B36"/>
    <mergeCell ref="C32:C36"/>
    <mergeCell ref="B7:B11"/>
    <mergeCell ref="C7:C11"/>
    <mergeCell ref="B12:B16"/>
    <mergeCell ref="C12:C16"/>
    <mergeCell ref="B17:B21"/>
    <mergeCell ref="C17:C21"/>
    <mergeCell ref="C1:H1"/>
    <mergeCell ref="B2:H2"/>
    <mergeCell ref="B3:H3"/>
    <mergeCell ref="H4:H5"/>
    <mergeCell ref="D4:G5"/>
  </mergeCells>
  <dataValidations count="1">
    <dataValidation type="list" allowBlank="1" showInputMessage="1" showErrorMessage="1" sqref="C4">
      <formula1>$P$2:$P$28</formula1>
    </dataValidation>
  </dataValidations>
  <pageMargins left="0.22" right="0.28000000000000003" top="0.35" bottom="0.14000000000000001" header="0.3" footer="0.12"/>
  <pageSetup paperSize="9" orientation="portrait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C00000"/>
  </sheetPr>
  <dimension ref="B1:G40"/>
  <sheetViews>
    <sheetView workbookViewId="0">
      <selection activeCell="B3" sqref="B3:G3"/>
    </sheetView>
  </sheetViews>
  <sheetFormatPr defaultRowHeight="15"/>
  <cols>
    <col min="1" max="1" width="4.28515625" customWidth="1"/>
    <col min="2" max="2" width="26" style="1" customWidth="1"/>
    <col min="3" max="3" width="11.140625" style="1" customWidth="1"/>
    <col min="4" max="6" width="14" style="1" customWidth="1"/>
    <col min="7" max="7" width="14.7109375" style="1" customWidth="1"/>
  </cols>
  <sheetData>
    <row r="1" spans="2:7" ht="69.75" customHeight="1" thickBot="1">
      <c r="B1" s="40"/>
      <c r="C1" s="462" t="s">
        <v>16</v>
      </c>
      <c r="D1" s="462"/>
      <c r="E1" s="462"/>
      <c r="F1" s="462"/>
      <c r="G1" s="463"/>
    </row>
    <row r="2" spans="2:7" ht="33" customHeight="1" thickBot="1">
      <c r="B2" s="368" t="str">
        <f>'School Wise Roll Number List '!B2</f>
        <v>ijh{kk dsUnz%&amp;jkmekfo--------------------------¼17-------½</v>
      </c>
      <c r="C2" s="369"/>
      <c r="D2" s="369"/>
      <c r="E2" s="369"/>
      <c r="F2" s="369"/>
      <c r="G2" s="370"/>
    </row>
    <row r="3" spans="2:7" ht="32.25" customHeight="1" thickBot="1">
      <c r="B3" s="500" t="s">
        <v>62</v>
      </c>
      <c r="C3" s="501"/>
      <c r="D3" s="501"/>
      <c r="E3" s="501"/>
      <c r="F3" s="501"/>
      <c r="G3" s="502"/>
    </row>
    <row r="4" spans="2:7" ht="21" customHeight="1">
      <c r="B4" s="190" t="str">
        <f>'Answer Book Info'!B4</f>
        <v>ijh{kk d{k la[;k&amp;</v>
      </c>
      <c r="C4" s="189">
        <v>4</v>
      </c>
      <c r="D4" s="494" t="s">
        <v>157</v>
      </c>
      <c r="E4" s="495"/>
      <c r="F4" s="496"/>
      <c r="G4" s="415" t="s">
        <v>164</v>
      </c>
    </row>
    <row r="5" spans="2:7" ht="21" customHeight="1" thickBot="1">
      <c r="B5" s="191" t="str">
        <f>'Answer Book Info'!B5</f>
        <v>dqy cSBd&amp;</v>
      </c>
      <c r="C5" s="128">
        <f>VLOOKUP(C4,'samekit-10'!$B$6:$H$28,7)</f>
        <v>24</v>
      </c>
      <c r="D5" s="497"/>
      <c r="E5" s="498"/>
      <c r="F5" s="499"/>
      <c r="G5" s="503"/>
    </row>
    <row r="6" spans="2:7" s="73" customFormat="1" ht="48" customHeight="1" thickBot="1">
      <c r="B6" s="72" t="s">
        <v>56</v>
      </c>
      <c r="C6" s="87" t="s">
        <v>57</v>
      </c>
      <c r="D6" s="88" t="s">
        <v>63</v>
      </c>
      <c r="E6" s="87" t="s">
        <v>64</v>
      </c>
      <c r="F6" s="87" t="s">
        <v>65</v>
      </c>
      <c r="G6" s="88" t="s">
        <v>66</v>
      </c>
    </row>
    <row r="7" spans="2:7" s="73" customFormat="1" ht="19.5" customHeight="1">
      <c r="B7" s="508" t="str">
        <f>'Admit Card Info'!B7</f>
        <v>16-03-2023                 (08:30 AM to 11:45 AM)</v>
      </c>
      <c r="C7" s="509" t="str">
        <f>'Admit Card Info'!C7</f>
        <v>vaxzsth ¼02½</v>
      </c>
      <c r="D7" s="95"/>
      <c r="E7" s="91"/>
      <c r="F7" s="91"/>
      <c r="G7" s="92"/>
    </row>
    <row r="8" spans="2:7" s="73" customFormat="1" ht="19.5" customHeight="1">
      <c r="B8" s="474"/>
      <c r="C8" s="510"/>
      <c r="D8" s="96"/>
      <c r="E8" s="89"/>
      <c r="F8" s="89"/>
      <c r="G8" s="93"/>
    </row>
    <row r="9" spans="2:7" s="73" customFormat="1" ht="19.5" customHeight="1">
      <c r="B9" s="474"/>
      <c r="C9" s="510"/>
      <c r="D9" s="96"/>
      <c r="E9" s="89"/>
      <c r="F9" s="89"/>
      <c r="G9" s="93"/>
    </row>
    <row r="10" spans="2:7" s="73" customFormat="1" ht="19.5" customHeight="1">
      <c r="B10" s="474"/>
      <c r="C10" s="510"/>
      <c r="D10" s="96"/>
      <c r="E10" s="89"/>
      <c r="F10" s="89"/>
      <c r="G10" s="93"/>
    </row>
    <row r="11" spans="2:7" s="2" customFormat="1" ht="19.5" customHeight="1">
      <c r="B11" s="474"/>
      <c r="C11" s="510"/>
      <c r="D11" s="97"/>
      <c r="E11" s="71"/>
      <c r="F11" s="71"/>
      <c r="G11" s="94"/>
    </row>
    <row r="12" spans="2:7" s="2" customFormat="1" ht="19.5" customHeight="1">
      <c r="B12" s="504" t="str">
        <f>'Admit Card Info'!B12</f>
        <v>21-03-2023                 (08:30 AM to 11:45 AM)</v>
      </c>
      <c r="C12" s="505" t="str">
        <f>'Admit Card Info'!C12</f>
        <v>fgUnh ¼01½</v>
      </c>
      <c r="D12" s="97"/>
      <c r="E12" s="71"/>
      <c r="F12" s="71"/>
      <c r="G12" s="94"/>
    </row>
    <row r="13" spans="2:7" s="2" customFormat="1" ht="19.5" customHeight="1">
      <c r="B13" s="486"/>
      <c r="C13" s="506"/>
      <c r="D13" s="97"/>
      <c r="E13" s="71"/>
      <c r="F13" s="71"/>
      <c r="G13" s="94"/>
    </row>
    <row r="14" spans="2:7" s="2" customFormat="1" ht="19.5" customHeight="1">
      <c r="B14" s="486"/>
      <c r="C14" s="506"/>
      <c r="D14" s="97"/>
      <c r="E14" s="71"/>
      <c r="F14" s="71"/>
      <c r="G14" s="94"/>
    </row>
    <row r="15" spans="2:7" s="2" customFormat="1" ht="19.5" customHeight="1">
      <c r="B15" s="486"/>
      <c r="C15" s="506"/>
      <c r="D15" s="97"/>
      <c r="E15" s="71"/>
      <c r="F15" s="71"/>
      <c r="G15" s="94"/>
    </row>
    <row r="16" spans="2:7" s="2" customFormat="1" ht="19.5" customHeight="1">
      <c r="B16" s="473"/>
      <c r="C16" s="507"/>
      <c r="D16" s="79"/>
      <c r="E16" s="70"/>
      <c r="F16" s="70"/>
      <c r="G16" s="75"/>
    </row>
    <row r="17" spans="2:7" s="2" customFormat="1" ht="19.5" customHeight="1">
      <c r="B17" s="504" t="str">
        <f>'Admit Card Info'!B17</f>
        <v>25-03-2023                 (08:30 AM to 11:45 AM)</v>
      </c>
      <c r="C17" s="505" t="str">
        <f>'Admit Card Info'!C17</f>
        <v>lkekftd foKku ¼08½</v>
      </c>
      <c r="D17" s="97"/>
      <c r="E17" s="71"/>
      <c r="F17" s="71"/>
      <c r="G17" s="94"/>
    </row>
    <row r="18" spans="2:7" s="2" customFormat="1" ht="19.5" customHeight="1">
      <c r="B18" s="486"/>
      <c r="C18" s="506"/>
      <c r="D18" s="97"/>
      <c r="E18" s="71"/>
      <c r="F18" s="71"/>
      <c r="G18" s="94"/>
    </row>
    <row r="19" spans="2:7" s="2" customFormat="1" ht="19.5" customHeight="1">
      <c r="B19" s="486"/>
      <c r="C19" s="506"/>
      <c r="D19" s="97"/>
      <c r="E19" s="71"/>
      <c r="F19" s="71"/>
      <c r="G19" s="94"/>
    </row>
    <row r="20" spans="2:7" s="2" customFormat="1" ht="19.5" customHeight="1">
      <c r="B20" s="486"/>
      <c r="C20" s="506"/>
      <c r="D20" s="97"/>
      <c r="E20" s="71"/>
      <c r="F20" s="71"/>
      <c r="G20" s="94"/>
    </row>
    <row r="21" spans="2:7" s="2" customFormat="1" ht="19.5" customHeight="1">
      <c r="B21" s="473"/>
      <c r="C21" s="507"/>
      <c r="D21" s="79"/>
      <c r="E21" s="70"/>
      <c r="F21" s="70"/>
      <c r="G21" s="75"/>
    </row>
    <row r="22" spans="2:7" s="2" customFormat="1" ht="19.5" customHeight="1">
      <c r="B22" s="504" t="str">
        <f>'Admit Card Info'!B22</f>
        <v>29-03-2023                 (08:30 AM to 11:45 AM)</v>
      </c>
      <c r="C22" s="505" t="str">
        <f>'Admit Card Info'!C22</f>
        <v>foKku ¼07½</v>
      </c>
      <c r="D22" s="97"/>
      <c r="E22" s="71"/>
      <c r="F22" s="71"/>
      <c r="G22" s="94"/>
    </row>
    <row r="23" spans="2:7" s="2" customFormat="1" ht="19.5" customHeight="1">
      <c r="B23" s="486"/>
      <c r="C23" s="506"/>
      <c r="D23" s="97"/>
      <c r="E23" s="71"/>
      <c r="F23" s="71"/>
      <c r="G23" s="94"/>
    </row>
    <row r="24" spans="2:7" s="2" customFormat="1" ht="19.5" customHeight="1">
      <c r="B24" s="486"/>
      <c r="C24" s="506"/>
      <c r="D24" s="97"/>
      <c r="E24" s="71"/>
      <c r="F24" s="71"/>
      <c r="G24" s="94"/>
    </row>
    <row r="25" spans="2:7" s="2" customFormat="1" ht="19.5" customHeight="1">
      <c r="B25" s="486"/>
      <c r="C25" s="506"/>
      <c r="D25" s="97"/>
      <c r="E25" s="71"/>
      <c r="F25" s="71"/>
      <c r="G25" s="94"/>
    </row>
    <row r="26" spans="2:7" s="2" customFormat="1" ht="19.5" customHeight="1">
      <c r="B26" s="473"/>
      <c r="C26" s="507"/>
      <c r="D26" s="79"/>
      <c r="E26" s="70"/>
      <c r="F26" s="70"/>
      <c r="G26" s="75"/>
    </row>
    <row r="27" spans="2:7" s="2" customFormat="1" ht="19.5" customHeight="1">
      <c r="B27" s="504" t="str">
        <f>'Admit Card Info'!B27</f>
        <v>04-04-2023                 (08:30 AM to 11:45 AM)</v>
      </c>
      <c r="C27" s="505" t="str">
        <f>'Admit Card Info'!C27</f>
        <v>xf.kr ¼09½</v>
      </c>
      <c r="D27" s="97"/>
      <c r="E27" s="71"/>
      <c r="F27" s="71"/>
      <c r="G27" s="94"/>
    </row>
    <row r="28" spans="2:7" s="2" customFormat="1" ht="19.5" customHeight="1">
      <c r="B28" s="486"/>
      <c r="C28" s="506"/>
      <c r="D28" s="97"/>
      <c r="E28" s="71"/>
      <c r="F28" s="71"/>
      <c r="G28" s="94"/>
    </row>
    <row r="29" spans="2:7" s="2" customFormat="1" ht="19.5" customHeight="1">
      <c r="B29" s="486"/>
      <c r="C29" s="506"/>
      <c r="D29" s="97"/>
      <c r="E29" s="71"/>
      <c r="F29" s="71"/>
      <c r="G29" s="94"/>
    </row>
    <row r="30" spans="2:7" s="2" customFormat="1" ht="19.5" customHeight="1">
      <c r="B30" s="486"/>
      <c r="C30" s="506"/>
      <c r="D30" s="97"/>
      <c r="E30" s="71"/>
      <c r="F30" s="71"/>
      <c r="G30" s="94"/>
    </row>
    <row r="31" spans="2:7" s="2" customFormat="1" ht="19.5" customHeight="1">
      <c r="B31" s="473"/>
      <c r="C31" s="507"/>
      <c r="D31" s="79"/>
      <c r="E31" s="70"/>
      <c r="F31" s="70"/>
      <c r="G31" s="75"/>
    </row>
    <row r="32" spans="2:7" s="2" customFormat="1" ht="19.5" customHeight="1">
      <c r="B32" s="504" t="str">
        <f>'Admit Card Info'!B32</f>
        <v>08-04-2023                 (09:00 AM to 11:45 AM)</v>
      </c>
      <c r="C32" s="505" t="str">
        <f>'Admit Card Info'!C32</f>
        <v>r`-Hkk"kk&amp;laLd`r ¼71½</v>
      </c>
      <c r="D32" s="97"/>
      <c r="E32" s="71"/>
      <c r="F32" s="71"/>
      <c r="G32" s="94"/>
    </row>
    <row r="33" spans="2:7" s="2" customFormat="1" ht="19.5" customHeight="1">
      <c r="B33" s="486"/>
      <c r="C33" s="506"/>
      <c r="D33" s="97"/>
      <c r="E33" s="71"/>
      <c r="F33" s="71"/>
      <c r="G33" s="94"/>
    </row>
    <row r="34" spans="2:7" s="2" customFormat="1" ht="19.5" customHeight="1">
      <c r="B34" s="486"/>
      <c r="C34" s="506"/>
      <c r="D34" s="97"/>
      <c r="E34" s="71"/>
      <c r="F34" s="71"/>
      <c r="G34" s="94"/>
    </row>
    <row r="35" spans="2:7" s="2" customFormat="1" ht="19.5" customHeight="1">
      <c r="B35" s="486"/>
      <c r="C35" s="506"/>
      <c r="D35" s="97"/>
      <c r="E35" s="71"/>
      <c r="F35" s="71"/>
      <c r="G35" s="94"/>
    </row>
    <row r="36" spans="2:7" s="2" customFormat="1" ht="19.5" customHeight="1" thickBot="1">
      <c r="B36" s="487"/>
      <c r="C36" s="511"/>
      <c r="D36" s="80"/>
      <c r="E36" s="76"/>
      <c r="F36" s="76"/>
      <c r="G36" s="77"/>
    </row>
    <row r="37" spans="2:7" ht="9.75" customHeight="1"/>
    <row r="38" spans="2:7" ht="9.75" customHeight="1"/>
    <row r="39" spans="2:7" ht="9.75" customHeight="1"/>
    <row r="40" spans="2:7" ht="29.25" customHeight="1">
      <c r="F40" s="289"/>
      <c r="G40" s="289"/>
    </row>
  </sheetData>
  <mergeCells count="18">
    <mergeCell ref="B17:B21"/>
    <mergeCell ref="C12:C16"/>
    <mergeCell ref="B12:B16"/>
    <mergeCell ref="F40:G40"/>
    <mergeCell ref="B7:B11"/>
    <mergeCell ref="C7:C11"/>
    <mergeCell ref="C32:C36"/>
    <mergeCell ref="B32:B36"/>
    <mergeCell ref="C27:C31"/>
    <mergeCell ref="B27:B31"/>
    <mergeCell ref="C22:C26"/>
    <mergeCell ref="B22:B26"/>
    <mergeCell ref="C17:C21"/>
    <mergeCell ref="D4:F5"/>
    <mergeCell ref="C1:G1"/>
    <mergeCell ref="B2:G2"/>
    <mergeCell ref="B3:G3"/>
    <mergeCell ref="G4:G5"/>
  </mergeCells>
  <dataValidations count="1">
    <dataValidation type="list" allowBlank="1" showInputMessage="1" showErrorMessage="1" sqref="C4">
      <formula1>$O$2:$O$28</formula1>
    </dataValidation>
  </dataValidations>
  <pageMargins left="0.22" right="0.28000000000000003" top="0.35" bottom="0.14000000000000001" header="0.3" footer="0.12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C00000"/>
  </sheetPr>
  <dimension ref="B1:G16"/>
  <sheetViews>
    <sheetView workbookViewId="0">
      <selection activeCell="B3" sqref="B3:G3"/>
    </sheetView>
  </sheetViews>
  <sheetFormatPr defaultRowHeight="15"/>
  <cols>
    <col min="1" max="1" width="4.28515625" customWidth="1"/>
    <col min="2" max="2" width="24.7109375" style="1" customWidth="1"/>
    <col min="3" max="3" width="17.7109375" style="1" customWidth="1"/>
    <col min="4" max="4" width="44" style="1" customWidth="1"/>
    <col min="5" max="5" width="17.85546875" style="1" customWidth="1"/>
    <col min="6" max="6" width="15.28515625" style="1" customWidth="1"/>
    <col min="7" max="7" width="15" style="1" customWidth="1"/>
  </cols>
  <sheetData>
    <row r="1" spans="2:7" ht="69.75" customHeight="1" thickBot="1">
      <c r="B1" s="40"/>
      <c r="C1" s="270" t="s">
        <v>16</v>
      </c>
      <c r="D1" s="270"/>
      <c r="E1" s="270"/>
      <c r="F1" s="270"/>
      <c r="G1" s="271"/>
    </row>
    <row r="2" spans="2:7" ht="33" customHeight="1" thickBot="1">
      <c r="B2" s="512" t="str">
        <f>'School Wise Roll Number List '!B2</f>
        <v>ijh{kk dsUnz%&amp;jkmekfo--------------------------¼17-------½</v>
      </c>
      <c r="C2" s="513"/>
      <c r="D2" s="513"/>
      <c r="E2" s="513"/>
      <c r="F2" s="513"/>
      <c r="G2" s="514"/>
    </row>
    <row r="3" spans="2:7" ht="32.25" customHeight="1" thickBot="1">
      <c r="B3" s="515" t="s">
        <v>55</v>
      </c>
      <c r="C3" s="516"/>
      <c r="D3" s="413"/>
      <c r="E3" s="413"/>
      <c r="F3" s="413"/>
      <c r="G3" s="414"/>
    </row>
    <row r="4" spans="2:7" ht="21" customHeight="1">
      <c r="B4" s="190" t="str">
        <f>'Answer Book Info'!B4</f>
        <v>ijh{kk d{k la[;k&amp;</v>
      </c>
      <c r="C4" s="189">
        <v>4</v>
      </c>
      <c r="D4" s="521" t="s">
        <v>157</v>
      </c>
      <c r="E4" s="522"/>
      <c r="F4" s="517" t="s">
        <v>15</v>
      </c>
      <c r="G4" s="518"/>
    </row>
    <row r="5" spans="2:7" ht="21" customHeight="1" thickBot="1">
      <c r="B5" s="191" t="str">
        <f>'Answer Book Info'!B5</f>
        <v>dqy cSBd&amp;</v>
      </c>
      <c r="C5" s="128">
        <f>VLOOKUP(C4,'samekit-10'!$B$6:$H$28,7)</f>
        <v>24</v>
      </c>
      <c r="D5" s="523"/>
      <c r="E5" s="524"/>
      <c r="F5" s="519"/>
      <c r="G5" s="520"/>
    </row>
    <row r="6" spans="2:7" s="73" customFormat="1" ht="48" customHeight="1" thickBot="1">
      <c r="B6" s="192" t="s">
        <v>56</v>
      </c>
      <c r="C6" s="192" t="s">
        <v>57</v>
      </c>
      <c r="D6" s="72" t="s">
        <v>58</v>
      </c>
      <c r="E6" s="72" t="s">
        <v>59</v>
      </c>
      <c r="F6" s="88" t="s">
        <v>60</v>
      </c>
      <c r="G6" s="72" t="s">
        <v>82</v>
      </c>
    </row>
    <row r="7" spans="2:7" s="2" customFormat="1" ht="45.75" customHeight="1">
      <c r="B7" s="193" t="str">
        <f>'Toilet Info'!B7</f>
        <v>16-03-2023                 (08:30 AM to 11:45 AM)</v>
      </c>
      <c r="C7" s="196" t="str">
        <f>'Toilet Info'!C7</f>
        <v>vaxzsth ¼02½</v>
      </c>
      <c r="D7" s="84"/>
      <c r="E7" s="84"/>
      <c r="F7" s="81"/>
      <c r="G7" s="81"/>
    </row>
    <row r="8" spans="2:7" s="2" customFormat="1" ht="45.75" customHeight="1">
      <c r="B8" s="194" t="str">
        <f>'Toilet Info'!B12</f>
        <v>21-03-2023                 (08:30 AM to 11:45 AM)</v>
      </c>
      <c r="C8" s="197" t="str">
        <f>'Toilet Info'!C12</f>
        <v>fgUnh ¼01½</v>
      </c>
      <c r="D8" s="85"/>
      <c r="E8" s="85"/>
      <c r="F8" s="82"/>
      <c r="G8" s="82"/>
    </row>
    <row r="9" spans="2:7" s="2" customFormat="1" ht="45.75" customHeight="1">
      <c r="B9" s="194" t="str">
        <f>'Toilet Info'!B17</f>
        <v>25-03-2023                 (08:30 AM to 11:45 AM)</v>
      </c>
      <c r="C9" s="197" t="str">
        <f>'Toilet Info'!C17</f>
        <v>lkekftd foKku ¼08½</v>
      </c>
      <c r="D9" s="85"/>
      <c r="E9" s="85"/>
      <c r="F9" s="82"/>
      <c r="G9" s="82"/>
    </row>
    <row r="10" spans="2:7" s="2" customFormat="1" ht="45.75" customHeight="1">
      <c r="B10" s="194" t="str">
        <f>'Toilet Info'!B22</f>
        <v>29-03-2023                 (08:30 AM to 11:45 AM)</v>
      </c>
      <c r="C10" s="197" t="str">
        <f>'Toilet Info'!C22</f>
        <v>foKku ¼07½</v>
      </c>
      <c r="D10" s="85"/>
      <c r="E10" s="85"/>
      <c r="F10" s="82"/>
      <c r="G10" s="82"/>
    </row>
    <row r="11" spans="2:7" s="2" customFormat="1" ht="45.75" customHeight="1">
      <c r="B11" s="194" t="str">
        <f>'Toilet Info'!B27</f>
        <v>04-04-2023                 (08:30 AM to 11:45 AM)</v>
      </c>
      <c r="C11" s="197" t="str">
        <f>'Toilet Info'!C27</f>
        <v>xf.kr ¼09½</v>
      </c>
      <c r="D11" s="85"/>
      <c r="E11" s="85"/>
      <c r="F11" s="82"/>
      <c r="G11" s="82"/>
    </row>
    <row r="12" spans="2:7" s="2" customFormat="1" ht="45.75" customHeight="1" thickBot="1">
      <c r="B12" s="195" t="str">
        <f>'Toilet Info'!B32</f>
        <v>08-04-2023                 (09:00 AM to 11:45 AM)</v>
      </c>
      <c r="C12" s="198" t="str">
        <f>'Toilet Info'!C32</f>
        <v>r`-Hkk"kk&amp;laLd`r ¼71½</v>
      </c>
      <c r="D12" s="86"/>
      <c r="E12" s="86"/>
      <c r="F12" s="83"/>
      <c r="G12" s="83"/>
    </row>
    <row r="13" spans="2:7" ht="9.75" customHeight="1"/>
    <row r="14" spans="2:7" ht="9.75" customHeight="1"/>
    <row r="15" spans="2:7" ht="9.75" customHeight="1"/>
    <row r="16" spans="2:7" ht="29.25" customHeight="1">
      <c r="E16" s="289" t="s">
        <v>24</v>
      </c>
      <c r="F16" s="289"/>
      <c r="G16" s="289"/>
    </row>
  </sheetData>
  <mergeCells count="6">
    <mergeCell ref="E16:G16"/>
    <mergeCell ref="C1:G1"/>
    <mergeCell ref="B2:G2"/>
    <mergeCell ref="B3:G3"/>
    <mergeCell ref="F4:G5"/>
    <mergeCell ref="D4:E5"/>
  </mergeCells>
  <dataValidations count="1">
    <dataValidation type="list" allowBlank="1" showInputMessage="1" showErrorMessage="1" sqref="C4">
      <formula1>$O$2:$O$28</formula1>
    </dataValidation>
  </dataValidations>
  <pageMargins left="0.35" right="0.28000000000000003" top="0.35" bottom="0.14000000000000001" header="0.3" footer="0.12"/>
  <pageSetup paperSize="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>
  <dimension ref="B1:Q69"/>
  <sheetViews>
    <sheetView topLeftCell="A59" workbookViewId="0">
      <selection activeCell="L3" sqref="L3"/>
    </sheetView>
  </sheetViews>
  <sheetFormatPr defaultRowHeight="48.75"/>
  <cols>
    <col min="1" max="1" width="2.85546875" customWidth="1"/>
    <col min="2" max="2" width="20.7109375" style="131" customWidth="1"/>
    <col min="3" max="3" width="2.85546875" style="131" customWidth="1"/>
    <col min="4" max="4" width="20.7109375" style="131" customWidth="1"/>
    <col min="5" max="5" width="2.85546875" style="131" customWidth="1"/>
    <col min="6" max="6" width="20.7109375" style="131" customWidth="1"/>
    <col min="7" max="7" width="2.85546875" style="131" customWidth="1"/>
    <col min="8" max="8" width="20.7109375" style="131" customWidth="1"/>
    <col min="9" max="9" width="2.85546875" style="132" customWidth="1"/>
    <col min="10" max="10" width="20.7109375" style="132" customWidth="1"/>
    <col min="11" max="11" width="2.85546875" style="132" customWidth="1"/>
    <col min="12" max="12" width="20.7109375" style="132" customWidth="1"/>
    <col min="13" max="13" width="2.85546875" style="14" customWidth="1"/>
    <col min="14" max="14" width="3" style="14" customWidth="1"/>
  </cols>
  <sheetData>
    <row r="1" spans="2:17" ht="13.5" customHeight="1" thickBot="1"/>
    <row r="2" spans="2:17" ht="57" customHeight="1" thickBot="1">
      <c r="B2" s="178">
        <f>'ROLL LIST'!B5</f>
        <v>111123</v>
      </c>
      <c r="C2" s="134"/>
      <c r="D2" s="133">
        <f>B69+1</f>
        <v>111157</v>
      </c>
      <c r="E2" s="134"/>
      <c r="F2" s="133">
        <f>D69+1</f>
        <v>111191</v>
      </c>
      <c r="G2" s="134"/>
      <c r="H2" s="133">
        <f>F69+1</f>
        <v>111225</v>
      </c>
      <c r="I2" s="134"/>
      <c r="J2" s="133">
        <f>H69+1</f>
        <v>111259</v>
      </c>
      <c r="K2" s="134"/>
      <c r="L2" s="133">
        <f>J69+1</f>
        <v>111293</v>
      </c>
      <c r="M2" s="15"/>
      <c r="O2" s="13"/>
      <c r="Q2" s="13"/>
    </row>
    <row r="3" spans="2:17" ht="13.5" customHeight="1" thickBot="1">
      <c r="B3" s="135"/>
      <c r="C3" s="134"/>
      <c r="D3" s="135"/>
      <c r="E3" s="134"/>
      <c r="F3" s="135"/>
      <c r="G3" s="134"/>
      <c r="H3" s="135"/>
      <c r="I3" s="134"/>
      <c r="J3" s="135"/>
      <c r="K3" s="134"/>
      <c r="L3" s="135"/>
      <c r="M3" s="15"/>
      <c r="O3" s="13"/>
      <c r="Q3" s="13"/>
    </row>
    <row r="4" spans="2:17" ht="57" customHeight="1" thickBot="1">
      <c r="B4" s="133">
        <f>B2+1</f>
        <v>111124</v>
      </c>
      <c r="C4" s="134"/>
      <c r="D4" s="133">
        <f>D2+1</f>
        <v>111158</v>
      </c>
      <c r="E4" s="134"/>
      <c r="F4" s="133">
        <f>F2+1</f>
        <v>111192</v>
      </c>
      <c r="G4" s="134"/>
      <c r="H4" s="133">
        <f>H2+1</f>
        <v>111226</v>
      </c>
      <c r="I4" s="134"/>
      <c r="J4" s="133">
        <f>J2+1</f>
        <v>111260</v>
      </c>
      <c r="K4" s="134"/>
      <c r="L4" s="133">
        <f>L2+1</f>
        <v>111294</v>
      </c>
      <c r="M4" s="15"/>
      <c r="O4" s="13"/>
      <c r="Q4" s="13"/>
    </row>
    <row r="5" spans="2:17" ht="13.5" customHeight="1" thickBot="1">
      <c r="B5" s="135"/>
      <c r="C5" s="134"/>
      <c r="D5" s="135"/>
      <c r="E5" s="134"/>
      <c r="F5" s="135"/>
      <c r="G5" s="134"/>
      <c r="H5" s="135"/>
      <c r="I5" s="134"/>
      <c r="J5" s="135"/>
      <c r="K5" s="134"/>
      <c r="L5" s="135"/>
      <c r="M5" s="15"/>
      <c r="O5" s="13"/>
      <c r="Q5" s="13"/>
    </row>
    <row r="6" spans="2:17" ht="57" customHeight="1" thickBot="1">
      <c r="B6" s="133">
        <f>B4+1</f>
        <v>111125</v>
      </c>
      <c r="C6" s="134"/>
      <c r="D6" s="133">
        <f>D4+1</f>
        <v>111159</v>
      </c>
      <c r="E6" s="134"/>
      <c r="F6" s="133">
        <f>F4+1</f>
        <v>111193</v>
      </c>
      <c r="G6" s="134"/>
      <c r="H6" s="133">
        <f>H4+1</f>
        <v>111227</v>
      </c>
      <c r="I6" s="134"/>
      <c r="J6" s="133">
        <f>J4+1</f>
        <v>111261</v>
      </c>
      <c r="K6" s="134"/>
      <c r="L6" s="133">
        <f>L4+1</f>
        <v>111295</v>
      </c>
      <c r="M6" s="15"/>
      <c r="O6" s="13"/>
      <c r="Q6" s="13"/>
    </row>
    <row r="7" spans="2:17" ht="13.5" customHeight="1" thickBot="1">
      <c r="B7" s="135"/>
      <c r="C7" s="134"/>
      <c r="D7" s="135"/>
      <c r="E7" s="134"/>
      <c r="F7" s="135"/>
      <c r="G7" s="134"/>
      <c r="H7" s="135"/>
      <c r="I7" s="134"/>
      <c r="J7" s="135"/>
      <c r="K7" s="134"/>
      <c r="L7" s="135"/>
      <c r="M7" s="15"/>
      <c r="O7" s="13"/>
      <c r="Q7" s="13"/>
    </row>
    <row r="8" spans="2:17" ht="57" customHeight="1" thickBot="1">
      <c r="B8" s="133">
        <f>B6+1</f>
        <v>111126</v>
      </c>
      <c r="C8" s="134"/>
      <c r="D8" s="133">
        <f>D6+1</f>
        <v>111160</v>
      </c>
      <c r="E8" s="134"/>
      <c r="F8" s="133">
        <f>F6+1</f>
        <v>111194</v>
      </c>
      <c r="G8" s="134"/>
      <c r="H8" s="133">
        <f>H6+1</f>
        <v>111228</v>
      </c>
      <c r="I8" s="134"/>
      <c r="J8" s="133">
        <f>J6+1</f>
        <v>111262</v>
      </c>
      <c r="K8" s="134"/>
      <c r="L8" s="133">
        <f>L6+1</f>
        <v>111296</v>
      </c>
      <c r="M8" s="15"/>
      <c r="O8" s="13"/>
      <c r="Q8" s="13"/>
    </row>
    <row r="9" spans="2:17" ht="13.5" customHeight="1" thickBot="1">
      <c r="B9" s="135"/>
      <c r="C9" s="134"/>
      <c r="D9" s="135"/>
      <c r="E9" s="134"/>
      <c r="F9" s="135"/>
      <c r="G9" s="134"/>
      <c r="H9" s="135"/>
      <c r="I9" s="134"/>
      <c r="J9" s="135"/>
      <c r="K9" s="134"/>
      <c r="L9" s="135"/>
      <c r="M9" s="15"/>
      <c r="O9" s="13"/>
      <c r="Q9" s="13"/>
    </row>
    <row r="10" spans="2:17" ht="57" customHeight="1" thickBot="1">
      <c r="B10" s="133">
        <f>B8+1</f>
        <v>111127</v>
      </c>
      <c r="C10" s="134"/>
      <c r="D10" s="133">
        <f>D8+1</f>
        <v>111161</v>
      </c>
      <c r="E10" s="134"/>
      <c r="F10" s="133">
        <f>F8+1</f>
        <v>111195</v>
      </c>
      <c r="G10" s="134"/>
      <c r="H10" s="133">
        <f>H8+1</f>
        <v>111229</v>
      </c>
      <c r="I10" s="134"/>
      <c r="J10" s="133">
        <f>J8+1</f>
        <v>111263</v>
      </c>
      <c r="K10" s="134"/>
      <c r="L10" s="133">
        <f>L8+1</f>
        <v>111297</v>
      </c>
      <c r="M10" s="15"/>
      <c r="O10" s="13"/>
      <c r="Q10" s="13"/>
    </row>
    <row r="11" spans="2:17" ht="13.5" customHeight="1" thickBot="1">
      <c r="B11" s="135"/>
      <c r="C11" s="134"/>
      <c r="D11" s="135"/>
      <c r="E11" s="134"/>
      <c r="F11" s="135"/>
      <c r="G11" s="134"/>
      <c r="H11" s="135"/>
      <c r="I11" s="134"/>
      <c r="J11" s="135"/>
      <c r="K11" s="134"/>
      <c r="L11" s="135"/>
      <c r="M11" s="15"/>
      <c r="O11" s="13"/>
      <c r="Q11" s="13"/>
    </row>
    <row r="12" spans="2:17" ht="57" customHeight="1" thickBot="1">
      <c r="B12" s="133">
        <f>B10+1</f>
        <v>111128</v>
      </c>
      <c r="C12" s="134"/>
      <c r="D12" s="133">
        <f>D10+1</f>
        <v>111162</v>
      </c>
      <c r="E12" s="134"/>
      <c r="F12" s="133">
        <f>F10+1</f>
        <v>111196</v>
      </c>
      <c r="G12" s="134"/>
      <c r="H12" s="133">
        <f>H10+1</f>
        <v>111230</v>
      </c>
      <c r="I12" s="134"/>
      <c r="J12" s="133">
        <f>J10+1</f>
        <v>111264</v>
      </c>
      <c r="K12" s="134"/>
      <c r="L12" s="133">
        <f>L10+1</f>
        <v>111298</v>
      </c>
      <c r="M12" s="15"/>
      <c r="O12" s="13"/>
      <c r="Q12" s="13"/>
    </row>
    <row r="13" spans="2:17" ht="13.5" customHeight="1" thickBot="1">
      <c r="B13" s="135"/>
      <c r="C13" s="134"/>
      <c r="D13" s="135"/>
      <c r="E13" s="134"/>
      <c r="F13" s="135"/>
      <c r="G13" s="134"/>
      <c r="H13" s="135"/>
      <c r="I13" s="134"/>
      <c r="J13" s="135"/>
      <c r="K13" s="134"/>
      <c r="L13" s="135"/>
      <c r="M13" s="15"/>
      <c r="O13" s="13"/>
      <c r="Q13" s="13"/>
    </row>
    <row r="14" spans="2:17" ht="57" customHeight="1" thickBot="1">
      <c r="B14" s="133">
        <f>B12+1</f>
        <v>111129</v>
      </c>
      <c r="C14" s="134"/>
      <c r="D14" s="133">
        <f>D12+1</f>
        <v>111163</v>
      </c>
      <c r="E14" s="134"/>
      <c r="F14" s="133">
        <f>F12+1</f>
        <v>111197</v>
      </c>
      <c r="G14" s="134"/>
      <c r="H14" s="133">
        <f>H12+1</f>
        <v>111231</v>
      </c>
      <c r="I14" s="134"/>
      <c r="J14" s="133">
        <f>J12+1</f>
        <v>111265</v>
      </c>
      <c r="K14" s="134"/>
      <c r="L14" s="133">
        <f>L12+1</f>
        <v>111299</v>
      </c>
      <c r="M14" s="15"/>
      <c r="O14" s="13"/>
      <c r="Q14" s="13"/>
    </row>
    <row r="15" spans="2:17" ht="13.5" customHeight="1" thickBot="1">
      <c r="B15" s="135"/>
      <c r="C15" s="134"/>
      <c r="D15" s="135"/>
      <c r="E15" s="134"/>
      <c r="F15" s="135"/>
      <c r="G15" s="134"/>
      <c r="H15" s="135"/>
      <c r="I15" s="134"/>
      <c r="J15" s="135"/>
      <c r="K15" s="134"/>
      <c r="L15" s="135"/>
      <c r="M15" s="15"/>
      <c r="O15" s="13"/>
      <c r="Q15" s="13"/>
    </row>
    <row r="16" spans="2:17" ht="57" customHeight="1" thickBot="1">
      <c r="B16" s="133">
        <f>B14+1</f>
        <v>111130</v>
      </c>
      <c r="C16" s="134"/>
      <c r="D16" s="133">
        <f>D14+1</f>
        <v>111164</v>
      </c>
      <c r="E16" s="134"/>
      <c r="F16" s="133">
        <f>F14+1</f>
        <v>111198</v>
      </c>
      <c r="G16" s="134"/>
      <c r="H16" s="133">
        <f>H14+1</f>
        <v>111232</v>
      </c>
      <c r="I16" s="134"/>
      <c r="J16" s="133">
        <f>J14+1</f>
        <v>111266</v>
      </c>
      <c r="K16" s="134"/>
      <c r="L16" s="133">
        <f>L14+1</f>
        <v>111300</v>
      </c>
      <c r="M16" s="15"/>
      <c r="O16" s="13"/>
      <c r="Q16" s="13"/>
    </row>
    <row r="17" spans="2:17" ht="9.75" customHeight="1">
      <c r="B17" s="135"/>
      <c r="C17" s="134"/>
      <c r="D17" s="135"/>
      <c r="E17" s="134"/>
      <c r="F17" s="135"/>
      <c r="G17" s="134"/>
      <c r="H17" s="135"/>
      <c r="I17" s="134"/>
      <c r="J17" s="135"/>
      <c r="K17" s="134"/>
      <c r="L17" s="135"/>
      <c r="M17" s="15"/>
      <c r="O17" s="13"/>
      <c r="Q17" s="13"/>
    </row>
    <row r="18" spans="2:17" ht="13.5" customHeight="1" thickBot="1">
      <c r="B18" s="135"/>
      <c r="C18" s="134"/>
      <c r="D18" s="135"/>
      <c r="E18" s="134"/>
      <c r="F18" s="135"/>
      <c r="G18" s="134"/>
      <c r="H18" s="135"/>
      <c r="I18" s="134"/>
      <c r="J18" s="135"/>
      <c r="K18" s="134"/>
      <c r="L18" s="135"/>
      <c r="M18" s="15"/>
      <c r="O18" s="13"/>
      <c r="Q18" s="13"/>
    </row>
    <row r="19" spans="2:17" ht="57" customHeight="1" thickBot="1">
      <c r="B19" s="133">
        <f>B16+1</f>
        <v>111131</v>
      </c>
      <c r="C19" s="134"/>
      <c r="D19" s="133">
        <f>D16+1</f>
        <v>111165</v>
      </c>
      <c r="E19" s="134"/>
      <c r="F19" s="133">
        <f>F16+1</f>
        <v>111199</v>
      </c>
      <c r="G19" s="134"/>
      <c r="H19" s="133">
        <f>H16+1</f>
        <v>111233</v>
      </c>
      <c r="I19" s="134"/>
      <c r="J19" s="133">
        <f>J16+1</f>
        <v>111267</v>
      </c>
      <c r="K19" s="134"/>
      <c r="L19" s="133">
        <f>L16+1</f>
        <v>111301</v>
      </c>
      <c r="M19" s="15"/>
      <c r="O19" s="13"/>
      <c r="Q19" s="13"/>
    </row>
    <row r="20" spans="2:17" ht="13.5" customHeight="1" thickBot="1">
      <c r="B20" s="135"/>
      <c r="C20" s="134"/>
      <c r="D20" s="135"/>
      <c r="E20" s="134"/>
      <c r="F20" s="135"/>
      <c r="G20" s="134"/>
      <c r="H20" s="135"/>
      <c r="I20" s="134"/>
      <c r="J20" s="135"/>
      <c r="K20" s="134"/>
      <c r="L20" s="135"/>
      <c r="M20" s="15"/>
      <c r="O20" s="13"/>
      <c r="Q20" s="13"/>
    </row>
    <row r="21" spans="2:17" ht="57" customHeight="1" thickBot="1">
      <c r="B21" s="133">
        <f>B19+1</f>
        <v>111132</v>
      </c>
      <c r="C21" s="134"/>
      <c r="D21" s="133">
        <f>D19+1</f>
        <v>111166</v>
      </c>
      <c r="E21" s="134"/>
      <c r="F21" s="133">
        <f>F19+1</f>
        <v>111200</v>
      </c>
      <c r="G21" s="134"/>
      <c r="H21" s="133">
        <f>H19+1</f>
        <v>111234</v>
      </c>
      <c r="I21" s="134"/>
      <c r="J21" s="133">
        <f>J19+1</f>
        <v>111268</v>
      </c>
      <c r="K21" s="134"/>
      <c r="L21" s="133">
        <f>L19+1</f>
        <v>111302</v>
      </c>
      <c r="M21" s="15"/>
      <c r="O21" s="13"/>
      <c r="Q21" s="13"/>
    </row>
    <row r="22" spans="2:17" ht="13.5" customHeight="1" thickBot="1">
      <c r="B22" s="135"/>
      <c r="C22" s="134"/>
      <c r="D22" s="135"/>
      <c r="E22" s="134"/>
      <c r="F22" s="135"/>
      <c r="G22" s="134"/>
      <c r="H22" s="135"/>
      <c r="I22" s="134"/>
      <c r="J22" s="135"/>
      <c r="K22" s="134"/>
      <c r="L22" s="135"/>
      <c r="M22" s="15"/>
      <c r="O22" s="13"/>
      <c r="Q22" s="13"/>
    </row>
    <row r="23" spans="2:17" ht="57" customHeight="1" thickBot="1">
      <c r="B23" s="133">
        <f>B21+1</f>
        <v>111133</v>
      </c>
      <c r="C23" s="134"/>
      <c r="D23" s="133">
        <f>D21+1</f>
        <v>111167</v>
      </c>
      <c r="E23" s="134"/>
      <c r="F23" s="133">
        <f>F21+1</f>
        <v>111201</v>
      </c>
      <c r="G23" s="134"/>
      <c r="H23" s="133">
        <f>H21+1</f>
        <v>111235</v>
      </c>
      <c r="I23" s="134"/>
      <c r="J23" s="133">
        <f>J21+1</f>
        <v>111269</v>
      </c>
      <c r="K23" s="134"/>
      <c r="L23" s="133">
        <f>L21+1</f>
        <v>111303</v>
      </c>
      <c r="M23" s="15"/>
      <c r="O23" s="13"/>
      <c r="Q23" s="13"/>
    </row>
    <row r="24" spans="2:17" ht="13.5" customHeight="1" thickBot="1">
      <c r="B24" s="135"/>
      <c r="C24" s="134"/>
      <c r="D24" s="135"/>
      <c r="E24" s="134"/>
      <c r="F24" s="135"/>
      <c r="G24" s="134"/>
      <c r="H24" s="135"/>
      <c r="I24" s="134"/>
      <c r="J24" s="135"/>
      <c r="K24" s="134"/>
      <c r="L24" s="135"/>
      <c r="M24" s="15"/>
      <c r="O24" s="13"/>
      <c r="Q24" s="13"/>
    </row>
    <row r="25" spans="2:17" ht="57" customHeight="1" thickBot="1">
      <c r="B25" s="133">
        <f>B23+1</f>
        <v>111134</v>
      </c>
      <c r="C25" s="134"/>
      <c r="D25" s="133">
        <f>D23+1</f>
        <v>111168</v>
      </c>
      <c r="E25" s="134"/>
      <c r="F25" s="133">
        <f>F23+1</f>
        <v>111202</v>
      </c>
      <c r="G25" s="134"/>
      <c r="H25" s="133">
        <f>H23+1</f>
        <v>111236</v>
      </c>
      <c r="I25" s="134"/>
      <c r="J25" s="133">
        <f>J23+1</f>
        <v>111270</v>
      </c>
      <c r="K25" s="134"/>
      <c r="L25" s="133">
        <f>L23+1</f>
        <v>111304</v>
      </c>
      <c r="M25" s="15"/>
      <c r="O25" s="13"/>
      <c r="Q25" s="13"/>
    </row>
    <row r="26" spans="2:17" ht="13.5" customHeight="1" thickBot="1">
      <c r="B26" s="135"/>
      <c r="C26" s="134"/>
      <c r="D26" s="135"/>
      <c r="E26" s="134"/>
      <c r="F26" s="135"/>
      <c r="G26" s="134"/>
      <c r="H26" s="135"/>
      <c r="I26" s="134"/>
      <c r="J26" s="135"/>
      <c r="K26" s="134"/>
      <c r="L26" s="135"/>
      <c r="M26" s="15"/>
      <c r="O26" s="13"/>
      <c r="Q26" s="13"/>
    </row>
    <row r="27" spans="2:17" ht="57" customHeight="1" thickBot="1">
      <c r="B27" s="133">
        <f>B25+1</f>
        <v>111135</v>
      </c>
      <c r="C27" s="134"/>
      <c r="D27" s="133">
        <f>D25+1</f>
        <v>111169</v>
      </c>
      <c r="E27" s="134"/>
      <c r="F27" s="133">
        <f>F25+1</f>
        <v>111203</v>
      </c>
      <c r="G27" s="134"/>
      <c r="H27" s="133">
        <f>H25+1</f>
        <v>111237</v>
      </c>
      <c r="I27" s="134"/>
      <c r="J27" s="133">
        <f>J25+1</f>
        <v>111271</v>
      </c>
      <c r="K27" s="134"/>
      <c r="L27" s="133">
        <f>L25+1</f>
        <v>111305</v>
      </c>
      <c r="M27" s="15"/>
      <c r="O27" s="13"/>
      <c r="Q27" s="13"/>
    </row>
    <row r="28" spans="2:17" ht="13.5" customHeight="1" thickBot="1">
      <c r="B28" s="135"/>
      <c r="C28" s="134"/>
      <c r="D28" s="135"/>
      <c r="E28" s="134"/>
      <c r="F28" s="135"/>
      <c r="G28" s="134"/>
      <c r="H28" s="135"/>
      <c r="I28" s="134"/>
      <c r="J28" s="135"/>
      <c r="K28" s="134"/>
      <c r="L28" s="135"/>
      <c r="M28" s="15"/>
      <c r="O28" s="13"/>
      <c r="Q28" s="13"/>
    </row>
    <row r="29" spans="2:17" ht="57" customHeight="1" thickBot="1">
      <c r="B29" s="133">
        <f>B27+1</f>
        <v>111136</v>
      </c>
      <c r="C29" s="134"/>
      <c r="D29" s="133">
        <f>D27+1</f>
        <v>111170</v>
      </c>
      <c r="E29" s="134"/>
      <c r="F29" s="133">
        <f>F27+1</f>
        <v>111204</v>
      </c>
      <c r="G29" s="134"/>
      <c r="H29" s="133">
        <f>H27+1</f>
        <v>111238</v>
      </c>
      <c r="I29" s="134"/>
      <c r="J29" s="133">
        <f>J27+1</f>
        <v>111272</v>
      </c>
      <c r="K29" s="134"/>
      <c r="L29" s="133">
        <f>L27+1</f>
        <v>111306</v>
      </c>
      <c r="M29" s="15"/>
      <c r="O29" s="13"/>
      <c r="Q29" s="13"/>
    </row>
    <row r="30" spans="2:17" ht="13.5" customHeight="1" thickBot="1">
      <c r="B30" s="135"/>
      <c r="C30" s="134"/>
      <c r="D30" s="135"/>
      <c r="E30" s="134"/>
      <c r="F30" s="135"/>
      <c r="G30" s="134"/>
      <c r="H30" s="135"/>
      <c r="I30" s="134"/>
      <c r="J30" s="135"/>
      <c r="K30" s="134"/>
      <c r="L30" s="135"/>
      <c r="M30" s="15"/>
      <c r="O30" s="13"/>
      <c r="Q30" s="13"/>
    </row>
    <row r="31" spans="2:17" ht="57" customHeight="1" thickBot="1">
      <c r="B31" s="133">
        <f>B29+1</f>
        <v>111137</v>
      </c>
      <c r="C31" s="134"/>
      <c r="D31" s="133">
        <f>D29+1</f>
        <v>111171</v>
      </c>
      <c r="E31" s="134"/>
      <c r="F31" s="133">
        <f>F29+1</f>
        <v>111205</v>
      </c>
      <c r="G31" s="134"/>
      <c r="H31" s="133">
        <f>H29+1</f>
        <v>111239</v>
      </c>
      <c r="I31" s="134"/>
      <c r="J31" s="133">
        <f>J29+1</f>
        <v>111273</v>
      </c>
      <c r="K31" s="134"/>
      <c r="L31" s="133">
        <f>L29+1</f>
        <v>111307</v>
      </c>
      <c r="M31" s="15"/>
      <c r="O31" s="13"/>
      <c r="Q31" s="13"/>
    </row>
    <row r="32" spans="2:17" ht="13.5" customHeight="1" thickBot="1">
      <c r="B32" s="135"/>
      <c r="C32" s="134"/>
      <c r="D32" s="135"/>
      <c r="E32" s="134"/>
      <c r="F32" s="135"/>
      <c r="G32" s="134"/>
      <c r="H32" s="135"/>
      <c r="I32" s="134"/>
      <c r="J32" s="135"/>
      <c r="K32" s="134"/>
      <c r="L32" s="135"/>
      <c r="M32" s="15"/>
      <c r="O32" s="13"/>
      <c r="Q32" s="13"/>
    </row>
    <row r="33" spans="2:17" ht="57" customHeight="1" thickBot="1">
      <c r="B33" s="133">
        <f>B31+1</f>
        <v>111138</v>
      </c>
      <c r="C33" s="134"/>
      <c r="D33" s="133">
        <f>D31+1</f>
        <v>111172</v>
      </c>
      <c r="E33" s="134"/>
      <c r="F33" s="133">
        <f>F31+1</f>
        <v>111206</v>
      </c>
      <c r="G33" s="134"/>
      <c r="H33" s="133">
        <f>H31+1</f>
        <v>111240</v>
      </c>
      <c r="I33" s="134"/>
      <c r="J33" s="133">
        <f>J31+1</f>
        <v>111274</v>
      </c>
      <c r="K33" s="134"/>
      <c r="L33" s="133">
        <f>L31+1</f>
        <v>111308</v>
      </c>
      <c r="M33" s="15"/>
      <c r="O33" s="13"/>
      <c r="Q33" s="13"/>
    </row>
    <row r="34" spans="2:17" ht="10.5" customHeight="1" thickBot="1">
      <c r="B34" s="135"/>
      <c r="C34" s="134"/>
      <c r="D34" s="135"/>
      <c r="E34" s="134"/>
      <c r="F34" s="135"/>
      <c r="G34" s="134"/>
      <c r="H34" s="135"/>
      <c r="I34" s="134"/>
      <c r="J34" s="135"/>
      <c r="K34" s="134"/>
      <c r="L34" s="135"/>
      <c r="M34" s="15"/>
      <c r="O34" s="13"/>
      <c r="Q34" s="13"/>
    </row>
    <row r="35" spans="2:17" ht="57" customHeight="1" thickBot="1">
      <c r="B35" s="133">
        <f>B33+1</f>
        <v>111139</v>
      </c>
      <c r="C35" s="134"/>
      <c r="D35" s="133">
        <f>D33+1</f>
        <v>111173</v>
      </c>
      <c r="E35" s="134"/>
      <c r="F35" s="133">
        <f>F33+1</f>
        <v>111207</v>
      </c>
      <c r="G35" s="134"/>
      <c r="H35" s="133">
        <f>H33+1</f>
        <v>111241</v>
      </c>
      <c r="I35" s="134"/>
      <c r="J35" s="133">
        <f>J33+1</f>
        <v>111275</v>
      </c>
      <c r="K35" s="134"/>
      <c r="L35" s="133">
        <f>L33+1</f>
        <v>111309</v>
      </c>
      <c r="M35" s="15"/>
      <c r="O35" s="13"/>
      <c r="Q35" s="13"/>
    </row>
    <row r="36" spans="2:17" ht="13.5" customHeight="1" thickBot="1">
      <c r="B36" s="135"/>
      <c r="C36" s="134"/>
      <c r="D36" s="135"/>
      <c r="E36" s="134"/>
      <c r="F36" s="135"/>
      <c r="G36" s="134"/>
      <c r="H36" s="135"/>
      <c r="I36" s="134"/>
      <c r="J36" s="135"/>
      <c r="K36" s="134"/>
      <c r="L36" s="135"/>
      <c r="M36" s="15"/>
      <c r="O36" s="13"/>
      <c r="Q36" s="13"/>
    </row>
    <row r="37" spans="2:17" ht="57" customHeight="1" thickBot="1">
      <c r="B37" s="133">
        <f t="shared" ref="B37" si="0">B35+1</f>
        <v>111140</v>
      </c>
      <c r="C37" s="134"/>
      <c r="D37" s="133">
        <f>D35+1</f>
        <v>111174</v>
      </c>
      <c r="E37" s="134"/>
      <c r="F37" s="133">
        <f>F35+1</f>
        <v>111208</v>
      </c>
      <c r="G37" s="134"/>
      <c r="H37" s="133">
        <f>H35+1</f>
        <v>111242</v>
      </c>
      <c r="I37" s="134"/>
      <c r="J37" s="133">
        <f>J35+1</f>
        <v>111276</v>
      </c>
      <c r="K37" s="134"/>
      <c r="L37" s="133">
        <f>L35+1</f>
        <v>111310</v>
      </c>
      <c r="M37" s="15"/>
      <c r="O37" s="13"/>
      <c r="Q37" s="13"/>
    </row>
    <row r="38" spans="2:17" ht="13.5" customHeight="1" thickBot="1">
      <c r="B38" s="135"/>
      <c r="C38" s="134"/>
      <c r="D38" s="135"/>
      <c r="E38" s="134"/>
      <c r="F38" s="135"/>
      <c r="G38" s="134"/>
      <c r="H38" s="135"/>
      <c r="I38" s="134"/>
      <c r="J38" s="135"/>
      <c r="K38" s="134"/>
      <c r="L38" s="135"/>
      <c r="M38" s="15"/>
      <c r="O38" s="13"/>
      <c r="Q38" s="13"/>
    </row>
    <row r="39" spans="2:17" ht="57" customHeight="1" thickBot="1">
      <c r="B39" s="133">
        <f>B37+1</f>
        <v>111141</v>
      </c>
      <c r="C39" s="134"/>
      <c r="D39" s="133">
        <f>D37+1</f>
        <v>111175</v>
      </c>
      <c r="E39" s="134"/>
      <c r="F39" s="133">
        <f>F37+1</f>
        <v>111209</v>
      </c>
      <c r="G39" s="134"/>
      <c r="H39" s="133">
        <f>H37+1</f>
        <v>111243</v>
      </c>
      <c r="I39" s="134"/>
      <c r="J39" s="133">
        <f>J37+1</f>
        <v>111277</v>
      </c>
      <c r="K39" s="134"/>
      <c r="L39" s="133">
        <f>L37+1</f>
        <v>111311</v>
      </c>
      <c r="M39" s="15"/>
      <c r="O39" s="13"/>
      <c r="Q39" s="13"/>
    </row>
    <row r="40" spans="2:17" ht="13.5" customHeight="1" thickBot="1">
      <c r="B40" s="135"/>
      <c r="C40" s="134"/>
      <c r="D40" s="135"/>
      <c r="E40" s="134"/>
      <c r="F40" s="135"/>
      <c r="G40" s="134"/>
      <c r="H40" s="135"/>
      <c r="I40" s="134"/>
      <c r="J40" s="135"/>
      <c r="K40" s="134"/>
      <c r="L40" s="135"/>
      <c r="M40" s="15"/>
      <c r="O40" s="13"/>
      <c r="Q40" s="13"/>
    </row>
    <row r="41" spans="2:17" ht="57" customHeight="1" thickBot="1">
      <c r="B41" s="133">
        <f>B39+1</f>
        <v>111142</v>
      </c>
      <c r="C41" s="134"/>
      <c r="D41" s="133">
        <f>D39+1</f>
        <v>111176</v>
      </c>
      <c r="E41" s="134"/>
      <c r="F41" s="133">
        <f>F39+1</f>
        <v>111210</v>
      </c>
      <c r="G41" s="134"/>
      <c r="H41" s="133">
        <f>H39+1</f>
        <v>111244</v>
      </c>
      <c r="I41" s="134"/>
      <c r="J41" s="133">
        <f>J39+1</f>
        <v>111278</v>
      </c>
      <c r="K41" s="134"/>
      <c r="L41" s="133">
        <f>L39+1</f>
        <v>111312</v>
      </c>
      <c r="M41" s="15"/>
      <c r="O41" s="13"/>
      <c r="Q41" s="13"/>
    </row>
    <row r="42" spans="2:17" ht="13.5" customHeight="1" thickBot="1">
      <c r="K42" s="136"/>
      <c r="M42" s="130"/>
    </row>
    <row r="43" spans="2:17" ht="49.5" thickBot="1">
      <c r="B43" s="133">
        <f>B41+1</f>
        <v>111143</v>
      </c>
      <c r="C43" s="134"/>
      <c r="D43" s="133">
        <f>D41+1</f>
        <v>111177</v>
      </c>
      <c r="E43" s="134"/>
      <c r="F43" s="133">
        <f>F41+1</f>
        <v>111211</v>
      </c>
      <c r="G43" s="134"/>
      <c r="H43" s="133">
        <f>H41+1</f>
        <v>111245</v>
      </c>
      <c r="I43" s="134"/>
      <c r="J43" s="133">
        <f>J41+1</f>
        <v>111279</v>
      </c>
      <c r="L43" s="133">
        <f>L41+1</f>
        <v>111313</v>
      </c>
    </row>
    <row r="44" spans="2:17" ht="13.5" customHeight="1" thickBot="1">
      <c r="B44" s="135"/>
      <c r="C44" s="134"/>
      <c r="D44" s="135"/>
      <c r="E44" s="134"/>
      <c r="F44" s="135"/>
      <c r="G44" s="134"/>
      <c r="H44" s="135"/>
      <c r="I44" s="134"/>
      <c r="J44" s="135"/>
      <c r="L44" s="135"/>
    </row>
    <row r="45" spans="2:17" ht="49.5" thickBot="1">
      <c r="B45" s="133">
        <f t="shared" ref="B45" si="1">B43+1</f>
        <v>111144</v>
      </c>
      <c r="C45" s="134"/>
      <c r="D45" s="133">
        <f>D43+1</f>
        <v>111178</v>
      </c>
      <c r="E45" s="134"/>
      <c r="F45" s="133">
        <f>F43+1</f>
        <v>111212</v>
      </c>
      <c r="G45" s="134"/>
      <c r="H45" s="133">
        <f>H43+1</f>
        <v>111246</v>
      </c>
      <c r="I45" s="134"/>
      <c r="J45" s="133">
        <f>J43+1</f>
        <v>111280</v>
      </c>
      <c r="L45" s="133">
        <f>L43+1</f>
        <v>111314</v>
      </c>
    </row>
    <row r="46" spans="2:17" ht="17.25" customHeight="1" thickBot="1">
      <c r="B46" s="135"/>
      <c r="C46" s="134"/>
      <c r="D46" s="135"/>
      <c r="E46" s="134"/>
      <c r="F46" s="135"/>
      <c r="G46" s="134"/>
      <c r="H46" s="135"/>
      <c r="I46" s="134"/>
      <c r="J46" s="135"/>
      <c r="L46" s="135"/>
    </row>
    <row r="47" spans="2:17" ht="49.5" thickBot="1">
      <c r="B47" s="133">
        <f>B45+1</f>
        <v>111145</v>
      </c>
      <c r="C47" s="134"/>
      <c r="D47" s="133">
        <f>D45+1</f>
        <v>111179</v>
      </c>
      <c r="E47" s="134"/>
      <c r="F47" s="133">
        <f>F45+1</f>
        <v>111213</v>
      </c>
      <c r="G47" s="134"/>
      <c r="H47" s="133">
        <f>H45+1</f>
        <v>111247</v>
      </c>
      <c r="I47" s="134"/>
      <c r="J47" s="133">
        <f>J45+1</f>
        <v>111281</v>
      </c>
      <c r="L47" s="133">
        <f>L45+1</f>
        <v>111315</v>
      </c>
    </row>
    <row r="48" spans="2:17" ht="13.5" customHeight="1" thickBot="1">
      <c r="B48" s="135"/>
      <c r="C48" s="134"/>
      <c r="D48" s="135"/>
      <c r="E48" s="134"/>
      <c r="F48" s="135"/>
      <c r="G48" s="134"/>
      <c r="H48" s="135"/>
      <c r="I48" s="134"/>
      <c r="J48" s="135"/>
      <c r="L48" s="135"/>
    </row>
    <row r="49" spans="2:17" ht="49.5" thickBot="1">
      <c r="B49" s="133">
        <f>B47+1</f>
        <v>111146</v>
      </c>
      <c r="C49" s="134"/>
      <c r="D49" s="133">
        <f>D47+1</f>
        <v>111180</v>
      </c>
      <c r="E49" s="134"/>
      <c r="F49" s="133">
        <f>F47+1</f>
        <v>111214</v>
      </c>
      <c r="G49" s="134"/>
      <c r="H49" s="133">
        <f>H47+1</f>
        <v>111248</v>
      </c>
      <c r="I49" s="134"/>
      <c r="J49" s="133">
        <f>J47+1</f>
        <v>111282</v>
      </c>
      <c r="L49" s="133">
        <f>L47+1</f>
        <v>111316</v>
      </c>
    </row>
    <row r="50" spans="2:17" ht="13.5" customHeight="1" thickBot="1">
      <c r="B50" s="135"/>
      <c r="C50" s="134"/>
      <c r="D50" s="135"/>
      <c r="E50" s="134"/>
      <c r="F50" s="135"/>
      <c r="G50" s="134"/>
      <c r="H50" s="135"/>
      <c r="I50" s="134"/>
      <c r="J50" s="135"/>
      <c r="K50" s="134"/>
      <c r="L50" s="135"/>
      <c r="M50" s="15"/>
      <c r="O50" s="13"/>
      <c r="Q50" s="13"/>
    </row>
    <row r="51" spans="2:17" ht="57" customHeight="1" thickBot="1">
      <c r="B51" s="133">
        <f>B49+1</f>
        <v>111147</v>
      </c>
      <c r="C51" s="134"/>
      <c r="D51" s="133">
        <f>D49+1</f>
        <v>111181</v>
      </c>
      <c r="E51" s="134"/>
      <c r="F51" s="133">
        <f>F49+1</f>
        <v>111215</v>
      </c>
      <c r="G51" s="134"/>
      <c r="H51" s="133">
        <f>H49+1</f>
        <v>111249</v>
      </c>
      <c r="I51" s="134"/>
      <c r="J51" s="133">
        <f>J49+1</f>
        <v>111283</v>
      </c>
      <c r="K51" s="134"/>
      <c r="L51" s="133">
        <f>L49+1</f>
        <v>111317</v>
      </c>
      <c r="M51" s="15"/>
      <c r="O51" s="13"/>
      <c r="Q51" s="13"/>
    </row>
    <row r="52" spans="2:17" ht="13.5" customHeight="1" thickBot="1">
      <c r="B52" s="135"/>
      <c r="C52" s="134"/>
      <c r="D52" s="135"/>
      <c r="E52" s="134"/>
      <c r="F52" s="135"/>
      <c r="G52" s="134"/>
      <c r="H52" s="135"/>
      <c r="I52" s="134"/>
      <c r="J52" s="135"/>
      <c r="K52" s="134"/>
      <c r="L52" s="135"/>
      <c r="M52" s="15"/>
      <c r="O52" s="13"/>
      <c r="Q52" s="13"/>
    </row>
    <row r="53" spans="2:17" ht="57" customHeight="1" thickBot="1">
      <c r="B53" s="133">
        <f t="shared" ref="B53:D53" si="2">B51+1</f>
        <v>111148</v>
      </c>
      <c r="C53" s="134"/>
      <c r="D53" s="133">
        <f t="shared" si="2"/>
        <v>111182</v>
      </c>
      <c r="E53" s="134"/>
      <c r="F53" s="133">
        <f t="shared" ref="F53" si="3">F51+1</f>
        <v>111216</v>
      </c>
      <c r="G53" s="134"/>
      <c r="H53" s="133">
        <f t="shared" ref="H53" si="4">H51+1</f>
        <v>111250</v>
      </c>
      <c r="I53" s="134"/>
      <c r="J53" s="133">
        <f t="shared" ref="J53" si="5">J51+1</f>
        <v>111284</v>
      </c>
      <c r="K53" s="134"/>
      <c r="L53" s="133">
        <f t="shared" ref="L53" si="6">L51+1</f>
        <v>111318</v>
      </c>
      <c r="M53" s="15"/>
      <c r="O53" s="13"/>
      <c r="Q53" s="13"/>
    </row>
    <row r="54" spans="2:17" ht="13.5" customHeight="1" thickBot="1">
      <c r="B54" s="135"/>
      <c r="C54" s="134"/>
      <c r="D54" s="135"/>
      <c r="E54" s="134"/>
      <c r="F54" s="135"/>
      <c r="G54" s="134"/>
      <c r="H54" s="135"/>
      <c r="I54" s="134"/>
      <c r="J54" s="135"/>
      <c r="K54" s="134"/>
      <c r="L54" s="135"/>
      <c r="M54" s="15"/>
      <c r="O54" s="13"/>
      <c r="Q54" s="13"/>
    </row>
    <row r="55" spans="2:17" ht="57" customHeight="1" thickBot="1">
      <c r="B55" s="133">
        <f>B53+1</f>
        <v>111149</v>
      </c>
      <c r="C55" s="134"/>
      <c r="D55" s="133">
        <f>D53+1</f>
        <v>111183</v>
      </c>
      <c r="E55" s="134"/>
      <c r="F55" s="133">
        <f>F53+1</f>
        <v>111217</v>
      </c>
      <c r="G55" s="134"/>
      <c r="H55" s="133">
        <f>H53+1</f>
        <v>111251</v>
      </c>
      <c r="I55" s="134"/>
      <c r="J55" s="133">
        <f>J53+1</f>
        <v>111285</v>
      </c>
      <c r="K55" s="134"/>
      <c r="L55" s="133">
        <f>L53+1</f>
        <v>111319</v>
      </c>
      <c r="M55" s="15"/>
      <c r="O55" s="13"/>
      <c r="Q55" s="13"/>
    </row>
    <row r="56" spans="2:17" ht="11.25" customHeight="1" thickBot="1">
      <c r="B56" s="135"/>
      <c r="C56" s="134"/>
      <c r="D56" s="135"/>
      <c r="E56" s="134"/>
      <c r="F56" s="135"/>
      <c r="G56" s="134"/>
      <c r="H56" s="135"/>
      <c r="I56" s="134"/>
      <c r="J56" s="135"/>
      <c r="K56" s="134"/>
      <c r="L56" s="135"/>
      <c r="M56" s="15"/>
      <c r="O56" s="13"/>
      <c r="Q56" s="13"/>
    </row>
    <row r="57" spans="2:17" ht="57" customHeight="1" thickBot="1">
      <c r="B57" s="133">
        <f>B55+1</f>
        <v>111150</v>
      </c>
      <c r="C57" s="134"/>
      <c r="D57" s="133">
        <f>D55+1</f>
        <v>111184</v>
      </c>
      <c r="E57" s="134"/>
      <c r="F57" s="133">
        <f>F55+1</f>
        <v>111218</v>
      </c>
      <c r="G57" s="134"/>
      <c r="H57" s="133">
        <f>H55+1</f>
        <v>111252</v>
      </c>
      <c r="I57" s="134"/>
      <c r="J57" s="133">
        <f>J55+1</f>
        <v>111286</v>
      </c>
      <c r="K57" s="134"/>
      <c r="L57" s="133">
        <f>L55+1</f>
        <v>111320</v>
      </c>
      <c r="M57" s="15"/>
      <c r="O57" s="13"/>
      <c r="Q57" s="13"/>
    </row>
    <row r="58" spans="2:17" ht="11.25" customHeight="1" thickBot="1">
      <c r="J58" s="131"/>
      <c r="K58" s="136"/>
      <c r="L58" s="131"/>
      <c r="M58" s="130"/>
    </row>
    <row r="59" spans="2:17" ht="49.5" thickBot="1">
      <c r="B59" s="133">
        <f>B57+1</f>
        <v>111151</v>
      </c>
      <c r="C59" s="134"/>
      <c r="D59" s="133">
        <f>D57+1</f>
        <v>111185</v>
      </c>
      <c r="E59" s="134"/>
      <c r="F59" s="133">
        <f>F57+1</f>
        <v>111219</v>
      </c>
      <c r="G59" s="134"/>
      <c r="H59" s="133">
        <f>H57+1</f>
        <v>111253</v>
      </c>
      <c r="I59" s="134"/>
      <c r="J59" s="133">
        <f>J57+1</f>
        <v>111287</v>
      </c>
      <c r="L59" s="133">
        <f>L57+1</f>
        <v>111321</v>
      </c>
    </row>
    <row r="60" spans="2:17" ht="11.25" customHeight="1" thickBot="1">
      <c r="B60" s="135"/>
      <c r="C60" s="134"/>
      <c r="D60" s="135"/>
      <c r="E60" s="134"/>
      <c r="F60" s="135"/>
      <c r="G60" s="134"/>
      <c r="H60" s="135"/>
      <c r="I60" s="134"/>
      <c r="J60" s="135"/>
      <c r="L60" s="135"/>
    </row>
    <row r="61" spans="2:17" ht="49.5" thickBot="1">
      <c r="B61" s="133">
        <f t="shared" ref="B61:D61" si="7">B59+1</f>
        <v>111152</v>
      </c>
      <c r="C61" s="134"/>
      <c r="D61" s="133">
        <f t="shared" si="7"/>
        <v>111186</v>
      </c>
      <c r="E61" s="134"/>
      <c r="F61" s="133">
        <f t="shared" ref="F61" si="8">F59+1</f>
        <v>111220</v>
      </c>
      <c r="G61" s="134"/>
      <c r="H61" s="133">
        <f t="shared" ref="H61" si="9">H59+1</f>
        <v>111254</v>
      </c>
      <c r="I61" s="134"/>
      <c r="J61" s="133">
        <f t="shared" ref="J61" si="10">J59+1</f>
        <v>111288</v>
      </c>
      <c r="L61" s="133">
        <f t="shared" ref="L61" si="11">L59+1</f>
        <v>111322</v>
      </c>
    </row>
    <row r="62" spans="2:17" ht="11.25" customHeight="1" thickBot="1">
      <c r="B62" s="135"/>
      <c r="C62" s="134"/>
      <c r="D62" s="135"/>
      <c r="E62" s="134"/>
      <c r="F62" s="135"/>
      <c r="G62" s="134"/>
      <c r="H62" s="135"/>
      <c r="I62" s="134"/>
      <c r="J62" s="135"/>
      <c r="L62" s="135"/>
    </row>
    <row r="63" spans="2:17" ht="49.5" thickBot="1">
      <c r="B63" s="133">
        <f>B61+1</f>
        <v>111153</v>
      </c>
      <c r="C63" s="134"/>
      <c r="D63" s="133">
        <f>D61+1</f>
        <v>111187</v>
      </c>
      <c r="E63" s="134"/>
      <c r="F63" s="133">
        <f>F61+1</f>
        <v>111221</v>
      </c>
      <c r="G63" s="134"/>
      <c r="H63" s="133">
        <f>H61+1</f>
        <v>111255</v>
      </c>
      <c r="I63" s="134"/>
      <c r="J63" s="133">
        <f>J61+1</f>
        <v>111289</v>
      </c>
      <c r="L63" s="133">
        <f>L61+1</f>
        <v>111323</v>
      </c>
    </row>
    <row r="64" spans="2:17" ht="11.25" customHeight="1" thickBot="1">
      <c r="B64" s="135"/>
      <c r="C64" s="134"/>
      <c r="D64" s="135"/>
      <c r="E64" s="134"/>
      <c r="F64" s="135"/>
      <c r="G64" s="134"/>
      <c r="H64" s="135"/>
      <c r="I64" s="134"/>
      <c r="J64" s="135"/>
      <c r="L64" s="135"/>
    </row>
    <row r="65" spans="2:12" ht="49.5" thickBot="1">
      <c r="B65" s="133">
        <f>B63+1</f>
        <v>111154</v>
      </c>
      <c r="C65" s="134"/>
      <c r="D65" s="133">
        <f>D63+1</f>
        <v>111188</v>
      </c>
      <c r="E65" s="134"/>
      <c r="F65" s="133">
        <f>F63+1</f>
        <v>111222</v>
      </c>
      <c r="G65" s="134"/>
      <c r="H65" s="133">
        <f>H63+1</f>
        <v>111256</v>
      </c>
      <c r="I65" s="134"/>
      <c r="J65" s="133">
        <f>J63+1</f>
        <v>111290</v>
      </c>
      <c r="L65" s="133">
        <f>L63+1</f>
        <v>111324</v>
      </c>
    </row>
    <row r="66" spans="2:12" ht="11.25" customHeight="1" thickBot="1">
      <c r="B66" s="135"/>
      <c r="C66" s="134"/>
      <c r="D66" s="135"/>
      <c r="E66" s="134"/>
      <c r="F66" s="135"/>
      <c r="G66" s="134"/>
      <c r="H66" s="135"/>
      <c r="I66" s="134"/>
      <c r="J66" s="135"/>
      <c r="L66" s="135"/>
    </row>
    <row r="67" spans="2:12" ht="49.5" thickBot="1">
      <c r="B67" s="133">
        <f>B65+1</f>
        <v>111155</v>
      </c>
      <c r="C67" s="134"/>
      <c r="D67" s="133">
        <f>D65+1</f>
        <v>111189</v>
      </c>
      <c r="E67" s="134"/>
      <c r="F67" s="133">
        <f>F65+1</f>
        <v>111223</v>
      </c>
      <c r="G67" s="134"/>
      <c r="H67" s="133">
        <f>H65+1</f>
        <v>111257</v>
      </c>
      <c r="I67" s="134"/>
      <c r="J67" s="133">
        <f>J65+1</f>
        <v>111291</v>
      </c>
      <c r="L67" s="133">
        <f>L65+1</f>
        <v>111325</v>
      </c>
    </row>
    <row r="68" spans="2:12" ht="12.75" customHeight="1" thickBot="1">
      <c r="B68" s="135"/>
      <c r="C68" s="134"/>
      <c r="D68" s="135"/>
      <c r="E68" s="134"/>
      <c r="F68" s="135"/>
      <c r="G68" s="134"/>
      <c r="H68" s="135"/>
      <c r="I68" s="134"/>
      <c r="J68" s="135"/>
      <c r="L68" s="135"/>
    </row>
    <row r="69" spans="2:12" ht="49.5" thickBot="1">
      <c r="B69" s="133">
        <f>B67+1</f>
        <v>111156</v>
      </c>
      <c r="C69" s="134"/>
      <c r="D69" s="133">
        <f>D67+1</f>
        <v>111190</v>
      </c>
      <c r="E69" s="134"/>
      <c r="F69" s="133">
        <f>F67+1</f>
        <v>111224</v>
      </c>
      <c r="G69" s="134"/>
      <c r="H69" s="133">
        <f>H67+1</f>
        <v>111258</v>
      </c>
      <c r="I69" s="134"/>
      <c r="J69" s="133">
        <f>J67+1</f>
        <v>111292</v>
      </c>
      <c r="L69" s="133">
        <f>L67+1</f>
        <v>111326</v>
      </c>
    </row>
  </sheetData>
  <pageMargins left="0.23" right="0.2" top="0.22" bottom="0.21" header="0.2" footer="0.2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O208"/>
  <sheetViews>
    <sheetView zoomScaleSheetLayoutView="85" workbookViewId="0">
      <selection activeCell="B2" sqref="B2:G2"/>
    </sheetView>
  </sheetViews>
  <sheetFormatPr defaultColWidth="0" defaultRowHeight="15" zeroHeight="1"/>
  <cols>
    <col min="1" max="1" width="3.7109375" customWidth="1"/>
    <col min="2" max="2" width="6.140625" bestFit="1" customWidth="1"/>
    <col min="3" max="3" width="30.85546875" customWidth="1"/>
    <col min="4" max="4" width="18" customWidth="1"/>
    <col min="5" max="5" width="6.28515625" customWidth="1"/>
    <col min="6" max="6" width="18" customWidth="1"/>
    <col min="7" max="7" width="20.28515625" customWidth="1"/>
    <col min="8" max="8" width="4.42578125" customWidth="1"/>
    <col min="9" max="16384" width="9.140625" hidden="1"/>
  </cols>
  <sheetData>
    <row r="1" spans="1:15" ht="38.25" customHeight="1" thickBot="1">
      <c r="A1" s="250"/>
      <c r="B1" s="251" t="s">
        <v>135</v>
      </c>
      <c r="C1" s="252"/>
      <c r="D1" s="252"/>
      <c r="E1" s="252"/>
      <c r="F1" s="252"/>
      <c r="G1" s="253"/>
      <c r="H1" s="250"/>
    </row>
    <row r="2" spans="1:15" ht="38.25" customHeight="1" thickBot="1">
      <c r="A2" s="250"/>
      <c r="B2" s="263" t="s">
        <v>446</v>
      </c>
      <c r="C2" s="264"/>
      <c r="D2" s="264"/>
      <c r="E2" s="264"/>
      <c r="F2" s="264"/>
      <c r="G2" s="265"/>
      <c r="H2" s="250"/>
    </row>
    <row r="3" spans="1:15" ht="33.75" customHeight="1" thickBot="1">
      <c r="A3" s="250"/>
      <c r="B3" s="254" t="s">
        <v>13</v>
      </c>
      <c r="C3" s="255"/>
      <c r="D3" s="255"/>
      <c r="E3" s="255"/>
      <c r="F3" s="255"/>
      <c r="G3" s="256"/>
      <c r="H3" s="250"/>
    </row>
    <row r="4" spans="1:15" ht="44.25" customHeight="1" thickBot="1">
      <c r="A4" s="250"/>
      <c r="B4" s="176" t="s">
        <v>7</v>
      </c>
      <c r="C4" s="175" t="s">
        <v>14</v>
      </c>
      <c r="D4" s="260" t="s">
        <v>140</v>
      </c>
      <c r="E4" s="261"/>
      <c r="F4" s="262"/>
      <c r="G4" s="177" t="s">
        <v>138</v>
      </c>
      <c r="H4" s="250"/>
    </row>
    <row r="5" spans="1:15" ht="55.5" customHeight="1">
      <c r="A5" s="250"/>
      <c r="B5" s="166">
        <v>1</v>
      </c>
      <c r="C5" s="167" t="s">
        <v>165</v>
      </c>
      <c r="D5" s="168">
        <f>'ROLL LIST'!B4</f>
        <v>111122</v>
      </c>
      <c r="E5" s="169" t="s">
        <v>137</v>
      </c>
      <c r="F5" s="170">
        <f>'ROLL LIST'!B73</f>
        <v>111191</v>
      </c>
      <c r="G5" s="171">
        <f>F5-D5+1</f>
        <v>70</v>
      </c>
      <c r="H5" s="250"/>
      <c r="O5" s="227" t="s">
        <v>443</v>
      </c>
    </row>
    <row r="6" spans="1:15" ht="55.5" customHeight="1">
      <c r="A6" s="250"/>
      <c r="B6" s="172">
        <v>2</v>
      </c>
      <c r="C6" s="162" t="s">
        <v>166</v>
      </c>
      <c r="D6" s="163">
        <f>F5+1</f>
        <v>111192</v>
      </c>
      <c r="E6" s="164" t="s">
        <v>137</v>
      </c>
      <c r="F6" s="165">
        <f>'ROLL LIST'!B132</f>
        <v>111250</v>
      </c>
      <c r="G6" s="173">
        <f t="shared" ref="G6:G8" si="0">F6-D6+1</f>
        <v>59</v>
      </c>
      <c r="H6" s="250"/>
      <c r="O6" s="227" t="s">
        <v>443</v>
      </c>
    </row>
    <row r="7" spans="1:15" ht="55.5" customHeight="1">
      <c r="A7" s="250"/>
      <c r="B7" s="172">
        <v>3</v>
      </c>
      <c r="C7" s="162" t="s">
        <v>167</v>
      </c>
      <c r="D7" s="163">
        <f>F6+1</f>
        <v>111251</v>
      </c>
      <c r="E7" s="164" t="s">
        <v>137</v>
      </c>
      <c r="F7" s="165">
        <f>'ROLL LIST'!B162</f>
        <v>111280</v>
      </c>
      <c r="G7" s="173">
        <f t="shared" si="0"/>
        <v>30</v>
      </c>
      <c r="H7" s="250"/>
      <c r="O7" s="227" t="s">
        <v>443</v>
      </c>
    </row>
    <row r="8" spans="1:15" ht="55.5" customHeight="1">
      <c r="A8" s="250"/>
      <c r="B8" s="172">
        <v>4</v>
      </c>
      <c r="C8" s="162" t="s">
        <v>168</v>
      </c>
      <c r="D8" s="163">
        <f>F7+1</f>
        <v>111281</v>
      </c>
      <c r="E8" s="164" t="s">
        <v>137</v>
      </c>
      <c r="F8" s="165">
        <f>'ROLL LIST'!B206</f>
        <v>111324</v>
      </c>
      <c r="G8" s="173">
        <f t="shared" si="0"/>
        <v>44</v>
      </c>
      <c r="H8" s="250"/>
      <c r="O8" s="227" t="s">
        <v>443</v>
      </c>
    </row>
    <row r="9" spans="1:15" ht="38.25" customHeight="1" thickBot="1">
      <c r="A9" s="250"/>
      <c r="B9" s="257" t="s">
        <v>139</v>
      </c>
      <c r="C9" s="258"/>
      <c r="D9" s="259"/>
      <c r="E9" s="259"/>
      <c r="F9" s="259"/>
      <c r="G9" s="174">
        <f>SUM(G5:G8)</f>
        <v>203</v>
      </c>
      <c r="H9" s="250"/>
      <c r="O9" s="227" t="s">
        <v>443</v>
      </c>
    </row>
    <row r="10" spans="1:15" ht="18.75">
      <c r="A10" s="250"/>
      <c r="B10" s="249"/>
      <c r="C10" s="249"/>
      <c r="D10" s="249"/>
      <c r="E10" s="249"/>
      <c r="F10" s="249"/>
      <c r="G10" s="249"/>
      <c r="H10" s="250"/>
      <c r="O10" s="227" t="s">
        <v>443</v>
      </c>
    </row>
    <row r="11" spans="1:15" ht="18.75" hidden="1">
      <c r="B11" s="7"/>
      <c r="C11" s="7"/>
      <c r="D11" s="7"/>
      <c r="E11" s="7"/>
      <c r="F11" s="7"/>
      <c r="G11" s="7"/>
      <c r="O11" s="227" t="s">
        <v>443</v>
      </c>
    </row>
    <row r="12" spans="1:15" ht="18.75" hidden="1">
      <c r="B12" s="7"/>
      <c r="C12" s="7"/>
      <c r="D12" s="7"/>
      <c r="E12" s="7"/>
      <c r="F12" s="7"/>
      <c r="G12" s="7"/>
      <c r="O12" s="227" t="s">
        <v>443</v>
      </c>
    </row>
    <row r="13" spans="1:15" ht="18.75" hidden="1">
      <c r="B13" s="7"/>
      <c r="C13" s="7"/>
      <c r="D13" s="7"/>
      <c r="E13" s="7"/>
      <c r="F13" s="7"/>
      <c r="G13" s="7"/>
      <c r="O13" s="227" t="s">
        <v>443</v>
      </c>
    </row>
    <row r="14" spans="1:15" ht="18.75" hidden="1">
      <c r="B14" s="7"/>
      <c r="C14" s="7"/>
      <c r="D14" s="7"/>
      <c r="E14" s="7"/>
      <c r="F14" s="7"/>
      <c r="G14" s="7"/>
      <c r="O14" s="227" t="s">
        <v>443</v>
      </c>
    </row>
    <row r="15" spans="1:15" ht="18.75" hidden="1">
      <c r="B15" s="7"/>
      <c r="C15" s="7"/>
      <c r="D15" s="7"/>
      <c r="E15" s="7"/>
      <c r="F15" s="7"/>
      <c r="G15" s="7"/>
      <c r="O15" s="227" t="s">
        <v>443</v>
      </c>
    </row>
    <row r="16" spans="1:15" ht="18.75" hidden="1">
      <c r="B16" s="7"/>
      <c r="C16" s="7"/>
      <c r="D16" s="7"/>
      <c r="E16" s="7"/>
      <c r="F16" s="7"/>
      <c r="G16" s="7"/>
      <c r="O16" s="227" t="s">
        <v>443</v>
      </c>
    </row>
    <row r="17" spans="2:15" ht="18.75" hidden="1">
      <c r="B17" s="7"/>
      <c r="C17" s="7"/>
      <c r="D17" s="7"/>
      <c r="E17" s="7"/>
      <c r="F17" s="7"/>
      <c r="G17" s="7"/>
      <c r="O17" s="227" t="s">
        <v>443</v>
      </c>
    </row>
    <row r="18" spans="2:15" ht="18.75" hidden="1">
      <c r="B18" s="7"/>
      <c r="C18" s="7"/>
      <c r="D18" s="7"/>
      <c r="E18" s="7"/>
      <c r="F18" s="7"/>
      <c r="G18" s="7"/>
      <c r="O18" s="227" t="s">
        <v>443</v>
      </c>
    </row>
    <row r="19" spans="2:15" ht="18.75" hidden="1">
      <c r="B19" s="7"/>
      <c r="C19" s="7"/>
      <c r="D19" s="7"/>
      <c r="E19" s="7"/>
      <c r="F19" s="7"/>
      <c r="G19" s="7"/>
      <c r="O19" s="227" t="s">
        <v>443</v>
      </c>
    </row>
    <row r="20" spans="2:15" ht="18.75" hidden="1">
      <c r="B20" s="7"/>
      <c r="C20" s="7"/>
      <c r="D20" s="7"/>
      <c r="E20" s="7"/>
      <c r="F20" s="7"/>
      <c r="G20" s="7"/>
      <c r="O20" s="227" t="s">
        <v>443</v>
      </c>
    </row>
    <row r="21" spans="2:15" ht="18.75" hidden="1">
      <c r="B21" s="7"/>
      <c r="C21" s="7"/>
      <c r="D21" s="7"/>
      <c r="E21" s="7"/>
      <c r="F21" s="7"/>
      <c r="G21" s="7"/>
      <c r="O21" s="227" t="s">
        <v>443</v>
      </c>
    </row>
    <row r="22" spans="2:15" ht="18.75" hidden="1">
      <c r="B22" s="7"/>
      <c r="C22" s="7"/>
      <c r="D22" s="7"/>
      <c r="E22" s="7"/>
      <c r="F22" s="7"/>
      <c r="G22" s="7"/>
      <c r="O22" s="227" t="s">
        <v>443</v>
      </c>
    </row>
    <row r="23" spans="2:15" ht="18.75" hidden="1">
      <c r="B23" s="7"/>
      <c r="C23" s="7"/>
      <c r="D23" s="7"/>
      <c r="E23" s="7"/>
      <c r="F23" s="7"/>
      <c r="G23" s="7"/>
      <c r="O23" s="227" t="s">
        <v>443</v>
      </c>
    </row>
    <row r="24" spans="2:15" ht="18.75" hidden="1">
      <c r="B24" s="7"/>
      <c r="C24" s="7"/>
      <c r="D24" s="7"/>
      <c r="E24" s="7"/>
      <c r="F24" s="7"/>
      <c r="G24" s="7"/>
      <c r="O24" s="227" t="s">
        <v>443</v>
      </c>
    </row>
    <row r="25" spans="2:15" ht="18.75" hidden="1">
      <c r="B25" s="7"/>
      <c r="C25" s="7"/>
      <c r="D25" s="7"/>
      <c r="E25" s="7"/>
      <c r="F25" s="7"/>
      <c r="G25" s="7"/>
      <c r="O25" s="227" t="s">
        <v>443</v>
      </c>
    </row>
    <row r="26" spans="2:15" ht="18.75" hidden="1">
      <c r="B26" s="7"/>
      <c r="C26" s="7"/>
      <c r="D26" s="7"/>
      <c r="E26" s="7"/>
      <c r="F26" s="7"/>
      <c r="G26" s="7"/>
      <c r="O26" s="227" t="s">
        <v>443</v>
      </c>
    </row>
    <row r="27" spans="2:15" ht="18.75" hidden="1">
      <c r="B27" s="7"/>
      <c r="C27" s="7"/>
      <c r="D27" s="7"/>
      <c r="E27" s="7"/>
      <c r="F27" s="7"/>
      <c r="G27" s="7"/>
      <c r="O27" s="227" t="s">
        <v>443</v>
      </c>
    </row>
    <row r="28" spans="2:15" hidden="1">
      <c r="B28" s="4"/>
      <c r="C28" s="4"/>
      <c r="D28" s="4"/>
      <c r="E28" s="4"/>
      <c r="F28" s="4"/>
      <c r="G28" s="4"/>
      <c r="O28" s="227" t="s">
        <v>443</v>
      </c>
    </row>
    <row r="29" spans="2:15" hidden="1">
      <c r="B29" s="4"/>
      <c r="C29" s="4"/>
      <c r="D29" s="4"/>
      <c r="E29" s="4"/>
      <c r="F29" s="4"/>
      <c r="G29" s="4"/>
      <c r="O29" s="227" t="s">
        <v>443</v>
      </c>
    </row>
    <row r="30" spans="2:15" hidden="1">
      <c r="O30" s="227" t="s">
        <v>443</v>
      </c>
    </row>
    <row r="31" spans="2:15" hidden="1">
      <c r="O31" s="227" t="s">
        <v>443</v>
      </c>
    </row>
    <row r="32" spans="2:15" hidden="1">
      <c r="O32" s="227" t="s">
        <v>443</v>
      </c>
    </row>
    <row r="33" spans="15:15" hidden="1">
      <c r="O33" s="227" t="s">
        <v>443</v>
      </c>
    </row>
    <row r="34" spans="15:15" hidden="1">
      <c r="O34" s="227" t="s">
        <v>443</v>
      </c>
    </row>
    <row r="35" spans="15:15" hidden="1">
      <c r="O35" s="227" t="s">
        <v>443</v>
      </c>
    </row>
    <row r="36" spans="15:15" hidden="1">
      <c r="O36" s="227" t="s">
        <v>443</v>
      </c>
    </row>
    <row r="37" spans="15:15" hidden="1">
      <c r="O37" s="227" t="s">
        <v>443</v>
      </c>
    </row>
    <row r="38" spans="15:15" hidden="1">
      <c r="O38" s="227" t="s">
        <v>443</v>
      </c>
    </row>
    <row r="39" spans="15:15" hidden="1">
      <c r="O39" s="227" t="s">
        <v>443</v>
      </c>
    </row>
    <row r="40" spans="15:15" hidden="1">
      <c r="O40" s="227" t="s">
        <v>443</v>
      </c>
    </row>
    <row r="41" spans="15:15" hidden="1">
      <c r="O41" s="227" t="s">
        <v>443</v>
      </c>
    </row>
    <row r="42" spans="15:15" hidden="1">
      <c r="O42" s="227" t="s">
        <v>443</v>
      </c>
    </row>
    <row r="43" spans="15:15" hidden="1">
      <c r="O43" s="227" t="s">
        <v>443</v>
      </c>
    </row>
    <row r="44" spans="15:15" hidden="1">
      <c r="O44" s="227" t="s">
        <v>443</v>
      </c>
    </row>
    <row r="45" spans="15:15" hidden="1">
      <c r="O45" s="227" t="s">
        <v>443</v>
      </c>
    </row>
    <row r="46" spans="15:15" hidden="1">
      <c r="O46" s="227" t="s">
        <v>443</v>
      </c>
    </row>
    <row r="47" spans="15:15" hidden="1">
      <c r="O47" s="227" t="s">
        <v>443</v>
      </c>
    </row>
    <row r="48" spans="15:15" hidden="1">
      <c r="O48" s="227" t="s">
        <v>443</v>
      </c>
    </row>
    <row r="49" spans="15:15" hidden="1">
      <c r="O49" s="227" t="s">
        <v>443</v>
      </c>
    </row>
    <row r="50" spans="15:15" hidden="1">
      <c r="O50" s="227" t="s">
        <v>443</v>
      </c>
    </row>
    <row r="51" spans="15:15" hidden="1">
      <c r="O51" s="227" t="s">
        <v>443</v>
      </c>
    </row>
    <row r="52" spans="15:15" hidden="1">
      <c r="O52" s="227" t="s">
        <v>443</v>
      </c>
    </row>
    <row r="53" spans="15:15" hidden="1">
      <c r="O53" s="227" t="s">
        <v>443</v>
      </c>
    </row>
    <row r="54" spans="15:15" hidden="1">
      <c r="O54" s="227" t="s">
        <v>443</v>
      </c>
    </row>
    <row r="55" spans="15:15" hidden="1">
      <c r="O55" s="227" t="s">
        <v>443</v>
      </c>
    </row>
    <row r="56" spans="15:15" hidden="1">
      <c r="O56" s="227" t="s">
        <v>443</v>
      </c>
    </row>
    <row r="57" spans="15:15" hidden="1">
      <c r="O57" s="227" t="s">
        <v>443</v>
      </c>
    </row>
    <row r="58" spans="15:15" hidden="1">
      <c r="O58" s="227" t="s">
        <v>443</v>
      </c>
    </row>
    <row r="59" spans="15:15" hidden="1">
      <c r="O59" s="227" t="s">
        <v>443</v>
      </c>
    </row>
    <row r="60" spans="15:15" hidden="1">
      <c r="O60" s="227" t="s">
        <v>443</v>
      </c>
    </row>
    <row r="61" spans="15:15" hidden="1">
      <c r="O61" s="227" t="s">
        <v>443</v>
      </c>
    </row>
    <row r="62" spans="15:15" hidden="1">
      <c r="O62" s="227" t="s">
        <v>443</v>
      </c>
    </row>
    <row r="63" spans="15:15" hidden="1">
      <c r="O63" s="227" t="s">
        <v>443</v>
      </c>
    </row>
    <row r="64" spans="15:15" hidden="1">
      <c r="O64" s="227" t="s">
        <v>443</v>
      </c>
    </row>
    <row r="65" spans="15:15" hidden="1">
      <c r="O65" s="227" t="s">
        <v>443</v>
      </c>
    </row>
    <row r="66" spans="15:15" hidden="1">
      <c r="O66" s="227" t="s">
        <v>443</v>
      </c>
    </row>
    <row r="67" spans="15:15" hidden="1">
      <c r="O67" s="227" t="s">
        <v>443</v>
      </c>
    </row>
    <row r="68" spans="15:15" hidden="1">
      <c r="O68" s="227" t="s">
        <v>444</v>
      </c>
    </row>
    <row r="69" spans="15:15" hidden="1">
      <c r="O69" s="227" t="s">
        <v>444</v>
      </c>
    </row>
    <row r="70" spans="15:15" hidden="1">
      <c r="O70" s="227" t="s">
        <v>444</v>
      </c>
    </row>
    <row r="71" spans="15:15" hidden="1">
      <c r="O71" s="227" t="s">
        <v>444</v>
      </c>
    </row>
    <row r="72" spans="15:15" hidden="1">
      <c r="O72" s="227" t="s">
        <v>444</v>
      </c>
    </row>
    <row r="73" spans="15:15" hidden="1">
      <c r="O73" s="227" t="s">
        <v>444</v>
      </c>
    </row>
    <row r="74" spans="15:15" hidden="1">
      <c r="O74" s="227" t="s">
        <v>444</v>
      </c>
    </row>
    <row r="75" spans="15:15" hidden="1">
      <c r="O75" s="227" t="s">
        <v>444</v>
      </c>
    </row>
    <row r="76" spans="15:15" hidden="1">
      <c r="O76" s="227" t="s">
        <v>444</v>
      </c>
    </row>
    <row r="77" spans="15:15" hidden="1">
      <c r="O77" s="227" t="s">
        <v>444</v>
      </c>
    </row>
    <row r="78" spans="15:15" hidden="1">
      <c r="O78" s="227" t="s">
        <v>444</v>
      </c>
    </row>
    <row r="79" spans="15:15" hidden="1">
      <c r="O79" s="227" t="s">
        <v>444</v>
      </c>
    </row>
    <row r="80" spans="15:15" hidden="1">
      <c r="O80" s="227" t="s">
        <v>444</v>
      </c>
    </row>
    <row r="81" spans="15:15" hidden="1">
      <c r="O81" s="227" t="s">
        <v>444</v>
      </c>
    </row>
    <row r="82" spans="15:15" hidden="1">
      <c r="O82" s="227" t="s">
        <v>444</v>
      </c>
    </row>
    <row r="83" spans="15:15" hidden="1">
      <c r="O83" s="227" t="s">
        <v>444</v>
      </c>
    </row>
    <row r="84" spans="15:15" hidden="1">
      <c r="O84" s="227" t="s">
        <v>444</v>
      </c>
    </row>
    <row r="85" spans="15:15" hidden="1">
      <c r="O85" s="227" t="s">
        <v>444</v>
      </c>
    </row>
    <row r="86" spans="15:15" hidden="1">
      <c r="O86" s="227" t="s">
        <v>444</v>
      </c>
    </row>
    <row r="87" spans="15:15" hidden="1">
      <c r="O87" s="227" t="s">
        <v>444</v>
      </c>
    </row>
    <row r="88" spans="15:15" hidden="1">
      <c r="O88" s="227" t="s">
        <v>444</v>
      </c>
    </row>
    <row r="89" spans="15:15" hidden="1">
      <c r="O89" s="227" t="s">
        <v>444</v>
      </c>
    </row>
    <row r="90" spans="15:15" hidden="1">
      <c r="O90" s="227" t="s">
        <v>444</v>
      </c>
    </row>
    <row r="91" spans="15:15" hidden="1">
      <c r="O91" s="227" t="s">
        <v>444</v>
      </c>
    </row>
    <row r="92" spans="15:15" hidden="1">
      <c r="O92" s="227" t="s">
        <v>444</v>
      </c>
    </row>
    <row r="93" spans="15:15" hidden="1">
      <c r="O93" s="227" t="s">
        <v>444</v>
      </c>
    </row>
    <row r="94" spans="15:15" hidden="1">
      <c r="O94" s="227" t="s">
        <v>444</v>
      </c>
    </row>
    <row r="95" spans="15:15" hidden="1">
      <c r="O95" s="227" t="s">
        <v>444</v>
      </c>
    </row>
    <row r="96" spans="15:15" hidden="1">
      <c r="O96" s="227" t="s">
        <v>444</v>
      </c>
    </row>
    <row r="97" spans="15:15" hidden="1">
      <c r="O97" s="227" t="s">
        <v>444</v>
      </c>
    </row>
    <row r="98" spans="15:15" hidden="1">
      <c r="O98" s="227" t="s">
        <v>444</v>
      </c>
    </row>
    <row r="99" spans="15:15" hidden="1">
      <c r="O99" s="227" t="s">
        <v>444</v>
      </c>
    </row>
    <row r="100" spans="15:15" hidden="1">
      <c r="O100" s="227" t="s">
        <v>444</v>
      </c>
    </row>
    <row r="101" spans="15:15" hidden="1">
      <c r="O101" s="227" t="s">
        <v>444</v>
      </c>
    </row>
    <row r="102" spans="15:15" hidden="1">
      <c r="O102" s="227" t="s">
        <v>444</v>
      </c>
    </row>
    <row r="103" spans="15:15" hidden="1">
      <c r="O103" s="227" t="s">
        <v>444</v>
      </c>
    </row>
    <row r="104" spans="15:15" hidden="1">
      <c r="O104" s="227" t="s">
        <v>444</v>
      </c>
    </row>
    <row r="105" spans="15:15" hidden="1">
      <c r="O105" s="227" t="s">
        <v>444</v>
      </c>
    </row>
    <row r="106" spans="15:15" hidden="1">
      <c r="O106" s="227" t="s">
        <v>444</v>
      </c>
    </row>
    <row r="107" spans="15:15" hidden="1">
      <c r="O107" s="227" t="s">
        <v>444</v>
      </c>
    </row>
    <row r="108" spans="15:15" hidden="1">
      <c r="O108" s="227" t="s">
        <v>444</v>
      </c>
    </row>
    <row r="109" spans="15:15" hidden="1">
      <c r="O109" s="227" t="s">
        <v>444</v>
      </c>
    </row>
    <row r="110" spans="15:15" hidden="1">
      <c r="O110" s="227" t="s">
        <v>444</v>
      </c>
    </row>
    <row r="111" spans="15:15" hidden="1">
      <c r="O111" s="227" t="s">
        <v>444</v>
      </c>
    </row>
    <row r="112" spans="15:15" hidden="1">
      <c r="O112" s="227" t="s">
        <v>444</v>
      </c>
    </row>
    <row r="113" spans="15:15" hidden="1">
      <c r="O113" s="227" t="s">
        <v>444</v>
      </c>
    </row>
    <row r="114" spans="15:15" hidden="1">
      <c r="O114" s="227" t="s">
        <v>444</v>
      </c>
    </row>
    <row r="115" spans="15:15" hidden="1">
      <c r="O115" s="227" t="s">
        <v>444</v>
      </c>
    </row>
    <row r="116" spans="15:15" hidden="1">
      <c r="O116" s="227" t="s">
        <v>444</v>
      </c>
    </row>
    <row r="117" spans="15:15" hidden="1">
      <c r="O117" s="227" t="s">
        <v>444</v>
      </c>
    </row>
    <row r="118" spans="15:15" hidden="1">
      <c r="O118" s="227" t="s">
        <v>444</v>
      </c>
    </row>
    <row r="119" spans="15:15" hidden="1">
      <c r="O119" s="227" t="s">
        <v>444</v>
      </c>
    </row>
    <row r="120" spans="15:15" hidden="1">
      <c r="O120" s="227" t="s">
        <v>444</v>
      </c>
    </row>
    <row r="121" spans="15:15" hidden="1">
      <c r="O121" s="227" t="s">
        <v>444</v>
      </c>
    </row>
    <row r="122" spans="15:15" hidden="1">
      <c r="O122" s="227" t="s">
        <v>444</v>
      </c>
    </row>
    <row r="123" spans="15:15" hidden="1">
      <c r="O123" s="227" t="s">
        <v>444</v>
      </c>
    </row>
    <row r="124" spans="15:15" hidden="1">
      <c r="O124" s="227" t="s">
        <v>444</v>
      </c>
    </row>
    <row r="125" spans="15:15" hidden="1">
      <c r="O125" s="227" t="s">
        <v>444</v>
      </c>
    </row>
    <row r="126" spans="15:15" hidden="1">
      <c r="O126" s="227" t="s">
        <v>444</v>
      </c>
    </row>
    <row r="127" spans="15:15" hidden="1">
      <c r="O127" s="227" t="s">
        <v>444</v>
      </c>
    </row>
    <row r="128" spans="15:15" hidden="1">
      <c r="O128" s="227" t="s">
        <v>444</v>
      </c>
    </row>
    <row r="129" spans="15:15" hidden="1">
      <c r="O129" s="227" t="s">
        <v>444</v>
      </c>
    </row>
    <row r="130" spans="15:15" hidden="1">
      <c r="O130" s="227" t="s">
        <v>444</v>
      </c>
    </row>
    <row r="131" spans="15:15" hidden="1">
      <c r="O131" s="227" t="s">
        <v>444</v>
      </c>
    </row>
    <row r="132" spans="15:15" hidden="1">
      <c r="O132" s="227" t="s">
        <v>444</v>
      </c>
    </row>
    <row r="133" spans="15:15" hidden="1">
      <c r="O133" s="227" t="s">
        <v>444</v>
      </c>
    </row>
    <row r="134" spans="15:15" hidden="1">
      <c r="O134" s="227" t="s">
        <v>444</v>
      </c>
    </row>
    <row r="135" spans="15:15" hidden="1">
      <c r="O135" s="227" t="s">
        <v>444</v>
      </c>
    </row>
    <row r="136" spans="15:15" hidden="1">
      <c r="O136" s="227" t="s">
        <v>444</v>
      </c>
    </row>
    <row r="137" spans="15:15" hidden="1">
      <c r="O137" s="227" t="s">
        <v>444</v>
      </c>
    </row>
    <row r="138" spans="15:15" hidden="1">
      <c r="O138" s="227" t="s">
        <v>444</v>
      </c>
    </row>
    <row r="139" spans="15:15" hidden="1">
      <c r="O139" s="227" t="s">
        <v>444</v>
      </c>
    </row>
    <row r="140" spans="15:15" hidden="1">
      <c r="O140" s="227" t="s">
        <v>444</v>
      </c>
    </row>
    <row r="141" spans="15:15" hidden="1">
      <c r="O141" s="227" t="s">
        <v>444</v>
      </c>
    </row>
    <row r="142" spans="15:15" hidden="1">
      <c r="O142" s="227" t="s">
        <v>444</v>
      </c>
    </row>
    <row r="143" spans="15:15" hidden="1">
      <c r="O143" s="227" t="s">
        <v>445</v>
      </c>
    </row>
    <row r="144" spans="15:15" hidden="1">
      <c r="O144" s="227" t="s">
        <v>445</v>
      </c>
    </row>
    <row r="145" spans="15:15" hidden="1">
      <c r="O145" s="227" t="s">
        <v>445</v>
      </c>
    </row>
    <row r="146" spans="15:15" hidden="1">
      <c r="O146" s="227" t="s">
        <v>445</v>
      </c>
    </row>
    <row r="147" spans="15:15" hidden="1">
      <c r="O147" s="227" t="s">
        <v>445</v>
      </c>
    </row>
    <row r="148" spans="15:15" hidden="1">
      <c r="O148" s="227" t="s">
        <v>445</v>
      </c>
    </row>
    <row r="149" spans="15:15" hidden="1">
      <c r="O149" s="227" t="s">
        <v>445</v>
      </c>
    </row>
    <row r="150" spans="15:15" hidden="1">
      <c r="O150" s="227" t="s">
        <v>445</v>
      </c>
    </row>
    <row r="151" spans="15:15" hidden="1">
      <c r="O151" s="227" t="s">
        <v>445</v>
      </c>
    </row>
    <row r="152" spans="15:15" hidden="1">
      <c r="O152" s="227" t="s">
        <v>445</v>
      </c>
    </row>
    <row r="153" spans="15:15" hidden="1">
      <c r="O153" s="227" t="s">
        <v>445</v>
      </c>
    </row>
    <row r="154" spans="15:15" hidden="1"/>
    <row r="155" spans="15:15" hidden="1"/>
    <row r="156" spans="15:15" hidden="1"/>
    <row r="157" spans="15:15" hidden="1"/>
    <row r="158" spans="15:15" hidden="1"/>
    <row r="159" spans="15:15" hidden="1"/>
    <row r="160" spans="15:15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/>
  </sheetData>
  <mergeCells count="8">
    <mergeCell ref="B10:G10"/>
    <mergeCell ref="H1:H10"/>
    <mergeCell ref="A1:A10"/>
    <mergeCell ref="B1:G1"/>
    <mergeCell ref="B3:G3"/>
    <mergeCell ref="B9:F9"/>
    <mergeCell ref="D4:F4"/>
    <mergeCell ref="B2:G2"/>
  </mergeCells>
  <pageMargins left="0.25" right="0.25" top="0.34" bottom="0.75" header="0.3" footer="0.3"/>
  <pageSetup paperSize="9" scale="96" orientation="portrait" r:id="rId1"/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O207"/>
  <sheetViews>
    <sheetView zoomScaleSheetLayoutView="85" workbookViewId="0">
      <selection activeCell="B17" sqref="B17:C18"/>
    </sheetView>
  </sheetViews>
  <sheetFormatPr defaultColWidth="0" defaultRowHeight="15" zeroHeight="1"/>
  <cols>
    <col min="1" max="1" width="3.5703125" customWidth="1"/>
    <col min="2" max="2" width="17.140625" customWidth="1"/>
    <col min="3" max="3" width="14.5703125" customWidth="1"/>
    <col min="4" max="4" width="12.7109375" customWidth="1"/>
    <col min="5" max="6" width="58.5703125" customWidth="1"/>
    <col min="7" max="7" width="2.85546875" customWidth="1"/>
    <col min="8" max="16384" width="9.140625" hidden="1"/>
  </cols>
  <sheetData>
    <row r="1" spans="1:15" ht="48.75" customHeight="1" thickBot="1">
      <c r="A1" s="268"/>
      <c r="B1" s="16"/>
      <c r="C1" s="270" t="s">
        <v>135</v>
      </c>
      <c r="D1" s="270"/>
      <c r="E1" s="270"/>
      <c r="F1" s="271"/>
      <c r="G1" s="266"/>
    </row>
    <row r="2" spans="1:15" s="152" customFormat="1" ht="24.75" customHeight="1" thickBot="1">
      <c r="A2" s="268"/>
      <c r="B2" s="278" t="s">
        <v>131</v>
      </c>
      <c r="C2" s="279"/>
      <c r="D2" s="279"/>
      <c r="E2" s="279"/>
      <c r="F2" s="280"/>
      <c r="G2" s="266"/>
    </row>
    <row r="3" spans="1:15" ht="24" thickBot="1">
      <c r="A3" s="268"/>
      <c r="B3" s="281" t="s">
        <v>37</v>
      </c>
      <c r="C3" s="282"/>
      <c r="D3" s="282"/>
      <c r="E3" s="282"/>
      <c r="F3" s="283"/>
      <c r="G3" s="266"/>
    </row>
    <row r="4" spans="1:15" s="3" customFormat="1" ht="15.75" customHeight="1">
      <c r="A4" s="268"/>
      <c r="B4" s="274" t="s">
        <v>31</v>
      </c>
      <c r="C4" s="275"/>
      <c r="D4" s="272" t="s">
        <v>30</v>
      </c>
      <c r="E4" s="284" t="s">
        <v>9</v>
      </c>
      <c r="F4" s="285"/>
      <c r="G4" s="266"/>
      <c r="O4" s="228" t="s">
        <v>443</v>
      </c>
    </row>
    <row r="5" spans="1:15" ht="16.5" customHeight="1" thickBot="1">
      <c r="A5" s="268"/>
      <c r="B5" s="276"/>
      <c r="C5" s="277"/>
      <c r="D5" s="273"/>
      <c r="E5" s="150" t="s">
        <v>133</v>
      </c>
      <c r="F5" s="151" t="s">
        <v>133</v>
      </c>
      <c r="G5" s="266"/>
      <c r="O5" s="227" t="s">
        <v>443</v>
      </c>
    </row>
    <row r="6" spans="1:15" s="149" customFormat="1" ht="21" customHeight="1">
      <c r="A6" s="268"/>
      <c r="B6" s="276"/>
      <c r="C6" s="277"/>
      <c r="D6" s="160" t="s">
        <v>29</v>
      </c>
      <c r="E6" s="161" t="s">
        <v>10</v>
      </c>
      <c r="F6" s="161" t="s">
        <v>11</v>
      </c>
      <c r="G6" s="266"/>
      <c r="O6" s="228" t="s">
        <v>443</v>
      </c>
    </row>
    <row r="7" spans="1:15" s="155" customFormat="1" ht="14.25" customHeight="1">
      <c r="A7" s="268"/>
      <c r="B7" s="153">
        <v>44994</v>
      </c>
      <c r="C7" s="154" t="str">
        <f>CONCATENATE("(",TEXT(B7,"dddd"),")")</f>
        <v>(Thursday)</v>
      </c>
      <c r="D7" s="267" t="s">
        <v>132</v>
      </c>
      <c r="E7" s="267"/>
      <c r="F7" s="158" t="s">
        <v>132</v>
      </c>
      <c r="G7" s="266"/>
      <c r="O7" s="227" t="s">
        <v>443</v>
      </c>
    </row>
    <row r="8" spans="1:15" s="155" customFormat="1" ht="14.25" customHeight="1">
      <c r="A8" s="268"/>
      <c r="B8" s="153">
        <v>44995</v>
      </c>
      <c r="C8" s="154" t="str">
        <f t="shared" ref="C8:C41" si="0">CONCATENATE("(",TEXT(B8,"dddd"),")")</f>
        <v>(Friday)</v>
      </c>
      <c r="D8" s="267" t="s">
        <v>132</v>
      </c>
      <c r="E8" s="267"/>
      <c r="F8" s="158" t="s">
        <v>132</v>
      </c>
      <c r="G8" s="266"/>
      <c r="O8" s="228" t="s">
        <v>443</v>
      </c>
    </row>
    <row r="9" spans="1:15" s="155" customFormat="1" ht="14.25" customHeight="1">
      <c r="A9" s="268"/>
      <c r="B9" s="153">
        <v>44996</v>
      </c>
      <c r="C9" s="154" t="str">
        <f t="shared" si="0"/>
        <v>(Saturday)</v>
      </c>
      <c r="D9" s="267" t="s">
        <v>132</v>
      </c>
      <c r="E9" s="267"/>
      <c r="F9" s="158" t="s">
        <v>132</v>
      </c>
      <c r="G9" s="266"/>
      <c r="O9" s="227" t="s">
        <v>443</v>
      </c>
    </row>
    <row r="10" spans="1:15" s="155" customFormat="1" ht="14.25" customHeight="1">
      <c r="A10" s="268"/>
      <c r="B10" s="153">
        <v>44997</v>
      </c>
      <c r="C10" s="154" t="str">
        <f t="shared" si="0"/>
        <v>(Sunday)</v>
      </c>
      <c r="D10" s="267" t="s">
        <v>132</v>
      </c>
      <c r="E10" s="267"/>
      <c r="F10" s="158" t="s">
        <v>132</v>
      </c>
      <c r="G10" s="266"/>
      <c r="O10" s="228" t="s">
        <v>443</v>
      </c>
    </row>
    <row r="11" spans="1:15" s="155" customFormat="1" ht="14.25" customHeight="1">
      <c r="A11" s="268"/>
      <c r="B11" s="153">
        <v>44998</v>
      </c>
      <c r="C11" s="154" t="str">
        <f t="shared" si="0"/>
        <v>(Monday)</v>
      </c>
      <c r="D11" s="267" t="s">
        <v>132</v>
      </c>
      <c r="E11" s="267"/>
      <c r="F11" s="158" t="s">
        <v>132</v>
      </c>
      <c r="G11" s="266"/>
      <c r="O11" s="227" t="s">
        <v>443</v>
      </c>
    </row>
    <row r="12" spans="1:15" s="155" customFormat="1" ht="14.25" customHeight="1">
      <c r="A12" s="268"/>
      <c r="B12" s="153">
        <v>44999</v>
      </c>
      <c r="C12" s="154" t="str">
        <f t="shared" si="0"/>
        <v>(Tuesday)</v>
      </c>
      <c r="D12" s="267" t="s">
        <v>132</v>
      </c>
      <c r="E12" s="267"/>
      <c r="F12" s="158" t="s">
        <v>132</v>
      </c>
      <c r="G12" s="266"/>
      <c r="O12" s="228" t="s">
        <v>443</v>
      </c>
    </row>
    <row r="13" spans="1:15" s="155" customFormat="1" ht="14.25" customHeight="1">
      <c r="A13" s="268"/>
      <c r="B13" s="153">
        <v>45000</v>
      </c>
      <c r="C13" s="154" t="str">
        <f t="shared" si="0"/>
        <v>(Wednesday)</v>
      </c>
      <c r="D13" s="267" t="s">
        <v>132</v>
      </c>
      <c r="E13" s="267"/>
      <c r="F13" s="158" t="s">
        <v>132</v>
      </c>
      <c r="G13" s="266"/>
      <c r="O13" s="227" t="s">
        <v>443</v>
      </c>
    </row>
    <row r="14" spans="1:15" s="155" customFormat="1" ht="14.25" customHeight="1">
      <c r="A14" s="268"/>
      <c r="B14" s="153">
        <v>45001</v>
      </c>
      <c r="C14" s="154" t="str">
        <f t="shared" si="0"/>
        <v>(Thursday)</v>
      </c>
      <c r="D14" s="267" t="s">
        <v>132</v>
      </c>
      <c r="E14" s="267"/>
      <c r="F14" s="158" t="s">
        <v>61</v>
      </c>
      <c r="G14" s="266"/>
      <c r="O14" s="228" t="s">
        <v>443</v>
      </c>
    </row>
    <row r="15" spans="1:15" s="155" customFormat="1" ht="14.25" customHeight="1">
      <c r="A15" s="268"/>
      <c r="B15" s="153">
        <v>45002</v>
      </c>
      <c r="C15" s="154" t="str">
        <f t="shared" si="0"/>
        <v>(Friday)</v>
      </c>
      <c r="D15" s="267" t="s">
        <v>132</v>
      </c>
      <c r="E15" s="267"/>
      <c r="F15" s="158" t="s">
        <v>132</v>
      </c>
      <c r="G15" s="266"/>
      <c r="O15" s="227" t="s">
        <v>443</v>
      </c>
    </row>
    <row r="16" spans="1:15" s="155" customFormat="1" ht="14.25" customHeight="1">
      <c r="A16" s="268"/>
      <c r="B16" s="153">
        <v>45003</v>
      </c>
      <c r="C16" s="154" t="str">
        <f t="shared" si="0"/>
        <v>(Saturday)</v>
      </c>
      <c r="D16" s="267" t="s">
        <v>132</v>
      </c>
      <c r="E16" s="267"/>
      <c r="F16" s="158" t="s">
        <v>132</v>
      </c>
      <c r="G16" s="266"/>
      <c r="O16" s="228" t="s">
        <v>443</v>
      </c>
    </row>
    <row r="17" spans="1:15" s="155" customFormat="1" ht="14.25" customHeight="1">
      <c r="A17" s="268"/>
      <c r="B17" s="153">
        <v>45004</v>
      </c>
      <c r="C17" s="154" t="str">
        <f t="shared" si="0"/>
        <v>(Sunday)</v>
      </c>
      <c r="D17" s="267" t="s">
        <v>132</v>
      </c>
      <c r="E17" s="267"/>
      <c r="F17" s="158" t="s">
        <v>132</v>
      </c>
      <c r="G17" s="266"/>
      <c r="O17" s="227" t="s">
        <v>443</v>
      </c>
    </row>
    <row r="18" spans="1:15" s="155" customFormat="1" ht="14.25" customHeight="1">
      <c r="A18" s="268"/>
      <c r="B18" s="153">
        <v>45005</v>
      </c>
      <c r="C18" s="154" t="str">
        <f t="shared" si="0"/>
        <v>(Monday)</v>
      </c>
      <c r="D18" s="267" t="s">
        <v>36</v>
      </c>
      <c r="E18" s="267"/>
      <c r="F18" s="158" t="s">
        <v>132</v>
      </c>
      <c r="G18" s="266"/>
      <c r="O18" s="228" t="s">
        <v>443</v>
      </c>
    </row>
    <row r="19" spans="1:15" s="155" customFormat="1" ht="14.25" customHeight="1">
      <c r="A19" s="268"/>
      <c r="B19" s="153">
        <v>45006</v>
      </c>
      <c r="C19" s="154" t="str">
        <f t="shared" si="0"/>
        <v>(Tuesday)</v>
      </c>
      <c r="D19" s="267" t="s">
        <v>132</v>
      </c>
      <c r="E19" s="267"/>
      <c r="F19" s="158" t="s">
        <v>39</v>
      </c>
      <c r="G19" s="266"/>
      <c r="O19" s="227" t="s">
        <v>443</v>
      </c>
    </row>
    <row r="20" spans="1:15" s="155" customFormat="1" ht="14.25" customHeight="1">
      <c r="A20" s="268"/>
      <c r="B20" s="153">
        <v>45007</v>
      </c>
      <c r="C20" s="154" t="str">
        <f t="shared" si="0"/>
        <v>(Wednesday)</v>
      </c>
      <c r="D20" s="267" t="s">
        <v>134</v>
      </c>
      <c r="E20" s="267"/>
      <c r="F20" s="158" t="s">
        <v>132</v>
      </c>
      <c r="G20" s="266"/>
      <c r="O20" s="228" t="s">
        <v>443</v>
      </c>
    </row>
    <row r="21" spans="1:15" s="155" customFormat="1" ht="14.25" customHeight="1">
      <c r="A21" s="268"/>
      <c r="B21" s="153">
        <v>45008</v>
      </c>
      <c r="C21" s="154" t="str">
        <f t="shared" si="0"/>
        <v>(Thursday)</v>
      </c>
      <c r="D21" s="267" t="s">
        <v>132</v>
      </c>
      <c r="E21" s="267"/>
      <c r="F21" s="158" t="s">
        <v>132</v>
      </c>
      <c r="G21" s="266"/>
      <c r="O21" s="227" t="s">
        <v>443</v>
      </c>
    </row>
    <row r="22" spans="1:15" s="155" customFormat="1" ht="14.25" customHeight="1">
      <c r="A22" s="268"/>
      <c r="B22" s="153">
        <v>45009</v>
      </c>
      <c r="C22" s="154" t="str">
        <f t="shared" si="0"/>
        <v>(Friday)</v>
      </c>
      <c r="D22" s="267" t="s">
        <v>40</v>
      </c>
      <c r="E22" s="267"/>
      <c r="F22" s="158" t="s">
        <v>132</v>
      </c>
      <c r="G22" s="266"/>
      <c r="O22" s="228" t="s">
        <v>443</v>
      </c>
    </row>
    <row r="23" spans="1:15" s="155" customFormat="1" ht="14.25" customHeight="1">
      <c r="A23" s="268"/>
      <c r="B23" s="153">
        <v>45010</v>
      </c>
      <c r="C23" s="154" t="str">
        <f t="shared" si="0"/>
        <v>(Saturday)</v>
      </c>
      <c r="D23" s="267" t="s">
        <v>132</v>
      </c>
      <c r="E23" s="267"/>
      <c r="F23" s="158" t="s">
        <v>34</v>
      </c>
      <c r="G23" s="266"/>
      <c r="O23" s="227" t="s">
        <v>443</v>
      </c>
    </row>
    <row r="24" spans="1:15" s="155" customFormat="1" ht="14.25" customHeight="1">
      <c r="A24" s="268"/>
      <c r="B24" s="153"/>
      <c r="C24" s="154"/>
      <c r="D24" s="267"/>
      <c r="E24" s="267"/>
      <c r="F24" s="158" t="s">
        <v>132</v>
      </c>
      <c r="G24" s="266"/>
      <c r="O24" s="228" t="s">
        <v>443</v>
      </c>
    </row>
    <row r="25" spans="1:15" s="155" customFormat="1" ht="14.25" customHeight="1">
      <c r="A25" s="268"/>
      <c r="B25" s="153"/>
      <c r="C25" s="154"/>
      <c r="D25" s="267"/>
      <c r="E25" s="267"/>
      <c r="F25" s="158" t="s">
        <v>132</v>
      </c>
      <c r="G25" s="266"/>
      <c r="O25" s="227" t="s">
        <v>443</v>
      </c>
    </row>
    <row r="26" spans="1:15" s="155" customFormat="1" ht="14.25" customHeight="1">
      <c r="A26" s="268"/>
      <c r="B26" s="153"/>
      <c r="C26" s="154"/>
      <c r="D26" s="267"/>
      <c r="E26" s="267"/>
      <c r="F26" s="158" t="s">
        <v>132</v>
      </c>
      <c r="G26" s="266"/>
      <c r="O26" s="228" t="s">
        <v>443</v>
      </c>
    </row>
    <row r="27" spans="1:15" s="155" customFormat="1" ht="14.25" customHeight="1">
      <c r="A27" s="268"/>
      <c r="B27" s="153"/>
      <c r="C27" s="154"/>
      <c r="D27" s="267" t="s">
        <v>132</v>
      </c>
      <c r="E27" s="267"/>
      <c r="F27" s="158" t="s">
        <v>35</v>
      </c>
      <c r="G27" s="266"/>
      <c r="O27" s="227" t="s">
        <v>443</v>
      </c>
    </row>
    <row r="28" spans="1:15" s="155" customFormat="1" ht="14.25" customHeight="1">
      <c r="A28" s="268"/>
      <c r="B28" s="153">
        <v>45015</v>
      </c>
      <c r="C28" s="154" t="str">
        <f t="shared" si="0"/>
        <v>(Thursday)</v>
      </c>
      <c r="D28" s="267" t="s">
        <v>132</v>
      </c>
      <c r="E28" s="267"/>
      <c r="F28" s="158" t="s">
        <v>132</v>
      </c>
      <c r="G28" s="266"/>
      <c r="O28" s="228" t="s">
        <v>443</v>
      </c>
    </row>
    <row r="29" spans="1:15" s="155" customFormat="1" ht="14.25" customHeight="1">
      <c r="A29" s="268"/>
      <c r="B29" s="153">
        <v>45016</v>
      </c>
      <c r="C29" s="154" t="str">
        <f t="shared" si="0"/>
        <v>(Friday)</v>
      </c>
      <c r="D29" s="267" t="s">
        <v>132</v>
      </c>
      <c r="E29" s="267"/>
      <c r="F29" s="158" t="s">
        <v>132</v>
      </c>
      <c r="G29" s="266"/>
      <c r="O29" s="227" t="s">
        <v>443</v>
      </c>
    </row>
    <row r="30" spans="1:15" s="155" customFormat="1" ht="14.25" customHeight="1">
      <c r="A30" s="268"/>
      <c r="B30" s="153">
        <v>45017</v>
      </c>
      <c r="C30" s="154" t="str">
        <f t="shared" si="0"/>
        <v>(Saturday)</v>
      </c>
      <c r="D30" s="267" t="s">
        <v>132</v>
      </c>
      <c r="E30" s="267"/>
      <c r="F30" s="158" t="s">
        <v>132</v>
      </c>
      <c r="G30" s="266"/>
      <c r="O30" s="228" t="s">
        <v>443</v>
      </c>
    </row>
    <row r="31" spans="1:15" s="155" customFormat="1" ht="14.25" customHeight="1">
      <c r="A31" s="268"/>
      <c r="B31" s="153">
        <v>45018</v>
      </c>
      <c r="C31" s="154" t="str">
        <f t="shared" si="0"/>
        <v>(Sunday)</v>
      </c>
      <c r="D31" s="267" t="s">
        <v>132</v>
      </c>
      <c r="E31" s="267"/>
      <c r="F31" s="158" t="s">
        <v>132</v>
      </c>
      <c r="G31" s="266"/>
      <c r="O31" s="227" t="s">
        <v>443</v>
      </c>
    </row>
    <row r="32" spans="1:15" s="155" customFormat="1" ht="14.25" customHeight="1">
      <c r="A32" s="268"/>
      <c r="B32" s="153">
        <v>45019</v>
      </c>
      <c r="C32" s="154" t="str">
        <f t="shared" si="0"/>
        <v>(Monday)</v>
      </c>
      <c r="D32" s="267" t="s">
        <v>132</v>
      </c>
      <c r="E32" s="267"/>
      <c r="F32" s="158" t="s">
        <v>132</v>
      </c>
      <c r="G32" s="266"/>
      <c r="O32" s="228" t="s">
        <v>443</v>
      </c>
    </row>
    <row r="33" spans="1:15" s="155" customFormat="1" ht="14.25" customHeight="1">
      <c r="A33" s="268"/>
      <c r="B33" s="153">
        <v>45020</v>
      </c>
      <c r="C33" s="154" t="str">
        <f t="shared" si="0"/>
        <v>(Tuesday)</v>
      </c>
      <c r="D33" s="267" t="s">
        <v>132</v>
      </c>
      <c r="E33" s="267"/>
      <c r="F33" s="158" t="s">
        <v>33</v>
      </c>
      <c r="G33" s="266"/>
      <c r="O33" s="227" t="s">
        <v>443</v>
      </c>
    </row>
    <row r="34" spans="1:15" s="155" customFormat="1" ht="14.25" customHeight="1">
      <c r="A34" s="268"/>
      <c r="B34" s="153">
        <v>45021</v>
      </c>
      <c r="C34" s="154" t="str">
        <f t="shared" si="0"/>
        <v>(Wednesday)</v>
      </c>
      <c r="D34" s="267" t="s">
        <v>132</v>
      </c>
      <c r="E34" s="267"/>
      <c r="F34" s="158" t="s">
        <v>132</v>
      </c>
      <c r="G34" s="266"/>
      <c r="O34" s="228" t="s">
        <v>443</v>
      </c>
    </row>
    <row r="35" spans="1:15" s="155" customFormat="1" ht="14.25" customHeight="1">
      <c r="A35" s="268"/>
      <c r="B35" s="153">
        <v>45022</v>
      </c>
      <c r="C35" s="154" t="str">
        <f t="shared" si="0"/>
        <v>(Thursday)</v>
      </c>
      <c r="D35" s="267" t="s">
        <v>41</v>
      </c>
      <c r="E35" s="267"/>
      <c r="F35" s="158" t="s">
        <v>132</v>
      </c>
      <c r="G35" s="266"/>
      <c r="O35" s="227" t="s">
        <v>443</v>
      </c>
    </row>
    <row r="36" spans="1:15" s="155" customFormat="1" ht="14.25" customHeight="1">
      <c r="A36" s="268"/>
      <c r="B36" s="153">
        <v>45023</v>
      </c>
      <c r="C36" s="154" t="str">
        <f t="shared" si="0"/>
        <v>(Friday)</v>
      </c>
      <c r="D36" s="267" t="s">
        <v>132</v>
      </c>
      <c r="E36" s="267"/>
      <c r="F36" s="158" t="s">
        <v>132</v>
      </c>
      <c r="G36" s="266"/>
      <c r="O36" s="228" t="s">
        <v>443</v>
      </c>
    </row>
    <row r="37" spans="1:15" s="155" customFormat="1" ht="14.25" customHeight="1">
      <c r="A37" s="268"/>
      <c r="B37" s="153">
        <v>45024</v>
      </c>
      <c r="C37" s="154" t="str">
        <f t="shared" si="0"/>
        <v>(Saturday)</v>
      </c>
      <c r="D37" s="267" t="s">
        <v>132</v>
      </c>
      <c r="E37" s="267"/>
      <c r="F37" s="158" t="s">
        <v>136</v>
      </c>
      <c r="G37" s="266"/>
      <c r="O37" s="227" t="s">
        <v>443</v>
      </c>
    </row>
    <row r="38" spans="1:15" s="155" customFormat="1" ht="14.25" customHeight="1">
      <c r="A38" s="268"/>
      <c r="B38" s="153">
        <v>45025</v>
      </c>
      <c r="C38" s="154" t="str">
        <f t="shared" si="0"/>
        <v>(Sunday)</v>
      </c>
      <c r="D38" s="267" t="s">
        <v>132</v>
      </c>
      <c r="E38" s="267"/>
      <c r="F38" s="158" t="s">
        <v>132</v>
      </c>
      <c r="G38" s="266"/>
      <c r="O38" s="228" t="s">
        <v>443</v>
      </c>
    </row>
    <row r="39" spans="1:15" s="155" customFormat="1" ht="14.25" customHeight="1">
      <c r="A39" s="268"/>
      <c r="B39" s="153">
        <v>45026</v>
      </c>
      <c r="C39" s="154" t="str">
        <f t="shared" si="0"/>
        <v>(Monday)</v>
      </c>
      <c r="D39" s="267" t="s">
        <v>32</v>
      </c>
      <c r="E39" s="267"/>
      <c r="F39" s="158" t="s">
        <v>132</v>
      </c>
      <c r="G39" s="266"/>
      <c r="O39" s="227" t="s">
        <v>443</v>
      </c>
    </row>
    <row r="40" spans="1:15" s="155" customFormat="1" ht="14.25" customHeight="1">
      <c r="A40" s="268"/>
      <c r="B40" s="153">
        <v>45027</v>
      </c>
      <c r="C40" s="154" t="str">
        <f t="shared" si="0"/>
        <v>(Tuesday)</v>
      </c>
      <c r="D40" s="267" t="s">
        <v>132</v>
      </c>
      <c r="E40" s="267"/>
      <c r="F40" s="158" t="s">
        <v>132</v>
      </c>
      <c r="G40" s="266"/>
      <c r="O40" s="228" t="s">
        <v>443</v>
      </c>
    </row>
    <row r="41" spans="1:15" s="155" customFormat="1" ht="14.25" customHeight="1" thickBot="1">
      <c r="A41" s="268"/>
      <c r="B41" s="156">
        <v>45028</v>
      </c>
      <c r="C41" s="157" t="str">
        <f t="shared" si="0"/>
        <v>(Wednesday)</v>
      </c>
      <c r="D41" s="269" t="s">
        <v>132</v>
      </c>
      <c r="E41" s="269"/>
      <c r="F41" s="159" t="s">
        <v>132</v>
      </c>
      <c r="G41" s="266"/>
      <c r="O41" s="227" t="s">
        <v>443</v>
      </c>
    </row>
    <row r="42" spans="1:15" ht="9" customHeight="1">
      <c r="A42" s="250"/>
      <c r="B42" s="250"/>
      <c r="C42" s="250"/>
      <c r="D42" s="250"/>
      <c r="E42" s="250"/>
      <c r="F42" s="250"/>
      <c r="G42" s="250"/>
      <c r="O42" s="228" t="s">
        <v>443</v>
      </c>
    </row>
    <row r="43" spans="1:15" hidden="1">
      <c r="O43" s="227" t="s">
        <v>443</v>
      </c>
    </row>
    <row r="44" spans="1:15" hidden="1">
      <c r="O44" s="228" t="s">
        <v>443</v>
      </c>
    </row>
    <row r="45" spans="1:15" hidden="1">
      <c r="O45" s="227" t="s">
        <v>443</v>
      </c>
    </row>
    <row r="46" spans="1:15" hidden="1">
      <c r="O46" s="228" t="s">
        <v>443</v>
      </c>
    </row>
    <row r="47" spans="1:15" hidden="1">
      <c r="O47" s="227" t="s">
        <v>443</v>
      </c>
    </row>
    <row r="48" spans="1:15" hidden="1">
      <c r="O48" s="228" t="s">
        <v>443</v>
      </c>
    </row>
    <row r="49" spans="15:15" hidden="1">
      <c r="O49" s="227" t="s">
        <v>443</v>
      </c>
    </row>
    <row r="50" spans="15:15" hidden="1">
      <c r="O50" s="228" t="s">
        <v>443</v>
      </c>
    </row>
    <row r="51" spans="15:15" hidden="1">
      <c r="O51" s="227" t="s">
        <v>443</v>
      </c>
    </row>
    <row r="52" spans="15:15" hidden="1">
      <c r="O52" s="228" t="s">
        <v>443</v>
      </c>
    </row>
    <row r="53" spans="15:15" hidden="1">
      <c r="O53" s="227" t="s">
        <v>443</v>
      </c>
    </row>
    <row r="54" spans="15:15" hidden="1">
      <c r="O54" s="228" t="s">
        <v>443</v>
      </c>
    </row>
    <row r="55" spans="15:15" hidden="1">
      <c r="O55" s="227" t="s">
        <v>443</v>
      </c>
    </row>
    <row r="56" spans="15:15" hidden="1">
      <c r="O56" s="228" t="s">
        <v>443</v>
      </c>
    </row>
    <row r="57" spans="15:15" hidden="1">
      <c r="O57" s="227" t="s">
        <v>443</v>
      </c>
    </row>
    <row r="58" spans="15:15" hidden="1">
      <c r="O58" s="228" t="s">
        <v>443</v>
      </c>
    </row>
    <row r="59" spans="15:15" hidden="1">
      <c r="O59" s="227" t="s">
        <v>443</v>
      </c>
    </row>
    <row r="60" spans="15:15" hidden="1">
      <c r="O60" s="228" t="s">
        <v>443</v>
      </c>
    </row>
    <row r="61" spans="15:15" hidden="1">
      <c r="O61" s="227" t="s">
        <v>443</v>
      </c>
    </row>
    <row r="62" spans="15:15" hidden="1">
      <c r="O62" s="228" t="s">
        <v>443</v>
      </c>
    </row>
    <row r="63" spans="15:15" hidden="1">
      <c r="O63" s="227" t="s">
        <v>443</v>
      </c>
    </row>
    <row r="64" spans="15:15" hidden="1">
      <c r="O64" s="228" t="s">
        <v>443</v>
      </c>
    </row>
    <row r="65" spans="15:15" hidden="1">
      <c r="O65" s="227" t="s">
        <v>443</v>
      </c>
    </row>
    <row r="66" spans="15:15" hidden="1">
      <c r="O66" s="228" t="s">
        <v>443</v>
      </c>
    </row>
    <row r="67" spans="15:15" hidden="1">
      <c r="O67" s="227" t="s">
        <v>444</v>
      </c>
    </row>
    <row r="68" spans="15:15" hidden="1">
      <c r="O68" s="227" t="s">
        <v>444</v>
      </c>
    </row>
    <row r="69" spans="15:15" hidden="1">
      <c r="O69" s="227" t="s">
        <v>444</v>
      </c>
    </row>
    <row r="70" spans="15:15" hidden="1">
      <c r="O70" s="227" t="s">
        <v>444</v>
      </c>
    </row>
    <row r="71" spans="15:15" hidden="1">
      <c r="O71" s="227" t="s">
        <v>444</v>
      </c>
    </row>
    <row r="72" spans="15:15" hidden="1">
      <c r="O72" s="227" t="s">
        <v>444</v>
      </c>
    </row>
    <row r="73" spans="15:15" hidden="1">
      <c r="O73" s="227" t="s">
        <v>444</v>
      </c>
    </row>
    <row r="74" spans="15:15" hidden="1">
      <c r="O74" s="227" t="s">
        <v>444</v>
      </c>
    </row>
    <row r="75" spans="15:15" hidden="1">
      <c r="O75" s="227" t="s">
        <v>444</v>
      </c>
    </row>
    <row r="76" spans="15:15" hidden="1">
      <c r="O76" s="227" t="s">
        <v>444</v>
      </c>
    </row>
    <row r="77" spans="15:15" hidden="1">
      <c r="O77" s="227" t="s">
        <v>444</v>
      </c>
    </row>
    <row r="78" spans="15:15" hidden="1">
      <c r="O78" s="227" t="s">
        <v>444</v>
      </c>
    </row>
    <row r="79" spans="15:15" hidden="1">
      <c r="O79" s="227" t="s">
        <v>444</v>
      </c>
    </row>
    <row r="80" spans="15:15" hidden="1">
      <c r="O80" s="227" t="s">
        <v>444</v>
      </c>
    </row>
    <row r="81" spans="15:15" hidden="1">
      <c r="O81" s="227" t="s">
        <v>444</v>
      </c>
    </row>
    <row r="82" spans="15:15" hidden="1">
      <c r="O82" s="227" t="s">
        <v>444</v>
      </c>
    </row>
    <row r="83" spans="15:15" hidden="1">
      <c r="O83" s="227" t="s">
        <v>444</v>
      </c>
    </row>
    <row r="84" spans="15:15" hidden="1">
      <c r="O84" s="227" t="s">
        <v>444</v>
      </c>
    </row>
    <row r="85" spans="15:15" hidden="1">
      <c r="O85" s="227" t="s">
        <v>444</v>
      </c>
    </row>
    <row r="86" spans="15:15" hidden="1">
      <c r="O86" s="227" t="s">
        <v>444</v>
      </c>
    </row>
    <row r="87" spans="15:15" hidden="1">
      <c r="O87" s="227" t="s">
        <v>444</v>
      </c>
    </row>
    <row r="88" spans="15:15" hidden="1">
      <c r="O88" s="227" t="s">
        <v>444</v>
      </c>
    </row>
    <row r="89" spans="15:15" hidden="1">
      <c r="O89" s="227" t="s">
        <v>444</v>
      </c>
    </row>
    <row r="90" spans="15:15" hidden="1">
      <c r="O90" s="227" t="s">
        <v>444</v>
      </c>
    </row>
    <row r="91" spans="15:15" hidden="1">
      <c r="O91" s="227" t="s">
        <v>444</v>
      </c>
    </row>
    <row r="92" spans="15:15" hidden="1">
      <c r="O92" s="227" t="s">
        <v>444</v>
      </c>
    </row>
    <row r="93" spans="15:15" hidden="1">
      <c r="O93" s="227" t="s">
        <v>444</v>
      </c>
    </row>
    <row r="94" spans="15:15" hidden="1">
      <c r="O94" s="227" t="s">
        <v>444</v>
      </c>
    </row>
    <row r="95" spans="15:15" hidden="1">
      <c r="O95" s="227" t="s">
        <v>444</v>
      </c>
    </row>
    <row r="96" spans="15:15" hidden="1">
      <c r="O96" s="227" t="s">
        <v>444</v>
      </c>
    </row>
    <row r="97" spans="15:15" hidden="1">
      <c r="O97" s="227" t="s">
        <v>444</v>
      </c>
    </row>
    <row r="98" spans="15:15" hidden="1">
      <c r="O98" s="227" t="s">
        <v>444</v>
      </c>
    </row>
    <row r="99" spans="15:15" hidden="1">
      <c r="O99" s="227" t="s">
        <v>444</v>
      </c>
    </row>
    <row r="100" spans="15:15" hidden="1">
      <c r="O100" s="227" t="s">
        <v>444</v>
      </c>
    </row>
    <row r="101" spans="15:15" hidden="1">
      <c r="O101" s="227" t="s">
        <v>444</v>
      </c>
    </row>
    <row r="102" spans="15:15" hidden="1">
      <c r="O102" s="227" t="s">
        <v>444</v>
      </c>
    </row>
    <row r="103" spans="15:15" hidden="1">
      <c r="O103" s="227" t="s">
        <v>444</v>
      </c>
    </row>
    <row r="104" spans="15:15" hidden="1">
      <c r="O104" s="227" t="s">
        <v>444</v>
      </c>
    </row>
    <row r="105" spans="15:15" hidden="1">
      <c r="O105" s="227" t="s">
        <v>444</v>
      </c>
    </row>
    <row r="106" spans="15:15" hidden="1">
      <c r="O106" s="227" t="s">
        <v>444</v>
      </c>
    </row>
    <row r="107" spans="15:15" hidden="1">
      <c r="O107" s="227" t="s">
        <v>444</v>
      </c>
    </row>
    <row r="108" spans="15:15" hidden="1">
      <c r="O108" s="227" t="s">
        <v>444</v>
      </c>
    </row>
    <row r="109" spans="15:15" hidden="1">
      <c r="O109" s="227" t="s">
        <v>444</v>
      </c>
    </row>
    <row r="110" spans="15:15" hidden="1">
      <c r="O110" s="227" t="s">
        <v>444</v>
      </c>
    </row>
    <row r="111" spans="15:15" hidden="1">
      <c r="O111" s="227" t="s">
        <v>444</v>
      </c>
    </row>
    <row r="112" spans="15:15" hidden="1">
      <c r="O112" s="227" t="s">
        <v>444</v>
      </c>
    </row>
    <row r="113" spans="15:15" hidden="1">
      <c r="O113" s="227" t="s">
        <v>444</v>
      </c>
    </row>
    <row r="114" spans="15:15" hidden="1">
      <c r="O114" s="227" t="s">
        <v>444</v>
      </c>
    </row>
    <row r="115" spans="15:15" hidden="1">
      <c r="O115" s="227" t="s">
        <v>444</v>
      </c>
    </row>
    <row r="116" spans="15:15" hidden="1">
      <c r="O116" s="227" t="s">
        <v>444</v>
      </c>
    </row>
    <row r="117" spans="15:15" hidden="1">
      <c r="O117" s="227" t="s">
        <v>444</v>
      </c>
    </row>
    <row r="118" spans="15:15" hidden="1">
      <c r="O118" s="227" t="s">
        <v>444</v>
      </c>
    </row>
    <row r="119" spans="15:15" hidden="1">
      <c r="O119" s="227" t="s">
        <v>444</v>
      </c>
    </row>
    <row r="120" spans="15:15" hidden="1">
      <c r="O120" s="227" t="s">
        <v>444</v>
      </c>
    </row>
    <row r="121" spans="15:15" hidden="1">
      <c r="O121" s="227" t="s">
        <v>444</v>
      </c>
    </row>
    <row r="122" spans="15:15" hidden="1">
      <c r="O122" s="227" t="s">
        <v>444</v>
      </c>
    </row>
    <row r="123" spans="15:15" hidden="1">
      <c r="O123" s="227" t="s">
        <v>444</v>
      </c>
    </row>
    <row r="124" spans="15:15" hidden="1">
      <c r="O124" s="227" t="s">
        <v>444</v>
      </c>
    </row>
    <row r="125" spans="15:15" hidden="1">
      <c r="O125" s="227" t="s">
        <v>444</v>
      </c>
    </row>
    <row r="126" spans="15:15" hidden="1">
      <c r="O126" s="227" t="s">
        <v>444</v>
      </c>
    </row>
    <row r="127" spans="15:15" hidden="1">
      <c r="O127" s="227" t="s">
        <v>444</v>
      </c>
    </row>
    <row r="128" spans="15:15" hidden="1">
      <c r="O128" s="227" t="s">
        <v>444</v>
      </c>
    </row>
    <row r="129" spans="15:15" hidden="1">
      <c r="O129" s="227" t="s">
        <v>444</v>
      </c>
    </row>
    <row r="130" spans="15:15" hidden="1">
      <c r="O130" s="227" t="s">
        <v>444</v>
      </c>
    </row>
    <row r="131" spans="15:15" hidden="1">
      <c r="O131" s="227" t="s">
        <v>444</v>
      </c>
    </row>
    <row r="132" spans="15:15" hidden="1">
      <c r="O132" s="227" t="s">
        <v>444</v>
      </c>
    </row>
    <row r="133" spans="15:15" hidden="1">
      <c r="O133" s="227" t="s">
        <v>444</v>
      </c>
    </row>
    <row r="134" spans="15:15" hidden="1">
      <c r="O134" s="227" t="s">
        <v>444</v>
      </c>
    </row>
    <row r="135" spans="15:15" hidden="1">
      <c r="O135" s="227" t="s">
        <v>444</v>
      </c>
    </row>
    <row r="136" spans="15:15" hidden="1">
      <c r="O136" s="227" t="s">
        <v>444</v>
      </c>
    </row>
    <row r="137" spans="15:15" hidden="1">
      <c r="O137" s="227" t="s">
        <v>444</v>
      </c>
    </row>
    <row r="138" spans="15:15" hidden="1">
      <c r="O138" s="227" t="s">
        <v>444</v>
      </c>
    </row>
    <row r="139" spans="15:15" hidden="1">
      <c r="O139" s="227" t="s">
        <v>444</v>
      </c>
    </row>
    <row r="140" spans="15:15" hidden="1">
      <c r="O140" s="227" t="s">
        <v>444</v>
      </c>
    </row>
    <row r="141" spans="15:15" hidden="1">
      <c r="O141" s="227" t="s">
        <v>444</v>
      </c>
    </row>
    <row r="142" spans="15:15" hidden="1">
      <c r="O142" s="227" t="s">
        <v>445</v>
      </c>
    </row>
    <row r="143" spans="15:15" hidden="1">
      <c r="O143" s="227" t="s">
        <v>445</v>
      </c>
    </row>
    <row r="144" spans="15:15" hidden="1">
      <c r="O144" s="227" t="s">
        <v>445</v>
      </c>
    </row>
    <row r="145" spans="15:15" hidden="1">
      <c r="O145" s="227" t="s">
        <v>445</v>
      </c>
    </row>
    <row r="146" spans="15:15" hidden="1">
      <c r="O146" s="227" t="s">
        <v>445</v>
      </c>
    </row>
    <row r="147" spans="15:15" hidden="1">
      <c r="O147" s="227" t="s">
        <v>445</v>
      </c>
    </row>
    <row r="148" spans="15:15" hidden="1">
      <c r="O148" s="227" t="s">
        <v>445</v>
      </c>
    </row>
    <row r="149" spans="15:15" hidden="1">
      <c r="O149" s="227" t="s">
        <v>445</v>
      </c>
    </row>
    <row r="150" spans="15:15" hidden="1">
      <c r="O150" s="227" t="s">
        <v>445</v>
      </c>
    </row>
    <row r="151" spans="15:15" hidden="1">
      <c r="O151" s="227" t="s">
        <v>445</v>
      </c>
    </row>
    <row r="152" spans="15:15" hidden="1">
      <c r="O152" s="227" t="s">
        <v>445</v>
      </c>
    </row>
    <row r="153" spans="15:15" hidden="1"/>
    <row r="154" spans="15:15" hidden="1"/>
    <row r="155" spans="15:15" hidden="1"/>
    <row r="156" spans="15:15" hidden="1"/>
    <row r="157" spans="15:15" hidden="1"/>
    <row r="158" spans="15:15" hidden="1"/>
    <row r="159" spans="15:15" hidden="1"/>
    <row r="160" spans="15:15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/>
  </sheetData>
  <mergeCells count="44">
    <mergeCell ref="D25:E25"/>
    <mergeCell ref="C1:F1"/>
    <mergeCell ref="D4:D5"/>
    <mergeCell ref="B4:C6"/>
    <mergeCell ref="B2:F2"/>
    <mergeCell ref="B3:F3"/>
    <mergeCell ref="E4:F4"/>
    <mergeCell ref="D19:E19"/>
    <mergeCell ref="D20:E20"/>
    <mergeCell ref="D22:E22"/>
    <mergeCell ref="D23:E23"/>
    <mergeCell ref="D24:E24"/>
    <mergeCell ref="D40:E40"/>
    <mergeCell ref="A1:A41"/>
    <mergeCell ref="D12:E12"/>
    <mergeCell ref="D13:E13"/>
    <mergeCell ref="D14:E14"/>
    <mergeCell ref="D15:E15"/>
    <mergeCell ref="D16:E16"/>
    <mergeCell ref="D7:E7"/>
    <mergeCell ref="D8:E8"/>
    <mergeCell ref="D9:E9"/>
    <mergeCell ref="D10:E10"/>
    <mergeCell ref="D11:E11"/>
    <mergeCell ref="D41:E41"/>
    <mergeCell ref="D36:E36"/>
    <mergeCell ref="D32:E32"/>
    <mergeCell ref="D26:E26"/>
    <mergeCell ref="G1:G41"/>
    <mergeCell ref="A42:G42"/>
    <mergeCell ref="D33:E33"/>
    <mergeCell ref="D34:E34"/>
    <mergeCell ref="D35:E35"/>
    <mergeCell ref="D37:E37"/>
    <mergeCell ref="D38:E38"/>
    <mergeCell ref="D27:E27"/>
    <mergeCell ref="D28:E28"/>
    <mergeCell ref="D29:E29"/>
    <mergeCell ref="D30:E30"/>
    <mergeCell ref="D31:E31"/>
    <mergeCell ref="D21:E21"/>
    <mergeCell ref="D17:E17"/>
    <mergeCell ref="D18:E18"/>
    <mergeCell ref="D39:E39"/>
  </mergeCells>
  <conditionalFormatting sqref="D7:F41">
    <cfRule type="cellIs" dxfId="0" priority="1" operator="equal">
      <formula>"vodk'k"</formula>
    </cfRule>
  </conditionalFormatting>
  <pageMargins left="0.33" right="0.2" top="0.36" bottom="0.33" header="0.3" footer="0.3"/>
  <pageSetup paperSize="9" scale="8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C00000"/>
  </sheetPr>
  <dimension ref="B1:E207"/>
  <sheetViews>
    <sheetView zoomScaleSheetLayoutView="85" workbookViewId="0">
      <selection activeCell="O1" sqref="O1:O1048576"/>
    </sheetView>
  </sheetViews>
  <sheetFormatPr defaultRowHeight="15"/>
  <cols>
    <col min="1" max="1" width="4.28515625" customWidth="1"/>
    <col min="2" max="5" width="23" style="1" customWidth="1"/>
  </cols>
  <sheetData>
    <row r="1" spans="2:5" ht="69.75" customHeight="1" thickBot="1">
      <c r="B1" s="23"/>
      <c r="C1" s="290" t="s">
        <v>16</v>
      </c>
      <c r="D1" s="290"/>
      <c r="E1" s="291"/>
    </row>
    <row r="2" spans="2:5" ht="38.25" customHeight="1" thickBot="1">
      <c r="B2" s="306" t="str">
        <f>'School Wise Roll Number List '!B2</f>
        <v>ijh{kk dsUnz%&amp;jkmekfo--------------------------¼17-------½</v>
      </c>
      <c r="C2" s="307"/>
      <c r="D2" s="307"/>
      <c r="E2" s="308"/>
    </row>
    <row r="3" spans="2:5" ht="32.25" customHeight="1" thickBot="1">
      <c r="B3" s="292" t="s">
        <v>54</v>
      </c>
      <c r="C3" s="293"/>
      <c r="D3" s="293"/>
      <c r="E3" s="294"/>
    </row>
    <row r="4" spans="2:5" ht="27" customHeight="1">
      <c r="B4" s="295" t="s">
        <v>142</v>
      </c>
      <c r="C4" s="297" t="s">
        <v>141</v>
      </c>
      <c r="D4" s="298"/>
      <c r="E4" s="299" t="s">
        <v>15</v>
      </c>
    </row>
    <row r="5" spans="2:5" ht="29.25" customHeight="1" thickBot="1">
      <c r="B5" s="296"/>
      <c r="C5" s="301" t="s">
        <v>87</v>
      </c>
      <c r="D5" s="302"/>
      <c r="E5" s="300"/>
    </row>
    <row r="6" spans="2:5" s="2" customFormat="1" ht="21.75" thickBot="1">
      <c r="B6" s="33" t="s">
        <v>0</v>
      </c>
      <c r="C6" s="34" t="s">
        <v>1</v>
      </c>
      <c r="D6" s="33" t="s">
        <v>2</v>
      </c>
      <c r="E6" s="34" t="s">
        <v>6</v>
      </c>
    </row>
    <row r="7" spans="2:5" s="52" customFormat="1" ht="48" customHeight="1" thickBot="1">
      <c r="B7" s="179">
        <f>'ROLL LIST'!B4</f>
        <v>111122</v>
      </c>
      <c r="C7" s="180">
        <f>'ROLL LIST'!B74</f>
        <v>111192</v>
      </c>
      <c r="D7" s="55">
        <f>B12+1</f>
        <v>111128</v>
      </c>
      <c r="E7" s="181">
        <f>'ROLL LIST'!B133</f>
        <v>111251</v>
      </c>
    </row>
    <row r="8" spans="2:5" s="52" customFormat="1" ht="48" customHeight="1" thickBot="1">
      <c r="B8" s="53">
        <f t="shared" ref="B8:D10" si="0">B7+1</f>
        <v>111123</v>
      </c>
      <c r="C8" s="57">
        <f t="shared" si="0"/>
        <v>111193</v>
      </c>
      <c r="D8" s="53">
        <f t="shared" si="0"/>
        <v>111129</v>
      </c>
      <c r="E8" s="58">
        <f t="shared" ref="E8" si="1">E7+1</f>
        <v>111252</v>
      </c>
    </row>
    <row r="9" spans="2:5" s="52" customFormat="1" ht="48" customHeight="1" thickBot="1">
      <c r="B9" s="53">
        <f t="shared" si="0"/>
        <v>111124</v>
      </c>
      <c r="C9" s="57">
        <f t="shared" si="0"/>
        <v>111194</v>
      </c>
      <c r="D9" s="53">
        <f t="shared" si="0"/>
        <v>111130</v>
      </c>
      <c r="E9" s="58">
        <f>E8+1</f>
        <v>111253</v>
      </c>
    </row>
    <row r="10" spans="2:5" s="52" customFormat="1" ht="48" customHeight="1" thickBot="1">
      <c r="B10" s="53">
        <f t="shared" si="0"/>
        <v>111125</v>
      </c>
      <c r="C10" s="57">
        <f t="shared" si="0"/>
        <v>111195</v>
      </c>
      <c r="D10" s="53">
        <f t="shared" si="0"/>
        <v>111131</v>
      </c>
      <c r="E10" s="58">
        <f>E9+1</f>
        <v>111254</v>
      </c>
    </row>
    <row r="11" spans="2:5" s="52" customFormat="1" ht="48" customHeight="1" thickBot="1">
      <c r="B11" s="53">
        <f t="shared" ref="B11:E11" si="2">B10+1</f>
        <v>111126</v>
      </c>
      <c r="C11" s="57">
        <f t="shared" si="2"/>
        <v>111196</v>
      </c>
      <c r="D11" s="53">
        <f t="shared" si="2"/>
        <v>111132</v>
      </c>
      <c r="E11" s="58">
        <f t="shared" si="2"/>
        <v>111255</v>
      </c>
    </row>
    <row r="12" spans="2:5" s="52" customFormat="1" ht="48" customHeight="1" thickBot="1">
      <c r="B12" s="53">
        <f t="shared" ref="B12:E12" si="3">B11+1</f>
        <v>111127</v>
      </c>
      <c r="C12" s="57">
        <f t="shared" si="3"/>
        <v>111197</v>
      </c>
      <c r="D12" s="53">
        <f t="shared" si="3"/>
        <v>111133</v>
      </c>
      <c r="E12" s="58">
        <f t="shared" si="3"/>
        <v>111256</v>
      </c>
    </row>
    <row r="13" spans="2:5" s="2" customFormat="1" ht="27" customHeight="1" thickBot="1">
      <c r="B13" s="303" t="s">
        <v>42</v>
      </c>
      <c r="C13" s="304"/>
      <c r="D13" s="304"/>
      <c r="E13" s="305"/>
    </row>
    <row r="14" spans="2:5" ht="21" thickBot="1">
      <c r="B14" s="25" t="s">
        <v>14</v>
      </c>
      <c r="C14" s="38" t="s">
        <v>3</v>
      </c>
      <c r="D14" s="24" t="s">
        <v>4</v>
      </c>
      <c r="E14" s="24" t="s">
        <v>5</v>
      </c>
    </row>
    <row r="15" spans="2:5" s="12" customFormat="1" ht="28.5" customHeight="1">
      <c r="B15" s="199" t="str">
        <f>VLOOKUP(C15,'ROLL LIST'!$B$4:$O$206,14,0)</f>
        <v>GSSS 1</v>
      </c>
      <c r="C15" s="36">
        <f>B7</f>
        <v>111122</v>
      </c>
      <c r="D15" s="37">
        <f>D12</f>
        <v>111133</v>
      </c>
      <c r="E15" s="9">
        <f>SUM(D15-C15)+1</f>
        <v>12</v>
      </c>
    </row>
    <row r="16" spans="2:5" s="12" customFormat="1" ht="28.5" customHeight="1">
      <c r="B16" s="200" t="str">
        <f>VLOOKUP(C16,'ROLL LIST'!$B$4:$O$206,14,0)</f>
        <v>GSSS 1</v>
      </c>
      <c r="C16" s="30">
        <f>C7</f>
        <v>111192</v>
      </c>
      <c r="D16" s="31">
        <f>C12</f>
        <v>111197</v>
      </c>
      <c r="E16" s="32">
        <f t="shared" ref="E16:E17" si="4">SUM(D16-C16)+1</f>
        <v>6</v>
      </c>
    </row>
    <row r="17" spans="2:5" s="12" customFormat="1" ht="28.5" customHeight="1" thickBot="1">
      <c r="B17" s="201" t="str">
        <f>VLOOKUP(C17,'ROLL LIST'!$B$4:$O$206,14,0)</f>
        <v>GSSS 1</v>
      </c>
      <c r="C17" s="8">
        <f>E7</f>
        <v>111251</v>
      </c>
      <c r="D17" s="6">
        <f>E12</f>
        <v>111256</v>
      </c>
      <c r="E17" s="10">
        <f t="shared" si="4"/>
        <v>6</v>
      </c>
    </row>
    <row r="18" spans="2:5" ht="19.5" thickBot="1">
      <c r="B18" s="286" t="s">
        <v>17</v>
      </c>
      <c r="C18" s="287"/>
      <c r="D18" s="288"/>
      <c r="E18" s="35">
        <f>E15+E16+E17</f>
        <v>24</v>
      </c>
    </row>
    <row r="22" spans="2:5" ht="71.25" customHeight="1">
      <c r="D22" s="289" t="s">
        <v>24</v>
      </c>
      <c r="E22" s="289"/>
    </row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</sheetData>
  <mergeCells count="10">
    <mergeCell ref="B18:D18"/>
    <mergeCell ref="D22:E22"/>
    <mergeCell ref="C1:E1"/>
    <mergeCell ref="B3:E3"/>
    <mergeCell ref="B4:B5"/>
    <mergeCell ref="C4:D4"/>
    <mergeCell ref="E4:E5"/>
    <mergeCell ref="C5:D5"/>
    <mergeCell ref="B13:E13"/>
    <mergeCell ref="B2:E2"/>
  </mergeCells>
  <pageMargins left="0.35" right="0.28000000000000003" top="0.35" bottom="0.44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C00000"/>
  </sheetPr>
  <dimension ref="B1:E207"/>
  <sheetViews>
    <sheetView zoomScaleSheetLayoutView="85" workbookViewId="0">
      <selection activeCell="O1" sqref="O1:O1048576"/>
    </sheetView>
  </sheetViews>
  <sheetFormatPr defaultRowHeight="15"/>
  <cols>
    <col min="1" max="1" width="4.28515625" customWidth="1"/>
    <col min="2" max="5" width="23" style="1" customWidth="1"/>
  </cols>
  <sheetData>
    <row r="1" spans="2:5" ht="69.75" customHeight="1" thickBot="1">
      <c r="B1" s="23"/>
      <c r="C1" s="290" t="s">
        <v>16</v>
      </c>
      <c r="D1" s="290"/>
      <c r="E1" s="291"/>
    </row>
    <row r="2" spans="2:5" ht="34.5" customHeight="1" thickBot="1">
      <c r="B2" s="306" t="str">
        <f>'School Wise Roll Number List '!B2</f>
        <v>ijh{kk dsUnz%&amp;jkmekfo--------------------------¼17-------½</v>
      </c>
      <c r="C2" s="307"/>
      <c r="D2" s="307"/>
      <c r="E2" s="308"/>
    </row>
    <row r="3" spans="2:5" ht="32.25" customHeight="1" thickBot="1">
      <c r="B3" s="292" t="s">
        <v>54</v>
      </c>
      <c r="C3" s="293"/>
      <c r="D3" s="293"/>
      <c r="E3" s="294"/>
    </row>
    <row r="4" spans="2:5" ht="27" customHeight="1">
      <c r="B4" s="295" t="s">
        <v>142</v>
      </c>
      <c r="C4" s="297" t="s">
        <v>141</v>
      </c>
      <c r="D4" s="298"/>
      <c r="E4" s="299" t="s">
        <v>15</v>
      </c>
    </row>
    <row r="5" spans="2:5" ht="29.25" customHeight="1" thickBot="1">
      <c r="B5" s="296"/>
      <c r="C5" s="301" t="s">
        <v>88</v>
      </c>
      <c r="D5" s="302"/>
      <c r="E5" s="300"/>
    </row>
    <row r="6" spans="2:5" s="2" customFormat="1" ht="21.75" thickBot="1">
      <c r="B6" s="33" t="s">
        <v>0</v>
      </c>
      <c r="C6" s="34" t="s">
        <v>1</v>
      </c>
      <c r="D6" s="33" t="s">
        <v>2</v>
      </c>
      <c r="E6" s="34" t="s">
        <v>6</v>
      </c>
    </row>
    <row r="7" spans="2:5" s="52" customFormat="1" ht="53.25" customHeight="1" thickBot="1">
      <c r="B7" s="53">
        <f>'room-4'!D12+1</f>
        <v>111134</v>
      </c>
      <c r="C7" s="54">
        <f>'room-4'!C12+1</f>
        <v>111198</v>
      </c>
      <c r="D7" s="55">
        <f>B12+1</f>
        <v>111140</v>
      </c>
      <c r="E7" s="56">
        <f>'room-4'!E12+1</f>
        <v>111257</v>
      </c>
    </row>
    <row r="8" spans="2:5" s="52" customFormat="1" ht="53.25" customHeight="1" thickBot="1">
      <c r="B8" s="53">
        <f t="shared" ref="B8:D9" si="0">B7+1</f>
        <v>111135</v>
      </c>
      <c r="C8" s="57">
        <f t="shared" si="0"/>
        <v>111199</v>
      </c>
      <c r="D8" s="53">
        <f t="shared" si="0"/>
        <v>111141</v>
      </c>
      <c r="E8" s="58">
        <f t="shared" ref="E8" si="1">E7+1</f>
        <v>111258</v>
      </c>
    </row>
    <row r="9" spans="2:5" s="52" customFormat="1" ht="53.25" customHeight="1" thickBot="1">
      <c r="B9" s="53">
        <f t="shared" si="0"/>
        <v>111136</v>
      </c>
      <c r="C9" s="57">
        <f t="shared" si="0"/>
        <v>111200</v>
      </c>
      <c r="D9" s="53">
        <f t="shared" si="0"/>
        <v>111142</v>
      </c>
      <c r="E9" s="58">
        <f>E8+1</f>
        <v>111259</v>
      </c>
    </row>
    <row r="10" spans="2:5" s="52" customFormat="1" ht="53.25" customHeight="1" thickBot="1">
      <c r="B10" s="53">
        <f t="shared" ref="B10:E10" si="2">B9+1</f>
        <v>111137</v>
      </c>
      <c r="C10" s="57">
        <f t="shared" si="2"/>
        <v>111201</v>
      </c>
      <c r="D10" s="53">
        <f t="shared" si="2"/>
        <v>111143</v>
      </c>
      <c r="E10" s="58">
        <f t="shared" si="2"/>
        <v>111260</v>
      </c>
    </row>
    <row r="11" spans="2:5" s="52" customFormat="1" ht="53.25" customHeight="1" thickBot="1">
      <c r="B11" s="53">
        <f t="shared" ref="B11:E11" si="3">B10+1</f>
        <v>111138</v>
      </c>
      <c r="C11" s="57">
        <f t="shared" si="3"/>
        <v>111202</v>
      </c>
      <c r="D11" s="53">
        <f t="shared" si="3"/>
        <v>111144</v>
      </c>
      <c r="E11" s="58">
        <f t="shared" si="3"/>
        <v>111261</v>
      </c>
    </row>
    <row r="12" spans="2:5" s="52" customFormat="1" ht="53.25" customHeight="1" thickBot="1">
      <c r="B12" s="53">
        <f t="shared" ref="B12:E12" si="4">B11+1</f>
        <v>111139</v>
      </c>
      <c r="C12" s="57">
        <f t="shared" si="4"/>
        <v>111203</v>
      </c>
      <c r="D12" s="53">
        <f t="shared" si="4"/>
        <v>111145</v>
      </c>
      <c r="E12" s="58">
        <f t="shared" si="4"/>
        <v>111262</v>
      </c>
    </row>
    <row r="13" spans="2:5" s="2" customFormat="1" ht="17.25" customHeight="1" thickBot="1">
      <c r="B13" s="303" t="s">
        <v>42</v>
      </c>
      <c r="C13" s="304"/>
      <c r="D13" s="304"/>
      <c r="E13" s="305"/>
    </row>
    <row r="14" spans="2:5" ht="21" thickBot="1">
      <c r="B14" s="25" t="s">
        <v>14</v>
      </c>
      <c r="C14" s="38" t="s">
        <v>3</v>
      </c>
      <c r="D14" s="24" t="s">
        <v>4</v>
      </c>
      <c r="E14" s="24" t="s">
        <v>5</v>
      </c>
    </row>
    <row r="15" spans="2:5" s="12" customFormat="1" ht="28.5" customHeight="1">
      <c r="B15" s="199" t="str">
        <f>VLOOKUP(C15,'ROLL LIST'!$B$4:$O$206,14,0)</f>
        <v>GSSS 1</v>
      </c>
      <c r="C15" s="36">
        <f>B7</f>
        <v>111134</v>
      </c>
      <c r="D15" s="37">
        <f>D12</f>
        <v>111145</v>
      </c>
      <c r="E15" s="9">
        <f>SUM(D15-C15)+1</f>
        <v>12</v>
      </c>
    </row>
    <row r="16" spans="2:5" s="12" customFormat="1" ht="28.5" customHeight="1">
      <c r="B16" s="200" t="str">
        <f>VLOOKUP(C16,'ROLL LIST'!$B$4:$O$206,14,0)</f>
        <v>GSSS 1</v>
      </c>
      <c r="C16" s="30">
        <f>C7</f>
        <v>111198</v>
      </c>
      <c r="D16" s="31">
        <f>C12</f>
        <v>111203</v>
      </c>
      <c r="E16" s="32">
        <f t="shared" ref="E16:E17" si="5">SUM(D16-C16)+1</f>
        <v>6</v>
      </c>
    </row>
    <row r="17" spans="2:5" s="12" customFormat="1" ht="28.5" customHeight="1" thickBot="1">
      <c r="B17" s="201" t="str">
        <f>VLOOKUP(C17,'ROLL LIST'!$B$4:$O$206,14,0)</f>
        <v>GSSS 1</v>
      </c>
      <c r="C17" s="8">
        <f>E7</f>
        <v>111257</v>
      </c>
      <c r="D17" s="6">
        <f>E12</f>
        <v>111262</v>
      </c>
      <c r="E17" s="10">
        <f t="shared" si="5"/>
        <v>6</v>
      </c>
    </row>
    <row r="18" spans="2:5" ht="19.5" thickBot="1">
      <c r="B18" s="286" t="s">
        <v>17</v>
      </c>
      <c r="C18" s="287"/>
      <c r="D18" s="288"/>
      <c r="E18" s="35">
        <f>E15+E16+E17</f>
        <v>24</v>
      </c>
    </row>
    <row r="22" spans="2:5" ht="60" customHeight="1">
      <c r="D22" s="289" t="s">
        <v>24</v>
      </c>
      <c r="E22" s="289"/>
    </row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</sheetData>
  <mergeCells count="10">
    <mergeCell ref="B13:E13"/>
    <mergeCell ref="B18:D18"/>
    <mergeCell ref="D22:E22"/>
    <mergeCell ref="C1:E1"/>
    <mergeCell ref="B3:E3"/>
    <mergeCell ref="B4:B5"/>
    <mergeCell ref="C4:D4"/>
    <mergeCell ref="E4:E5"/>
    <mergeCell ref="C5:D5"/>
    <mergeCell ref="B2:E2"/>
  </mergeCells>
  <pageMargins left="0.35" right="0.28000000000000003" top="0.35" bottom="0.44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C00000"/>
  </sheetPr>
  <dimension ref="B1:E207"/>
  <sheetViews>
    <sheetView zoomScaleSheetLayoutView="85" workbookViewId="0">
      <selection activeCell="O1" sqref="O1:O1048576"/>
    </sheetView>
  </sheetViews>
  <sheetFormatPr defaultRowHeight="15"/>
  <cols>
    <col min="1" max="1" width="4.28515625" customWidth="1"/>
    <col min="2" max="5" width="23" style="1" customWidth="1"/>
  </cols>
  <sheetData>
    <row r="1" spans="2:5" ht="69.75" customHeight="1" thickBot="1">
      <c r="B1" s="23"/>
      <c r="C1" s="290" t="s">
        <v>16</v>
      </c>
      <c r="D1" s="290"/>
      <c r="E1" s="291"/>
    </row>
    <row r="2" spans="2:5" ht="38.25" customHeight="1" thickBot="1">
      <c r="B2" s="306" t="str">
        <f>'School Wise Roll Number List '!B2</f>
        <v>ijh{kk dsUnz%&amp;jkmekfo--------------------------¼17-------½</v>
      </c>
      <c r="C2" s="307"/>
      <c r="D2" s="307"/>
      <c r="E2" s="308"/>
    </row>
    <row r="3" spans="2:5" ht="32.25" customHeight="1" thickBot="1">
      <c r="B3" s="292" t="s">
        <v>54</v>
      </c>
      <c r="C3" s="293"/>
      <c r="D3" s="293"/>
      <c r="E3" s="294"/>
    </row>
    <row r="4" spans="2:5" ht="27" customHeight="1">
      <c r="B4" s="295" t="s">
        <v>142</v>
      </c>
      <c r="C4" s="297" t="s">
        <v>141</v>
      </c>
      <c r="D4" s="298"/>
      <c r="E4" s="299" t="s">
        <v>15</v>
      </c>
    </row>
    <row r="5" spans="2:5" ht="29.25" customHeight="1" thickBot="1">
      <c r="B5" s="296"/>
      <c r="C5" s="301" t="s">
        <v>18</v>
      </c>
      <c r="D5" s="302"/>
      <c r="E5" s="300"/>
    </row>
    <row r="6" spans="2:5" s="2" customFormat="1" ht="21.75" thickBot="1">
      <c r="B6" s="33" t="s">
        <v>0</v>
      </c>
      <c r="C6" s="34" t="s">
        <v>1</v>
      </c>
      <c r="D6" s="33" t="s">
        <v>2</v>
      </c>
      <c r="E6" s="34" t="s">
        <v>6</v>
      </c>
    </row>
    <row r="7" spans="2:5" s="52" customFormat="1" ht="51" customHeight="1" thickBot="1">
      <c r="B7" s="53">
        <f>'room-5'!D12+1</f>
        <v>111146</v>
      </c>
      <c r="C7" s="54">
        <f>'room-5'!C12+1</f>
        <v>111204</v>
      </c>
      <c r="D7" s="55">
        <f>B12+1</f>
        <v>111152</v>
      </c>
      <c r="E7" s="56">
        <f>'room-5'!E12+1</f>
        <v>111263</v>
      </c>
    </row>
    <row r="8" spans="2:5" s="52" customFormat="1" ht="51" customHeight="1" thickBot="1">
      <c r="B8" s="53">
        <f t="shared" ref="B8:D9" si="0">B7+1</f>
        <v>111147</v>
      </c>
      <c r="C8" s="57">
        <f t="shared" si="0"/>
        <v>111205</v>
      </c>
      <c r="D8" s="53">
        <f t="shared" si="0"/>
        <v>111153</v>
      </c>
      <c r="E8" s="58">
        <f t="shared" ref="E8" si="1">E7+1</f>
        <v>111264</v>
      </c>
    </row>
    <row r="9" spans="2:5" s="52" customFormat="1" ht="51" customHeight="1" thickBot="1">
      <c r="B9" s="53">
        <f t="shared" si="0"/>
        <v>111148</v>
      </c>
      <c r="C9" s="57">
        <f t="shared" si="0"/>
        <v>111206</v>
      </c>
      <c r="D9" s="53">
        <f t="shared" si="0"/>
        <v>111154</v>
      </c>
      <c r="E9" s="58">
        <f>E8+1</f>
        <v>111265</v>
      </c>
    </row>
    <row r="10" spans="2:5" s="52" customFormat="1" ht="51" customHeight="1" thickBot="1">
      <c r="B10" s="53">
        <f t="shared" ref="B10:E10" si="2">B9+1</f>
        <v>111149</v>
      </c>
      <c r="C10" s="57">
        <f t="shared" si="2"/>
        <v>111207</v>
      </c>
      <c r="D10" s="53">
        <f t="shared" si="2"/>
        <v>111155</v>
      </c>
      <c r="E10" s="58">
        <f t="shared" si="2"/>
        <v>111266</v>
      </c>
    </row>
    <row r="11" spans="2:5" s="52" customFormat="1" ht="51" customHeight="1" thickBot="1">
      <c r="B11" s="53">
        <f t="shared" ref="B11:E11" si="3">B10+1</f>
        <v>111150</v>
      </c>
      <c r="C11" s="57">
        <f t="shared" si="3"/>
        <v>111208</v>
      </c>
      <c r="D11" s="53">
        <f t="shared" si="3"/>
        <v>111156</v>
      </c>
      <c r="E11" s="58">
        <f t="shared" si="3"/>
        <v>111267</v>
      </c>
    </row>
    <row r="12" spans="2:5" s="52" customFormat="1" ht="51" customHeight="1" thickBot="1">
      <c r="B12" s="53">
        <f t="shared" ref="B12:E12" si="4">B11+1</f>
        <v>111151</v>
      </c>
      <c r="C12" s="57">
        <f t="shared" si="4"/>
        <v>111209</v>
      </c>
      <c r="D12" s="53">
        <f t="shared" si="4"/>
        <v>111157</v>
      </c>
      <c r="E12" s="58">
        <f t="shared" si="4"/>
        <v>111268</v>
      </c>
    </row>
    <row r="13" spans="2:5" s="2" customFormat="1" ht="17.25" customHeight="1" thickBot="1">
      <c r="B13" s="303" t="s">
        <v>42</v>
      </c>
      <c r="C13" s="304"/>
      <c r="D13" s="304"/>
      <c r="E13" s="305"/>
    </row>
    <row r="14" spans="2:5" ht="21" thickBot="1">
      <c r="B14" s="25" t="s">
        <v>14</v>
      </c>
      <c r="C14" s="38" t="s">
        <v>3</v>
      </c>
      <c r="D14" s="24" t="s">
        <v>4</v>
      </c>
      <c r="E14" s="24" t="s">
        <v>5</v>
      </c>
    </row>
    <row r="15" spans="2:5" s="12" customFormat="1" ht="28.5" customHeight="1">
      <c r="B15" s="199" t="str">
        <f>VLOOKUP(C15,'ROLL LIST'!$B$4:$O$206,14,0)</f>
        <v>GSSS 1</v>
      </c>
      <c r="C15" s="36">
        <f>B7</f>
        <v>111146</v>
      </c>
      <c r="D15" s="37">
        <f>D12</f>
        <v>111157</v>
      </c>
      <c r="E15" s="9">
        <f>SUM(D15-C15)+1</f>
        <v>12</v>
      </c>
    </row>
    <row r="16" spans="2:5" s="12" customFormat="1" ht="28.5" customHeight="1">
      <c r="B16" s="200" t="str">
        <f>VLOOKUP(C16,'ROLL LIST'!$B$4:$O$206,14,0)</f>
        <v>GSSS 1</v>
      </c>
      <c r="C16" s="30">
        <f>C7</f>
        <v>111204</v>
      </c>
      <c r="D16" s="31">
        <f>C12</f>
        <v>111209</v>
      </c>
      <c r="E16" s="32">
        <f t="shared" ref="E16:E17" si="5">SUM(D16-C16)+1</f>
        <v>6</v>
      </c>
    </row>
    <row r="17" spans="2:5" s="12" customFormat="1" ht="28.5" customHeight="1" thickBot="1">
      <c r="B17" s="201" t="str">
        <f>VLOOKUP(C17,'ROLL LIST'!$B$4:$O$206,14,0)</f>
        <v>GSSS 1</v>
      </c>
      <c r="C17" s="8">
        <f>E7</f>
        <v>111263</v>
      </c>
      <c r="D17" s="6">
        <f>E12</f>
        <v>111268</v>
      </c>
      <c r="E17" s="10">
        <f t="shared" si="5"/>
        <v>6</v>
      </c>
    </row>
    <row r="18" spans="2:5" ht="19.5" thickBot="1">
      <c r="B18" s="286" t="s">
        <v>17</v>
      </c>
      <c r="C18" s="287"/>
      <c r="D18" s="288"/>
      <c r="E18" s="35">
        <f>E15+E16+E17</f>
        <v>24</v>
      </c>
    </row>
    <row r="22" spans="2:5" ht="72" customHeight="1">
      <c r="D22" s="289" t="s">
        <v>24</v>
      </c>
      <c r="E22" s="289"/>
    </row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</sheetData>
  <mergeCells count="10">
    <mergeCell ref="B13:E13"/>
    <mergeCell ref="B18:D18"/>
    <mergeCell ref="D22:E22"/>
    <mergeCell ref="C1:E1"/>
    <mergeCell ref="B3:E3"/>
    <mergeCell ref="B4:B5"/>
    <mergeCell ref="C4:D4"/>
    <mergeCell ref="E4:E5"/>
    <mergeCell ref="C5:D5"/>
    <mergeCell ref="B2:E2"/>
  </mergeCells>
  <pageMargins left="0.35" right="0.28000000000000003" top="0.35" bottom="0.44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C00000"/>
  </sheetPr>
  <dimension ref="B1:E207"/>
  <sheetViews>
    <sheetView zoomScaleSheetLayoutView="85" workbookViewId="0">
      <selection activeCell="O1" sqref="O1:O1048576"/>
    </sheetView>
  </sheetViews>
  <sheetFormatPr defaultRowHeight="15"/>
  <cols>
    <col min="1" max="1" width="4.28515625" customWidth="1"/>
    <col min="2" max="5" width="23" style="1" customWidth="1"/>
  </cols>
  <sheetData>
    <row r="1" spans="2:5" ht="69.75" customHeight="1" thickBot="1">
      <c r="B1" s="23"/>
      <c r="C1" s="290" t="s">
        <v>16</v>
      </c>
      <c r="D1" s="290"/>
      <c r="E1" s="291"/>
    </row>
    <row r="2" spans="2:5" ht="39.75" customHeight="1" thickBot="1">
      <c r="B2" s="306" t="str">
        <f>'School Wise Roll Number List '!B2</f>
        <v>ijh{kk dsUnz%&amp;jkmekfo--------------------------¼17-------½</v>
      </c>
      <c r="C2" s="307"/>
      <c r="D2" s="307"/>
      <c r="E2" s="308"/>
    </row>
    <row r="3" spans="2:5" ht="32.25" customHeight="1" thickBot="1">
      <c r="B3" s="292" t="s">
        <v>54</v>
      </c>
      <c r="C3" s="293"/>
      <c r="D3" s="293"/>
      <c r="E3" s="294"/>
    </row>
    <row r="4" spans="2:5" ht="27" customHeight="1">
      <c r="B4" s="295" t="s">
        <v>142</v>
      </c>
      <c r="C4" s="297" t="s">
        <v>141</v>
      </c>
      <c r="D4" s="298"/>
      <c r="E4" s="299" t="s">
        <v>15</v>
      </c>
    </row>
    <row r="5" spans="2:5" ht="29.25" customHeight="1" thickBot="1">
      <c r="B5" s="296"/>
      <c r="C5" s="301" t="s">
        <v>19</v>
      </c>
      <c r="D5" s="302"/>
      <c r="E5" s="300"/>
    </row>
    <row r="6" spans="2:5" s="2" customFormat="1" ht="21.75" thickBot="1">
      <c r="B6" s="33" t="s">
        <v>0</v>
      </c>
      <c r="C6" s="34" t="s">
        <v>1</v>
      </c>
      <c r="D6" s="33" t="s">
        <v>2</v>
      </c>
      <c r="E6" s="34" t="s">
        <v>6</v>
      </c>
    </row>
    <row r="7" spans="2:5" s="52" customFormat="1" ht="51" customHeight="1" thickBot="1">
      <c r="B7" s="53">
        <f>'room-6'!D12+1</f>
        <v>111158</v>
      </c>
      <c r="C7" s="54">
        <f>'room-6'!C12+1</f>
        <v>111210</v>
      </c>
      <c r="D7" s="55">
        <f>B12+1</f>
        <v>111164</v>
      </c>
      <c r="E7" s="56">
        <f>'room-6'!E12+1</f>
        <v>111269</v>
      </c>
    </row>
    <row r="8" spans="2:5" s="52" customFormat="1" ht="51" customHeight="1" thickBot="1">
      <c r="B8" s="53">
        <f t="shared" ref="B8:E12" si="0">B7+1</f>
        <v>111159</v>
      </c>
      <c r="C8" s="57">
        <f t="shared" si="0"/>
        <v>111211</v>
      </c>
      <c r="D8" s="53">
        <f t="shared" si="0"/>
        <v>111165</v>
      </c>
      <c r="E8" s="58">
        <f t="shared" si="0"/>
        <v>111270</v>
      </c>
    </row>
    <row r="9" spans="2:5" s="52" customFormat="1" ht="51" customHeight="1" thickBot="1">
      <c r="B9" s="53">
        <f t="shared" si="0"/>
        <v>111160</v>
      </c>
      <c r="C9" s="57">
        <f t="shared" si="0"/>
        <v>111212</v>
      </c>
      <c r="D9" s="53">
        <f t="shared" si="0"/>
        <v>111166</v>
      </c>
      <c r="E9" s="58">
        <f>E8+1</f>
        <v>111271</v>
      </c>
    </row>
    <row r="10" spans="2:5" s="52" customFormat="1" ht="51" customHeight="1" thickBot="1">
      <c r="B10" s="53">
        <f t="shared" si="0"/>
        <v>111161</v>
      </c>
      <c r="C10" s="57">
        <f t="shared" si="0"/>
        <v>111213</v>
      </c>
      <c r="D10" s="53">
        <f t="shared" si="0"/>
        <v>111167</v>
      </c>
      <c r="E10" s="58">
        <f t="shared" si="0"/>
        <v>111272</v>
      </c>
    </row>
    <row r="11" spans="2:5" s="52" customFormat="1" ht="51" customHeight="1" thickBot="1">
      <c r="B11" s="53">
        <f t="shared" si="0"/>
        <v>111162</v>
      </c>
      <c r="C11" s="57">
        <f t="shared" si="0"/>
        <v>111214</v>
      </c>
      <c r="D11" s="53">
        <f t="shared" si="0"/>
        <v>111168</v>
      </c>
      <c r="E11" s="58">
        <f t="shared" si="0"/>
        <v>111273</v>
      </c>
    </row>
    <row r="12" spans="2:5" s="52" customFormat="1" ht="51" customHeight="1" thickBot="1">
      <c r="B12" s="53">
        <f t="shared" si="0"/>
        <v>111163</v>
      </c>
      <c r="C12" s="57">
        <f t="shared" si="0"/>
        <v>111215</v>
      </c>
      <c r="D12" s="53">
        <f t="shared" si="0"/>
        <v>111169</v>
      </c>
      <c r="E12" s="58">
        <f t="shared" si="0"/>
        <v>111274</v>
      </c>
    </row>
    <row r="13" spans="2:5" s="2" customFormat="1" ht="17.25" customHeight="1" thickBot="1">
      <c r="B13" s="303" t="s">
        <v>42</v>
      </c>
      <c r="C13" s="304"/>
      <c r="D13" s="304"/>
      <c r="E13" s="305"/>
    </row>
    <row r="14" spans="2:5" ht="21" thickBot="1">
      <c r="B14" s="59" t="s">
        <v>14</v>
      </c>
      <c r="C14" s="38" t="s">
        <v>3</v>
      </c>
      <c r="D14" s="60" t="s">
        <v>4</v>
      </c>
      <c r="E14" s="60" t="s">
        <v>5</v>
      </c>
    </row>
    <row r="15" spans="2:5" s="12" customFormat="1" ht="28.5" customHeight="1">
      <c r="B15" s="199" t="str">
        <f>VLOOKUP(C15,'ROLL LIST'!$B$4:$O$206,14,0)</f>
        <v>GSSS 1</v>
      </c>
      <c r="C15" s="36">
        <f>B7</f>
        <v>111158</v>
      </c>
      <c r="D15" s="37">
        <f>D12</f>
        <v>111169</v>
      </c>
      <c r="E15" s="9">
        <f>SUM(D15-C15)+1</f>
        <v>12</v>
      </c>
    </row>
    <row r="16" spans="2:5" s="12" customFormat="1" ht="28.5" customHeight="1">
      <c r="B16" s="200" t="str">
        <f>VLOOKUP(C16,'ROLL LIST'!$B$4:$O$206,14,0)</f>
        <v>GSSS 1</v>
      </c>
      <c r="C16" s="30">
        <f>C7</f>
        <v>111210</v>
      </c>
      <c r="D16" s="31">
        <f>C12</f>
        <v>111215</v>
      </c>
      <c r="E16" s="32">
        <f t="shared" ref="E16:E17" si="1">SUM(D16-C16)+1</f>
        <v>6</v>
      </c>
    </row>
    <row r="17" spans="2:5" s="12" customFormat="1" ht="28.5" customHeight="1" thickBot="1">
      <c r="B17" s="201" t="str">
        <f>VLOOKUP(C17,'ROLL LIST'!$B$4:$O$206,14,0)</f>
        <v>GSSS 1</v>
      </c>
      <c r="C17" s="8">
        <f>E7</f>
        <v>111269</v>
      </c>
      <c r="D17" s="6">
        <f>E12</f>
        <v>111274</v>
      </c>
      <c r="E17" s="10">
        <f t="shared" si="1"/>
        <v>6</v>
      </c>
    </row>
    <row r="18" spans="2:5" ht="19.5" thickBot="1">
      <c r="B18" s="286" t="s">
        <v>17</v>
      </c>
      <c r="C18" s="287"/>
      <c r="D18" s="288"/>
      <c r="E18" s="35">
        <f>E15+E16+E17</f>
        <v>24</v>
      </c>
    </row>
    <row r="22" spans="2:5" ht="72" customHeight="1">
      <c r="D22" s="289" t="s">
        <v>24</v>
      </c>
      <c r="E22" s="289"/>
    </row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</sheetData>
  <mergeCells count="10">
    <mergeCell ref="B13:E13"/>
    <mergeCell ref="B18:D18"/>
    <mergeCell ref="D22:E22"/>
    <mergeCell ref="C1:E1"/>
    <mergeCell ref="B3:E3"/>
    <mergeCell ref="B4:B5"/>
    <mergeCell ref="C4:D4"/>
    <mergeCell ref="E4:E5"/>
    <mergeCell ref="C5:D5"/>
    <mergeCell ref="B2:E2"/>
  </mergeCells>
  <pageMargins left="0.35" right="0.28000000000000003" top="0.35" bottom="0.44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C00000"/>
  </sheetPr>
  <dimension ref="B1:F21"/>
  <sheetViews>
    <sheetView workbookViewId="0">
      <selection activeCell="B3" sqref="B3:F3"/>
    </sheetView>
  </sheetViews>
  <sheetFormatPr defaultRowHeight="15"/>
  <cols>
    <col min="1" max="1" width="4.28515625" customWidth="1"/>
    <col min="2" max="6" width="18.28515625" style="1" customWidth="1"/>
  </cols>
  <sheetData>
    <row r="1" spans="2:6" ht="69.75" customHeight="1" thickBot="1">
      <c r="B1" s="23"/>
      <c r="C1" s="290" t="s">
        <v>16</v>
      </c>
      <c r="D1" s="290"/>
      <c r="E1" s="290"/>
      <c r="F1" s="291"/>
    </row>
    <row r="2" spans="2:6" ht="33" customHeight="1" thickBot="1">
      <c r="B2" s="320" t="str">
        <f>'School Wise Roll Number List '!B2</f>
        <v>ijh{kk dsUnz%&amp;jkmekfo--------------------------¼17-------½</v>
      </c>
      <c r="C2" s="321"/>
      <c r="D2" s="321"/>
      <c r="E2" s="321"/>
      <c r="F2" s="322"/>
    </row>
    <row r="3" spans="2:6" ht="32.25" customHeight="1" thickBot="1">
      <c r="B3" s="292" t="s">
        <v>54</v>
      </c>
      <c r="C3" s="293"/>
      <c r="D3" s="293"/>
      <c r="E3" s="293"/>
      <c r="F3" s="294"/>
    </row>
    <row r="4" spans="2:6" ht="21" customHeight="1">
      <c r="B4" s="323" t="s">
        <v>142</v>
      </c>
      <c r="C4" s="297" t="s">
        <v>141</v>
      </c>
      <c r="D4" s="325"/>
      <c r="E4" s="298"/>
      <c r="F4" s="326" t="s">
        <v>15</v>
      </c>
    </row>
    <row r="5" spans="2:6" ht="21" customHeight="1" thickBot="1">
      <c r="B5" s="324"/>
      <c r="C5" s="328" t="s">
        <v>20</v>
      </c>
      <c r="D5" s="329"/>
      <c r="E5" s="330"/>
      <c r="F5" s="327"/>
    </row>
    <row r="6" spans="2:6" s="2" customFormat="1" ht="21.75" thickBot="1">
      <c r="B6" s="33" t="s">
        <v>0</v>
      </c>
      <c r="C6" s="34" t="s">
        <v>1</v>
      </c>
      <c r="D6" s="33" t="s">
        <v>2</v>
      </c>
      <c r="E6" s="34" t="s">
        <v>6</v>
      </c>
      <c r="F6" s="33" t="s">
        <v>43</v>
      </c>
    </row>
    <row r="7" spans="2:6" s="52" customFormat="1" ht="57.75" customHeight="1" thickBot="1">
      <c r="B7" s="41">
        <f>'room-7'!D12+1</f>
        <v>111170</v>
      </c>
      <c r="C7" s="182">
        <f>'ROLL LIST'!B163</f>
        <v>111281</v>
      </c>
      <c r="D7" s="42">
        <f>'room-7'!C12+1</f>
        <v>111216</v>
      </c>
      <c r="E7" s="43">
        <f>C11+1</f>
        <v>111286</v>
      </c>
      <c r="F7" s="42">
        <f>D11+1</f>
        <v>111221</v>
      </c>
    </row>
    <row r="8" spans="2:6" s="52" customFormat="1" ht="57.75" customHeight="1" thickBot="1">
      <c r="B8" s="41">
        <f t="shared" ref="B8:E11" si="0">B7+1</f>
        <v>111171</v>
      </c>
      <c r="C8" s="51">
        <f t="shared" si="0"/>
        <v>111282</v>
      </c>
      <c r="D8" s="41">
        <f t="shared" si="0"/>
        <v>111217</v>
      </c>
      <c r="E8" s="44">
        <f t="shared" si="0"/>
        <v>111287</v>
      </c>
      <c r="F8" s="41">
        <f>F7+1</f>
        <v>111222</v>
      </c>
    </row>
    <row r="9" spans="2:6" s="52" customFormat="1" ht="57.75" customHeight="1" thickBot="1">
      <c r="B9" s="41">
        <f t="shared" si="0"/>
        <v>111172</v>
      </c>
      <c r="C9" s="51">
        <f t="shared" si="0"/>
        <v>111283</v>
      </c>
      <c r="D9" s="41">
        <f t="shared" si="0"/>
        <v>111218</v>
      </c>
      <c r="E9" s="44">
        <f t="shared" si="0"/>
        <v>111288</v>
      </c>
      <c r="F9" s="41">
        <f>F8+1</f>
        <v>111223</v>
      </c>
    </row>
    <row r="10" spans="2:6" s="52" customFormat="1" ht="57.75" customHeight="1" thickBot="1">
      <c r="B10" s="41">
        <f t="shared" si="0"/>
        <v>111173</v>
      </c>
      <c r="C10" s="51">
        <f t="shared" si="0"/>
        <v>111284</v>
      </c>
      <c r="D10" s="41">
        <f t="shared" si="0"/>
        <v>111219</v>
      </c>
      <c r="E10" s="44">
        <f t="shared" si="0"/>
        <v>111289</v>
      </c>
      <c r="F10" s="41">
        <f>F9+1</f>
        <v>111224</v>
      </c>
    </row>
    <row r="11" spans="2:6" s="52" customFormat="1" ht="57.75" customHeight="1" thickBot="1">
      <c r="B11" s="41">
        <f t="shared" si="0"/>
        <v>111174</v>
      </c>
      <c r="C11" s="51">
        <f t="shared" si="0"/>
        <v>111285</v>
      </c>
      <c r="D11" s="41">
        <f t="shared" si="0"/>
        <v>111220</v>
      </c>
      <c r="E11" s="44">
        <f t="shared" si="0"/>
        <v>111290</v>
      </c>
      <c r="F11" s="41">
        <f>F10+1</f>
        <v>111225</v>
      </c>
    </row>
    <row r="12" spans="2:6" s="2" customFormat="1" ht="31.5" customHeight="1" thickBot="1">
      <c r="B12" s="303" t="s">
        <v>42</v>
      </c>
      <c r="C12" s="304"/>
      <c r="D12" s="304"/>
      <c r="E12" s="304"/>
      <c r="F12" s="305"/>
    </row>
    <row r="13" spans="2:6" ht="31.5" customHeight="1" thickBot="1">
      <c r="B13" s="312" t="s">
        <v>14</v>
      </c>
      <c r="C13" s="313"/>
      <c r="D13" s="39" t="s">
        <v>3</v>
      </c>
      <c r="E13" s="129" t="s">
        <v>4</v>
      </c>
      <c r="F13" s="129" t="s">
        <v>5</v>
      </c>
    </row>
    <row r="14" spans="2:6" s="12" customFormat="1" ht="33" customHeight="1">
      <c r="B14" s="314" t="str">
        <f>VLOOKUP(D14,'ROLL LIST'!$B$4:$O$206,14,0)</f>
        <v>GSSS 1</v>
      </c>
      <c r="C14" s="315"/>
      <c r="D14" s="36">
        <f>B7</f>
        <v>111170</v>
      </c>
      <c r="E14" s="37">
        <f>B11</f>
        <v>111174</v>
      </c>
      <c r="F14" s="9">
        <f>E14-D14+1</f>
        <v>5</v>
      </c>
    </row>
    <row r="15" spans="2:6" s="12" customFormat="1" ht="33" customHeight="1">
      <c r="B15" s="316" t="str">
        <f>VLOOKUP(D15,'ROLL LIST'!$B$4:$O$206,14,0)</f>
        <v>GSSS 1</v>
      </c>
      <c r="C15" s="317"/>
      <c r="D15" s="30">
        <f>D7</f>
        <v>111216</v>
      </c>
      <c r="E15" s="31">
        <f>F11</f>
        <v>111225</v>
      </c>
      <c r="F15" s="32">
        <f t="shared" ref="F15:F16" si="1">E15-D15+1</f>
        <v>10</v>
      </c>
    </row>
    <row r="16" spans="2:6" s="12" customFormat="1" ht="33" customHeight="1" thickBot="1">
      <c r="B16" s="318">
        <f>VLOOKUP(D16,'ROLL LIST'!$B$4:$O$206,14,0)</f>
        <v>0</v>
      </c>
      <c r="C16" s="319"/>
      <c r="D16" s="111">
        <f>C7</f>
        <v>111281</v>
      </c>
      <c r="E16" s="112">
        <f>E11</f>
        <v>111290</v>
      </c>
      <c r="F16" s="113">
        <f t="shared" si="1"/>
        <v>10</v>
      </c>
    </row>
    <row r="17" spans="2:6" ht="24" thickBot="1">
      <c r="B17" s="309" t="s">
        <v>17</v>
      </c>
      <c r="C17" s="310"/>
      <c r="D17" s="310"/>
      <c r="E17" s="311"/>
      <c r="F17" s="114">
        <f>F14+F15+F16</f>
        <v>25</v>
      </c>
    </row>
    <row r="18" spans="2:6" ht="9.75" customHeight="1"/>
    <row r="19" spans="2:6" ht="9.75" customHeight="1"/>
    <row r="20" spans="2:6" ht="9.75" customHeight="1"/>
    <row r="21" spans="2:6" ht="57" customHeight="1">
      <c r="E21" s="289" t="s">
        <v>24</v>
      </c>
      <c r="F21" s="289"/>
    </row>
  </sheetData>
  <mergeCells count="14">
    <mergeCell ref="C1:F1"/>
    <mergeCell ref="B2:F2"/>
    <mergeCell ref="B3:F3"/>
    <mergeCell ref="B4:B5"/>
    <mergeCell ref="C4:E4"/>
    <mergeCell ref="F4:F5"/>
    <mergeCell ref="C5:E5"/>
    <mergeCell ref="B17:E17"/>
    <mergeCell ref="E21:F21"/>
    <mergeCell ref="B12:F12"/>
    <mergeCell ref="B13:C13"/>
    <mergeCell ref="B14:C14"/>
    <mergeCell ref="B15:C15"/>
    <mergeCell ref="B16:C16"/>
  </mergeCells>
  <pageMargins left="0.35" right="0.28000000000000003" top="0.35" bottom="0.44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8</vt:i4>
      </vt:variant>
    </vt:vector>
  </HeadingPairs>
  <TitlesOfParts>
    <vt:vector size="34" baseType="lpstr">
      <vt:lpstr>Help</vt:lpstr>
      <vt:lpstr>ROLL LIST</vt:lpstr>
      <vt:lpstr>School Wise Roll Number List </vt:lpstr>
      <vt:lpstr>Time Table</vt:lpstr>
      <vt:lpstr>room-4</vt:lpstr>
      <vt:lpstr>room-5</vt:lpstr>
      <vt:lpstr>room-6</vt:lpstr>
      <vt:lpstr>room-7</vt:lpstr>
      <vt:lpstr>room-09</vt:lpstr>
      <vt:lpstr>room-10</vt:lpstr>
      <vt:lpstr>room-11</vt:lpstr>
      <vt:lpstr>room-12</vt:lpstr>
      <vt:lpstr>samekit-10</vt:lpstr>
      <vt:lpstr>10th Daily Sign List-04</vt:lpstr>
      <vt:lpstr>10th Daily Sign List-05</vt:lpstr>
      <vt:lpstr>10th Daily Sign List-06</vt:lpstr>
      <vt:lpstr>10th Daily Sign List-07</vt:lpstr>
      <vt:lpstr>10th Daily Sign List-09</vt:lpstr>
      <vt:lpstr>10th Daily Sign List-10</vt:lpstr>
      <vt:lpstr>10th Daily Sign List-11</vt:lpstr>
      <vt:lpstr>10th Daily Sign List-12</vt:lpstr>
      <vt:lpstr>Answer Book Info</vt:lpstr>
      <vt:lpstr>Admit Card Info</vt:lpstr>
      <vt:lpstr>Toilet Info</vt:lpstr>
      <vt:lpstr>Absentee Info</vt:lpstr>
      <vt:lpstr>Roll Number Sticker</vt:lpstr>
      <vt:lpstr>'10th Daily Sign List-04'!Print_Titles</vt:lpstr>
      <vt:lpstr>'10th Daily Sign List-05'!Print_Titles</vt:lpstr>
      <vt:lpstr>'10th Daily Sign List-06'!Print_Titles</vt:lpstr>
      <vt:lpstr>'10th Daily Sign List-07'!Print_Titles</vt:lpstr>
      <vt:lpstr>'10th Daily Sign List-09'!Print_Titles</vt:lpstr>
      <vt:lpstr>'10th Daily Sign List-10'!Print_Titles</vt:lpstr>
      <vt:lpstr>'10th Daily Sign List-11'!Print_Titles</vt:lpstr>
      <vt:lpstr>'10th Daily Sign List-12'!Print_Titles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GSSS RAIMALWADA</dc:creator>
  <cp:lastModifiedBy>DELL</cp:lastModifiedBy>
  <cp:lastPrinted>2023-03-12T07:01:10Z</cp:lastPrinted>
  <dcterms:created xsi:type="dcterms:W3CDTF">2018-04-03T04:29:32Z</dcterms:created>
  <dcterms:modified xsi:type="dcterms:W3CDTF">2023-03-12T09:13:46Z</dcterms:modified>
</cp:coreProperties>
</file>