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4" lowestEdited="4" rupBuild="4505"/>
  <workbookPr defaultThemeVersion="124226"/>
  <bookViews>
    <workbookView xWindow="240" yWindow="135" windowWidth="20730" windowHeight="9780" activeTab="3"/>
  </bookViews>
  <sheets>
    <sheet name="Help &amp; PL Cal. for new employee" sheetId="1" r:id="rId1"/>
    <sheet name="PL Surender Order" sheetId="2" r:id="rId2"/>
    <sheet name="PL Add for extra duty" sheetId="3" r:id="rId3"/>
    <sheet name="Leave-Encashment-On-Retirenment" sheetId="4" r:id="rId4"/>
  </sheets>
  <definedNames>
    <definedName name="_xlnm.Print_Area" localSheetId="3">'Leave-Encashment-On-Retirenment'!$B$2:$L$20</definedName>
    <definedName name="_xlnm.Print_Area" localSheetId="1">'PL Surender Order'!$A$1:$M$28</definedName>
  </definedNames>
  <calcPr calcId="124519"/>
</workbook>
</file>

<file path=xl/sharedStrings.xml><?xml version="1.0" encoding="utf-8"?>
<sst xmlns="http://schemas.openxmlformats.org/spreadsheetml/2006/main" uniqueCount="112" count="112">
  <si>
    <t>&amp;%% dk;kZy; vkns'k %%&amp;</t>
  </si>
  <si>
    <t>dkfeZd dk uke</t>
  </si>
  <si>
    <t>in</t>
  </si>
  <si>
    <t>mikftZr vodk'k ds udn Hkqxrku fd;s tkus dk ekg</t>
  </si>
  <si>
    <t>fo-fo-</t>
  </si>
  <si>
    <t>inLFkkiu LFkku</t>
  </si>
  <si>
    <t xml:space="preserve">ewy osru </t>
  </si>
  <si>
    <t>Ø- la-</t>
  </si>
  <si>
    <t>mikftZr vodk'k ds 15 fnol dk udn Hkqxrku</t>
  </si>
  <si>
    <t>;ksx</t>
  </si>
  <si>
    <t>mDr Lohd`fr dk bUnzkt lacaf/kr vf/kdkjh@dkfeZd dh ewy lsok iqfLrdk ds vodk’k ys[ks esa dj fn;k x;k gSA</t>
  </si>
  <si>
    <t xml:space="preserve">Øekad%&amp;       </t>
  </si>
  <si>
    <t>çfrfyfi%&amp;</t>
  </si>
  <si>
    <t>fnukad%&amp;</t>
  </si>
  <si>
    <t>2-    lacaf/kr dkfeZd lsok fooj.kA</t>
  </si>
  <si>
    <t>1-    midkS"kkf/kdkjh] midkS"kky;-------------------------------------------------A</t>
  </si>
  <si>
    <t>3-    dk;kZy; çfrA</t>
  </si>
  <si>
    <t>mikftZr vodk'k ds udn Hkqxrku gsrq vkosfnr fnukad</t>
  </si>
  <si>
    <t>is&amp; eSfVªDl ysoy</t>
  </si>
  <si>
    <t>eagxkbZ HkŸkk ¿fu;ekuqlkjÀ</t>
  </si>
  <si>
    <t xml:space="preserve">    for foHkkx] jktLFkku ljdkj ds vkns'k Øekad ,Q&amp;4¼1½ ,QMh :Yl@2008 fnukad&amp;03-04-2008 ,oa ,Q1¼12½,QMh@:Yl@2005@t;iqj fnukad%&amp;03-09-2008 ds vuqlkj LFkkuh; dk;kZy; ds v/khu dk;Zjr fuEukafdr vf/kdkfj;ksa@dkfeZdksa dks muds vkosnu fd;s tkus ij fofr; o"kZ% 2022&amp;23 gsrq fuEukuqlkj mikftZr vodk'k ds 15 fnol dk udn Hkqxrku fd;s tkus dh Lohd`fr çnku dh tkrh gSA </t>
  </si>
  <si>
    <t xml:space="preserve">   Ukke vf/kdkjh@  deZpkjh e; in</t>
  </si>
  <si>
    <t xml:space="preserve"> inLFkkiu</t>
  </si>
  <si>
    <t xml:space="preserve">      fnolksa dh la[;k</t>
  </si>
  <si>
    <t>ns; mikftZr vodk’k ¼fnuksa esa½</t>
  </si>
  <si>
    <t>fo'ks"k fooj.k</t>
  </si>
  <si>
    <t>fnukad ls</t>
  </si>
  <si>
    <t>fnukad rd</t>
  </si>
  <si>
    <t>fnu</t>
  </si>
  <si>
    <t>jkmekfo jk;eyokM+k</t>
  </si>
  <si>
    <t>yksd tqfEc’k ifj;kstuk }kjk vk;ksftr f’k{kd izf{k’k.k esa fnukad 22-06-2001 ls 30-06-2001 rd mifLFkfr nhA</t>
  </si>
  <si>
    <t>ernkrk lwfp;ksa ds ‘’kqf)dj.k ,oa izek.khdj.k gsrq jk"Vªh; vfHk;ku fnukad 11-05-2016 ls 19-06-2016 rd</t>
  </si>
  <si>
    <t>;ksx&amp;</t>
  </si>
  <si>
    <r>
      <t xml:space="preserve">                                       </t>
    </r>
    <r>
      <rPr>
        <b/>
        <sz val="18"/>
        <color rgb="FF000000"/>
        <rFont val="DevLys 010"/>
      </rPr>
      <t xml:space="preserve">&amp;% </t>
    </r>
    <r>
      <rPr>
        <b/>
        <u/>
        <sz val="18"/>
        <color rgb="FF000000"/>
        <rFont val="DevLys 010"/>
      </rPr>
      <t>dk;kZy; vkns'k</t>
    </r>
    <r>
      <rPr>
        <b/>
        <sz val="18"/>
        <color rgb="FF000000"/>
        <rFont val="DevLys 010"/>
      </rPr>
      <t xml:space="preserve"> %&amp;</t>
    </r>
    <r>
      <rPr>
        <sz val="18"/>
        <color rgb="FF000000"/>
        <rFont val="DevLys 010"/>
      </rPr>
      <t xml:space="preserve">                                                                    </t>
    </r>
  </si>
  <si>
    <t>MhMhvks gLrk{kj e; eqgj</t>
  </si>
  <si>
    <t xml:space="preserve">          jktLFkku lsok fu;e&amp;92 ch ds rgr fuEu dkfeZdksa dks fuEukuqlkj mikftZr vodk’k dk ifjykHk Lohd`r fd;k tkdj lacaf/kr dkfeZd ds vodk’k [kkrs esa fu;ekuqlkj ,d frgkbZ ds fglkc ls tksM+us dh vuqefr iznku dh tkrh gSA</t>
  </si>
  <si>
    <t>Øekad %&amp;----------------------------------------------------------------------------------------</t>
  </si>
  <si>
    <t>fnukad %&amp;---------------------------------------</t>
  </si>
  <si>
    <t>Jh mEesn rj³</t>
  </si>
  <si>
    <t>DDO SEAL &amp; SIGNATURE</t>
  </si>
  <si>
    <t>Name of Employee</t>
  </si>
  <si>
    <t>Designation</t>
  </si>
  <si>
    <t>Emp ID No</t>
  </si>
  <si>
    <t>Bank A/C No</t>
  </si>
  <si>
    <t>GPF No.</t>
  </si>
  <si>
    <t>Date Of Birth</t>
  </si>
  <si>
    <t>Retirement Date</t>
  </si>
  <si>
    <t>Days Sanctioned (PL)</t>
  </si>
  <si>
    <t xml:space="preserve">Basic Pay 
</t>
  </si>
  <si>
    <t>Pay Matrix Level</t>
  </si>
  <si>
    <t>Teacher</t>
  </si>
  <si>
    <t>L-13</t>
  </si>
  <si>
    <r>
      <t xml:space="preserve">::- </t>
    </r>
    <r>
      <rPr>
        <b/>
        <u/>
        <sz val="16"/>
        <color rgb="FF000000"/>
        <rFont val="Cambria"/>
      </rPr>
      <t>Calculation Of Leave Encashment on Retirement</t>
    </r>
    <r>
      <rPr>
        <b/>
        <sz val="16"/>
        <color rgb="FF000000"/>
        <rFont val="Cambria"/>
      </rPr>
      <t xml:space="preserve"> -::</t>
    </r>
  </si>
  <si>
    <t>Sr. No.</t>
  </si>
  <si>
    <t>Date Of Retirement</t>
  </si>
  <si>
    <t>Employee's Last Basic Pay (Pay Matrix level)</t>
  </si>
  <si>
    <t>Last DA Rate (%)</t>
  </si>
  <si>
    <t>Total Days of PL</t>
  </si>
  <si>
    <t>Pay and Allowance</t>
  </si>
  <si>
    <t>Deduction</t>
  </si>
  <si>
    <t>Net Pay</t>
  </si>
  <si>
    <t>Basic</t>
  </si>
  <si>
    <t>DA</t>
  </si>
  <si>
    <t>Gross Amount</t>
  </si>
  <si>
    <t>Allowances</t>
  </si>
  <si>
    <t>Net pay in figures:-…………………………………………………………………………………………...</t>
  </si>
  <si>
    <t>Seal And Signature Of DDO</t>
  </si>
  <si>
    <t>Gross Amount =</t>
  </si>
  <si>
    <t>Deductions</t>
  </si>
  <si>
    <t xml:space="preserve">Net Pay = </t>
  </si>
  <si>
    <t>S. No.</t>
  </si>
  <si>
    <t xml:space="preserve"> Choudhary</t>
  </si>
  <si>
    <t>RJJO19882123456</t>
  </si>
  <si>
    <t>dk;kZy;%&amp; jktdh; mPp ek/;fed fo|ky; jk;eyokM+k ¼ckfi.kh½ tks/kiqj</t>
  </si>
  <si>
    <t>Øekad %&amp;----------------------------------------------------------------------</t>
  </si>
  <si>
    <t>fnukad %&amp;-----------------------------------------</t>
  </si>
  <si>
    <t>&amp;%% lsokfuo`fÙk mikftZr vodk'k Hkqxrku Lohd`fr vkns'k %%&amp;</t>
  </si>
  <si>
    <t xml:space="preserve">        jktLFkku flfoy lsok isa'ku fu;e&amp;1996 ds fu;e&amp;50 ,oa 53 ds vuqlkj avf/kokf"kZdh vk;q ¼60 o"kZ½ iw.kZ gksus vFkok lsokfuo`fÙk isa'ku çkIr djus ij LFkkuh; dk;kZy; v/khu fuEu dkfeZd dks muds gd esa foÙk foHkkx dh vf/klwpuk Øekad&amp;,Q1¼12½12 foÙk@fu;e@2005 fnukad&amp;17-11-2014 mikftZr vodk'k ds vuqlkj.k es x.kukuqlkj ys[kksa esa cdk;k@vo'ks"k 300 fnuksa ls vukf/kd ds mikftZr vodk'k ds ,ot esa muds leku vodk'k osru dh jkf'k fuEu fooj.kkuqlkj lacaf/kr dkfeZd ds [kkrs esa vkgfjr fd;s tkus dh vuqefr ,rn }kjk çnku dh tkrh gSA</t>
  </si>
  <si>
    <t>&amp;%% dkfeZd fooj.k %%&amp;</t>
  </si>
  <si>
    <t>Calculator for First PL Add (New Employee)</t>
  </si>
  <si>
    <t>From</t>
  </si>
  <si>
    <t>To</t>
  </si>
  <si>
    <t>Total Days</t>
  </si>
  <si>
    <t xml:space="preserve">PL </t>
  </si>
  <si>
    <t>Category of employee :-</t>
  </si>
  <si>
    <t>Ministrial</t>
  </si>
  <si>
    <t xml:space="preserve"> Name Of Employee :-</t>
  </si>
  <si>
    <t>Ummed</t>
  </si>
  <si>
    <t> एक कर्मचारी के सेवानिवृत हो जाने के बाद उसे उसके खाते में शेष उपार्जित अवकाश का नगद भुगतान करने हेतु बिल बनाने से पहले निम्न कार्यवाही पूर्ण की जानी जरुरी है-</t>
  </si>
  <si>
    <t>(1) PPO नं जारी हो जाने के बाद पे मैनेजर पर PPO नं वेरीफाई कीजिए जिसकी प्रक्रिया इस प्रकार है-Paymanager Login » Master » Enter PPO no Enter Employee ID » Verify पर क्लिक कीजिए |</t>
  </si>
  <si>
    <t>(2) कार्मिक का डाटा यथा नाम, जन्मतिथि पेमेनेजर पर और PPO में एक समान होना चाहिए। अगर एक समान नहीं है-तो पहले डाटा में संशोधन करके HOD से अप्रूव करवाना होगा |</t>
  </si>
  <si>
    <t>(4) उपार्जित अवकाश के नगद भुगतान हेतु बजट हेड – 2071-01-115-01-01 निर्धारित है।</t>
  </si>
  <si>
    <t> No of Days में जितने दिन उपार्जित अवकाश का भुगतान करना है उतने दिनों की संख्या भरिए।  कर्मचारी को नाम या Employee ID के द्वारा सर्च कीजिये।  Add पर क्लिक कीजिए।</t>
  </si>
  <si>
    <t>कार्मिक का उपार्जित अवकाश के नगद भुगतान का बिल (Leave Encashment Bill) बनकर तैयार है।  आवश्यक डाक्यूमेंट्स अपलोड कीजिए।</t>
  </si>
  <si>
    <t>(कार्यालय से स्वीकृति आदेश, नियोक्ता अधिकारी द्वारा जारी सेवानिवृति आदेश, कार्यमुक्ति रिपोर्ट, PPO प्रति)  बिल को DDO फॉरवर्ड कीजिए।  बिल पर ई साइन करके ट्रेजरी को फॉरवर्ड कीजिए।</t>
  </si>
  <si>
    <t>नोट : कार्मिक को सेवानिवृत्त पीएल भुगतान हेतु नए बनाये ” बजट हेड 2071 ” ग्रुप में ट्रांसफर नही करना है।</t>
  </si>
  <si>
    <r>
      <t> Bill Allocation कीजिये। बिल एलोकेशन में ऑब्जेक्ट हेड 84 लिखना है। Bill Allocation करते समय</t>
    </r>
    <r>
      <rPr>
        <sz val="8"/>
        <color rgb="FFFF0000"/>
        <rFont val="Arial"/>
      </rPr>
      <t> </t>
    </r>
    <r>
      <rPr>
        <b/>
        <sz val="8"/>
        <color rgb="FFFF0000"/>
        <rFont val="Arial"/>
      </rPr>
      <t>Bill Name में उस ग्रुप को चुनिए जो आपने अभी बनाया है।</t>
    </r>
  </si>
  <si>
    <r>
      <t> Bill Preparation » Leave Encashment Preparation » Leave Encashment Retirement</t>
    </r>
    <r>
      <rPr>
        <sz val="8"/>
        <color rgb="FFFF0000"/>
        <rFont val="Arial"/>
      </rPr>
      <t> </t>
    </r>
    <r>
      <rPr>
        <b/>
        <sz val="8"/>
        <color rgb="FFFF0000"/>
        <rFont val="Arial"/>
      </rPr>
      <t>पर क्लिक कीजिए।  Year चुनिए » Month चुनिए » Bill Group चुनिए » Bill No. चुनिए » Order no चुनिए।</t>
    </r>
  </si>
  <si>
    <t>(3) सेवानिवृत होने जा रहे कार्मिक के पेंशन कुलक के साथ  निर्धारित प्रारूप में बजट डिमांड करनी होगी।</t>
  </si>
  <si>
    <t>(5) बजट डिमांड हेतु प्रारूप के साथ PL सम्बन्धी कार्यालय आदेश प्रति, PPO नं की प्रति लगा कर अपने पेंशन विभाग के क्षेत्रीय कार्यालय को E-mail कीजिए। बजट प्राप्त होने के बाद पे मैनेजर पर लीव इंकेशमेंट बिल बनाने की प्रक्रिया  सबसे पहले Master में जाकर बजट हेड 2071-01-115-01-01 का निम्नानुसार नया ग्रुप बनाना होगा ( Group Name-अपनी सुविधानुसार)-</t>
  </si>
  <si>
    <r>
      <t xml:space="preserve">Budget Head – 2071-01-115-01-01   </t>
    </r>
    <r>
      <rPr>
        <b/>
        <sz val="8"/>
        <color rgb="FFFF0000"/>
        <rFont val="Times New Roman"/>
      </rPr>
      <t xml:space="preserve">→  </t>
    </r>
    <r>
      <rPr>
        <b/>
        <sz val="8"/>
        <color rgb="FFFF0000"/>
        <rFont val="Arial"/>
      </rPr>
      <t>Demand No-15   →   Object Head-84    →  BFC Type- SF   →   Head Type-Voted</t>
    </r>
  </si>
  <si>
    <r>
      <t xml:space="preserve">इस एक्सेल प्रोग्राम में आपकी सुविधा के लिए उपलब्ध है </t>
    </r>
    <r>
      <rPr>
        <b/>
        <sz val="16"/>
        <color rgb="FF002060"/>
        <rFont val="Times New Roman"/>
      </rPr>
      <t>→</t>
    </r>
  </si>
  <si>
    <t>उक्त सारणी में किसी नवनियुक्त कार्मिक कि सेवा पुस्तिका में उपार्जित अवकाश की गणना कर सकते है (नियमानुसार किसी मंत्रालयिक कार्मिक को एक वर्ष में अधिकतम 30 तथा अन्य कार्मिक के हक़ में 15 PL जोड़े जाते है)</t>
  </si>
  <si>
    <t>"PL Surender Order" शीट में किसी कार्यालय द्वारा किसी कार्मिक को एक वित्तीय वर्ष में दिए जाने वाले उपार्जित अवकाश के नकद लाभ (अधिकतम 15 दिन) का आदेश तैयार कर सकते हैं.</t>
  </si>
  <si>
    <t>"PL Add for extra duty" शीट में किसी कार्मिक द्वारा राजकीय अवकाश के दिनों में किये गए राजकीय कार्य के बदले अर्जित उपार्जित अवकाश (1/3) की गणना/आदेश तैयार कर सकते हैं.</t>
  </si>
  <si>
    <t xml:space="preserve">"Leave-Encashment-On-Retirenment" शीट में किसी कार्यालय से  सेवानिवृत होने जा रहे किसी कार्मिक के सेवाकाल में अर्जित उपार्जित अवकाश का नकद भुगतान (अधिकतम 300) का आदेश तैयार कर सकते हैं. </t>
  </si>
  <si>
    <t xml:space="preserve">Programmer:- </t>
  </si>
  <si>
    <t xml:space="preserve">Ummed Tarad </t>
  </si>
  <si>
    <t>(Teacher, GSSS Raimalwada)</t>
  </si>
  <si>
    <r>
      <t xml:space="preserve"> Email ID-</t>
    </r>
    <r>
      <rPr>
        <b/>
        <sz val="11"/>
        <color rgb="FF000000"/>
        <rFont val="Cambria"/>
      </rPr>
      <t>ummedtrdedu@gmail.com</t>
    </r>
  </si>
  <si>
    <t>-:: सेवानिवृत्ति उपार्जित अवकाश भुगतान स्वीकृति आदेश ::-</t>
  </si>
  <si>
    <t>-:: कार्मिक विवरण ::-</t>
  </si>
</sst>
</file>

<file path=xl/styles.xml><?xml version="1.0" encoding="utf-8"?>
<styleSheet xmlns="http://schemas.openxmlformats.org/spreadsheetml/2006/main">
  <numFmts count="9">
    <numFmt numFmtId="0" formatCode="General"/>
    <numFmt numFmtId="14" formatCode="m/d/yyyy"/>
    <numFmt numFmtId="168" formatCode="0.0"/>
    <numFmt numFmtId="167" formatCode="0.000"/>
    <numFmt numFmtId="9" formatCode="0%"/>
    <numFmt numFmtId="165" formatCode="&quot;L-&quot;0"/>
    <numFmt numFmtId="164" formatCode="[$-409]d/mmm/yyyy;@"/>
    <numFmt numFmtId="166" formatCode="[$-14009]dd/mm/yyyy;@"/>
    <numFmt numFmtId="3" formatCode="#,##0"/>
  </numFmts>
  <fonts count="41">
    <font>
      <name val="Calibri"/>
      <sz val="11"/>
    </font>
    <font>
      <name val="Calibri"/>
      <sz val="11"/>
      <color rgb="FF000000"/>
    </font>
    <font>
      <name val="Calibri"/>
      <sz val="11"/>
      <color rgb="FF7030A0"/>
    </font>
    <font>
      <name val="Cambria"/>
      <sz val="28"/>
      <color rgb="FFFFFFFF"/>
    </font>
    <font>
      <name val="Cambria"/>
      <b/>
      <sz val="20"/>
      <color rgb="FF000000"/>
    </font>
    <font>
      <name val="Aachen BT"/>
      <b/>
      <sz val="18"/>
      <color rgb="FF000000"/>
    </font>
    <font>
      <name val="Cambria"/>
      <b/>
      <sz val="9"/>
      <color rgb="FF000000"/>
    </font>
    <font>
      <name val="Cambria"/>
      <b/>
      <sz val="14"/>
      <color rgb="FF000000"/>
    </font>
    <font>
      <name val="Cambria"/>
      <b/>
      <sz val="22"/>
      <color rgb="FF000000"/>
    </font>
    <font>
      <name val="Cambria"/>
      <b/>
      <sz val="11"/>
      <color rgb="FF000000"/>
    </font>
    <font>
      <name val="Calibri"/>
      <b/>
      <sz val="16"/>
      <color rgb="FF002060"/>
    </font>
    <font>
      <name val="Calibri"/>
      <b/>
      <sz val="10"/>
      <color rgb="FF000000"/>
    </font>
    <font>
      <name val="Calibri"/>
      <b/>
      <sz val="11"/>
      <color rgb="FF000000"/>
    </font>
    <font>
      <name val="Arial"/>
      <b/>
      <sz val="10"/>
      <color rgb="FF000000"/>
    </font>
    <font>
      <name val="Arial"/>
      <b/>
      <sz val="10"/>
      <color rgb="FF7030A0"/>
    </font>
    <font>
      <name val="Arial"/>
      <b/>
      <sz val="8"/>
      <color rgb="FFFF0000"/>
    </font>
    <font>
      <name val="Arial"/>
      <b/>
      <sz val="8"/>
      <color rgb="FFFFFFFF"/>
    </font>
    <font>
      <name val="DevLys 010"/>
      <sz val="11"/>
      <color rgb="FF000000"/>
    </font>
    <font>
      <name val="DevLys 010"/>
      <b/>
      <sz val="24"/>
      <color rgb="FF000000"/>
    </font>
    <font>
      <name val="Calibri"/>
      <sz val="16"/>
      <color rgb="FFFFFF00"/>
    </font>
    <font>
      <name val="DevLys 010"/>
      <b/>
      <sz val="14"/>
      <color rgb="FF000000"/>
    </font>
    <font>
      <name val="DevLys 010"/>
      <sz val="14"/>
      <color rgb="FF000000"/>
    </font>
    <font>
      <name val="DevLys 010"/>
      <sz val="16"/>
      <color rgb="FF000000"/>
    </font>
    <font>
      <name val="Cambria"/>
      <sz val="14"/>
      <color rgb="FF000000"/>
    </font>
    <font>
      <name val="DevLys 010"/>
      <sz val="12"/>
      <color rgb="FF000000"/>
    </font>
    <font>
      <name val="DevLys 010"/>
      <b/>
      <sz val="16"/>
      <color rgb="FF000000"/>
    </font>
    <font>
      <name val="Cambria"/>
      <sz val="12"/>
      <color rgb="FF000000"/>
    </font>
    <font>
      <name val="Calibri"/>
      <sz val="14"/>
      <color rgb="FF000000"/>
    </font>
    <font>
      <name val="Cambria"/>
      <sz val="11"/>
      <color rgb="FF000000"/>
    </font>
    <font>
      <name val="DevLys 010"/>
      <sz val="28"/>
      <color rgb="FF000000"/>
    </font>
    <font>
      <name val="DevLys 010"/>
      <sz val="18"/>
      <color rgb="FF000000"/>
    </font>
    <font>
      <name val="DevLys 010"/>
      <b/>
      <sz val="12"/>
      <color rgb="FF000000"/>
    </font>
    <font>
      <name val="DevLys 010"/>
      <b/>
      <sz val="11"/>
      <color rgb="FF000000"/>
    </font>
    <font>
      <name val="DevLys 010"/>
      <sz val="9"/>
      <color rgb="FF000000"/>
    </font>
    <font>
      <name val="DevLys 010"/>
      <sz val="8"/>
      <color rgb="FF000000"/>
    </font>
    <font>
      <name val="DevLys 010"/>
      <sz val="10"/>
      <color rgb="FF000000"/>
    </font>
    <font>
      <name val="DevLys 010"/>
      <b/>
      <sz val="26"/>
      <color rgb="FF000000"/>
    </font>
    <font>
      <name val="Cambria"/>
      <b/>
      <sz val="16"/>
      <color rgb="FF000000"/>
    </font>
    <font>
      <name val="Cambria"/>
      <sz val="12"/>
      <color rgb="FFFF0000"/>
    </font>
    <font>
      <name val="Cambria"/>
      <b/>
      <sz val="12"/>
      <color rgb="FF000000"/>
    </font>
    <font>
      <name val="Cambria"/>
      <b/>
      <sz val="16"/>
      <color rgb="FF002060"/>
    </font>
  </fonts>
  <fills count="11">
    <fill>
      <patternFill patternType="none"/>
    </fill>
    <fill>
      <patternFill patternType="gray125"/>
    </fill>
    <fill>
      <patternFill patternType="solid">
        <fgColor rgb="FF0070C0"/>
        <bgColor indexed="64"/>
      </patternFill>
    </fill>
    <fill>
      <patternFill patternType="solid">
        <fgColor rgb="FF000000"/>
        <bgColor indexed="64"/>
      </patternFill>
    </fill>
    <fill>
      <patternFill patternType="solid">
        <fgColor rgb="FFDBEEF3"/>
        <bgColor indexed="64"/>
      </patternFill>
    </fill>
    <fill>
      <patternFill patternType="solid">
        <fgColor rgb="FFFFFF00"/>
        <bgColor indexed="64"/>
      </patternFill>
    </fill>
    <fill>
      <patternFill patternType="solid">
        <fgColor rgb="FFC6D9F0"/>
        <bgColor indexed="64"/>
      </patternFill>
    </fill>
    <fill>
      <patternFill patternType="solid">
        <fgColor rgb="FFFFFFFF"/>
        <bgColor indexed="64"/>
      </patternFill>
    </fill>
    <fill>
      <patternFill patternType="solid">
        <fgColor rgb="FFF2DCDB"/>
        <bgColor indexed="64"/>
      </patternFill>
    </fill>
    <fill>
      <patternFill patternType="solid">
        <fgColor rgb="FFD8D8D8"/>
        <bgColor indexed="64"/>
      </patternFill>
    </fill>
    <fill>
      <patternFill patternType="solid">
        <fgColor rgb="FFFDE9D9"/>
        <bgColor indexed="64"/>
      </patternFill>
    </fill>
  </fills>
  <borders count="5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alignment vertical="center"/>
    </xf>
  </cellStyleXfs>
  <cellXfs count="208">
    <xf numFmtId="0" fontId="0" fillId="0" borderId="0" xfId="0">
      <alignment vertical="center"/>
    </xf>
    <xf numFmtId="0" fontId="1" fillId="0" borderId="0" xfId="0" applyAlignment="1">
      <alignment vertical="bottom"/>
      <protection locked="1" hidden="1"/>
    </xf>
    <xf numFmtId="0" fontId="1" fillId="2" borderId="0" xfId="0" applyFill="1" applyAlignment="1">
      <alignment horizontal="center" vertical="bottom"/>
      <protection locked="1" hidden="1"/>
    </xf>
    <xf numFmtId="0" fontId="2" fillId="2" borderId="0" xfId="0" applyFont="1" applyFill="1" applyAlignment="1">
      <alignment horizontal="center" vertical="bottom"/>
      <protection locked="1" hidden="1"/>
    </xf>
    <xf numFmtId="0" fontId="3" fillId="3" borderId="0" xfId="0" applyFont="1" applyFill="1" applyAlignment="1">
      <alignment horizontal="center" vertical="center"/>
      <protection locked="1" hidden="1"/>
    </xf>
    <xf numFmtId="0" fontId="4" fillId="0" borderId="1" xfId="0" applyFont="1" applyBorder="1" applyAlignment="1">
      <alignment horizontal="center" vertical="center" wrapText="1"/>
      <protection locked="1" hidden="1"/>
    </xf>
    <xf numFmtId="0" fontId="1" fillId="0" borderId="2" xfId="0" applyBorder="1" applyAlignment="1">
      <alignment horizontal="center" vertical="bottom"/>
      <protection locked="1" hidden="1"/>
    </xf>
    <xf numFmtId="0" fontId="4" fillId="0" borderId="3" xfId="0" applyFont="1" applyBorder="1" applyAlignment="1">
      <alignment horizontal="left" vertical="center" indent="11"/>
      <protection locked="1" hidden="1"/>
    </xf>
    <xf numFmtId="0" fontId="4" fillId="0" borderId="4" xfId="0" applyFont="1" applyBorder="1" applyAlignment="1">
      <alignment horizontal="left" vertical="center" indent="11"/>
      <protection locked="1" hidden="1"/>
    </xf>
    <xf numFmtId="0" fontId="4" fillId="0" borderId="4" xfId="0" applyFont="1" applyBorder="1" applyAlignment="1">
      <alignment horizontal="left" vertical="center" indent="3"/>
      <protection locked="0" hidden="0"/>
    </xf>
    <xf numFmtId="0" fontId="4" fillId="0" borderId="5" xfId="0" applyFont="1" applyBorder="1" applyAlignment="1">
      <alignment horizontal="left" vertical="center" indent="3"/>
      <protection locked="0" hidden="0"/>
    </xf>
    <xf numFmtId="0" fontId="5" fillId="0" borderId="6" xfId="0" applyFont="1" applyBorder="1" applyAlignment="1">
      <alignment horizontal="center" vertical="center" wrapText="1"/>
      <protection locked="1" hidden="1"/>
    </xf>
    <xf numFmtId="0" fontId="1" fillId="0" borderId="7" xfId="0" applyBorder="1" applyAlignment="1">
      <alignment horizontal="center" vertical="bottom"/>
      <protection locked="1" hidden="1"/>
    </xf>
    <xf numFmtId="0" fontId="4" fillId="0" borderId="8" xfId="0" applyFont="1" applyBorder="1" applyAlignment="1">
      <alignment horizontal="left" vertical="center" indent="8"/>
      <protection locked="1" hidden="1"/>
    </xf>
    <xf numFmtId="0" fontId="4" fillId="0" borderId="9" xfId="0" applyFont="1" applyBorder="1" applyAlignment="1">
      <alignment horizontal="left" vertical="center" indent="8"/>
      <protection locked="1" hidden="1"/>
    </xf>
    <xf numFmtId="0" fontId="4" fillId="0" borderId="10" xfId="0" applyFont="1" applyBorder="1" applyAlignment="1">
      <alignment horizontal="left" vertical="center" indent="3"/>
      <protection locked="0" hidden="0"/>
    </xf>
    <xf numFmtId="0" fontId="4" fillId="0" borderId="11" xfId="0" applyFont="1" applyBorder="1" applyAlignment="1">
      <alignment horizontal="left" vertical="center" indent="3"/>
      <protection locked="0" hidden="0"/>
    </xf>
    <xf numFmtId="0" fontId="6" fillId="0" borderId="6" xfId="0" applyFont="1" applyBorder="1" applyAlignment="1">
      <alignment horizontal="center" vertical="center" wrapText="1"/>
      <protection locked="1" hidden="1"/>
    </xf>
    <xf numFmtId="0" fontId="4" fillId="4" borderId="12" xfId="0" applyFont="1" applyFill="1" applyBorder="1" applyAlignment="1">
      <alignment horizontal="center" vertical="center"/>
      <protection locked="1" hidden="1"/>
    </xf>
    <xf numFmtId="0" fontId="4" fillId="4" borderId="13" xfId="0" applyFont="1" applyFill="1" applyBorder="1" applyAlignment="1">
      <alignment horizontal="center" vertical="center"/>
      <protection locked="1" hidden="1"/>
    </xf>
    <xf numFmtId="0" fontId="4" fillId="4" borderId="14" xfId="0" applyFont="1" applyFill="1" applyBorder="1" applyAlignment="1">
      <alignment horizontal="center" vertical="center"/>
      <protection locked="1" hidden="1"/>
    </xf>
    <xf numFmtId="0" fontId="7" fillId="0" borderId="6" xfId="0" applyFont="1" applyBorder="1" applyAlignment="1">
      <alignment horizontal="center" vertical="top" wrapText="1"/>
      <protection locked="1" hidden="1"/>
    </xf>
    <xf numFmtId="14" fontId="8" fillId="0" borderId="15" xfId="0" applyNumberFormat="1" applyFont="1" applyBorder="1" applyAlignment="1">
      <alignment horizontal="center" vertical="center"/>
      <protection locked="0" hidden="0"/>
    </xf>
    <xf numFmtId="14" fontId="8" fillId="0" borderId="16" xfId="0" applyNumberFormat="1" applyFont="1" applyBorder="1" applyAlignment="1">
      <alignment horizontal="center" vertical="center"/>
      <protection locked="0" hidden="0"/>
    </xf>
    <xf numFmtId="0" fontId="9" fillId="0" borderId="16" xfId="0" applyFont="1" applyBorder="1" applyAlignment="1">
      <alignment horizontal="center" vertical="center" wrapText="1"/>
      <protection locked="1" hidden="1"/>
    </xf>
    <xf numFmtId="168" fontId="4" fillId="0" borderId="17" xfId="0" applyNumberFormat="1" applyFont="1" applyBorder="1" applyAlignment="1">
      <alignment horizontal="center" vertical="center"/>
      <protection locked="1" hidden="1"/>
    </xf>
    <xf numFmtId="0" fontId="7" fillId="0" borderId="8" xfId="0" applyFont="1" applyBorder="1" applyAlignment="1">
      <alignment horizontal="center" vertical="top" wrapText="1"/>
      <protection locked="1" hidden="1"/>
    </xf>
    <xf numFmtId="0" fontId="1" fillId="0" borderId="18" xfId="0" applyBorder="1" applyAlignment="1">
      <alignment horizontal="center" vertical="bottom"/>
      <protection locked="1" hidden="1"/>
    </xf>
    <xf numFmtId="167" fontId="1" fillId="0" borderId="0" xfId="0" applyNumberFormat="1" applyAlignment="1">
      <alignment horizontal="center" vertical="center"/>
      <protection locked="1" hidden="1"/>
    </xf>
    <xf numFmtId="0" fontId="2" fillId="2" borderId="9" xfId="0" applyFont="1" applyFill="1" applyBorder="1" applyAlignment="1">
      <alignment horizontal="center" vertical="bottom"/>
      <protection locked="1" hidden="1"/>
    </xf>
    <xf numFmtId="0" fontId="10" fillId="5" borderId="19" xfId="0" applyFont="1" applyFill="1" applyBorder="1" applyAlignment="1">
      <alignment horizontal="center" vertical="bottom"/>
      <protection locked="1" hidden="1"/>
    </xf>
    <xf numFmtId="0" fontId="10" fillId="5" borderId="20" xfId="0" applyFont="1" applyFill="1" applyBorder="1" applyAlignment="1">
      <alignment horizontal="center" vertical="bottom"/>
      <protection locked="1" hidden="1"/>
    </xf>
    <xf numFmtId="0" fontId="10" fillId="5" borderId="21" xfId="0" applyFont="1" applyFill="1" applyBorder="1" applyAlignment="1">
      <alignment horizontal="center" vertical="bottom"/>
      <protection locked="1" hidden="1"/>
    </xf>
    <xf numFmtId="0" fontId="1" fillId="0" borderId="19" xfId="0" applyBorder="1" applyAlignment="1">
      <alignment horizontal="center" vertical="center"/>
      <protection locked="1" hidden="1"/>
    </xf>
    <xf numFmtId="0" fontId="11" fillId="0" borderId="20" xfId="0" applyFont="1" applyBorder="1" applyAlignment="1">
      <alignment horizontal="left" vertical="center" wrapText="1"/>
      <protection locked="1" hidden="1"/>
    </xf>
    <xf numFmtId="0" fontId="11" fillId="0" borderId="21" xfId="0" applyFont="1" applyBorder="1" applyAlignment="1">
      <alignment horizontal="left" vertical="center" wrapText="1"/>
      <protection locked="1" hidden="1"/>
    </xf>
    <xf numFmtId="0" fontId="12" fillId="0" borderId="20" xfId="0" applyFont="1" applyBorder="1" applyAlignment="1">
      <alignment horizontal="center" vertical="bottom"/>
      <protection locked="1" hidden="1"/>
    </xf>
    <xf numFmtId="0" fontId="12" fillId="0" borderId="21" xfId="0" applyFont="1" applyBorder="1" applyAlignment="1">
      <alignment horizontal="center" vertical="bottom"/>
      <protection locked="1" hidden="1"/>
    </xf>
    <xf numFmtId="0" fontId="1" fillId="0" borderId="1" xfId="0" applyBorder="1" applyAlignment="1">
      <alignment horizontal="center" vertical="center"/>
      <protection locked="1" hidden="1"/>
    </xf>
    <xf numFmtId="0" fontId="13" fillId="0" borderId="0" xfId="0" applyFont="1" applyBorder="1" applyAlignment="1">
      <alignment horizontal="center" vertical="center" wrapText="1"/>
      <protection locked="1" hidden="1"/>
    </xf>
    <xf numFmtId="0" fontId="13" fillId="0" borderId="7" xfId="0" applyFont="1" applyBorder="1" applyAlignment="1">
      <alignment horizontal="center" vertical="center" wrapText="1"/>
      <protection locked="1" hidden="1"/>
    </xf>
    <xf numFmtId="0" fontId="1" fillId="0" borderId="6" xfId="0" applyBorder="1" applyAlignment="1">
      <alignment horizontal="center" vertical="center"/>
      <protection locked="1" hidden="1"/>
    </xf>
    <xf numFmtId="0" fontId="14" fillId="0" borderId="0" xfId="0" applyFont="1" applyBorder="1" applyAlignment="1">
      <alignment horizontal="center" vertical="center" wrapText="1"/>
      <protection locked="1" hidden="1"/>
    </xf>
    <xf numFmtId="0" fontId="14" fillId="0" borderId="7" xfId="0" applyFont="1" applyBorder="1" applyAlignment="1">
      <alignment horizontal="center" vertical="center" wrapText="1"/>
      <protection locked="1" hidden="1"/>
    </xf>
    <xf numFmtId="0" fontId="15" fillId="0" borderId="0" xfId="0" applyFont="1" applyBorder="1" applyAlignment="1">
      <alignment horizontal="center" vertical="center" wrapText="1"/>
      <protection locked="1" hidden="1"/>
    </xf>
    <xf numFmtId="0" fontId="15" fillId="0" borderId="7" xfId="0" applyFont="1" applyBorder="1" applyAlignment="1">
      <alignment horizontal="center" vertical="center" wrapText="1"/>
      <protection locked="1" hidden="1"/>
    </xf>
    <xf numFmtId="0" fontId="1" fillId="0" borderId="8" xfId="0" applyBorder="1" applyAlignment="1">
      <alignment horizontal="center" vertical="center"/>
      <protection locked="1" hidden="1"/>
    </xf>
    <xf numFmtId="0" fontId="16" fillId="3" borderId="9" xfId="0" applyFont="1" applyFill="1" applyBorder="1" applyAlignment="1">
      <alignment horizontal="center" vertical="center" wrapText="1"/>
      <protection locked="1" hidden="1"/>
    </xf>
    <xf numFmtId="0" fontId="16" fillId="3" borderId="18" xfId="0" applyFont="1" applyFill="1" applyBorder="1" applyAlignment="1">
      <alignment horizontal="center" vertical="center" wrapText="1"/>
      <protection locked="1" hidden="1"/>
    </xf>
    <xf numFmtId="0" fontId="17" fillId="0" borderId="0" xfId="0" applyFont="1" applyAlignment="1">
      <alignment vertical="bottom"/>
      <protection locked="1" hidden="1"/>
    </xf>
    <xf numFmtId="0" fontId="1" fillId="6" borderId="0" xfId="0" applyFill="1" applyAlignment="1">
      <alignment vertical="bottom"/>
      <protection locked="1" hidden="1"/>
    </xf>
    <xf numFmtId="0" fontId="18" fillId="7" borderId="0" xfId="0" applyFont="1" applyFill="1" applyAlignment="1">
      <alignment horizontal="center" vertical="center"/>
      <protection locked="0" hidden="0"/>
    </xf>
    <xf numFmtId="0" fontId="19" fillId="3" borderId="0" xfId="0" applyFont="1" applyFill="1" applyAlignment="1">
      <alignment horizontal="center" vertical="center" wrapText="1" textRotation="90"/>
      <protection locked="1" hidden="1"/>
    </xf>
    <xf numFmtId="0" fontId="20" fillId="0" borderId="0" xfId="0" applyFont="1" applyAlignment="1">
      <alignment horizontal="center" vertical="bottom"/>
      <protection locked="1" hidden="1"/>
    </xf>
    <xf numFmtId="0" fontId="21" fillId="0" borderId="22" xfId="0" applyFont="1" applyBorder="1" applyAlignment="1">
      <alignment horizontal="justify" vertical="justify" wrapText="1"/>
      <protection locked="0" hidden="0"/>
    </xf>
    <xf numFmtId="0" fontId="22" fillId="0" borderId="23" xfId="0" applyFont="1" applyBorder="1" applyAlignment="1">
      <alignment horizontal="center" vertical="top" wrapText="1"/>
      <protection locked="1" hidden="1"/>
    </xf>
    <xf numFmtId="0" fontId="21" fillId="0" borderId="23" xfId="0" applyFont="1" applyBorder="1" applyAlignment="1">
      <alignment horizontal="center" vertical="top" wrapText="1"/>
      <protection locked="1" hidden="1"/>
    </xf>
    <xf numFmtId="0" fontId="21" fillId="0" borderId="24" xfId="0" applyFont="1" applyBorder="1" applyAlignment="1">
      <alignment vertical="center" wrapText="1"/>
      <protection locked="1" hidden="1"/>
    </xf>
    <xf numFmtId="0" fontId="22" fillId="0" borderId="24" xfId="0" applyFont="1" applyBorder="1" applyAlignment="1">
      <alignment horizontal="center" vertical="top" wrapText="1"/>
      <protection locked="1" hidden="1"/>
    </xf>
    <xf numFmtId="9" fontId="23" fillId="8" borderId="25" xfId="0" applyNumberFormat="1" applyFont="1" applyFill="1" applyBorder="1" applyAlignment="1">
      <alignment horizontal="center" vertical="top" wrapText="1"/>
      <protection locked="0" hidden="0"/>
    </xf>
    <xf numFmtId="0" fontId="22" fillId="0" borderId="26" xfId="0" applyFont="1" applyBorder="1" applyAlignment="1">
      <alignment horizontal="center" vertical="top" wrapText="1"/>
      <protection locked="1" hidden="1"/>
    </xf>
    <xf numFmtId="0" fontId="24" fillId="0" borderId="24" xfId="0" applyFont="1" applyBorder="1" applyAlignment="1">
      <alignment horizontal="center" vertical="top" wrapText="1"/>
      <protection locked="1" hidden="1"/>
    </xf>
    <xf numFmtId="0" fontId="25" fillId="0" borderId="27" xfId="0" applyFont="1" applyBorder="1" applyAlignment="1">
      <alignment horizontal="center" vertical="top" wrapText="1"/>
      <protection locked="1" hidden="1"/>
    </xf>
    <xf numFmtId="0" fontId="22" fillId="0" borderId="25" xfId="0" applyFont="1" applyBorder="1" applyAlignment="1">
      <alignment horizontal="center" vertical="top" wrapText="1"/>
      <protection locked="1" hidden="1"/>
    </xf>
    <xf numFmtId="0" fontId="23" fillId="8" borderId="13" xfId="0" applyFont="1" applyFill="1" applyBorder="1" applyAlignment="1">
      <alignment horizontal="center" vertical="top" wrapText="1"/>
      <protection locked="0" hidden="0"/>
    </xf>
    <xf numFmtId="0" fontId="22" fillId="0" borderId="28" xfId="0" applyFont="1" applyBorder="1" applyAlignment="1">
      <alignment horizontal="center" vertical="top" wrapText="1"/>
      <protection locked="1" hidden="1"/>
    </xf>
    <xf numFmtId="9" fontId="26" fillId="8" borderId="13" xfId="0" applyNumberFormat="1" applyFont="1" applyFill="1" applyBorder="1" applyAlignment="1">
      <alignment horizontal="center" vertical="top" wrapText="1"/>
      <protection locked="1" hidden="1"/>
    </xf>
    <xf numFmtId="0" fontId="25" fillId="0" borderId="29" xfId="0" applyFont="1" applyBorder="1" applyAlignment="1">
      <alignment horizontal="center" vertical="top" wrapText="1"/>
      <protection locked="1" hidden="1"/>
    </xf>
    <xf numFmtId="0" fontId="22" fillId="0" borderId="13" xfId="0" applyFont="1" applyBorder="1" applyAlignment="1">
      <alignment horizontal="center" vertical="top" wrapText="1"/>
      <protection locked="1" hidden="1"/>
    </xf>
    <xf numFmtId="0" fontId="27" fillId="0" borderId="0" xfId="0" applyFont="1" applyAlignment="1">
      <alignment vertical="bottom"/>
      <protection locked="1" hidden="1"/>
    </xf>
    <xf numFmtId="0" fontId="21" fillId="0" borderId="23" xfId="0" applyFont="1" applyBorder="1" applyAlignment="1">
      <alignment horizontal="center" vertical="bottom" wrapText="1"/>
      <protection locked="0" hidden="0"/>
    </xf>
    <xf numFmtId="0" fontId="23" fillId="0" borderId="23" xfId="0" applyFont="1" applyBorder="1" applyAlignment="1">
      <alignment horizontal="center" vertical="bottom" wrapText="1"/>
      <protection locked="0" hidden="0"/>
    </xf>
    <xf numFmtId="14" fontId="23" fillId="0" borderId="23" xfId="0" applyNumberFormat="1" applyFont="1" applyBorder="1" applyAlignment="1">
      <alignment horizontal="center" vertical="bottom" wrapText="1"/>
      <protection locked="0" hidden="0"/>
    </xf>
    <xf numFmtId="165" fontId="23" fillId="0" borderId="23" xfId="0" applyNumberFormat="1" applyFont="1" applyBorder="1" applyAlignment="1">
      <alignment horizontal="center" vertical="bottom" wrapText="1"/>
      <protection locked="0" hidden="0"/>
    </xf>
    <xf numFmtId="0" fontId="23" fillId="0" borderId="23" xfId="0" applyFont="1" applyBorder="1" applyAlignment="1">
      <alignment horizontal="center" vertical="bottom" wrapText="1"/>
      <protection locked="1" hidden="1"/>
    </xf>
    <xf numFmtId="0" fontId="23" fillId="0" borderId="13" xfId="0" applyFont="1" applyBorder="1" applyAlignment="1">
      <alignment horizontal="center" vertical="bottom" wrapText="1"/>
      <protection locked="1" hidden="1"/>
    </xf>
    <xf numFmtId="0" fontId="7" fillId="0" borderId="23" xfId="0" applyFont="1" applyBorder="1" applyAlignment="1">
      <alignment horizontal="center" vertical="bottom" wrapText="1"/>
      <protection locked="1" hidden="1"/>
    </xf>
    <xf numFmtId="0" fontId="21" fillId="0" borderId="23" xfId="0" applyFont="1" applyBorder="1" applyAlignment="1">
      <alignment horizontal="center" vertical="bottom" wrapText="1"/>
      <protection locked="1" hidden="1"/>
    </xf>
    <xf numFmtId="0" fontId="27" fillId="6" borderId="0" xfId="0" applyFont="1" applyFill="1" applyAlignment="1">
      <alignment vertical="bottom"/>
      <protection locked="1" hidden="1"/>
    </xf>
    <xf numFmtId="0" fontId="21" fillId="0" borderId="0" xfId="0" applyFont="1" applyAlignment="1">
      <alignment horizontal="left" vertical="bottom"/>
      <protection locked="1" hidden="1"/>
    </xf>
    <xf numFmtId="0" fontId="23" fillId="0" borderId="0" xfId="0" applyFont="1" applyAlignment="1">
      <alignment horizontal="center" vertical="center" wrapText="1"/>
      <protection locked="1" hidden="1"/>
    </xf>
    <xf numFmtId="0" fontId="21" fillId="0" borderId="0" xfId="0" applyFont="1" applyAlignment="1">
      <alignment vertical="bottom"/>
      <protection locked="1" hidden="1"/>
    </xf>
    <xf numFmtId="0" fontId="28" fillId="0" borderId="0" xfId="0" applyFont="1" applyAlignment="1">
      <alignment horizontal="center" vertical="center" wrapText="1"/>
      <protection locked="1" hidden="1"/>
    </xf>
    <xf numFmtId="0" fontId="21" fillId="6" borderId="0" xfId="0" applyFont="1" applyFill="1" applyAlignment="1">
      <alignment vertical="bottom"/>
      <protection locked="1" hidden="1"/>
    </xf>
    <xf numFmtId="0" fontId="24" fillId="0" borderId="0" xfId="0" applyFont="1" applyAlignment="1">
      <alignment vertical="bottom"/>
      <protection locked="1" hidden="1"/>
    </xf>
    <xf numFmtId="0" fontId="21" fillId="8" borderId="0" xfId="0" applyFont="1" applyFill="1" applyAlignment="1">
      <alignment horizontal="center" vertical="bottom"/>
      <protection locked="0" hidden="0"/>
    </xf>
    <xf numFmtId="0" fontId="21" fillId="0" borderId="0" xfId="0" applyFont="1" applyAlignment="1">
      <alignment horizontal="right" vertical="bottom"/>
      <protection locked="1" hidden="1"/>
    </xf>
    <xf numFmtId="0" fontId="21" fillId="8" borderId="0" xfId="0" applyFont="1" applyFill="1" applyAlignment="1">
      <alignment horizontal="left" vertical="bottom"/>
      <protection locked="0" hidden="0"/>
    </xf>
    <xf numFmtId="0" fontId="21" fillId="0" borderId="0" xfId="0" applyFont="1" applyAlignment="1">
      <alignment vertical="bottom"/>
      <protection locked="1" hidden="1"/>
    </xf>
    <xf numFmtId="0" fontId="21" fillId="0" borderId="0" xfId="0" applyFont="1" applyAlignment="1">
      <alignment horizontal="left" vertical="bottom"/>
      <protection locked="1" hidden="1"/>
    </xf>
    <xf numFmtId="0" fontId="21" fillId="0" borderId="0" xfId="0" applyFont="1" applyAlignment="1">
      <alignment horizontal="left" vertical="bottom" indent="5"/>
      <protection locked="1" hidden="1"/>
    </xf>
    <xf numFmtId="0" fontId="21" fillId="0" borderId="0" xfId="0" applyFont="1" applyAlignment="1">
      <alignment horizontal="justify" vertical="bottom"/>
      <protection locked="1" hidden="1"/>
    </xf>
    <xf numFmtId="0" fontId="29" fillId="0" borderId="1" xfId="0" applyFont="1" applyBorder="1" applyAlignment="1">
      <alignment horizontal="center" vertical="bottom"/>
      <protection locked="0" hidden="0"/>
    </xf>
    <xf numFmtId="0" fontId="29" fillId="0" borderId="30" xfId="0" applyFont="1" applyBorder="1" applyAlignment="1">
      <alignment horizontal="center" vertical="bottom"/>
      <protection locked="0" hidden="0"/>
    </xf>
    <xf numFmtId="0" fontId="29" fillId="0" borderId="2" xfId="0" applyFont="1" applyBorder="1" applyAlignment="1">
      <alignment horizontal="center" vertical="bottom"/>
      <protection locked="0" hidden="0"/>
    </xf>
    <xf numFmtId="0" fontId="22" fillId="0" borderId="6" xfId="0" applyFont="1" applyBorder="1" applyAlignment="1">
      <alignment horizontal="center" vertical="bottom"/>
      <protection locked="0" hidden="0"/>
    </xf>
    <xf numFmtId="0" fontId="22" fillId="0" borderId="0" xfId="0" applyFont="1" applyBorder="1" applyAlignment="1">
      <alignment horizontal="center" vertical="bottom"/>
      <protection locked="0" hidden="0"/>
    </xf>
    <xf numFmtId="0" fontId="22" fillId="0" borderId="7" xfId="0" applyFont="1" applyBorder="1" applyAlignment="1">
      <alignment horizontal="center" vertical="bottom"/>
      <protection locked="0" hidden="0"/>
    </xf>
    <xf numFmtId="0" fontId="30" fillId="0" borderId="8" xfId="0" applyFont="1" applyBorder="1" applyAlignment="1">
      <alignment horizontal="left" vertical="top" wrapText="1"/>
      <protection locked="1" hidden="1"/>
    </xf>
    <xf numFmtId="0" fontId="30" fillId="0" borderId="9" xfId="0" applyFont="1" applyBorder="1" applyAlignment="1">
      <alignment horizontal="left" vertical="top" wrapText="1"/>
      <protection locked="1" hidden="1"/>
    </xf>
    <xf numFmtId="0" fontId="30" fillId="0" borderId="18" xfId="0" applyFont="1" applyBorder="1" applyAlignment="1">
      <alignment horizontal="left" vertical="top" wrapText="1"/>
      <protection locked="1" hidden="1"/>
    </xf>
    <xf numFmtId="0" fontId="30" fillId="0" borderId="8" xfId="0" applyFont="1" applyBorder="1" applyAlignment="1">
      <alignment horizontal="justify" vertical="justify" wrapText="1"/>
      <protection locked="0" hidden="0"/>
    </xf>
    <xf numFmtId="0" fontId="30" fillId="0" borderId="9" xfId="0" applyFont="1" applyBorder="1" applyAlignment="1">
      <alignment horizontal="justify" vertical="justify" wrapText="1"/>
      <protection locked="0" hidden="0"/>
    </xf>
    <xf numFmtId="0" fontId="30" fillId="0" borderId="18" xfId="0" applyFont="1" applyBorder="1" applyAlignment="1">
      <alignment horizontal="justify" vertical="justify" wrapText="1"/>
      <protection locked="0" hidden="0"/>
    </xf>
    <xf numFmtId="0" fontId="20" fillId="0" borderId="31" xfId="0" applyFont="1" applyBorder="1" applyAlignment="1">
      <alignment horizontal="center" vertical="top" wrapText="1"/>
      <protection locked="1" hidden="1"/>
    </xf>
    <xf numFmtId="0" fontId="31" fillId="0" borderId="32" xfId="0" applyFont="1" applyBorder="1" applyAlignment="1">
      <alignment horizontal="center" vertical="top" wrapText="1"/>
      <protection locked="1" hidden="1"/>
    </xf>
    <xf numFmtId="0" fontId="20" fillId="0" borderId="32" xfId="0" applyFont="1" applyBorder="1" applyAlignment="1">
      <alignment horizontal="center" vertical="center" wrapText="1"/>
      <protection locked="1" hidden="1"/>
    </xf>
    <xf numFmtId="0" fontId="32" fillId="0" borderId="32" xfId="0" applyFont="1" applyBorder="1" applyAlignment="1">
      <alignment horizontal="center" vertical="center" wrapText="1"/>
      <protection locked="1" hidden="1"/>
    </xf>
    <xf numFmtId="0" fontId="25" fillId="0" borderId="33" xfId="0" applyFont="1" applyBorder="1" applyAlignment="1">
      <alignment horizontal="center" vertical="center" wrapText="1"/>
      <protection locked="1" hidden="1"/>
    </xf>
    <xf numFmtId="0" fontId="20" fillId="0" borderId="34" xfId="0" applyFont="1" applyBorder="1" applyAlignment="1">
      <alignment horizontal="center" vertical="top" wrapText="1"/>
      <protection locked="1" hidden="1"/>
    </xf>
    <xf numFmtId="0" fontId="31" fillId="0" borderId="23" xfId="0" applyFont="1" applyBorder="1" applyAlignment="1">
      <alignment horizontal="center" vertical="top" wrapText="1"/>
      <protection locked="1" hidden="1"/>
    </xf>
    <xf numFmtId="0" fontId="20" fillId="0" borderId="23" xfId="0" applyFont="1" applyBorder="1" applyAlignment="1">
      <alignment horizontal="center" vertical="center" wrapText="1"/>
      <protection locked="1" hidden="1"/>
    </xf>
    <xf numFmtId="0" fontId="20" fillId="0" borderId="23" xfId="0" applyFont="1" applyBorder="1" applyAlignment="1">
      <alignment horizontal="center" vertical="top" wrapText="1"/>
      <protection locked="1" hidden="1"/>
    </xf>
    <xf numFmtId="0" fontId="31" fillId="0" borderId="23" xfId="0" applyFont="1" applyBorder="1" applyAlignment="1">
      <alignment horizontal="center" vertical="top" wrapText="1"/>
      <protection locked="1" hidden="1"/>
    </xf>
    <xf numFmtId="0" fontId="32" fillId="0" borderId="23" xfId="0" applyFont="1" applyBorder="1" applyAlignment="1">
      <alignment horizontal="center" vertical="center" wrapText="1"/>
      <protection locked="1" hidden="1"/>
    </xf>
    <xf numFmtId="0" fontId="25" fillId="0" borderId="35" xfId="0" applyFont="1" applyBorder="1" applyAlignment="1">
      <alignment horizontal="center" vertical="center" wrapText="1"/>
      <protection locked="1" hidden="1"/>
    </xf>
    <xf numFmtId="0" fontId="1" fillId="0" borderId="0" xfId="0">
      <alignment vertical="center"/>
      <protection locked="1" hidden="1"/>
    </xf>
    <xf numFmtId="0" fontId="22" fillId="0" borderId="36" xfId="0" applyFont="1" applyBorder="1" applyAlignment="1">
      <alignment horizontal="center" vertical="center" wrapText="1"/>
      <protection locked="1" hidden="1"/>
    </xf>
    <xf numFmtId="0" fontId="30" fillId="0" borderId="27" xfId="0" applyFont="1" applyBorder="1" applyAlignment="1">
      <alignment horizontal="center" vertical="center" wrapText="1"/>
      <protection locked="0" hidden="0"/>
    </xf>
    <xf numFmtId="0" fontId="30" fillId="0" borderId="24" xfId="0" applyFont="1" applyBorder="1" applyAlignment="1">
      <alignment horizontal="center" vertical="center" wrapText="1"/>
      <protection locked="0" hidden="0"/>
    </xf>
    <xf numFmtId="14" fontId="22" fillId="0" borderId="23" xfId="0" applyNumberFormat="1" applyFont="1" applyBorder="1" applyAlignment="1">
      <alignment horizontal="center" vertical="center" wrapText="1"/>
      <protection locked="0" hidden="0"/>
    </xf>
    <xf numFmtId="0" fontId="22" fillId="0" borderId="23" xfId="0" applyFont="1" applyBorder="1" applyAlignment="1">
      <alignment horizontal="center" vertical="center" wrapText="1"/>
      <protection locked="0" hidden="1"/>
    </xf>
    <xf numFmtId="0" fontId="33" fillId="0" borderId="35" xfId="0" applyFont="1" applyBorder="1" applyAlignment="1">
      <alignment horizontal="center" vertical="center" wrapText="1"/>
      <protection locked="0" hidden="0"/>
    </xf>
    <xf numFmtId="0" fontId="22" fillId="0" borderId="37" xfId="0" applyFont="1" applyBorder="1" applyAlignment="1">
      <alignment horizontal="center" vertical="center" wrapText="1"/>
      <protection locked="1" hidden="1"/>
    </xf>
    <xf numFmtId="0" fontId="30" fillId="0" borderId="38" xfId="0" applyFont="1" applyBorder="1" applyAlignment="1">
      <alignment horizontal="center" vertical="center" wrapText="1"/>
      <protection locked="0" hidden="0"/>
    </xf>
    <xf numFmtId="0" fontId="30" fillId="0" borderId="25" xfId="0" applyFont="1" applyBorder="1" applyAlignment="1">
      <alignment horizontal="center" vertical="center" wrapText="1"/>
      <protection locked="0" hidden="0"/>
    </xf>
    <xf numFmtId="0" fontId="33" fillId="0" borderId="39" xfId="0" applyFont="1" applyBorder="1" applyAlignment="1">
      <alignment horizontal="center" vertical="center" wrapText="1"/>
      <protection locked="0" hidden="0"/>
    </xf>
    <xf numFmtId="0" fontId="34" fillId="0" borderId="35" xfId="0" applyFont="1" applyBorder="1" applyAlignment="1">
      <alignment horizontal="center" vertical="center" wrapText="1"/>
      <protection locked="0" hidden="0"/>
    </xf>
    <xf numFmtId="0" fontId="30" fillId="0" borderId="40" xfId="0" applyFont="1" applyBorder="1" applyAlignment="1">
      <alignment horizontal="center" vertical="center" wrapText="1"/>
      <protection locked="0" hidden="0"/>
    </xf>
    <xf numFmtId="0" fontId="30" fillId="0" borderId="41" xfId="0" applyFont="1" applyBorder="1" applyAlignment="1">
      <alignment horizontal="center" vertical="center" wrapText="1"/>
      <protection locked="0" hidden="0"/>
    </xf>
    <xf numFmtId="14" fontId="22" fillId="0" borderId="24" xfId="0" applyNumberFormat="1" applyFont="1" applyBorder="1" applyAlignment="1">
      <alignment horizontal="center" vertical="center" wrapText="1"/>
      <protection locked="0" hidden="0"/>
    </xf>
    <xf numFmtId="0" fontId="22" fillId="0" borderId="42" xfId="0" applyFont="1" applyBorder="1" applyAlignment="1">
      <alignment horizontal="center" vertical="center" wrapText="1"/>
      <protection locked="1" hidden="1"/>
    </xf>
    <xf numFmtId="0" fontId="20" fillId="0" borderId="20" xfId="0" applyFont="1" applyBorder="1" applyAlignment="1">
      <alignment horizontal="right" vertical="center"/>
      <protection locked="1" hidden="1"/>
    </xf>
    <xf numFmtId="0" fontId="20" fillId="0" borderId="43" xfId="0" applyFont="1" applyBorder="1" applyAlignment="1">
      <alignment horizontal="right" vertical="center"/>
      <protection locked="1" hidden="1"/>
    </xf>
    <xf numFmtId="0" fontId="25" fillId="0" borderId="44" xfId="0" applyFont="1" applyBorder="1" applyAlignment="1">
      <alignment horizontal="center" vertical="bottom" wrapText="1"/>
      <protection locked="0" hidden="1"/>
    </xf>
    <xf numFmtId="0" fontId="35" fillId="0" borderId="45" xfId="0" applyFont="1" applyBorder="1" applyAlignment="1">
      <alignment horizontal="center" vertical="top" wrapText="1"/>
      <protection locked="1" hidden="1"/>
    </xf>
    <xf numFmtId="0" fontId="22" fillId="0" borderId="30" xfId="0" applyFont="1" applyBorder="1" applyAlignment="1">
      <alignment horizontal="center" vertical="top" wrapText="1"/>
      <protection locked="1" hidden="1"/>
    </xf>
    <xf numFmtId="0" fontId="17" fillId="0" borderId="0" xfId="0" applyFont="1" applyBorder="1" applyAlignment="1">
      <alignment horizontal="center" vertical="bottom"/>
      <protection locked="1" hidden="1"/>
    </xf>
    <xf numFmtId="0" fontId="22" fillId="0" borderId="0" xfId="0" applyFont="1" applyAlignment="1">
      <alignment horizontal="left" vertical="bottom"/>
      <protection locked="0" hidden="0"/>
    </xf>
    <xf numFmtId="0" fontId="21" fillId="0" borderId="0" xfId="0" applyFont="1" applyAlignment="1">
      <alignment horizontal="left" vertical="bottom"/>
      <protection locked="0" hidden="0"/>
    </xf>
    <xf numFmtId="0" fontId="17" fillId="0" borderId="0" xfId="0" applyFont="1" applyAlignment="1">
      <alignment horizontal="center" vertical="center"/>
      <protection locked="1" hidden="1"/>
    </xf>
    <xf numFmtId="164" fontId="26" fillId="7" borderId="0" xfId="0" applyNumberFormat="1" applyFont="1" applyFill="1" applyAlignment="1">
      <alignment horizontal="left" vertical="bottom"/>
      <protection locked="1" hidden="1"/>
    </xf>
    <xf numFmtId="0" fontId="1" fillId="0" borderId="0" xfId="0" applyAlignment="1">
      <alignment horizontal="center" vertical="bottom"/>
      <protection locked="1" hidden="1"/>
    </xf>
    <xf numFmtId="0" fontId="36" fillId="9" borderId="19" xfId="0" applyFont="1" applyFill="1" applyBorder="1" applyAlignment="1">
      <alignment horizontal="center" vertical="center"/>
      <protection locked="0" hidden="0"/>
    </xf>
    <xf numFmtId="0" fontId="36" fillId="9" borderId="20" xfId="0" applyFont="1" applyFill="1" applyBorder="1" applyAlignment="1">
      <alignment horizontal="center" vertical="center"/>
      <protection locked="0" hidden="0"/>
    </xf>
    <xf numFmtId="0" fontId="36" fillId="9" borderId="21" xfId="0" applyFont="1" applyFill="1" applyBorder="1" applyAlignment="1">
      <alignment horizontal="center" vertical="center"/>
      <protection locked="0" hidden="0"/>
    </xf>
    <xf numFmtId="0" fontId="22" fillId="7" borderId="19" xfId="0" applyFont="1" applyFill="1" applyBorder="1" applyAlignment="1">
      <alignment horizontal="left" vertical="center"/>
      <protection locked="0" hidden="0"/>
    </xf>
    <xf numFmtId="0" fontId="22" fillId="7" borderId="20" xfId="0" applyFont="1" applyFill="1" applyBorder="1" applyAlignment="1">
      <alignment horizontal="left" vertical="center"/>
      <protection locked="0" hidden="0"/>
    </xf>
    <xf numFmtId="0" fontId="22" fillId="7" borderId="20" xfId="0" applyFont="1" applyFill="1" applyBorder="1" applyAlignment="1">
      <alignment horizontal="right" vertical="center"/>
      <protection locked="0" hidden="0"/>
    </xf>
    <xf numFmtId="0" fontId="22" fillId="7" borderId="21" xfId="0" applyFont="1" applyFill="1" applyBorder="1" applyAlignment="1">
      <alignment horizontal="right" vertical="center"/>
      <protection locked="0" hidden="0"/>
    </xf>
    <xf numFmtId="0" fontId="25" fillId="7" borderId="1" xfId="0" applyFont="1" applyFill="1" applyBorder="1" applyAlignment="1">
      <alignment horizontal="center" vertical="center"/>
      <protection locked="1" hidden="1"/>
    </xf>
    <xf numFmtId="0" fontId="25" fillId="7" borderId="30" xfId="0" applyFont="1" applyFill="1" applyBorder="1" applyAlignment="1">
      <alignment horizontal="center" vertical="center"/>
      <protection locked="1" hidden="1"/>
    </xf>
    <xf numFmtId="0" fontId="25" fillId="7" borderId="2" xfId="0" applyFont="1" applyFill="1" applyBorder="1" applyAlignment="1">
      <alignment horizontal="center" vertical="center"/>
      <protection locked="1" hidden="1"/>
    </xf>
    <xf numFmtId="0" fontId="21" fillId="0" borderId="6" xfId="0" applyFont="1" applyBorder="1" applyAlignment="1">
      <alignment horizontal="justify" vertical="justify" wrapText="1"/>
      <protection locked="0" hidden="0"/>
    </xf>
    <xf numFmtId="0" fontId="21" fillId="0" borderId="0" xfId="0" applyFont="1" applyBorder="1" applyAlignment="1">
      <alignment horizontal="justify" vertical="justify" wrapText="1"/>
      <protection locked="0" hidden="0"/>
    </xf>
    <xf numFmtId="0" fontId="21" fillId="0" borderId="7" xfId="0" applyFont="1" applyBorder="1" applyAlignment="1">
      <alignment horizontal="justify" vertical="justify" wrapText="1"/>
      <protection locked="0" hidden="0"/>
    </xf>
    <xf numFmtId="0" fontId="26" fillId="7" borderId="31" xfId="0" applyFont="1" applyFill="1" applyBorder="1" applyAlignment="1">
      <alignment horizontal="center" vertical="center" wrapText="1"/>
      <protection locked="1" hidden="1"/>
    </xf>
    <xf numFmtId="0" fontId="26" fillId="7" borderId="32" xfId="0" applyFont="1" applyFill="1" applyBorder="1" applyAlignment="1">
      <alignment horizontal="center" vertical="center" wrapText="1"/>
      <protection locked="1" hidden="1"/>
    </xf>
    <xf numFmtId="0" fontId="26" fillId="7" borderId="33" xfId="0" applyFont="1" applyFill="1" applyBorder="1" applyAlignment="1">
      <alignment horizontal="center" vertical="center" wrapText="1"/>
      <protection locked="1" hidden="1"/>
    </xf>
    <xf numFmtId="0" fontId="23" fillId="7" borderId="15" xfId="0" applyFont="1" applyFill="1" applyBorder="1" applyAlignment="1">
      <alignment horizontal="center" vertical="center"/>
      <protection locked="1" hidden="1"/>
    </xf>
    <xf numFmtId="0" fontId="7" fillId="7" borderId="16" xfId="0" applyFont="1" applyFill="1" applyBorder="1" applyAlignment="1">
      <alignment horizontal="center" vertical="center" wrapText="1"/>
      <protection locked="0" hidden="0"/>
    </xf>
    <xf numFmtId="0" fontId="23" fillId="7" borderId="16" xfId="0" applyFont="1" applyFill="1" applyBorder="1" applyAlignment="1">
      <alignment horizontal="center" vertical="center"/>
      <protection locked="0" hidden="0"/>
    </xf>
    <xf numFmtId="166" fontId="28" fillId="7" borderId="16" xfId="0" applyNumberFormat="1" applyFont="1" applyFill="1" applyBorder="1" applyAlignment="1">
      <alignment horizontal="center" vertical="center"/>
      <protection locked="0" hidden="0"/>
    </xf>
    <xf numFmtId="3" fontId="23" fillId="7" borderId="16" xfId="0" applyNumberFormat="1" applyFont="1" applyFill="1" applyBorder="1" applyAlignment="1">
      <alignment horizontal="center" vertical="center"/>
      <protection locked="0" hidden="0"/>
    </xf>
    <xf numFmtId="0" fontId="23" fillId="7" borderId="17" xfId="0" applyFont="1" applyFill="1" applyBorder="1" applyAlignment="1">
      <alignment horizontal="center" vertical="center"/>
      <protection locked="0" hidden="0"/>
    </xf>
    <xf numFmtId="0" fontId="37" fillId="0" borderId="6" xfId="0" applyFont="1" applyBorder="1" applyAlignment="1">
      <alignment horizontal="center" vertical="center"/>
      <protection locked="1" hidden="1"/>
    </xf>
    <xf numFmtId="0" fontId="37" fillId="0" borderId="0" xfId="0" applyFont="1" applyBorder="1" applyAlignment="1">
      <alignment horizontal="center" vertical="center"/>
      <protection locked="1" hidden="1"/>
    </xf>
    <xf numFmtId="0" fontId="37" fillId="0" borderId="7" xfId="0" applyFont="1" applyBorder="1" applyAlignment="1">
      <alignment horizontal="center" vertical="center"/>
      <protection locked="1" hidden="1"/>
    </xf>
    <xf numFmtId="0" fontId="26" fillId="0" borderId="31" xfId="0" applyFont="1" applyBorder="1" applyAlignment="1">
      <alignment horizontal="center" vertical="center" wrapText="1"/>
      <protection locked="1" hidden="1"/>
    </xf>
    <xf numFmtId="0" fontId="26" fillId="0" borderId="32" xfId="0" applyFont="1" applyBorder="1" applyAlignment="1">
      <alignment horizontal="center" vertical="center" wrapText="1"/>
      <protection locked="1" hidden="1"/>
    </xf>
    <xf numFmtId="0" fontId="26" fillId="0" borderId="32" xfId="0" applyFont="1" applyBorder="1" applyAlignment="1">
      <alignment horizontal="center" vertical="center" wrapText="1"/>
      <protection locked="1" hidden="1"/>
    </xf>
    <xf numFmtId="0" fontId="7" fillId="0" borderId="33" xfId="0" applyFont="1" applyBorder="1" applyAlignment="1">
      <alignment horizontal="center" vertical="center" wrapText="1"/>
      <protection locked="1" hidden="1"/>
    </xf>
    <xf numFmtId="0" fontId="26" fillId="0" borderId="46" xfId="0" applyFont="1" applyBorder="1" applyAlignment="1">
      <alignment horizontal="center" vertical="center" wrapText="1"/>
      <protection locked="1" hidden="1"/>
    </xf>
    <xf numFmtId="0" fontId="26" fillId="0" borderId="23" xfId="0" applyFont="1" applyBorder="1" applyAlignment="1">
      <alignment horizontal="center" vertical="center" wrapText="1"/>
      <protection locked="1" hidden="1"/>
    </xf>
    <xf numFmtId="0" fontId="26" fillId="0" borderId="23" xfId="0" applyFont="1" applyBorder="1" applyAlignment="1">
      <alignment horizontal="center" vertical="center" wrapText="1"/>
      <protection locked="1" hidden="1"/>
    </xf>
    <xf numFmtId="0" fontId="28" fillId="0" borderId="23" xfId="0" applyFont="1" applyBorder="1" applyAlignment="1">
      <alignment horizontal="center" vertical="center" wrapText="1"/>
      <protection locked="1" hidden="1"/>
    </xf>
    <xf numFmtId="0" fontId="26" fillId="10" borderId="23" xfId="0" applyFont="1" applyFill="1" applyBorder="1" applyAlignment="1">
      <alignment horizontal="center" vertical="center" wrapText="1"/>
      <protection locked="0" hidden="0"/>
    </xf>
    <xf numFmtId="0" fontId="7" fillId="0" borderId="35" xfId="0" applyFont="1" applyBorder="1" applyAlignment="1">
      <alignment horizontal="center" vertical="center" wrapText="1"/>
      <protection locked="1" hidden="1"/>
    </xf>
    <xf numFmtId="0" fontId="23" fillId="0" borderId="15" xfId="0" applyFont="1" applyBorder="1" applyAlignment="1">
      <alignment horizontal="center" vertical="center" wrapText="1"/>
      <protection locked="1" hidden="1"/>
    </xf>
    <xf numFmtId="0" fontId="7" fillId="0" borderId="16" xfId="0" applyFont="1" applyBorder="1" applyAlignment="1">
      <alignment horizontal="center" vertical="center" wrapText="1"/>
      <protection locked="1" hidden="1"/>
    </xf>
    <xf numFmtId="166" fontId="23" fillId="7" borderId="16" xfId="0" applyNumberFormat="1" applyFont="1" applyFill="1" applyBorder="1" applyAlignment="1">
      <alignment horizontal="center" vertical="center"/>
      <protection locked="1" hidden="1"/>
    </xf>
    <xf numFmtId="0" fontId="23" fillId="0" borderId="16" xfId="0" applyFont="1" applyBorder="1" applyAlignment="1">
      <alignment horizontal="center" vertical="center" wrapText="1"/>
      <protection locked="1" hidden="1"/>
    </xf>
    <xf numFmtId="9" fontId="23" fillId="10" borderId="16" xfId="0" applyNumberFormat="1" applyFont="1" applyFill="1" applyBorder="1" applyAlignment="1">
      <alignment horizontal="center" vertical="center" wrapText="1"/>
      <protection locked="0" hidden="0"/>
    </xf>
    <xf numFmtId="0" fontId="23" fillId="0" borderId="16" xfId="0" applyNumberFormat="1" applyFont="1" applyBorder="1" applyAlignment="1">
      <alignment horizontal="center" vertical="center" wrapText="1"/>
      <protection locked="0" hidden="1"/>
    </xf>
    <xf numFmtId="0" fontId="23" fillId="0" borderId="16" xfId="0" applyFont="1" applyBorder="1" applyAlignment="1">
      <alignment horizontal="center" vertical="center" wrapText="1"/>
      <protection locked="0" hidden="0"/>
    </xf>
    <xf numFmtId="0" fontId="7" fillId="0" borderId="17" xfId="0" applyFont="1" applyBorder="1" applyAlignment="1">
      <alignment horizontal="center" vertical="center" wrapText="1"/>
      <protection locked="1" hidden="1"/>
    </xf>
    <xf numFmtId="0" fontId="26" fillId="0" borderId="0" xfId="0" applyFont="1" applyAlignment="1">
      <alignment horizontal="center" vertical="bottom"/>
      <protection locked="1" hidden="1"/>
    </xf>
    <xf numFmtId="0" fontId="26" fillId="0" borderId="0" xfId="0" applyFont="1" applyAlignment="1">
      <alignment horizontal="center" vertical="center"/>
      <protection locked="1" hidden="1"/>
    </xf>
    <xf numFmtId="0" fontId="37" fillId="0" borderId="47" xfId="0" applyFont="1" applyBorder="1" applyAlignment="1">
      <alignment horizontal="center" vertical="center"/>
      <protection locked="1" hidden="1"/>
    </xf>
    <xf numFmtId="0" fontId="37" fillId="0" borderId="48" xfId="0" applyFont="1" applyBorder="1" applyAlignment="1">
      <alignment horizontal="center" vertical="center"/>
      <protection locked="1" hidden="1"/>
    </xf>
    <xf numFmtId="0" fontId="37" fillId="0" borderId="49" xfId="0" applyFont="1" applyBorder="1" applyAlignment="1">
      <alignment horizontal="center" vertical="center"/>
      <protection locked="1" hidden="1"/>
    </xf>
    <xf numFmtId="0" fontId="38" fillId="0" borderId="30" xfId="0" applyFont="1" applyBorder="1" applyAlignment="1">
      <alignment horizontal="center" vertical="center"/>
      <protection locked="0" hidden="0"/>
    </xf>
    <xf numFmtId="0" fontId="38" fillId="0" borderId="2" xfId="0" applyFont="1" applyBorder="1" applyAlignment="1">
      <alignment horizontal="center" vertical="center"/>
      <protection locked="0" hidden="0"/>
    </xf>
    <xf numFmtId="0" fontId="26" fillId="0" borderId="6" xfId="0" applyFont="1" applyBorder="1" applyAlignment="1">
      <alignment horizontal="right" vertical="center"/>
      <protection locked="1" hidden="1"/>
    </xf>
    <xf numFmtId="0" fontId="26" fillId="0" borderId="0" xfId="0" applyFont="1" applyBorder="1" applyAlignment="1">
      <alignment horizontal="center" vertical="center"/>
      <protection locked="1" hidden="1"/>
    </xf>
    <xf numFmtId="0" fontId="26" fillId="0" borderId="7" xfId="0" applyFont="1" applyBorder="1" applyAlignment="1">
      <alignment horizontal="center" vertical="center"/>
      <protection locked="1" hidden="1"/>
    </xf>
    <xf numFmtId="0" fontId="38" fillId="0" borderId="0" xfId="0" applyFont="1" applyBorder="1" applyAlignment="1">
      <alignment horizontal="center" vertical="center"/>
      <protection locked="0" hidden="0"/>
    </xf>
    <xf numFmtId="0" fontId="38" fillId="0" borderId="7" xfId="0" applyFont="1" applyBorder="1" applyAlignment="1">
      <alignment horizontal="center" vertical="center"/>
      <protection locked="0" hidden="0"/>
    </xf>
    <xf numFmtId="0" fontId="26" fillId="0" borderId="0" xfId="0" applyFont="1" applyBorder="1" applyAlignment="1">
      <alignment horizontal="right" vertical="bottom"/>
      <protection locked="1" hidden="1"/>
    </xf>
    <xf numFmtId="0" fontId="26" fillId="0" borderId="7" xfId="0" applyFont="1" applyBorder="1" applyAlignment="1">
      <alignment horizontal="right" vertical="bottom"/>
      <protection locked="1" hidden="1"/>
    </xf>
    <xf numFmtId="0" fontId="39" fillId="0" borderId="8" xfId="0" applyFont="1" applyBorder="1" applyAlignment="1">
      <alignment horizontal="right" vertical="center"/>
      <protection locked="1" hidden="1"/>
    </xf>
    <xf numFmtId="0" fontId="39" fillId="0" borderId="9" xfId="0" applyFont="1" applyBorder="1" applyAlignment="1">
      <alignment horizontal="right" vertical="center"/>
      <protection locked="1" hidden="1"/>
    </xf>
    <xf numFmtId="0" fontId="7" fillId="0" borderId="18" xfId="0" applyFont="1" applyBorder="1" applyAlignment="1">
      <alignment horizontal="center" vertical="center"/>
      <protection locked="1" hidden="1"/>
    </xf>
    <xf numFmtId="0" fontId="40" fillId="0" borderId="8" xfId="0" applyFont="1" applyBorder="1" applyAlignment="1">
      <alignment horizontal="right" vertical="center"/>
      <protection locked="1" hidden="1"/>
    </xf>
    <xf numFmtId="0" fontId="40" fillId="0" borderId="9" xfId="0" applyFont="1" applyBorder="1" applyAlignment="1">
      <alignment horizontal="right" vertical="center"/>
      <protection locked="1" hidden="1"/>
    </xf>
    <xf numFmtId="0" fontId="40" fillId="0" borderId="18" xfId="0" applyFont="1" applyBorder="1" applyAlignment="1">
      <alignment horizontal="center" vertical="center"/>
      <protection locked="1" hidden="1"/>
    </xf>
    <xf numFmtId="0" fontId="26" fillId="0" borderId="9" xfId="0" applyFont="1" applyBorder="1" applyAlignment="1">
      <alignment horizontal="right" vertical="bottom"/>
      <protection locked="1" hidden="1"/>
    </xf>
    <xf numFmtId="0" fontId="26" fillId="0" borderId="18" xfId="0" applyFont="1" applyBorder="1" applyAlignment="1">
      <alignment horizontal="right" vertical="bottom"/>
      <protection locked="1" hidden="1"/>
    </xf>
  </cellXfs>
  <cellStyles count="1">
    <cellStyle name="常规" xfId="0" builtinId="0"/>
  </cellStyles>
  <dxfs count="4">
    <dxf>
      <font>
        <color rgb="FFFFFFFF"/>
      </font>
    </dxf>
    <dxf>
      <font>
        <color rgb="FFFFFFFF"/>
      </font>
      <fill>
        <patternFill>
          <bgColor rgb="FFFF0000"/>
        </patternFill>
      </fill>
    </dxf>
    <dxf>
      <font>
        <color rgb="FFFFFFFF"/>
      </font>
    </dxf>
    <dxf>
      <font>
        <color rgb="FFFFFFFF"/>
      </font>
    </dxf>
  </dxfs>
  <tableStyles defaultTableStyle="TableStyleMedium9" defaultPivotStyle="PivotStyleLight16" count="0"/>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www.wps.cn/officeDocument/2020/cellImage" Target="cellimages.xml"/><Relationship Id="rId6" Type="http://schemas.openxmlformats.org/officeDocument/2006/relationships/sharedStrings" Target="sharedStrings.xml"/><Relationship Id="rId7" Type="http://schemas.openxmlformats.org/officeDocument/2006/relationships/styles" Target="styles.xml"/><Relationship Id="rId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0.jpeg"/></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0</xdr:rowOff>
    </xdr:from>
    <xdr:to>
      <xdr:col>1</xdr:col>
      <xdr:colOff>303541</xdr:colOff>
      <xdr:row>19</xdr:row>
      <xdr:rowOff>113816</xdr:rowOff>
    </xdr:to>
    <xdr:sp macro="" textlink="">
      <xdr:nvSpPr>
        <xdr:cNvPr id="2" name="rect"/>
        <xdr:cNvSpPr/>
      </xdr:nvSpPr>
      <xdr:spPr>
        <a:xfrm>
          <a:off x="0" y="2095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3" name="rect"/>
        <xdr:cNvSpPr/>
      </xdr:nvSpPr>
      <xdr:spPr>
        <a:xfrm>
          <a:off x="0" y="2286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4" name="rect"/>
        <xdr:cNvSpPr/>
      </xdr:nvSpPr>
      <xdr:spPr>
        <a:xfrm>
          <a:off x="0" y="2476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5" name="rect"/>
        <xdr:cNvSpPr/>
      </xdr:nvSpPr>
      <xdr:spPr>
        <a:xfrm>
          <a:off x="0" y="2667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6" name="rect"/>
        <xdr:cNvSpPr/>
      </xdr:nvSpPr>
      <xdr:spPr>
        <a:xfrm>
          <a:off x="0" y="2857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7" name="rect"/>
        <xdr:cNvSpPr/>
      </xdr:nvSpPr>
      <xdr:spPr>
        <a:xfrm>
          <a:off x="0" y="30480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0</xdr:colOff>
      <xdr:row>19</xdr:row>
      <xdr:rowOff>0</xdr:rowOff>
    </xdr:from>
    <xdr:to>
      <xdr:col>1</xdr:col>
      <xdr:colOff>303541</xdr:colOff>
      <xdr:row>20</xdr:row>
      <xdr:rowOff>113816</xdr:rowOff>
    </xdr:to>
    <xdr:sp macro="" textlink="">
      <xdr:nvSpPr>
        <xdr:cNvPr id="8" name="rect"/>
        <xdr:cNvSpPr/>
      </xdr:nvSpPr>
      <xdr:spPr>
        <a:xfrm>
          <a:off x="0" y="32385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1</xdr:col>
      <xdr:colOff>1246457</xdr:colOff>
      <xdr:row>20</xdr:row>
      <xdr:rowOff>151990</xdr:rowOff>
    </xdr:from>
    <xdr:to>
      <xdr:col>1</xdr:col>
      <xdr:colOff>1552151</xdr:colOff>
      <xdr:row>22</xdr:row>
      <xdr:rowOff>101091</xdr:rowOff>
    </xdr:to>
    <xdr:sp macro="" textlink="">
      <xdr:nvSpPr>
        <xdr:cNvPr id="9" name="rect"/>
        <xdr:cNvSpPr/>
      </xdr:nvSpPr>
      <xdr:spPr>
        <a:xfrm>
          <a:off x="2333625" y="5638800"/>
          <a:ext cx="304800" cy="304800"/>
        </a:xfrm>
        <a:prstGeom prst="rect">
          <a:avLst/>
        </a:prstGeom>
        <a:noFill/>
        <a:ln>
          <a:noFill/>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twoCellAnchor>
    <xdr:from>
      <xdr:col>7</xdr:col>
      <xdr:colOff>102797</xdr:colOff>
      <xdr:row>1</xdr:row>
      <xdr:rowOff>100570</xdr:rowOff>
    </xdr:from>
    <xdr:to>
      <xdr:col>7</xdr:col>
      <xdr:colOff>1779681</xdr:colOff>
      <xdr:row>5</xdr:row>
      <xdr:rowOff>240915</xdr:rowOff>
    </xdr:to>
    <xdr:pic>
      <xdr:nvPicPr>
        <xdr:cNvPr id="10" name="Picture 17" descr="IMG_20220427_183058_453.jpg"/>
        <xdr:cNvPicPr/>
      </xdr:nvPicPr>
      <xdr:blipFill>
        <a:blip xmlns:r="http://schemas.openxmlformats.org/officeDocument/2006/relationships" r:embed="rId1"/>
        <a:srcRect/>
        <a:stretch>
          <a:fillRect/>
        </a:stretch>
      </xdr:blipFill>
      <xdr:spPr>
        <a:xfrm flipH="1">
          <a:off x="10134600" y="247391"/>
          <a:ext cx="1676400" cy="1630847"/>
        </a:xfrm>
        <a:prstGeom prst="rect">
          <a:avLst/>
        </a:prstGeom>
        <a:noFill/>
        <a:ln w="88900" cap="sq" cmpd="thickThin">
          <a:solidFill>
            <a:srgbClr val="000000"/>
          </a:solidFill>
          <a:prstDash val="solid"/>
          <a:miter/>
        </a:ln>
        <a:effectLst>
          <a:outerShdw dist="0" dir="0" kx="0" algn="ctr" rotWithShape="0">
            <a:srgbClr val="000000"/>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Pr>
    <tabColor rgb="FF00B050"/>
  </sheetPr>
  <dimension ref="A1:XFD31"/>
  <sheetViews>
    <sheetView workbookViewId="0">
      <selection activeCell="C6" sqref="C6"/>
    </sheetView>
  </sheetViews>
  <sheetFormatPr defaultRowHeight="15.0" defaultColWidth="0" zeroHeight="1"/>
  <cols>
    <col min="1" max="1" customWidth="1" width="5.7109375" style="1"/>
    <col min="2" max="5" customWidth="1" width="28.0" style="1"/>
    <col min="6" max="6" customWidth="1" width="4.4257812" style="1"/>
    <col min="7" max="7" customWidth="1" width="28.285156" style="1"/>
    <col min="8" max="8" customWidth="1" width="27.855469" style="1"/>
    <col min="9" max="9" customWidth="1" width="3.4257812" style="1"/>
    <col min="10" max="16382" hidden="1" customWidth="0" width="4.5703125" style="1"/>
    <col min="16383" max="16383" hidden="1" customWidth="1" width="15.855469" style="1"/>
    <col min="16384" max="16384" hidden="1" customWidth="1" width="7.0" style="1"/>
  </cols>
  <sheetData>
    <row r="1" spans="8:8" ht="11.25" customHeight="1">
      <c r="A1" s="2"/>
      <c r="B1" s="2"/>
      <c r="C1" s="2"/>
      <c r="D1" s="2"/>
      <c r="E1" s="2"/>
      <c r="F1" s="2"/>
      <c r="G1" s="3"/>
      <c r="H1" s="3"/>
      <c r="I1" s="3"/>
    </row>
    <row r="2" spans="8:8" ht="39.75" customHeight="1">
      <c r="A2" s="2"/>
      <c r="B2" s="4" t="s">
        <v>79</v>
      </c>
      <c r="C2" s="4"/>
      <c r="D2" s="4"/>
      <c r="E2" s="4"/>
      <c r="F2" s="2"/>
      <c r="G2" s="5" t="s">
        <v>106</v>
      </c>
      <c r="H2" s="6"/>
      <c r="I2" s="3"/>
    </row>
    <row r="3" spans="8:8" ht="25.5">
      <c r="A3" s="2"/>
      <c r="B3" s="7" t="s">
        <v>86</v>
      </c>
      <c r="C3" s="8"/>
      <c r="D3" s="9" t="s">
        <v>87</v>
      </c>
      <c r="E3" s="10"/>
      <c r="F3" s="2"/>
      <c r="G3" s="11" t="s">
        <v>107</v>
      </c>
      <c r="H3" s="12"/>
      <c r="I3" s="3"/>
    </row>
    <row r="4" spans="8:8" ht="26.25">
      <c r="A4" s="2"/>
      <c r="B4" s="13" t="s">
        <v>84</v>
      </c>
      <c r="C4" s="14"/>
      <c r="D4" s="15" t="s">
        <v>85</v>
      </c>
      <c r="E4" s="16"/>
      <c r="F4" s="2"/>
      <c r="G4" s="17" t="s">
        <v>108</v>
      </c>
      <c r="H4" s="12"/>
      <c r="I4" s="3"/>
    </row>
    <row r="5" spans="8:8" ht="25.5">
      <c r="A5" s="2"/>
      <c r="B5" s="18" t="s">
        <v>80</v>
      </c>
      <c r="C5" s="19" t="s">
        <v>81</v>
      </c>
      <c r="D5" s="19" t="s">
        <v>82</v>
      </c>
      <c r="E5" s="20" t="s">
        <v>83</v>
      </c>
      <c r="F5" s="2"/>
      <c r="G5" s="21" t="s">
        <v>109</v>
      </c>
      <c r="H5" s="12"/>
      <c r="I5" s="3"/>
    </row>
    <row r="6" spans="8:8" ht="27.75">
      <c r="A6" s="2"/>
      <c r="B6" s="22">
        <v>45270.0</v>
      </c>
      <c r="C6" s="23">
        <v>45291.0</v>
      </c>
      <c r="D6" s="24">
        <f>IF(C6&gt;B6,C6-B6+1,IF(C6&lt;B6,"Please enter correct date value",IF(OR(B6=0,C6=0),0)))</f>
        <v>22.0</v>
      </c>
      <c r="E6" s="25">
        <f>IF(C6&gt;B6,FLOOR(XFC6,0.5),0)</f>
        <v>1.5</v>
      </c>
      <c r="F6" s="2"/>
      <c r="G6" s="26"/>
      <c r="H6" s="27"/>
      <c r="I6" s="3"/>
      <c r="XFC6" s="28">
        <f>IF(D4="ministrial",D6*30/365,D6*15/365)</f>
        <v>1.8082191780821917</v>
      </c>
    </row>
    <row r="7" spans="8:8" customHeight="1">
      <c r="A7" s="2"/>
      <c r="B7" s="2"/>
      <c r="C7" s="2"/>
      <c r="D7" s="2"/>
      <c r="E7" s="2"/>
      <c r="F7" s="2"/>
      <c r="G7" s="29"/>
      <c r="H7" s="29"/>
      <c r="I7" s="3"/>
    </row>
    <row r="8" spans="8:8" ht="23.25" customHeight="1">
      <c r="A8" s="30" t="s">
        <v>101</v>
      </c>
      <c r="B8" s="31"/>
      <c r="C8" s="31"/>
      <c r="D8" s="31"/>
      <c r="E8" s="31"/>
      <c r="F8" s="31"/>
      <c r="G8" s="31"/>
      <c r="H8" s="32"/>
      <c r="I8" s="3"/>
    </row>
    <row r="9" spans="8:8" ht="15.75">
      <c r="A9" s="33">
        <v>1.0</v>
      </c>
      <c r="B9" s="34" t="s">
        <v>102</v>
      </c>
      <c r="C9" s="34"/>
      <c r="D9" s="34"/>
      <c r="E9" s="34"/>
      <c r="F9" s="34"/>
      <c r="G9" s="34"/>
      <c r="H9" s="35"/>
      <c r="I9" s="3"/>
    </row>
    <row r="10" spans="8:8" ht="15.75">
      <c r="A10" s="33">
        <v>2.0</v>
      </c>
      <c r="B10" s="36" t="s">
        <v>103</v>
      </c>
      <c r="C10" s="36"/>
      <c r="D10" s="36"/>
      <c r="E10" s="36"/>
      <c r="F10" s="36"/>
      <c r="G10" s="36"/>
      <c r="H10" s="37"/>
      <c r="I10" s="3"/>
    </row>
    <row r="11" spans="8:8" ht="15.75">
      <c r="A11" s="33">
        <v>3.0</v>
      </c>
      <c r="B11" s="36" t="s">
        <v>104</v>
      </c>
      <c r="C11" s="36"/>
      <c r="D11" s="36"/>
      <c r="E11" s="36"/>
      <c r="F11" s="36"/>
      <c r="G11" s="36"/>
      <c r="H11" s="37"/>
      <c r="I11" s="3"/>
    </row>
    <row r="12" spans="8:8" ht="15.0">
      <c r="A12" s="38">
        <v>4.0</v>
      </c>
      <c r="B12" s="39" t="s">
        <v>105</v>
      </c>
      <c r="C12" s="39"/>
      <c r="D12" s="39"/>
      <c r="E12" s="39"/>
      <c r="F12" s="39"/>
      <c r="G12" s="39"/>
      <c r="H12" s="40"/>
      <c r="I12" s="3"/>
    </row>
    <row r="13" spans="8:8" ht="15.0">
      <c r="A13" s="41"/>
      <c r="B13" s="42" t="s">
        <v>88</v>
      </c>
      <c r="C13" s="42"/>
      <c r="D13" s="42"/>
      <c r="E13" s="42"/>
      <c r="F13" s="42"/>
      <c r="G13" s="42"/>
      <c r="H13" s="43"/>
      <c r="I13" s="3"/>
    </row>
    <row r="14" spans="8:8" ht="16.5" customHeight="1">
      <c r="A14" s="41"/>
      <c r="B14" s="44" t="s">
        <v>89</v>
      </c>
      <c r="C14" s="44"/>
      <c r="D14" s="44"/>
      <c r="E14" s="44"/>
      <c r="F14" s="44"/>
      <c r="G14" s="44"/>
      <c r="H14" s="45"/>
      <c r="I14" s="3"/>
    </row>
    <row r="15" spans="8:8" ht="15.75" customHeight="1">
      <c r="A15" s="41"/>
      <c r="B15" s="44" t="s">
        <v>90</v>
      </c>
      <c r="C15" s="44"/>
      <c r="D15" s="44"/>
      <c r="E15" s="44"/>
      <c r="F15" s="44"/>
      <c r="G15" s="44"/>
      <c r="H15" s="45"/>
      <c r="I15" s="3"/>
    </row>
    <row r="16" spans="8:8" ht="15.0" customHeight="1">
      <c r="A16" s="41"/>
      <c r="B16" s="44" t="s">
        <v>98</v>
      </c>
      <c r="C16" s="44"/>
      <c r="D16" s="44"/>
      <c r="E16" s="44"/>
      <c r="F16" s="44"/>
      <c r="G16" s="44"/>
      <c r="H16" s="45"/>
      <c r="I16" s="3"/>
    </row>
    <row r="17" spans="8:8" ht="15.0" customHeight="1">
      <c r="A17" s="41"/>
      <c r="B17" s="44" t="s">
        <v>91</v>
      </c>
      <c r="C17" s="44"/>
      <c r="D17" s="44"/>
      <c r="E17" s="44"/>
      <c r="F17" s="44"/>
      <c r="G17" s="44"/>
      <c r="H17" s="45"/>
      <c r="I17" s="3"/>
    </row>
    <row r="18" spans="8:8" ht="26.25" customHeight="1">
      <c r="A18" s="41"/>
      <c r="B18" s="44" t="s">
        <v>99</v>
      </c>
      <c r="C18" s="44"/>
      <c r="D18" s="44"/>
      <c r="E18" s="44"/>
      <c r="F18" s="44"/>
      <c r="G18" s="44"/>
      <c r="H18" s="45"/>
      <c r="I18" s="3"/>
    </row>
    <row r="19" spans="8:8" ht="14.25" customHeight="1">
      <c r="A19" s="41"/>
      <c r="B19" s="44" t="s">
        <v>100</v>
      </c>
      <c r="C19" s="44"/>
      <c r="D19" s="44"/>
      <c r="E19" s="44"/>
      <c r="F19" s="44"/>
      <c r="G19" s="44"/>
      <c r="H19" s="45"/>
      <c r="I19" s="3"/>
    </row>
    <row r="20" spans="8:8" ht="14.25" customHeight="1">
      <c r="A20" s="41"/>
      <c r="B20" s="44" t="s">
        <v>96</v>
      </c>
      <c r="C20" s="44"/>
      <c r="D20" s="44"/>
      <c r="E20" s="44"/>
      <c r="F20" s="44"/>
      <c r="G20" s="44"/>
      <c r="H20" s="45"/>
      <c r="I20" s="3"/>
    </row>
    <row r="21" spans="8:8" ht="14.25" customHeight="1">
      <c r="A21" s="41"/>
      <c r="B21" s="44" t="s">
        <v>97</v>
      </c>
      <c r="C21" s="44"/>
      <c r="D21" s="44"/>
      <c r="E21" s="44"/>
      <c r="F21" s="44"/>
      <c r="G21" s="44"/>
      <c r="H21" s="45"/>
      <c r="I21" s="3"/>
    </row>
    <row r="22" spans="8:8" ht="14.25" customHeight="1">
      <c r="A22" s="41"/>
      <c r="B22" s="44" t="s">
        <v>92</v>
      </c>
      <c r="C22" s="44"/>
      <c r="D22" s="44"/>
      <c r="E22" s="44"/>
      <c r="F22" s="44"/>
      <c r="G22" s="44"/>
      <c r="H22" s="45"/>
      <c r="I22" s="3"/>
    </row>
    <row r="23" spans="8:8" ht="14.25" customHeight="1">
      <c r="A23" s="41"/>
      <c r="B23" s="44" t="s">
        <v>93</v>
      </c>
      <c r="C23" s="44"/>
      <c r="D23" s="44"/>
      <c r="E23" s="44"/>
      <c r="F23" s="44"/>
      <c r="G23" s="44"/>
      <c r="H23" s="45"/>
      <c r="I23" s="3"/>
    </row>
    <row r="24" spans="8:8" ht="14.25" customHeight="1">
      <c r="A24" s="41"/>
      <c r="B24" s="44" t="s">
        <v>94</v>
      </c>
      <c r="C24" s="44"/>
      <c r="D24" s="44"/>
      <c r="E24" s="44"/>
      <c r="F24" s="44"/>
      <c r="G24" s="44"/>
      <c r="H24" s="45"/>
      <c r="I24" s="3"/>
    </row>
    <row r="25" spans="8:8" ht="14.25" customHeight="1">
      <c r="A25" s="46"/>
      <c r="B25" s="47" t="s">
        <v>95</v>
      </c>
      <c r="C25" s="47"/>
      <c r="D25" s="47"/>
      <c r="E25" s="47"/>
      <c r="F25" s="47"/>
      <c r="G25" s="47"/>
      <c r="H25" s="48"/>
      <c r="I25" s="3"/>
    </row>
    <row r="26" spans="8:8" ht="15.0" hidden="1"/>
    <row r="27" spans="8:8" ht="15.0" hidden="1"/>
    <row r="28" spans="8:8" ht="15.0" hidden="1"/>
    <row r="29" spans="8:8" ht="15.0" hidden="1"/>
    <row r="30" spans="8:8" ht="15.0" hidden="1"/>
    <row r="31" spans="8:8" ht="15.0" hidden="1"/>
  </sheetData>
  <sheetProtection password="e8fa" sheet="1" objects="1" scenarios="1" formatCells="0" formatColumns="0" formatRows="0" selectLockedCells="1"/>
  <mergeCells count="33">
    <mergeCell ref="G5:G6"/>
    <mergeCell ref="B23:H23"/>
    <mergeCell ref="B3:C3"/>
    <mergeCell ref="D3:E3"/>
    <mergeCell ref="A2:A6"/>
    <mergeCell ref="F2:F6"/>
    <mergeCell ref="B2:E2"/>
    <mergeCell ref="I2:I25"/>
    <mergeCell ref="A8:H8"/>
    <mergeCell ref="B9:H9"/>
    <mergeCell ref="B10:H10"/>
    <mergeCell ref="B11:H11"/>
    <mergeCell ref="B13:H13"/>
    <mergeCell ref="A12:A25"/>
    <mergeCell ref="B25:H25"/>
    <mergeCell ref="G7:H7"/>
    <mergeCell ref="B24:H24"/>
    <mergeCell ref="B4:C4"/>
    <mergeCell ref="A7:F7"/>
    <mergeCell ref="B12:H12"/>
    <mergeCell ref="B22:H22"/>
    <mergeCell ref="B18:H18"/>
    <mergeCell ref="B15:H15"/>
    <mergeCell ref="B20:H20"/>
    <mergeCell ref="D4:E4"/>
    <mergeCell ref="A1:F1"/>
    <mergeCell ref="G1:I1"/>
    <mergeCell ref="H2:H6"/>
    <mergeCell ref="B21:H21"/>
    <mergeCell ref="B16:H16"/>
    <mergeCell ref="B17:H17"/>
    <mergeCell ref="B19:H19"/>
    <mergeCell ref="B14:H14"/>
  </mergeCells>
  <conditionalFormatting sqref="B6:E6">
    <cfRule type="cellIs" operator="equal" priority="2" dxfId="0">
      <formula>0</formula>
    </cfRule>
  </conditionalFormatting>
  <conditionalFormatting sqref="D6">
    <cfRule type="cellIs" operator="equal" priority="1" dxfId="1">
      <formula>"Please enter correct date value"</formula>
    </cfRule>
  </conditionalFormatting>
  <dataValidations count="1">
    <dataValidation allowBlank="1" type="list" errorStyle="stop" showInputMessage="1" showErrorMessage="1" sqref="D4:E4">
      <formula1>"Ministrial,State Service,Subordinate"</formula1>
    </dataValidation>
  </dataValidations>
  <pageMargins left="0.7" right="0.7" top="0.75" bottom="0.75" header="0.3" footer="0.3"/>
  <drawing r:id="rId1"/>
</worksheet>
</file>

<file path=xl/worksheets/sheet2.xml><?xml version="1.0" encoding="utf-8"?>
<worksheet xmlns:r="http://schemas.openxmlformats.org/officeDocument/2006/relationships" xmlns="http://schemas.openxmlformats.org/spreadsheetml/2006/main">
  <sheetPr>
    <tabColor rgb="FFFF0000"/>
  </sheetPr>
  <dimension ref="A1:R34"/>
  <sheetViews>
    <sheetView workbookViewId="0" showGridLines="0">
      <selection activeCell="I5" sqref="I5:I6"/>
    </sheetView>
  </sheetViews>
  <sheetFormatPr defaultRowHeight="15.0" defaultColWidth="0" zeroHeight="1"/>
  <cols>
    <col min="1" max="1" customWidth="1" width="5.140625" style="49"/>
    <col min="2" max="2" customWidth="1" width="19.0" style="49"/>
    <col min="3" max="3" customWidth="1" width="12.7109375" style="49"/>
    <col min="4" max="4" customWidth="1" width="19.855469" style="49"/>
    <col min="5" max="5" customWidth="1" width="13.285156" style="49"/>
    <col min="6" max="6" customWidth="1" width="12.855469" style="49"/>
    <col min="7" max="7" customWidth="1" width="7.2851562" style="49"/>
    <col min="8" max="8" customWidth="1" width="11.5703125" style="49"/>
    <col min="9" max="9" customWidth="1" width="12.285156" style="49"/>
    <col min="10" max="10" customWidth="1" width="10.5703125" style="49"/>
    <col min="11" max="11" customWidth="1" width="12.140625" style="49"/>
    <col min="12" max="12" customWidth="1" width="11.5703125" style="49"/>
    <col min="13" max="13" customWidth="1" width="14.285156" style="49"/>
    <col min="14" max="14" customWidth="1" width="2.7109375" style="50"/>
    <col min="15" max="15" hidden="1" customWidth="1" width="16.710938" style="1"/>
    <col min="16" max="17" hidden="1" customWidth="1" width="0.0" style="1"/>
    <col min="18" max="16384" hidden="1" customWidth="0" width="9.140625" style="1"/>
  </cols>
  <sheetData>
    <row r="1" spans="8:8" ht="29.25" customHeight="1">
      <c r="A1" s="51" t="s">
        <v>73</v>
      </c>
      <c r="B1" s="51"/>
      <c r="C1" s="51"/>
      <c r="D1" s="51"/>
      <c r="E1" s="51"/>
      <c r="F1" s="51"/>
      <c r="G1" s="51"/>
      <c r="H1" s="51"/>
      <c r="I1" s="51"/>
      <c r="J1" s="51"/>
      <c r="K1" s="51"/>
      <c r="L1" s="51"/>
      <c r="M1" s="51"/>
      <c r="O1" s="52"/>
    </row>
    <row r="2" spans="8:8" ht="18.75" customHeight="1">
      <c r="A2" s="53" t="s">
        <v>0</v>
      </c>
      <c r="B2" s="53"/>
      <c r="C2" s="53"/>
      <c r="D2" s="53"/>
      <c r="E2" s="53"/>
      <c r="F2" s="53"/>
      <c r="G2" s="53"/>
      <c r="H2" s="53"/>
      <c r="I2" s="53"/>
      <c r="J2" s="53"/>
      <c r="K2" s="53"/>
      <c r="L2" s="53"/>
      <c r="M2" s="53"/>
      <c r="O2" s="52"/>
    </row>
    <row r="3" spans="8:8" ht="56.25" customHeight="1">
      <c r="A3" s="54" t="s">
        <v>20</v>
      </c>
      <c r="B3" s="54"/>
      <c r="C3" s="54"/>
      <c r="D3" s="54"/>
      <c r="E3" s="54"/>
      <c r="F3" s="54"/>
      <c r="G3" s="54"/>
      <c r="H3" s="54"/>
      <c r="I3" s="54"/>
      <c r="J3" s="54"/>
      <c r="K3" s="54"/>
      <c r="L3" s="54"/>
      <c r="M3" s="54"/>
      <c r="O3" s="52"/>
    </row>
    <row r="4" spans="8:8" ht="41.25" customHeight="1">
      <c r="A4" s="55" t="s">
        <v>7</v>
      </c>
      <c r="B4" s="55" t="s">
        <v>1</v>
      </c>
      <c r="C4" s="55" t="s">
        <v>2</v>
      </c>
      <c r="D4" s="55" t="s">
        <v>5</v>
      </c>
      <c r="E4" s="56" t="s">
        <v>3</v>
      </c>
      <c r="F4" s="56" t="s">
        <v>17</v>
      </c>
      <c r="G4" s="55" t="s">
        <v>18</v>
      </c>
      <c r="H4" s="55" t="s">
        <v>6</v>
      </c>
      <c r="I4" s="57" t="s">
        <v>19</v>
      </c>
      <c r="J4" s="55" t="s">
        <v>8</v>
      </c>
      <c r="K4" s="58"/>
      <c r="L4" s="55"/>
      <c r="M4" s="58" t="s">
        <v>4</v>
      </c>
      <c r="O4" s="52"/>
    </row>
    <row r="5" spans="8:8" ht="31.5" customHeight="1">
      <c r="A5" s="55"/>
      <c r="B5" s="55"/>
      <c r="C5" s="55"/>
      <c r="D5" s="55"/>
      <c r="E5" s="56"/>
      <c r="F5" s="56"/>
      <c r="G5" s="55"/>
      <c r="H5" s="55"/>
      <c r="I5" s="59">
        <v>0.42</v>
      </c>
      <c r="J5" s="60" t="s">
        <v>6</v>
      </c>
      <c r="K5" s="61" t="s">
        <v>19</v>
      </c>
      <c r="L5" s="62" t="s">
        <v>9</v>
      </c>
      <c r="M5" s="63"/>
      <c r="O5" s="52"/>
    </row>
    <row r="6" spans="8:8" ht="18.75" customHeight="1">
      <c r="A6" s="55"/>
      <c r="B6" s="55"/>
      <c r="C6" s="55"/>
      <c r="D6" s="55"/>
      <c r="E6" s="56"/>
      <c r="F6" s="56"/>
      <c r="G6" s="55"/>
      <c r="H6" s="55"/>
      <c r="I6" s="64"/>
      <c r="J6" s="65"/>
      <c r="K6" s="66">
        <f>I5</f>
        <v>0.42</v>
      </c>
      <c r="L6" s="67"/>
      <c r="M6" s="68"/>
      <c r="O6" s="52"/>
    </row>
    <row r="7" spans="8:8" s="69" ht="18.75" customFormat="1" customHeight="1">
      <c r="A7" s="70">
        <v>1.0</v>
      </c>
      <c r="B7" s="70">
        <v>1.0</v>
      </c>
      <c r="C7" s="70"/>
      <c r="D7" s="70"/>
      <c r="E7" s="71"/>
      <c r="F7" s="72"/>
      <c r="G7" s="73">
        <v>11.0</v>
      </c>
      <c r="H7" s="71">
        <v>41500.0</v>
      </c>
      <c r="I7" s="74">
        <f>ROUND(H7*$I$5,0)</f>
        <v>17430.0</v>
      </c>
      <c r="J7" s="74">
        <f t="array" ref="J7">ROUND(H7*0.5,0)</f>
        <v>20750.0</v>
      </c>
      <c r="K7" s="75">
        <f>ROUND(J7*$K$6,0)</f>
        <v>8715.0</v>
      </c>
      <c r="L7" s="76">
        <f t="array" ref="L7">SUM(J7:K7)</f>
        <v>29465.0</v>
      </c>
      <c r="M7" s="77"/>
      <c r="N7" s="78"/>
      <c r="O7" s="52"/>
    </row>
    <row r="8" spans="8:8" s="69" ht="18.75" customFormat="1" customHeight="1">
      <c r="A8" s="70">
        <v>2.0</v>
      </c>
      <c r="B8" s="70">
        <v>1.0</v>
      </c>
      <c r="C8" s="70"/>
      <c r="D8" s="70"/>
      <c r="E8" s="71"/>
      <c r="F8" s="72"/>
      <c r="G8" s="73">
        <v>11.0</v>
      </c>
      <c r="H8" s="71">
        <v>41500.0</v>
      </c>
      <c r="I8" s="74">
        <f t="shared" si="0" ref="I8:I16">ROUND(H8*$I$5,0)</f>
        <v>17430.0</v>
      </c>
      <c r="J8" s="74">
        <f t="array" ref="J8">ROUND(H8*0.5,0)</f>
        <v>20750.0</v>
      </c>
      <c r="K8" s="75">
        <f t="shared" si="1" ref="K8:K16">ROUND(J8*$K$6,0)</f>
        <v>8715.0</v>
      </c>
      <c r="L8" s="76">
        <f t="array" ref="L8">SUM(J8:K8)</f>
        <v>29465.0</v>
      </c>
      <c r="M8" s="77"/>
      <c r="N8" s="78"/>
      <c r="O8" s="52"/>
    </row>
    <row r="9" spans="8:8" s="69" ht="18.75" customFormat="1" customHeight="1">
      <c r="A9" s="70"/>
      <c r="B9" s="70"/>
      <c r="C9" s="70"/>
      <c r="D9" s="70"/>
      <c r="E9" s="71"/>
      <c r="F9" s="72"/>
      <c r="G9" s="73"/>
      <c r="H9" s="71"/>
      <c r="I9" s="74">
        <f t="shared" si="0"/>
        <v>0.0</v>
      </c>
      <c r="J9" s="74">
        <f t="array" ref="J9">ROUND(H9*0.5,0)</f>
        <v>0.0</v>
      </c>
      <c r="K9" s="75">
        <f t="shared" si="1"/>
        <v>0.0</v>
      </c>
      <c r="L9" s="76">
        <f t="array" ref="L9">SUM(J9:K9)</f>
        <v>0.0</v>
      </c>
      <c r="M9" s="77"/>
      <c r="N9" s="78"/>
      <c r="O9" s="52"/>
    </row>
    <row r="10" spans="8:8" s="69" ht="18.75" customFormat="1" customHeight="1">
      <c r="A10" s="70"/>
      <c r="B10" s="70"/>
      <c r="C10" s="70"/>
      <c r="D10" s="70"/>
      <c r="E10" s="71"/>
      <c r="F10" s="72"/>
      <c r="G10" s="73"/>
      <c r="H10" s="71"/>
      <c r="I10" s="74">
        <f t="shared" si="0"/>
        <v>0.0</v>
      </c>
      <c r="J10" s="74">
        <f t="array" ref="J10">ROUND(H10*0.5,0)</f>
        <v>0.0</v>
      </c>
      <c r="K10" s="75">
        <f t="shared" si="1"/>
        <v>0.0</v>
      </c>
      <c r="L10" s="76">
        <f t="array" ref="L10">SUM(J10:K10)</f>
        <v>0.0</v>
      </c>
      <c r="M10" s="77"/>
      <c r="N10" s="78"/>
      <c r="O10" s="52"/>
    </row>
    <row r="11" spans="8:8" s="69" ht="18.75" customFormat="1" customHeight="1">
      <c r="A11" s="70"/>
      <c r="B11" s="70"/>
      <c r="C11" s="70"/>
      <c r="D11" s="70"/>
      <c r="E11" s="71"/>
      <c r="F11" s="72"/>
      <c r="G11" s="73"/>
      <c r="H11" s="71"/>
      <c r="I11" s="74">
        <f t="shared" si="0"/>
        <v>0.0</v>
      </c>
      <c r="J11" s="74">
        <f t="array" ref="J11">ROUND(H11*0.5,0)</f>
        <v>0.0</v>
      </c>
      <c r="K11" s="75">
        <f t="shared" si="1"/>
        <v>0.0</v>
      </c>
      <c r="L11" s="76">
        <f t="array" ref="L11">SUM(J11:K11)</f>
        <v>0.0</v>
      </c>
      <c r="M11" s="77"/>
      <c r="N11" s="78"/>
      <c r="O11" s="52"/>
    </row>
    <row r="12" spans="8:8" s="69" ht="18.75" customFormat="1" customHeight="1">
      <c r="A12" s="70"/>
      <c r="B12" s="70"/>
      <c r="C12" s="70"/>
      <c r="D12" s="70"/>
      <c r="E12" s="71"/>
      <c r="F12" s="72"/>
      <c r="G12" s="73"/>
      <c r="H12" s="71"/>
      <c r="I12" s="74">
        <f t="shared" si="0"/>
        <v>0.0</v>
      </c>
      <c r="J12" s="74">
        <f t="array" ref="J12">ROUND(H12*0.5,0)</f>
        <v>0.0</v>
      </c>
      <c r="K12" s="75">
        <f t="shared" si="1"/>
        <v>0.0</v>
      </c>
      <c r="L12" s="76">
        <f t="array" ref="L12">SUM(J12:K12)</f>
        <v>0.0</v>
      </c>
      <c r="M12" s="77"/>
      <c r="N12" s="78"/>
      <c r="O12" s="52"/>
    </row>
    <row r="13" spans="8:8" s="69" ht="18.75" customFormat="1" customHeight="1">
      <c r="A13" s="70"/>
      <c r="B13" s="70"/>
      <c r="C13" s="70"/>
      <c r="D13" s="70"/>
      <c r="E13" s="71"/>
      <c r="F13" s="72"/>
      <c r="G13" s="73"/>
      <c r="H13" s="71"/>
      <c r="I13" s="74">
        <f t="shared" si="0"/>
        <v>0.0</v>
      </c>
      <c r="J13" s="74">
        <f t="array" ref="J13">ROUND(H13*0.5,0)</f>
        <v>0.0</v>
      </c>
      <c r="K13" s="75">
        <f t="shared" si="1"/>
        <v>0.0</v>
      </c>
      <c r="L13" s="76">
        <f t="array" ref="L13">SUM(J13:K13)</f>
        <v>0.0</v>
      </c>
      <c r="M13" s="77"/>
      <c r="N13" s="78"/>
      <c r="O13" s="78"/>
    </row>
    <row r="14" spans="8:8" s="69" ht="18.75" customFormat="1" customHeight="1">
      <c r="A14" s="70"/>
      <c r="B14" s="70"/>
      <c r="C14" s="70"/>
      <c r="D14" s="70"/>
      <c r="E14" s="71"/>
      <c r="F14" s="72"/>
      <c r="G14" s="73"/>
      <c r="H14" s="71"/>
      <c r="I14" s="74">
        <f t="shared" si="0"/>
        <v>0.0</v>
      </c>
      <c r="J14" s="74">
        <f t="array" ref="J14">ROUND(H14*0.5,0)</f>
        <v>0.0</v>
      </c>
      <c r="K14" s="75">
        <f t="shared" si="1"/>
        <v>0.0</v>
      </c>
      <c r="L14" s="76">
        <f t="array" ref="L14">SUM(J14:K14)</f>
        <v>0.0</v>
      </c>
      <c r="M14" s="77"/>
      <c r="N14" s="78"/>
      <c r="O14" s="78"/>
    </row>
    <row r="15" spans="8:8" s="69" ht="18.75" customFormat="1" customHeight="1">
      <c r="A15" s="70"/>
      <c r="B15" s="70"/>
      <c r="C15" s="70"/>
      <c r="D15" s="70"/>
      <c r="E15" s="71"/>
      <c r="F15" s="72"/>
      <c r="G15" s="73"/>
      <c r="H15" s="71"/>
      <c r="I15" s="74">
        <f t="shared" si="0"/>
        <v>0.0</v>
      </c>
      <c r="J15" s="74">
        <f t="array" ref="J15">ROUND(H15*0.5,0)</f>
        <v>0.0</v>
      </c>
      <c r="K15" s="75">
        <f t="shared" si="1"/>
        <v>0.0</v>
      </c>
      <c r="L15" s="76">
        <f t="array" ref="L15">SUM(J15:K15)</f>
        <v>0.0</v>
      </c>
      <c r="M15" s="77"/>
      <c r="N15" s="78"/>
      <c r="O15" s="78"/>
    </row>
    <row r="16" spans="8:8" s="69" ht="18.75" customFormat="1" customHeight="1">
      <c r="A16" s="70"/>
      <c r="B16" s="70"/>
      <c r="C16" s="70"/>
      <c r="D16" s="70"/>
      <c r="E16" s="71"/>
      <c r="F16" s="72"/>
      <c r="G16" s="73"/>
      <c r="H16" s="71"/>
      <c r="I16" s="74">
        <f t="shared" si="0"/>
        <v>0.0</v>
      </c>
      <c r="J16" s="74">
        <f t="array" ref="J16">ROUND(H16*0.5,0)</f>
        <v>0.0</v>
      </c>
      <c r="K16" s="75">
        <f t="shared" si="1"/>
        <v>0.0</v>
      </c>
      <c r="L16" s="76">
        <f t="array" ref="L16">SUM(J16:K16)</f>
        <v>0.0</v>
      </c>
      <c r="M16" s="77"/>
      <c r="N16" s="78"/>
      <c r="O16" s="78"/>
    </row>
    <row r="17" spans="8:8" ht="15.0">
      <c r="O17" s="50"/>
    </row>
    <row r="18" spans="8:8" ht="20.25" customHeight="1">
      <c r="A18" s="79" t="s">
        <v>10</v>
      </c>
      <c r="B18" s="79"/>
      <c r="C18" s="79"/>
      <c r="D18" s="79"/>
      <c r="E18" s="79"/>
      <c r="F18" s="79"/>
      <c r="G18" s="79"/>
      <c r="H18" s="79"/>
      <c r="I18" s="79"/>
      <c r="J18" s="79"/>
      <c r="K18" s="79"/>
      <c r="L18" s="79"/>
      <c r="M18" s="79"/>
      <c r="O18" s="50"/>
    </row>
    <row r="19" spans="8:8" ht="18.0">
      <c r="K19" s="80" t="s">
        <v>39</v>
      </c>
      <c r="L19" s="80"/>
      <c r="M19" s="80"/>
      <c r="O19" s="50"/>
    </row>
    <row r="20" spans="8:8" s="81" ht="18.75" customFormat="1">
      <c r="K20" s="82" t="str">
        <f>CONCATENATE(D1,G1)</f>
        <v/>
      </c>
      <c r="L20" s="82"/>
      <c r="M20" s="82"/>
      <c r="N20" s="83"/>
      <c r="O20" s="83"/>
    </row>
    <row r="21" spans="8:8" s="81" ht="15.75" customFormat="1" customHeight="1">
      <c r="K21" s="82"/>
      <c r="L21" s="82"/>
      <c r="M21" s="82"/>
      <c r="N21" s="83"/>
      <c r="O21" s="83"/>
    </row>
    <row r="22" spans="8:8" s="81" ht="18.75" customFormat="1">
      <c r="A22" s="84" t="s">
        <v>11</v>
      </c>
      <c r="B22" s="85"/>
      <c r="C22" s="85"/>
      <c r="D22" s="85"/>
      <c r="E22" s="86" t="s">
        <v>13</v>
      </c>
      <c r="F22" s="87"/>
      <c r="G22" s="87"/>
      <c r="N22" s="83"/>
      <c r="O22" s="83"/>
    </row>
    <row r="23" spans="8:8" s="81" ht="18.75" customFormat="1">
      <c r="A23" s="81" t="s">
        <v>12</v>
      </c>
      <c r="N23" s="83"/>
      <c r="O23" s="83"/>
    </row>
    <row r="24" spans="8:8" s="81" ht="18.75" customFormat="1">
      <c r="A24" s="88"/>
      <c r="B24" s="79" t="s">
        <v>15</v>
      </c>
      <c r="C24" s="79"/>
      <c r="D24" s="79"/>
      <c r="E24" s="79"/>
      <c r="F24" s="89"/>
      <c r="N24" s="83"/>
      <c r="O24" s="83"/>
    </row>
    <row r="25" spans="8:8" s="81" ht="18.75" customFormat="1">
      <c r="A25" s="90"/>
      <c r="B25" s="79" t="s">
        <v>14</v>
      </c>
      <c r="C25" s="79"/>
      <c r="D25" s="79"/>
      <c r="E25" s="79"/>
      <c r="F25" s="89"/>
      <c r="N25" s="83"/>
      <c r="O25" s="83"/>
    </row>
    <row r="26" spans="8:8" s="81" ht="18.75" customFormat="1">
      <c r="A26" s="91"/>
      <c r="B26" s="79" t="s">
        <v>16</v>
      </c>
      <c r="C26" s="79"/>
      <c r="D26" s="79"/>
      <c r="E26" s="79"/>
      <c r="F26" s="89"/>
      <c r="K26" s="80" t="str">
        <f>K19</f>
        <v>DDO SEAL &amp; SIGNATURE</v>
      </c>
      <c r="L26" s="80"/>
      <c r="M26" s="80"/>
      <c r="N26" s="83"/>
      <c r="O26" s="83"/>
    </row>
    <row r="27" spans="8:8" s="81" ht="13.5" customFormat="1" customHeight="1">
      <c r="K27" s="82" t="str">
        <f>K20</f>
        <v/>
      </c>
      <c r="L27" s="82"/>
      <c r="M27" s="82"/>
      <c r="N27" s="83"/>
      <c r="O27" s="83"/>
    </row>
    <row r="28" spans="8:8" s="81" ht="15.75" customFormat="1" customHeight="1">
      <c r="K28" s="82"/>
      <c r="L28" s="82"/>
      <c r="M28" s="82"/>
      <c r="N28" s="83"/>
      <c r="O28" s="83"/>
    </row>
    <row r="29" spans="8:8" ht="15.0" hidden="1"/>
    <row r="30" spans="8:8" ht="15.0" hidden="1"/>
    <row r="31" spans="8:8" ht="15.0" hidden="1"/>
    <row r="32" spans="8:8" ht="15.0" hidden="1"/>
    <row r="33" spans="8:8" ht="15.0" hidden="1"/>
    <row r="34" spans="8:8" ht="15.0" hidden="1"/>
  </sheetData>
  <sheetProtection password="e8fa" sheet="1" objects="1" scenarios="1" formatCells="0" formatColumns="0" formatRows="0" selectLockedCells="1"/>
  <mergeCells count="27">
    <mergeCell ref="K27:M28"/>
    <mergeCell ref="O1:O12"/>
    <mergeCell ref="K26:M26"/>
    <mergeCell ref="K20:M21"/>
    <mergeCell ref="K19:M19"/>
    <mergeCell ref="M4:M6"/>
    <mergeCell ref="C4:C6"/>
    <mergeCell ref="L5:L6"/>
    <mergeCell ref="D4:D6"/>
    <mergeCell ref="F4:F6"/>
    <mergeCell ref="A3:M3"/>
    <mergeCell ref="A4:A6"/>
    <mergeCell ref="A1:M1"/>
    <mergeCell ref="J5:J6"/>
    <mergeCell ref="A2:M2"/>
    <mergeCell ref="H4:H6"/>
    <mergeCell ref="J4:L4"/>
    <mergeCell ref="B24:E24"/>
    <mergeCell ref="F22:G22"/>
    <mergeCell ref="G4:G6"/>
    <mergeCell ref="B4:B6"/>
    <mergeCell ref="B26:E26"/>
    <mergeCell ref="B22:D22"/>
    <mergeCell ref="B25:E25"/>
    <mergeCell ref="I5:I6"/>
    <mergeCell ref="A18:M18"/>
    <mergeCell ref="E4:E6"/>
  </mergeCells>
  <conditionalFormatting sqref="A7:M16">
    <cfRule type="expression" priority="1" dxfId="2">
      <formula>$A7&lt;1</formula>
    </cfRule>
  </conditionalFormatting>
  <pageMargins left="0.46" right="0.18" top="0.16" bottom="0.13" header="0.12" footer="0.12"/>
  <pageSetup paperSize="9" scale="86" orientation="landscape"/>
</worksheet>
</file>

<file path=xl/worksheets/sheet3.xml><?xml version="1.0" encoding="utf-8"?>
<worksheet xmlns:r="http://schemas.openxmlformats.org/officeDocument/2006/relationships" xmlns="http://schemas.openxmlformats.org/spreadsheetml/2006/main">
  <sheetPr>
    <tabColor rgb="FFFFFF00"/>
  </sheetPr>
  <dimension ref="A1:I20"/>
  <sheetViews>
    <sheetView workbookViewId="0">
      <selection activeCell="F13" sqref="F13"/>
    </sheetView>
  </sheetViews>
  <sheetFormatPr defaultRowHeight="15.0" defaultColWidth="10"/>
  <cols>
    <col min="1" max="1" customWidth="1" width="4.7109375" style="1"/>
    <col min="2" max="3" customWidth="1" width="18.285156" style="1"/>
    <col min="4" max="6" customWidth="1" width="15.855469" style="1"/>
    <col min="7" max="7" customWidth="1" width="16.570312" style="1"/>
    <col min="8" max="8" customWidth="1" width="32.710938" style="1"/>
    <col min="9" max="16384" customWidth="0" width="9.140625" style="1"/>
  </cols>
  <sheetData>
    <row r="1" spans="8:8" ht="35.25">
      <c r="A1" s="92" t="s">
        <v>73</v>
      </c>
      <c r="B1" s="93"/>
      <c r="C1" s="93"/>
      <c r="D1" s="93"/>
      <c r="E1" s="93"/>
      <c r="F1" s="93"/>
      <c r="G1" s="93"/>
      <c r="H1" s="94"/>
    </row>
    <row r="2" spans="8:8" ht="20.25">
      <c r="A2" s="95"/>
      <c r="B2" s="96"/>
      <c r="C2" s="96"/>
      <c r="D2" s="96"/>
      <c r="E2" s="96"/>
      <c r="F2" s="96"/>
      <c r="G2" s="96"/>
      <c r="H2" s="97"/>
    </row>
    <row r="3" spans="8:8" ht="24.0">
      <c r="A3" s="98" t="s">
        <v>33</v>
      </c>
      <c r="B3" s="99"/>
      <c r="C3" s="99"/>
      <c r="D3" s="99"/>
      <c r="E3" s="99"/>
      <c r="F3" s="99"/>
      <c r="G3" s="99"/>
      <c r="H3" s="100"/>
    </row>
    <row r="4" spans="8:8" ht="50.25" customHeight="1">
      <c r="A4" s="101" t="s">
        <v>35</v>
      </c>
      <c r="B4" s="102"/>
      <c r="C4" s="102"/>
      <c r="D4" s="102"/>
      <c r="E4" s="102"/>
      <c r="F4" s="102"/>
      <c r="G4" s="102"/>
      <c r="H4" s="103"/>
    </row>
    <row r="5" spans="8:8" ht="18.75">
      <c r="A5" s="104" t="s">
        <v>7</v>
      </c>
      <c r="B5" s="105" t="s">
        <v>21</v>
      </c>
      <c r="C5" s="106" t="s">
        <v>22</v>
      </c>
      <c r="D5" s="106" t="s">
        <v>23</v>
      </c>
      <c r="E5" s="106"/>
      <c r="F5" s="106"/>
      <c r="G5" s="107" t="s">
        <v>24</v>
      </c>
      <c r="H5" s="108" t="s">
        <v>25</v>
      </c>
    </row>
    <row r="6" spans="8:8" ht="19.5">
      <c r="A6" s="109"/>
      <c r="B6" s="110"/>
      <c r="C6" s="111"/>
      <c r="D6" s="112" t="s">
        <v>26</v>
      </c>
      <c r="E6" s="113" t="s">
        <v>27</v>
      </c>
      <c r="F6" s="112" t="s">
        <v>28</v>
      </c>
      <c r="G6" s="114"/>
      <c r="H6" s="115"/>
    </row>
    <row r="7" spans="8:8" s="116" ht="30.0" customFormat="1" customHeight="1">
      <c r="A7" s="117">
        <v>1.0</v>
      </c>
      <c r="B7" s="118" t="s">
        <v>38</v>
      </c>
      <c r="C7" s="119" t="s">
        <v>29</v>
      </c>
      <c r="D7" s="120">
        <v>37064.0</v>
      </c>
      <c r="E7" s="120">
        <v>37072.0</v>
      </c>
      <c r="F7" s="121">
        <f>IF(D7&gt;0,E7-D7+1,0)</f>
        <v>9.0</v>
      </c>
      <c r="G7" s="121">
        <f>ROUND(F7/3,0)</f>
        <v>3.0</v>
      </c>
      <c r="H7" s="122" t="s">
        <v>30</v>
      </c>
    </row>
    <row r="8" spans="8:8" s="116" ht="30.0" customFormat="1" customHeight="1">
      <c r="A8" s="123"/>
      <c r="B8" s="124"/>
      <c r="C8" s="125"/>
      <c r="D8" s="120">
        <v>42501.0</v>
      </c>
      <c r="E8" s="120">
        <v>42540.0</v>
      </c>
      <c r="F8" s="121">
        <f t="shared" si="0" ref="F8:F12">IF(D8&gt;0,E8-D8+1,0)</f>
        <v>40.0</v>
      </c>
      <c r="G8" s="121">
        <f t="shared" si="1" ref="G8:G12">ROUND(F8/3,0)</f>
        <v>13.0</v>
      </c>
      <c r="H8" s="126" t="s">
        <v>31</v>
      </c>
    </row>
    <row r="9" spans="8:8" s="116" ht="30.0" customFormat="1" customHeight="1">
      <c r="A9" s="123"/>
      <c r="B9" s="124"/>
      <c r="C9" s="125"/>
      <c r="D9" s="120">
        <v>37399.0</v>
      </c>
      <c r="E9" s="120">
        <v>37437.0</v>
      </c>
      <c r="F9" s="121">
        <f t="shared" si="0"/>
        <v>39.0</v>
      </c>
      <c r="G9" s="121">
        <f t="shared" si="1"/>
        <v>13.0</v>
      </c>
      <c r="H9" s="127"/>
    </row>
    <row r="10" spans="8:8" s="116" ht="30.0" customFormat="1" customHeight="1">
      <c r="A10" s="123"/>
      <c r="B10" s="124"/>
      <c r="C10" s="125"/>
      <c r="D10" s="120">
        <v>38854.0</v>
      </c>
      <c r="E10" s="120">
        <v>38898.0</v>
      </c>
      <c r="F10" s="121">
        <f t="shared" si="0"/>
        <v>45.0</v>
      </c>
      <c r="G10" s="121">
        <f t="shared" si="1"/>
        <v>15.0</v>
      </c>
      <c r="H10" s="122"/>
    </row>
    <row r="11" spans="8:8" s="116" ht="30.0" customFormat="1" customHeight="1">
      <c r="A11" s="123"/>
      <c r="B11" s="124"/>
      <c r="C11" s="125"/>
      <c r="D11" s="120">
        <v>39250.0</v>
      </c>
      <c r="E11" s="120">
        <v>39263.0</v>
      </c>
      <c r="F11" s="121">
        <f t="shared" si="0"/>
        <v>14.0</v>
      </c>
      <c r="G11" s="121">
        <f t="shared" si="1"/>
        <v>5.0</v>
      </c>
      <c r="H11" s="122"/>
    </row>
    <row r="12" spans="8:8" s="116" ht="30.0" customFormat="1" customHeight="1">
      <c r="A12" s="123"/>
      <c r="B12" s="128"/>
      <c r="C12" s="129"/>
      <c r="D12" s="130"/>
      <c r="E12" s="130"/>
      <c r="F12" s="121">
        <f t="shared" si="0"/>
        <v>0.0</v>
      </c>
      <c r="G12" s="121">
        <f t="shared" si="1"/>
        <v>0.0</v>
      </c>
      <c r="H12" s="126"/>
    </row>
    <row r="13" spans="8:8" ht="21.0">
      <c r="A13" s="131"/>
      <c r="B13" s="132" t="s">
        <v>32</v>
      </c>
      <c r="C13" s="132"/>
      <c r="D13" s="132"/>
      <c r="E13" s="133"/>
      <c r="F13" s="134">
        <f>SUM(F7:F12)</f>
        <v>147.0</v>
      </c>
      <c r="G13" s="134">
        <f>SUM(G7:G12)</f>
        <v>49.0</v>
      </c>
      <c r="H13" s="135"/>
    </row>
    <row r="14" spans="8:8" ht="56.25" customHeight="1">
      <c r="A14" s="136"/>
      <c r="B14" s="136"/>
      <c r="C14" s="136"/>
      <c r="D14" s="136"/>
      <c r="E14" s="136"/>
      <c r="F14" s="136"/>
      <c r="G14" s="136"/>
      <c r="H14" s="137" t="s">
        <v>34</v>
      </c>
    </row>
    <row r="15" spans="8:8" ht="20.25">
      <c r="A15" s="138" t="s">
        <v>36</v>
      </c>
      <c r="B15" s="138"/>
      <c r="C15" s="138"/>
      <c r="D15" s="138"/>
      <c r="E15" s="138"/>
      <c r="F15" s="139" t="s">
        <v>37</v>
      </c>
      <c r="G15" s="139"/>
    </row>
    <row r="16" spans="8:8" ht="18.75">
      <c r="A16" s="81" t="s">
        <v>12</v>
      </c>
      <c r="B16" s="81"/>
      <c r="C16" s="81"/>
      <c r="D16" s="81"/>
      <c r="E16" s="81"/>
      <c r="F16" s="81"/>
    </row>
    <row r="17" spans="8:8" ht="18.75">
      <c r="A17" s="88"/>
      <c r="B17" s="79" t="s">
        <v>15</v>
      </c>
      <c r="C17" s="79"/>
      <c r="D17" s="79"/>
      <c r="E17" s="79"/>
      <c r="F17" s="89"/>
      <c r="H17" s="140"/>
    </row>
    <row r="18" spans="8:8" ht="18.75">
      <c r="A18" s="90"/>
      <c r="B18" s="79" t="s">
        <v>14</v>
      </c>
      <c r="C18" s="79"/>
      <c r="D18" s="79"/>
      <c r="E18" s="79"/>
      <c r="F18" s="89"/>
      <c r="H18" s="141"/>
    </row>
    <row r="19" spans="8:8" ht="18.75">
      <c r="A19" s="91"/>
      <c r="B19" s="79" t="s">
        <v>16</v>
      </c>
      <c r="C19" s="79"/>
      <c r="D19" s="79"/>
      <c r="E19" s="79"/>
      <c r="F19" s="89"/>
      <c r="H19" s="140"/>
    </row>
    <row r="20" spans="8:8" ht="32.25" customHeight="1">
      <c r="A20" s="142"/>
      <c r="B20" s="142"/>
      <c r="C20" s="142"/>
      <c r="D20" s="142"/>
      <c r="E20" s="142"/>
      <c r="F20" s="142"/>
      <c r="G20" s="142"/>
      <c r="H20" s="140" t="str">
        <f>H14</f>
        <v>MhMhvks gLrk{kj e; eqgj</v>
      </c>
    </row>
  </sheetData>
  <sheetProtection password="e8fa" sheet="1" objects="1" scenarios="1" formatColumns="0" formatRows="0" selectLockedCells="1"/>
  <mergeCells count="21">
    <mergeCell ref="B18:E18"/>
    <mergeCell ref="B19:E19"/>
    <mergeCell ref="A20:G20"/>
    <mergeCell ref="A14:G14"/>
    <mergeCell ref="A15:E15"/>
    <mergeCell ref="F15:G15"/>
    <mergeCell ref="B17:E17"/>
    <mergeCell ref="B13:E13"/>
    <mergeCell ref="A7:A13"/>
    <mergeCell ref="A2:H2"/>
    <mergeCell ref="A5:A6"/>
    <mergeCell ref="B7:B12"/>
    <mergeCell ref="C5:C6"/>
    <mergeCell ref="D5:F5"/>
    <mergeCell ref="G5:G6"/>
    <mergeCell ref="H5:H6"/>
    <mergeCell ref="A1:H1"/>
    <mergeCell ref="C7:C12"/>
    <mergeCell ref="B5:B6"/>
    <mergeCell ref="A3:H3"/>
    <mergeCell ref="A4:H4"/>
  </mergeCells>
  <conditionalFormatting sqref="F7:G12">
    <cfRule type="cellIs" operator="equal" priority="1" dxfId="3">
      <formula>0</formula>
    </cfRule>
  </conditionalFormatting>
  <pageMargins left="0.51" right="0.2362204724409449" top="0.15748031496062992" bottom="0.31496062992125984" header="0.15748031496062992" footer="0.31496062992125984"/>
  <pageSetup paperSize="9" fitToWidth="0" fitToHeight="0" orientation="landscape"/>
</worksheet>
</file>

<file path=xl/worksheets/sheet4.xml><?xml version="1.0" encoding="utf-8"?>
<worksheet xmlns:r="http://schemas.openxmlformats.org/officeDocument/2006/relationships" xmlns="http://schemas.openxmlformats.org/spreadsheetml/2006/main">
  <sheetPr>
    <tabColor rgb="FFE36B09"/>
  </sheetPr>
  <dimension ref="A1:N21"/>
  <sheetViews>
    <sheetView tabSelected="1" workbookViewId="0" zoomScale="33">
      <selection activeCell="C8" sqref="C8"/>
    </sheetView>
  </sheetViews>
  <sheetFormatPr defaultRowHeight="15.0" defaultColWidth="0" zeroHeight="1"/>
  <cols>
    <col min="1" max="1" customWidth="1" width="2.4257812" style="1"/>
    <col min="2" max="2" customWidth="1" width="5.5703125" style="1"/>
    <col min="3" max="3" customWidth="1" width="22.285156" style="1"/>
    <col min="4" max="4" customWidth="1" width="16.425781" style="1"/>
    <col min="5" max="5" customWidth="1" bestFit="1" width="25.855469" style="1"/>
    <col min="6" max="6" customWidth="1" bestFit="1" width="17.140625" style="1"/>
    <col min="7" max="7" customWidth="1" bestFit="1" width="11.855469" style="1"/>
    <col min="8" max="8" customWidth="1" width="11.5703125" style="1"/>
    <col min="9" max="9" customWidth="1" width="12.855469" style="1"/>
    <col min="10" max="10" customWidth="1" width="11.855469" style="1"/>
    <col min="11" max="11" customWidth="1" width="12.285156" style="1"/>
    <col min="12" max="12" customWidth="1" width="14.5703125" style="1"/>
    <col min="13" max="13" customWidth="1" width="2.7109375" style="1"/>
    <col min="14" max="16384" hidden="1" customWidth="0" width="9.140625" style="1"/>
  </cols>
  <sheetData>
    <row r="1" spans="8:8" ht="11.25" customHeight="1">
      <c r="A1" s="2"/>
      <c r="B1" s="2"/>
      <c r="C1" s="2"/>
      <c r="D1" s="2"/>
      <c r="E1" s="2"/>
      <c r="F1" s="2"/>
      <c r="G1" s="2"/>
      <c r="H1" s="2"/>
      <c r="I1" s="2"/>
      <c r="J1" s="2"/>
      <c r="K1" s="2"/>
      <c r="L1" s="2"/>
      <c r="M1" s="2"/>
    </row>
    <row r="2" spans="8:8" ht="34.5">
      <c r="A2" s="2"/>
      <c r="B2" s="143" t="s">
        <v>73</v>
      </c>
      <c r="C2" s="144"/>
      <c r="D2" s="144"/>
      <c r="E2" s="144"/>
      <c r="F2" s="144"/>
      <c r="G2" s="144"/>
      <c r="H2" s="144"/>
      <c r="I2" s="144"/>
      <c r="J2" s="144"/>
      <c r="K2" s="144"/>
      <c r="L2" s="145"/>
      <c r="M2" s="2"/>
    </row>
    <row r="3" spans="8:8" ht="24.75" customHeight="1">
      <c r="A3" s="2"/>
      <c r="B3" s="146" t="s">
        <v>74</v>
      </c>
      <c r="C3" s="147"/>
      <c r="D3" s="147"/>
      <c r="E3" s="147"/>
      <c r="F3" s="147"/>
      <c r="G3" s="148" t="s">
        <v>75</v>
      </c>
      <c r="H3" s="148"/>
      <c r="I3" s="148"/>
      <c r="J3" s="148"/>
      <c r="K3" s="148"/>
      <c r="L3" s="149"/>
      <c r="M3" s="2"/>
    </row>
    <row r="4" spans="8:8" ht="19.15">
      <c r="A4" s="2"/>
      <c r="B4" s="150" t="s">
        <v>110</v>
      </c>
      <c r="C4" s="151"/>
      <c r="D4" s="151"/>
      <c r="E4" s="151"/>
      <c r="F4" s="151"/>
      <c r="G4" s="151"/>
      <c r="H4" s="151"/>
      <c r="I4" s="151"/>
      <c r="J4" s="151"/>
      <c r="K4" s="151"/>
      <c r="L4" s="152"/>
      <c r="M4" s="2"/>
    </row>
    <row r="5" spans="8:8" ht="73.5" customHeight="1">
      <c r="A5" s="2"/>
      <c r="B5" s="153" t="s">
        <v>77</v>
      </c>
      <c r="C5" s="154"/>
      <c r="D5" s="154"/>
      <c r="E5" s="154"/>
      <c r="F5" s="154"/>
      <c r="G5" s="154"/>
      <c r="H5" s="154"/>
      <c r="I5" s="154"/>
      <c r="J5" s="154"/>
      <c r="K5" s="154"/>
      <c r="L5" s="155"/>
      <c r="M5" s="2"/>
    </row>
    <row r="6" spans="8:8" ht="27.75" customHeight="1">
      <c r="A6" s="2"/>
      <c r="B6" s="150" t="s">
        <v>111</v>
      </c>
      <c r="C6" s="151"/>
      <c r="D6" s="151"/>
      <c r="E6" s="151"/>
      <c r="F6" s="151"/>
      <c r="G6" s="151"/>
      <c r="H6" s="151"/>
      <c r="I6" s="151"/>
      <c r="J6" s="151"/>
      <c r="K6" s="151"/>
      <c r="L6" s="152"/>
      <c r="M6" s="2"/>
    </row>
    <row r="7" spans="8:8" ht="54.0" customHeight="1">
      <c r="A7" s="2"/>
      <c r="B7" s="156" t="s">
        <v>70</v>
      </c>
      <c r="C7" s="157" t="s">
        <v>40</v>
      </c>
      <c r="D7" s="157" t="s">
        <v>41</v>
      </c>
      <c r="E7" s="157" t="s">
        <v>42</v>
      </c>
      <c r="F7" s="157" t="s">
        <v>43</v>
      </c>
      <c r="G7" s="157" t="s">
        <v>44</v>
      </c>
      <c r="H7" s="157" t="s">
        <v>45</v>
      </c>
      <c r="I7" s="157" t="s">
        <v>46</v>
      </c>
      <c r="J7" s="157" t="s">
        <v>47</v>
      </c>
      <c r="K7" s="157" t="s">
        <v>48</v>
      </c>
      <c r="L7" s="158" t="s">
        <v>49</v>
      </c>
      <c r="M7" s="2"/>
    </row>
    <row r="8" spans="8:8" ht="54.0" customHeight="1">
      <c r="A8" s="2"/>
      <c r="B8" s="159">
        <v>1.0</v>
      </c>
      <c r="C8" s="160" t="s">
        <v>71</v>
      </c>
      <c r="D8" s="161" t="s">
        <v>50</v>
      </c>
      <c r="E8" s="161" t="s">
        <v>72</v>
      </c>
      <c r="F8" s="161">
        <v>6.11E9</v>
      </c>
      <c r="G8" s="161">
        <v>12345.0</v>
      </c>
      <c r="H8" s="162">
        <v>22666.0</v>
      </c>
      <c r="I8" s="162">
        <v>44592.0</v>
      </c>
      <c r="J8" s="161">
        <v>300.0</v>
      </c>
      <c r="K8" s="163">
        <v>73400.0</v>
      </c>
      <c r="L8" s="164" t="s">
        <v>51</v>
      </c>
      <c r="M8" s="2"/>
    </row>
    <row r="9" spans="8:8" ht="30.0" customHeight="1">
      <c r="A9" s="2"/>
      <c r="B9" s="165" t="s">
        <v>52</v>
      </c>
      <c r="C9" s="166"/>
      <c r="D9" s="166"/>
      <c r="E9" s="166"/>
      <c r="F9" s="166"/>
      <c r="G9" s="166"/>
      <c r="H9" s="166"/>
      <c r="I9" s="166"/>
      <c r="J9" s="166"/>
      <c r="K9" s="166"/>
      <c r="L9" s="167"/>
      <c r="M9" s="2"/>
    </row>
    <row r="10" spans="8:8" ht="36.0" customHeight="1">
      <c r="A10" s="2"/>
      <c r="B10" s="168" t="s">
        <v>53</v>
      </c>
      <c r="C10" s="169" t="s">
        <v>40</v>
      </c>
      <c r="D10" s="169" t="s">
        <v>54</v>
      </c>
      <c r="E10" s="169" t="s">
        <v>55</v>
      </c>
      <c r="F10" s="169" t="s">
        <v>56</v>
      </c>
      <c r="G10" s="169" t="s">
        <v>57</v>
      </c>
      <c r="H10" s="169" t="s">
        <v>58</v>
      </c>
      <c r="I10" s="169"/>
      <c r="J10" s="169"/>
      <c r="K10" s="170" t="s">
        <v>59</v>
      </c>
      <c r="L10" s="171" t="s">
        <v>60</v>
      </c>
      <c r="M10" s="2"/>
    </row>
    <row r="11" spans="8:8" ht="36.0" customHeight="1">
      <c r="A11" s="2"/>
      <c r="B11" s="172"/>
      <c r="C11" s="173"/>
      <c r="D11" s="173"/>
      <c r="E11" s="173"/>
      <c r="F11" s="173"/>
      <c r="G11" s="173"/>
      <c r="H11" s="174" t="s">
        <v>61</v>
      </c>
      <c r="I11" s="174" t="s">
        <v>62</v>
      </c>
      <c r="J11" s="175" t="s">
        <v>63</v>
      </c>
      <c r="K11" s="176"/>
      <c r="L11" s="177"/>
      <c r="M11" s="2"/>
    </row>
    <row r="12" spans="8:8" ht="36.0" customHeight="1">
      <c r="A12" s="2"/>
      <c r="B12" s="178">
        <v>1.0</v>
      </c>
      <c r="C12" s="179" t="str">
        <f>C8</f>
        <v> Choudhary</v>
      </c>
      <c r="D12" s="180">
        <f>I8</f>
        <v>44592.0</v>
      </c>
      <c r="E12" s="181" t="str">
        <f>CONCATENATE(K8," ","(",L8,")")</f>
        <v>73400 (L-13)</v>
      </c>
      <c r="F12" s="182">
        <v>0.42</v>
      </c>
      <c r="G12" s="181">
        <f>J8</f>
        <v>300.0</v>
      </c>
      <c r="H12" s="183">
        <f>ROUND(K8/30*G12,0)</f>
        <v>734000.0</v>
      </c>
      <c r="I12" s="183">
        <f>ROUND(H12*F12,0)</f>
        <v>308280.0</v>
      </c>
      <c r="J12" s="24">
        <f t="array" ref="J12">SUM(H12,I12)</f>
        <v>1042280.0</v>
      </c>
      <c r="K12" s="184">
        <v>0.0</v>
      </c>
      <c r="L12" s="185">
        <f t="array" ref="L12">J12-K12</f>
        <v>1042280.0</v>
      </c>
      <c r="M12" s="2"/>
    </row>
    <row r="13" spans="8:8" ht="16.5">
      <c r="A13" s="2"/>
      <c r="B13" s="186"/>
      <c r="C13" s="186"/>
      <c r="D13" s="186"/>
      <c r="E13" s="186"/>
      <c r="F13" s="186"/>
      <c r="G13" s="186"/>
      <c r="H13" s="186"/>
      <c r="I13" s="186"/>
      <c r="J13" s="186"/>
      <c r="K13" s="186"/>
      <c r="L13" s="187"/>
      <c r="M13" s="2"/>
    </row>
    <row r="14" spans="8:8" ht="24.0" customHeight="1">
      <c r="A14" s="2"/>
      <c r="B14" s="188" t="s">
        <v>64</v>
      </c>
      <c r="C14" s="189"/>
      <c r="D14" s="190"/>
      <c r="E14" s="191" t="s">
        <v>65</v>
      </c>
      <c r="F14" s="191"/>
      <c r="G14" s="191"/>
      <c r="H14" s="191"/>
      <c r="I14" s="191"/>
      <c r="J14" s="191"/>
      <c r="K14" s="191"/>
      <c r="L14" s="192"/>
      <c r="M14" s="2"/>
    </row>
    <row r="15" spans="8:8" ht="24.0" customHeight="1">
      <c r="A15" s="2"/>
      <c r="B15" s="193">
        <v>1.0</v>
      </c>
      <c r="C15" s="194" t="str">
        <f>H11</f>
        <v>Basic</v>
      </c>
      <c r="D15" s="195">
        <f>H12</f>
        <v>734000.0</v>
      </c>
      <c r="E15" s="196"/>
      <c r="F15" s="196"/>
      <c r="G15" s="196"/>
      <c r="H15" s="196"/>
      <c r="I15" s="196"/>
      <c r="J15" s="196"/>
      <c r="K15" s="196"/>
      <c r="L15" s="197"/>
      <c r="M15" s="2"/>
    </row>
    <row r="16" spans="8:8" ht="24.0" customHeight="1">
      <c r="A16" s="2"/>
      <c r="B16" s="193">
        <v>2.0</v>
      </c>
      <c r="C16" s="194" t="str">
        <f>I11</f>
        <v>DA</v>
      </c>
      <c r="D16" s="195">
        <f>I12</f>
        <v>308280.0</v>
      </c>
      <c r="E16" s="198" t="s">
        <v>66</v>
      </c>
      <c r="F16" s="198"/>
      <c r="G16" s="198"/>
      <c r="H16" s="198"/>
      <c r="I16" s="198"/>
      <c r="J16" s="198"/>
      <c r="K16" s="198"/>
      <c r="L16" s="199"/>
      <c r="M16" s="2"/>
    </row>
    <row r="17" spans="8:8" ht="24.0" customHeight="1">
      <c r="A17" s="2"/>
      <c r="B17" s="200" t="s">
        <v>67</v>
      </c>
      <c r="C17" s="201"/>
      <c r="D17" s="202">
        <f>D15+D16</f>
        <v>1042280.0</v>
      </c>
      <c r="E17" s="198"/>
      <c r="F17" s="198"/>
      <c r="G17" s="198"/>
      <c r="H17" s="198"/>
      <c r="I17" s="198"/>
      <c r="J17" s="198"/>
      <c r="K17" s="198"/>
      <c r="L17" s="199"/>
      <c r="M17" s="2"/>
    </row>
    <row r="18" spans="8:8" ht="24.0" customHeight="1">
      <c r="A18" s="2"/>
      <c r="B18" s="188" t="s">
        <v>68</v>
      </c>
      <c r="C18" s="189"/>
      <c r="D18" s="190"/>
      <c r="E18" s="198"/>
      <c r="F18" s="198"/>
      <c r="G18" s="198"/>
      <c r="H18" s="198"/>
      <c r="I18" s="198"/>
      <c r="J18" s="198"/>
      <c r="K18" s="198"/>
      <c r="L18" s="199"/>
      <c r="M18" s="2"/>
    </row>
    <row r="19" spans="8:8" ht="24.0" customHeight="1">
      <c r="A19" s="2"/>
      <c r="B19" s="193">
        <v>1.0</v>
      </c>
      <c r="C19" s="194">
        <f>K11</f>
        <v>0.0</v>
      </c>
      <c r="D19" s="195">
        <f>K12</f>
        <v>0.0</v>
      </c>
      <c r="E19" s="198"/>
      <c r="F19" s="198"/>
      <c r="G19" s="198"/>
      <c r="H19" s="198"/>
      <c r="I19" s="198"/>
      <c r="J19" s="198"/>
      <c r="K19" s="198"/>
      <c r="L19" s="199"/>
      <c r="M19" s="2"/>
    </row>
    <row r="20" spans="8:8" ht="24.0" customHeight="1">
      <c r="A20" s="2"/>
      <c r="B20" s="203" t="s">
        <v>69</v>
      </c>
      <c r="C20" s="204"/>
      <c r="D20" s="205">
        <f>D17-D19</f>
        <v>1042280.0</v>
      </c>
      <c r="E20" s="206"/>
      <c r="F20" s="206"/>
      <c r="G20" s="206"/>
      <c r="H20" s="206"/>
      <c r="I20" s="206"/>
      <c r="J20" s="206"/>
      <c r="K20" s="206"/>
      <c r="L20" s="207"/>
      <c r="M20" s="2"/>
    </row>
    <row r="21" spans="8:8" ht="15.0">
      <c r="A21" s="2"/>
      <c r="B21" s="2"/>
      <c r="C21" s="2"/>
      <c r="D21" s="2"/>
      <c r="E21" s="2"/>
      <c r="F21" s="2"/>
      <c r="G21" s="2"/>
      <c r="H21" s="2"/>
      <c r="I21" s="2"/>
      <c r="J21" s="2"/>
      <c r="K21" s="2"/>
      <c r="L21" s="2"/>
      <c r="M21" s="2"/>
    </row>
  </sheetData>
  <sheetProtection algorithmName="SHA-512" hashValue="E1E46wuOFVRCMV/GLdSOPT21AhqTtsqGO1ycPQS8VHiEHF9yeuDCkLQlW7ROo0N22e2NE1YSHacCQ22sFVyU+Q==" saltValue="YkYhGRU3qoMzbKivmTBKIg==" spinCount="100000" sheet="1" objects="1" scenarios="1" formatCells="0" formatColumns="0" formatRows="0" selectLockedCells="1"/>
  <protectedRanges>
    <protectedRange sqref="B8:L8 D12" name="Range1"/>
  </protectedRanges>
  <mergeCells count="25">
    <mergeCell ref="A1:M1"/>
    <mergeCell ref="A21:M21"/>
    <mergeCell ref="A2:A20"/>
    <mergeCell ref="E14:L15"/>
    <mergeCell ref="M2:M20"/>
    <mergeCell ref="B14:D14"/>
    <mergeCell ref="E16:L20"/>
    <mergeCell ref="H10:J10"/>
    <mergeCell ref="B3:F3"/>
    <mergeCell ref="B20:C20"/>
    <mergeCell ref="G3:L3"/>
    <mergeCell ref="B2:L2"/>
    <mergeCell ref="B17:C17"/>
    <mergeCell ref="B18:D18"/>
    <mergeCell ref="L10:L11"/>
    <mergeCell ref="B4:L4"/>
    <mergeCell ref="E10:E11"/>
    <mergeCell ref="D10:D11"/>
    <mergeCell ref="B5:L5"/>
    <mergeCell ref="B6:L6"/>
    <mergeCell ref="F10:F11"/>
    <mergeCell ref="C10:C11"/>
    <mergeCell ref="B10:B11"/>
    <mergeCell ref="G10:G11"/>
    <mergeCell ref="B9:L9"/>
  </mergeCells>
  <pageMargins left="0.7086614173228347" right="0.3937007874015748" top="0.35433070866141736" bottom="0.35433070866141736" header="0.31496062992125984" footer="0.31496062992125984"/>
  <pageSetup paperSize="9" scale="83" orientation="landscape"/>
</worksheet>
</file>

<file path=docProps/app.xml><?xml version="1.0" encoding="utf-8"?>
<Properties xmlns="http://schemas.openxmlformats.org/officeDocument/2006/extended-properties">
  <Application>Kingsoft Office</Application>
  <DocSecurity>0</DocSecurity>
  <ScaleCrop>0</ScaleCrop>
  <LinksUpToDate>0</LinksUpToDate>
  <AppVersion>12.0000</AppVersion>
</Properties>
</file>

<file path=docProps/core.xml><?xml version="1.0" encoding="utf-8"?>
<cp:coreProperties xmlns:cp="http://schemas.openxmlformats.org/package/2006/metadata/core-properties" xmlns:dc="http://purl.org/dc/elements/1.1/" xmlns:dcterms="http://purl.org/dc/terms/" xmlns:xsi="http://www.w3.org/2001/XMLSchema-instance">
  <dc:creator>pc</dc:creator>
  <cp:lastModifiedBy>DELL</cp:lastModifiedBy>
  <dcterms:created xsi:type="dcterms:W3CDTF">2021-04-18T22:34:34Z</dcterms:created>
  <dcterms:modified xsi:type="dcterms:W3CDTF">2023-10-11T04:47:36Z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1c291b33bace46e1bb8b1775bc499daa</vt:lpwstr>
  </property>
</Properties>
</file>