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1e0129c916a446/Desktop/"/>
    </mc:Choice>
  </mc:AlternateContent>
  <xr:revisionPtr revIDLastSave="0" documentId="8_{8A5341C3-9358-AC4A-815B-CBEBE290475D}" xr6:coauthVersionLast="47" xr6:coauthVersionMax="47" xr10:uidLastSave="{00000000-0000-0000-0000-000000000000}"/>
  <bookViews>
    <workbookView xWindow="-120" yWindow="-120" windowWidth="24240" windowHeight="13020" xr2:uid="{9AAFDC91-83C9-4202-ABDB-1B253EDA3974}"/>
  </bookViews>
  <sheets>
    <sheet name="ENTRY" sheetId="1" r:id="rId1"/>
    <sheet name="AREAR" sheetId="2" r:id="rId2"/>
  </sheets>
  <definedNames>
    <definedName name="_xlnm.Print_Area" localSheetId="1">AREAR!$A$1:$N$21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G7" i="2"/>
  <c r="J7" i="2"/>
  <c r="E7" i="2"/>
  <c r="H7" i="2"/>
  <c r="K7" i="2"/>
  <c r="L7" i="2"/>
  <c r="M7" i="2"/>
  <c r="M8" i="2"/>
  <c r="M9" i="2"/>
  <c r="M10" i="2"/>
  <c r="M11" i="2"/>
  <c r="M12" i="2"/>
  <c r="M13" i="2"/>
  <c r="M14" i="2"/>
  <c r="M15" i="2"/>
  <c r="D6" i="2"/>
  <c r="G6" i="2"/>
  <c r="J6" i="2"/>
  <c r="E6" i="2"/>
  <c r="H6" i="2"/>
  <c r="K6" i="2"/>
  <c r="L6" i="2"/>
  <c r="M6" i="2"/>
  <c r="D27" i="1"/>
  <c r="C7" i="2"/>
  <c r="C8" i="2"/>
  <c r="D8" i="2"/>
  <c r="G8" i="2"/>
  <c r="E8" i="2"/>
  <c r="F8" i="2"/>
  <c r="C9" i="2"/>
  <c r="D9" i="2"/>
  <c r="G9" i="2"/>
  <c r="E9" i="2"/>
  <c r="F9" i="2"/>
  <c r="C10" i="2"/>
  <c r="D10" i="2"/>
  <c r="G10" i="2"/>
  <c r="C11" i="2"/>
  <c r="D11" i="2"/>
  <c r="G11" i="2"/>
  <c r="E11" i="2"/>
  <c r="F11" i="2"/>
  <c r="C12" i="2"/>
  <c r="D12" i="2"/>
  <c r="G12" i="2"/>
  <c r="E12" i="2"/>
  <c r="F12" i="2"/>
  <c r="C13" i="2"/>
  <c r="D13" i="2"/>
  <c r="G13" i="2"/>
  <c r="E13" i="2"/>
  <c r="C14" i="2"/>
  <c r="D14" i="2"/>
  <c r="G14" i="2"/>
  <c r="C15" i="2"/>
  <c r="D15" i="2"/>
  <c r="G15" i="2"/>
  <c r="E15" i="2"/>
  <c r="C6" i="2"/>
  <c r="B7" i="2"/>
  <c r="B8" i="2"/>
  <c r="B9" i="2"/>
  <c r="B10" i="2"/>
  <c r="B11" i="2"/>
  <c r="B12" i="2"/>
  <c r="B13" i="2"/>
  <c r="B14" i="2"/>
  <c r="B15" i="2"/>
  <c r="B6" i="2"/>
  <c r="A1" i="2"/>
  <c r="E14" i="2"/>
  <c r="F14" i="2"/>
  <c r="E10" i="2"/>
  <c r="F10" i="2"/>
  <c r="E27" i="1"/>
  <c r="F27" i="1"/>
  <c r="F15" i="2"/>
  <c r="F13" i="2"/>
  <c r="I7" i="2"/>
  <c r="H15" i="2"/>
  <c r="K15" i="2"/>
  <c r="J15" i="2"/>
  <c r="H14" i="2"/>
  <c r="K14" i="2"/>
  <c r="J14" i="2"/>
  <c r="H13" i="2"/>
  <c r="K13" i="2"/>
  <c r="J13" i="2"/>
  <c r="J12" i="2"/>
  <c r="H12" i="2"/>
  <c r="I12" i="2"/>
  <c r="H11" i="2"/>
  <c r="K11" i="2"/>
  <c r="I11" i="2"/>
  <c r="J11" i="2"/>
  <c r="J10" i="2"/>
  <c r="H10" i="2"/>
  <c r="J9" i="2"/>
  <c r="H9" i="2"/>
  <c r="K9" i="2"/>
  <c r="H8" i="2"/>
  <c r="I8" i="2"/>
  <c r="J8" i="2"/>
  <c r="G27" i="1"/>
  <c r="H27" i="1"/>
  <c r="K8" i="2"/>
  <c r="L8" i="2"/>
  <c r="N8" i="2"/>
  <c r="K10" i="2"/>
  <c r="L10" i="2"/>
  <c r="I13" i="2"/>
  <c r="N6" i="2"/>
  <c r="F6" i="2"/>
  <c r="I10" i="2"/>
  <c r="I15" i="2"/>
  <c r="K12" i="2"/>
  <c r="L12" i="2"/>
  <c r="L9" i="2"/>
  <c r="L15" i="2"/>
  <c r="F7" i="2"/>
  <c r="I9" i="2"/>
  <c r="L13" i="2"/>
  <c r="I14" i="2"/>
  <c r="L11" i="2"/>
  <c r="L14" i="2"/>
  <c r="I6" i="2"/>
  <c r="N12" i="2"/>
  <c r="N11" i="2"/>
  <c r="N9" i="2"/>
  <c r="N7" i="2"/>
  <c r="N13" i="2"/>
  <c r="N10" i="2"/>
  <c r="N15" i="2"/>
  <c r="N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D1" authorId="0" shapeId="0" xr:uid="{B9CAF012-D3B3-4451-AF4C-195BF1195E2D}">
      <text>
        <r>
          <rPr>
            <sz val="9"/>
            <color indexed="81"/>
            <rFont val="Tahoma"/>
            <family val="2"/>
          </rPr>
          <t>FILL IN YELLOW CELLS TO GET THE ARREAR AMOUNT</t>
        </r>
      </text>
    </comment>
    <comment ref="C4" authorId="0" shapeId="0" xr:uid="{3C6D6DDD-D12A-4330-A399-7D777D45205F}">
      <text>
        <r>
          <rPr>
            <sz val="9"/>
            <color indexed="81"/>
            <rFont val="Tahoma"/>
            <family val="2"/>
          </rPr>
          <t xml:space="preserve">FILL IN NECESSERILY MONTH OF SURRENDER LEAVE TAKEN EITHER CALCULATION WILL NOT WORK. </t>
        </r>
      </text>
    </comment>
    <comment ref="E4" authorId="0" shapeId="0" xr:uid="{C464DD7F-2FE4-4E28-8605-406159201AC7}">
      <text>
        <r>
          <rPr>
            <b/>
            <sz val="9"/>
            <color indexed="81"/>
            <rFont val="Tahoma"/>
            <family val="2"/>
          </rPr>
          <t>IN A YEAR MAXIMUM 15 PL AND IN CASE OF RETIREMENT MAXIMUM 300 PL.</t>
        </r>
      </text>
    </comment>
    <comment ref="D19" authorId="0" shapeId="0" xr:uid="{C1F74779-1364-4863-8268-ED8849755B53}">
      <text>
        <r>
          <rPr>
            <sz val="9"/>
            <color indexed="81"/>
            <rFont val="Tahoma"/>
            <family val="2"/>
          </rPr>
          <t>FILL IN YELLOW CELLS TO GET THE ARREAR AMOUNT</t>
        </r>
      </text>
    </comment>
    <comment ref="C24" authorId="0" shapeId="0" xr:uid="{98A96ADE-BCD3-486E-AB8B-D906BBE4AE41}">
      <text>
        <r>
          <rPr>
            <sz val="9"/>
            <color indexed="81"/>
            <rFont val="Tahoma"/>
            <family val="2"/>
          </rPr>
          <t xml:space="preserve">FILL IN NECESSERILY MONTH OF SURRENDER LEAVE TAKEN EITHER CALCULATION WILL NOT WORK. </t>
        </r>
      </text>
    </comment>
    <comment ref="E24" authorId="0" shapeId="0" xr:uid="{901F2A45-7383-4B2B-B0A4-4891D0E2BEC5}">
      <text>
        <r>
          <rPr>
            <b/>
            <sz val="9"/>
            <color indexed="81"/>
            <rFont val="Tahoma"/>
            <family val="2"/>
          </rPr>
          <t>IN A YEAR MAXIMUM 15 PL AND IN CASE OF RETIREMENT MAXIMUM 300 PL.</t>
        </r>
      </text>
    </comment>
  </commentList>
</comments>
</file>

<file path=xl/sharedStrings.xml><?xml version="1.0" encoding="utf-8"?>
<sst xmlns="http://schemas.openxmlformats.org/spreadsheetml/2006/main" count="69" uniqueCount="40">
  <si>
    <t>Name of Employee-</t>
  </si>
  <si>
    <t>Post-</t>
  </si>
  <si>
    <t>Calculation of  Surrender Leave Encashment payable to the Employee</t>
  </si>
  <si>
    <t>MONTH</t>
  </si>
  <si>
    <t>DIFFERENCE TO BE DRAWN</t>
  </si>
  <si>
    <t>NET 
PAYABLE</t>
  </si>
  <si>
    <t>BASIC</t>
  </si>
  <si>
    <t>DA</t>
  </si>
  <si>
    <t>TOTAL</t>
  </si>
  <si>
    <t>DUE</t>
  </si>
  <si>
    <t>DRAWN</t>
  </si>
  <si>
    <t>Name of Office</t>
  </si>
  <si>
    <t>Month in which Surrender Leave Taken</t>
  </si>
  <si>
    <t>Was to be Drawn</t>
  </si>
  <si>
    <t>Already Drawn</t>
  </si>
  <si>
    <t xml:space="preserve">Basic </t>
  </si>
  <si>
    <t>Number of PL Encashed</t>
  </si>
  <si>
    <t>DA RATE (in %)</t>
  </si>
  <si>
    <r>
      <t xml:space="preserve">                                      You can Calculate up to Last three years surrender leave  arrear with this utility. </t>
    </r>
    <r>
      <rPr>
        <b/>
        <sz val="14"/>
        <color theme="3"/>
        <rFont val="Calibri"/>
        <family val="2"/>
        <scheme val="minor"/>
      </rPr>
      <t>Month of Surrender leave taken is to be filled necesserily</t>
    </r>
    <r>
      <rPr>
        <b/>
        <sz val="14"/>
        <color rgb="FFFF0000"/>
        <rFont val="Calibri"/>
        <family val="2"/>
        <scheme val="minor"/>
      </rPr>
      <t xml:space="preserve"> either calculations will not work.</t>
    </r>
  </si>
  <si>
    <t>Click Here to go to Calculation</t>
  </si>
  <si>
    <t xml:space="preserve"> FILL IN IF PL IS ENCASHED ON RETIREMENT (MAXIMUM 300 PL)</t>
  </si>
  <si>
    <t>Is to be Drawn</t>
  </si>
  <si>
    <t>INCOME TAX</t>
  </si>
  <si>
    <t xml:space="preserve">AMOUNT TO BE PAID TO EMPLOYEE </t>
  </si>
  <si>
    <t xml:space="preserve">BASIC </t>
  </si>
  <si>
    <t>NET PAYABLE</t>
  </si>
  <si>
    <t>PEEO JEEWANA</t>
  </si>
  <si>
    <t>KAILASH CHANDRA SHARMA</t>
  </si>
  <si>
    <t>Sr.No.</t>
  </si>
  <si>
    <t>TEACHER ,L-1</t>
  </si>
  <si>
    <t>Name of Employe</t>
  </si>
  <si>
    <t>kailash chandra sharma</t>
  </si>
  <si>
    <t>dSyk'k pUnz 'kekZ]CykWd v/;{k]jktLFkku f'k{kd la?k 'ks[kkor]CykWd&amp;elwnk¼vtesj½</t>
  </si>
  <si>
    <t>dk;kZy; jktdh; mPp ek/;fed fo|ky; guqfr;k]i0l0 elwnk ¼vtesj½</t>
  </si>
  <si>
    <t>https://rajsevak.com/kailash-chand-sharma-software</t>
  </si>
  <si>
    <t>uksV&amp;dsoy ihys lsYl gh HkjsaA</t>
  </si>
  <si>
    <t>NPS/GPF</t>
  </si>
  <si>
    <t>NPS</t>
  </si>
  <si>
    <t>GPF</t>
  </si>
  <si>
    <t>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</si>
</sst>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DevLys 010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20"/>
      <color theme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sz val="20"/>
      <color theme="1"/>
      <name val="DevLys 010"/>
    </font>
    <font>
      <sz val="18"/>
      <color theme="1"/>
      <name val="DevLys 010"/>
    </font>
    <font>
      <sz val="22"/>
      <color theme="1"/>
      <name val="DevLys 010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hidden="1"/>
    </xf>
    <xf numFmtId="0" fontId="5" fillId="2" borderId="5" xfId="0" applyFont="1" applyFill="1" applyBorder="1" applyAlignment="1" applyProtection="1">
      <alignment horizontal="center" vertical="center" textRotation="90" wrapText="1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17" fontId="0" fillId="4" borderId="4" xfId="0" applyNumberFormat="1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9" fontId="0" fillId="4" borderId="5" xfId="0" applyNumberFormat="1" applyFill="1" applyBorder="1" applyAlignment="1" applyProtection="1">
      <alignment horizontal="center"/>
      <protection locked="0"/>
    </xf>
    <xf numFmtId="9" fontId="0" fillId="4" borderId="6" xfId="0" applyNumberFormat="1" applyFill="1" applyBorder="1" applyAlignment="1" applyProtection="1">
      <alignment horizontal="center"/>
      <protection locked="0"/>
    </xf>
    <xf numFmtId="17" fontId="0" fillId="4" borderId="20" xfId="0" applyNumberFormat="1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9" fontId="0" fillId="4" borderId="21" xfId="0" applyNumberFormat="1" applyFill="1" applyBorder="1" applyAlignment="1" applyProtection="1">
      <alignment horizontal="center"/>
      <protection locked="0"/>
    </xf>
    <xf numFmtId="17" fontId="0" fillId="7" borderId="7" xfId="0" applyNumberFormat="1" applyFill="1" applyBorder="1" applyAlignment="1" applyProtection="1">
      <alignment horizontal="center"/>
      <protection hidden="1"/>
    </xf>
    <xf numFmtId="0" fontId="0" fillId="7" borderId="8" xfId="0" applyFill="1" applyBorder="1" applyAlignment="1" applyProtection="1">
      <alignment horizontal="center"/>
      <protection hidden="1"/>
    </xf>
    <xf numFmtId="1" fontId="0" fillId="0" borderId="5" xfId="0" applyNumberFormat="1" applyBorder="1" applyAlignment="1" applyProtection="1">
      <alignment horizontal="center" vertical="center"/>
      <protection hidden="1"/>
    </xf>
    <xf numFmtId="1" fontId="0" fillId="0" borderId="6" xfId="0" applyNumberFormat="1" applyBorder="1" applyAlignment="1" applyProtection="1">
      <alignment horizontal="center" vertical="center"/>
      <protection hidden="1"/>
    </xf>
    <xf numFmtId="164" fontId="0" fillId="0" borderId="29" xfId="0" applyNumberFormat="1" applyBorder="1" applyAlignment="1" applyProtection="1">
      <alignment horizontal="center" vertical="center" wrapText="1"/>
      <protection hidden="1"/>
    </xf>
    <xf numFmtId="0" fontId="0" fillId="6" borderId="5" xfId="0" applyFill="1" applyBorder="1" applyAlignment="1" applyProtection="1">
      <alignment horizontal="center"/>
      <protection hidden="1"/>
    </xf>
    <xf numFmtId="0" fontId="0" fillId="6" borderId="5" xfId="0" applyFill="1" applyBorder="1" applyAlignment="1" applyProtection="1">
      <alignment horizontal="center" wrapText="1"/>
      <protection hidden="1"/>
    </xf>
    <xf numFmtId="0" fontId="0" fillId="7" borderId="5" xfId="0" applyFill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0" fillId="3" borderId="16" xfId="0" applyFill="1" applyBorder="1" applyProtection="1">
      <protection hidden="1"/>
    </xf>
    <xf numFmtId="0" fontId="0" fillId="8" borderId="0" xfId="0" applyFill="1" applyProtection="1">
      <protection hidden="1"/>
    </xf>
    <xf numFmtId="0" fontId="0" fillId="3" borderId="19" xfId="0" applyFill="1" applyBorder="1" applyProtection="1">
      <protection hidden="1"/>
    </xf>
    <xf numFmtId="0" fontId="0" fillId="7" borderId="4" xfId="0" applyFill="1" applyBorder="1" applyAlignment="1" applyProtection="1">
      <alignment horizontal="center"/>
      <protection hidden="1"/>
    </xf>
    <xf numFmtId="0" fontId="0" fillId="7" borderId="6" xfId="0" applyFill="1" applyBorder="1" applyAlignment="1" applyProtection="1">
      <alignment horizontal="center"/>
      <protection hidden="1"/>
    </xf>
    <xf numFmtId="1" fontId="0" fillId="7" borderId="8" xfId="0" applyNumberFormat="1" applyFill="1" applyBorder="1" applyAlignment="1" applyProtection="1">
      <alignment horizontal="center"/>
      <protection hidden="1"/>
    </xf>
    <xf numFmtId="1" fontId="0" fillId="7" borderId="9" xfId="0" applyNumberFormat="1" applyFill="1" applyBorder="1" applyAlignment="1" applyProtection="1">
      <alignment horizontal="center"/>
      <protection hidden="1"/>
    </xf>
    <xf numFmtId="17" fontId="0" fillId="0" borderId="5" xfId="0" applyNumberFormat="1" applyBorder="1" applyAlignment="1" applyProtection="1">
      <alignment horizontal="center" vertical="center" wrapText="1"/>
      <protection hidden="1"/>
    </xf>
    <xf numFmtId="49" fontId="0" fillId="0" borderId="5" xfId="0" applyNumberForma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protection hidden="1"/>
    </xf>
    <xf numFmtId="0" fontId="19" fillId="10" borderId="12" xfId="0" applyFont="1" applyFill="1" applyBorder="1" applyAlignment="1" applyProtection="1">
      <alignment horizontal="center" vertical="center"/>
      <protection hidden="1"/>
    </xf>
    <xf numFmtId="0" fontId="19" fillId="10" borderId="13" xfId="0" applyFont="1" applyFill="1" applyBorder="1" applyAlignment="1" applyProtection="1">
      <alignment horizontal="center" vertical="center"/>
      <protection hidden="1"/>
    </xf>
    <xf numFmtId="0" fontId="19" fillId="10" borderId="14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3" borderId="20" xfId="0" applyFill="1" applyBorder="1" applyAlignment="1" applyProtection="1">
      <alignment horizontal="center" vertical="center" wrapText="1"/>
      <protection hidden="1"/>
    </xf>
    <xf numFmtId="0" fontId="0" fillId="3" borderId="23" xfId="0" applyFill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left" vertical="top" wrapText="1"/>
      <protection hidden="1"/>
    </xf>
    <xf numFmtId="0" fontId="11" fillId="0" borderId="13" xfId="0" applyFont="1" applyBorder="1" applyAlignment="1" applyProtection="1">
      <alignment horizontal="left" vertical="top" wrapText="1"/>
      <protection hidden="1"/>
    </xf>
    <xf numFmtId="0" fontId="11" fillId="0" borderId="14" xfId="0" applyFont="1" applyBorder="1" applyAlignment="1" applyProtection="1">
      <alignment horizontal="left" vertical="top" wrapText="1"/>
      <protection hidden="1"/>
    </xf>
    <xf numFmtId="0" fontId="12" fillId="0" borderId="0" xfId="1" applyFont="1" applyBorder="1" applyAlignment="1" applyProtection="1">
      <alignment horizontal="center" vertical="center"/>
      <protection hidden="1"/>
    </xf>
    <xf numFmtId="0" fontId="9" fillId="5" borderId="10" xfId="1" applyFill="1" applyBorder="1" applyAlignment="1" applyProtection="1">
      <alignment horizontal="center" vertical="center" textRotation="180"/>
      <protection hidden="1"/>
    </xf>
    <xf numFmtId="0" fontId="16" fillId="5" borderId="11" xfId="0" applyFont="1" applyFill="1" applyBorder="1" applyAlignment="1" applyProtection="1">
      <alignment horizontal="center" vertical="center" textRotation="180"/>
      <protection hidden="1"/>
    </xf>
    <xf numFmtId="0" fontId="17" fillId="9" borderId="27" xfId="0" applyFont="1" applyFill="1" applyBorder="1" applyAlignment="1" applyProtection="1">
      <alignment horizontal="center" vertical="center"/>
      <protection hidden="1"/>
    </xf>
    <xf numFmtId="0" fontId="17" fillId="9" borderId="15" xfId="0" applyFont="1" applyFill="1" applyBorder="1" applyAlignment="1" applyProtection="1">
      <alignment horizontal="center" vertical="center"/>
      <protection hidden="1"/>
    </xf>
    <xf numFmtId="0" fontId="17" fillId="9" borderId="28" xfId="0" applyFont="1" applyFill="1" applyBorder="1" applyAlignment="1" applyProtection="1">
      <alignment horizontal="center" vertical="center"/>
      <protection hidden="1"/>
    </xf>
    <xf numFmtId="0" fontId="17" fillId="9" borderId="24" xfId="0" applyFont="1" applyFill="1" applyBorder="1" applyAlignment="1" applyProtection="1">
      <alignment horizontal="center" vertical="center"/>
      <protection hidden="1"/>
    </xf>
    <xf numFmtId="0" fontId="17" fillId="9" borderId="25" xfId="0" applyFont="1" applyFill="1" applyBorder="1" applyAlignment="1" applyProtection="1">
      <alignment horizontal="center" vertical="center"/>
      <protection hidden="1"/>
    </xf>
    <xf numFmtId="0" fontId="17" fillId="9" borderId="26" xfId="0" applyFont="1" applyFill="1" applyBorder="1" applyAlignment="1" applyProtection="1">
      <alignment horizontal="center" vertical="center"/>
      <protection hidden="1"/>
    </xf>
    <xf numFmtId="0" fontId="0" fillId="3" borderId="19" xfId="0" applyFill="1" applyBorder="1" applyAlignment="1" applyProtection="1">
      <alignment horizontal="center" wrapText="1"/>
      <protection hidden="1"/>
    </xf>
    <xf numFmtId="0" fontId="0" fillId="3" borderId="4" xfId="0" applyFill="1" applyBorder="1" applyAlignment="1" applyProtection="1">
      <alignment horizontal="center" wrapText="1"/>
      <protection hidden="1"/>
    </xf>
    <xf numFmtId="0" fontId="10" fillId="6" borderId="5" xfId="0" applyFont="1" applyFill="1" applyBorder="1" applyAlignment="1" applyProtection="1">
      <alignment horizontal="center" vertical="center"/>
      <protection hidden="1"/>
    </xf>
    <xf numFmtId="0" fontId="10" fillId="6" borderId="6" xfId="0" applyFont="1" applyFill="1" applyBorder="1" applyAlignment="1" applyProtection="1">
      <alignment horizontal="center" vertical="center"/>
      <protection hidden="1"/>
    </xf>
    <xf numFmtId="0" fontId="0" fillId="6" borderId="5" xfId="0" applyFill="1" applyBorder="1" applyAlignment="1" applyProtection="1">
      <alignment horizontal="center"/>
      <protection hidden="1"/>
    </xf>
    <xf numFmtId="0" fontId="0" fillId="6" borderId="6" xfId="0" applyFill="1" applyBorder="1" applyAlignment="1" applyProtection="1">
      <alignment horizontal="center"/>
      <protection hidden="1"/>
    </xf>
    <xf numFmtId="9" fontId="0" fillId="4" borderId="5" xfId="0" applyNumberFormat="1" applyFill="1" applyBorder="1" applyAlignment="1" applyProtection="1">
      <alignment horizontal="center"/>
      <protection locked="0"/>
    </xf>
    <xf numFmtId="9" fontId="0" fillId="4" borderId="6" xfId="0" applyNumberForma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hidden="1"/>
    </xf>
    <xf numFmtId="0" fontId="1" fillId="7" borderId="2" xfId="0" applyFont="1" applyFill="1" applyBorder="1" applyAlignment="1" applyProtection="1">
      <alignment horizontal="center"/>
      <protection hidden="1"/>
    </xf>
    <xf numFmtId="0" fontId="1" fillId="7" borderId="17" xfId="0" applyFont="1" applyFill="1" applyBorder="1" applyAlignment="1" applyProtection="1">
      <alignment horizontal="center"/>
      <protection hidden="1"/>
    </xf>
    <xf numFmtId="0" fontId="1" fillId="7" borderId="18" xfId="0" applyFont="1" applyFill="1" applyBorder="1" applyAlignment="1" applyProtection="1">
      <alignment horizontal="center"/>
      <protection hidden="1"/>
    </xf>
    <xf numFmtId="0" fontId="13" fillId="0" borderId="23" xfId="0" applyFont="1" applyBorder="1" applyAlignment="1" applyProtection="1">
      <alignment horizontal="center"/>
      <protection hidden="1"/>
    </xf>
    <xf numFmtId="0" fontId="13" fillId="0" borderId="17" xfId="0" applyFont="1" applyBorder="1" applyAlignment="1" applyProtection="1">
      <alignment horizontal="center"/>
      <protection hidden="1"/>
    </xf>
    <xf numFmtId="0" fontId="13" fillId="0" borderId="18" xfId="0" applyFont="1" applyBorder="1" applyAlignment="1" applyProtection="1">
      <alignment horizontal="center"/>
      <protection hidden="1"/>
    </xf>
    <xf numFmtId="0" fontId="0" fillId="4" borderId="17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18" fillId="4" borderId="2" xfId="0" applyFont="1" applyFill="1" applyBorder="1" applyAlignment="1" applyProtection="1">
      <alignment horizontal="center" vertical="center"/>
      <protection locked="0"/>
    </xf>
    <xf numFmtId="0" fontId="18" fillId="4" borderId="3" xfId="0" applyFont="1" applyFill="1" applyBorder="1" applyAlignment="1" applyProtection="1">
      <alignment horizontal="center" vertical="center"/>
      <protection locked="0"/>
    </xf>
    <xf numFmtId="0" fontId="4" fillId="7" borderId="5" xfId="0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0" fillId="3" borderId="22" xfId="0" applyFill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/>
      <protection hidden="1"/>
    </xf>
    <xf numFmtId="0" fontId="17" fillId="0" borderId="32" xfId="0" applyFont="1" applyBorder="1" applyAlignment="1" applyProtection="1">
      <alignment horizontal="center"/>
      <protection hidden="1"/>
    </xf>
    <xf numFmtId="0" fontId="17" fillId="0" borderId="29" xfId="0" applyFont="1" applyBorder="1" applyAlignment="1" applyProtection="1">
      <alignment horizontal="center"/>
      <protection hidden="1"/>
    </xf>
    <xf numFmtId="0" fontId="5" fillId="2" borderId="18" xfId="0" applyFont="1" applyFill="1" applyBorder="1" applyAlignment="1" applyProtection="1">
      <alignment horizontal="center" textRotation="90" wrapText="1"/>
      <protection hidden="1"/>
    </xf>
    <xf numFmtId="0" fontId="5" fillId="2" borderId="6" xfId="0" applyFont="1" applyFill="1" applyBorder="1" applyAlignment="1" applyProtection="1">
      <alignment horizontal="center" textRotation="90" wrapText="1"/>
      <protection hidden="1"/>
    </xf>
    <xf numFmtId="0" fontId="5" fillId="2" borderId="30" xfId="0" applyFont="1" applyFill="1" applyBorder="1" applyAlignment="1" applyProtection="1">
      <alignment horizontal="center" vertical="center" wrapText="1"/>
      <protection hidden="1"/>
    </xf>
    <xf numFmtId="0" fontId="5" fillId="2" borderId="29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wrapText="1"/>
      <protection hidden="1"/>
    </xf>
    <xf numFmtId="0" fontId="7" fillId="2" borderId="17" xfId="0" applyFont="1" applyFill="1" applyBorder="1" applyAlignment="1" applyProtection="1">
      <alignment horizontal="center" wrapText="1"/>
      <protection hidden="1"/>
    </xf>
    <xf numFmtId="0" fontId="0" fillId="2" borderId="17" xfId="0" applyFill="1" applyBorder="1" applyAlignment="1" applyProtection="1">
      <alignment horizontal="center" vertical="center" wrapText="1"/>
      <protection hidden="1"/>
    </xf>
    <xf numFmtId="0" fontId="0" fillId="2" borderId="5" xfId="0" applyFill="1" applyBorder="1" applyAlignment="1" applyProtection="1">
      <alignment horizontal="center" vertical="center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https://rajsevak.com/kailash-chand-sharma-software" TargetMode="External" /><Relationship Id="rId4" Type="http://schemas.openxmlformats.org/officeDocument/2006/relationships/comments" Target="../comments1.x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7B55-5BA7-4E1E-8F56-5F56B3ECFAED}">
  <dimension ref="A1:T27"/>
  <sheetViews>
    <sheetView tabSelected="1" topLeftCell="B1" workbookViewId="0">
      <selection activeCell="L8" sqref="L8"/>
    </sheetView>
  </sheetViews>
  <sheetFormatPr defaultColWidth="9.14453125" defaultRowHeight="15" x14ac:dyDescent="0.2"/>
  <cols>
    <col min="1" max="1" width="6.45703125" style="1" customWidth="1"/>
    <col min="2" max="2" width="22.59765625" style="1" customWidth="1"/>
    <col min="3" max="3" width="19.7734375" style="1" customWidth="1"/>
    <col min="4" max="5" width="16.27734375" style="1" customWidth="1"/>
    <col min="6" max="6" width="16.0078125" style="1" customWidth="1"/>
    <col min="7" max="7" width="13.71875" style="1" customWidth="1"/>
    <col min="8" max="8" width="14.390625" style="1" customWidth="1"/>
    <col min="9" max="9" width="11.97265625" style="1" customWidth="1"/>
    <col min="10" max="18" width="9.14453125" style="1"/>
    <col min="19" max="19" width="0" style="1" hidden="1" customWidth="1"/>
    <col min="20" max="16384" width="9.14453125" style="1"/>
  </cols>
  <sheetData>
    <row r="1" spans="1:20" ht="30" customHeight="1" thickBot="1" x14ac:dyDescent="0.25">
      <c r="A1" s="70" t="s">
        <v>11</v>
      </c>
      <c r="B1" s="70"/>
      <c r="C1" s="71"/>
      <c r="D1" s="67" t="s">
        <v>33</v>
      </c>
      <c r="E1" s="67"/>
      <c r="F1" s="67"/>
      <c r="G1" s="67"/>
      <c r="H1" s="67"/>
      <c r="I1" s="68"/>
      <c r="J1" s="40" t="s">
        <v>34</v>
      </c>
    </row>
    <row r="2" spans="1:20" ht="30" customHeight="1" thickBot="1" x14ac:dyDescent="0.25">
      <c r="A2" s="34" t="s">
        <v>28</v>
      </c>
      <c r="B2" s="34" t="s">
        <v>0</v>
      </c>
      <c r="C2" s="34" t="s">
        <v>12</v>
      </c>
      <c r="D2" s="50" t="s">
        <v>13</v>
      </c>
      <c r="E2" s="50"/>
      <c r="F2" s="50"/>
      <c r="G2" s="69" t="s">
        <v>14</v>
      </c>
      <c r="H2" s="69"/>
      <c r="I2" s="34" t="s">
        <v>39</v>
      </c>
      <c r="J2" s="41"/>
      <c r="K2" s="30" t="s">
        <v>35</v>
      </c>
      <c r="L2" s="31"/>
      <c r="M2" s="31"/>
      <c r="N2" s="31"/>
      <c r="O2" s="31"/>
      <c r="P2" s="31"/>
      <c r="Q2" s="32"/>
    </row>
    <row r="3" spans="1:20" ht="27.75" x14ac:dyDescent="0.2">
      <c r="A3" s="35"/>
      <c r="B3" s="35"/>
      <c r="C3" s="35"/>
      <c r="D3" s="16" t="s">
        <v>15</v>
      </c>
      <c r="E3" s="17" t="s">
        <v>16</v>
      </c>
      <c r="F3" s="16" t="s">
        <v>17</v>
      </c>
      <c r="G3" s="18" t="s">
        <v>15</v>
      </c>
      <c r="H3" s="18" t="s">
        <v>17</v>
      </c>
      <c r="I3" s="35"/>
      <c r="J3" s="41"/>
    </row>
    <row r="4" spans="1:20" ht="18" customHeight="1" x14ac:dyDescent="0.2">
      <c r="A4" s="3">
        <v>1</v>
      </c>
      <c r="B4" s="4" t="s">
        <v>31</v>
      </c>
      <c r="C4" s="4">
        <v>44378</v>
      </c>
      <c r="D4" s="5">
        <v>63200</v>
      </c>
      <c r="E4" s="5">
        <v>15</v>
      </c>
      <c r="F4" s="6">
        <v>0.09</v>
      </c>
      <c r="G4" s="5">
        <v>63200</v>
      </c>
      <c r="H4" s="6">
        <v>7.0000000000000007E-2</v>
      </c>
      <c r="I4" s="7" t="s">
        <v>37</v>
      </c>
      <c r="J4" s="41"/>
    </row>
    <row r="5" spans="1:20" ht="18.75" customHeight="1" x14ac:dyDescent="0.2">
      <c r="A5" s="3">
        <v>2</v>
      </c>
      <c r="B5" s="4"/>
      <c r="C5" s="4"/>
      <c r="D5" s="5"/>
      <c r="E5" s="5"/>
      <c r="F5" s="6"/>
      <c r="G5" s="5"/>
      <c r="H5" s="6"/>
      <c r="I5" s="7" t="s">
        <v>37</v>
      </c>
      <c r="J5" s="41"/>
    </row>
    <row r="6" spans="1:20" ht="18.75" customHeight="1" x14ac:dyDescent="0.2">
      <c r="A6" s="3">
        <v>3</v>
      </c>
      <c r="B6" s="4"/>
      <c r="C6" s="4"/>
      <c r="D6" s="5"/>
      <c r="E6" s="5"/>
      <c r="F6" s="6"/>
      <c r="G6" s="5"/>
      <c r="H6" s="6"/>
      <c r="I6" s="7" t="s">
        <v>38</v>
      </c>
      <c r="J6" s="41"/>
      <c r="S6" s="1" t="s">
        <v>38</v>
      </c>
    </row>
    <row r="7" spans="1:20" ht="18.75" customHeight="1" x14ac:dyDescent="0.2">
      <c r="A7" s="3">
        <v>4</v>
      </c>
      <c r="B7" s="4"/>
      <c r="C7" s="4"/>
      <c r="D7" s="5"/>
      <c r="E7" s="5"/>
      <c r="F7" s="6"/>
      <c r="G7" s="5"/>
      <c r="H7" s="6"/>
      <c r="I7" s="7" t="s">
        <v>38</v>
      </c>
      <c r="J7" s="41"/>
      <c r="S7" s="1" t="s">
        <v>37</v>
      </c>
    </row>
    <row r="8" spans="1:20" ht="18" customHeight="1" x14ac:dyDescent="0.2">
      <c r="A8" s="3">
        <v>5</v>
      </c>
      <c r="B8" s="4"/>
      <c r="C8" s="4"/>
      <c r="D8" s="5"/>
      <c r="E8" s="5"/>
      <c r="F8" s="6"/>
      <c r="G8" s="5"/>
      <c r="H8" s="6"/>
      <c r="I8" s="7" t="s">
        <v>38</v>
      </c>
      <c r="J8" s="41"/>
    </row>
    <row r="9" spans="1:20" ht="19.5" customHeight="1" x14ac:dyDescent="0.2">
      <c r="A9" s="3">
        <v>6</v>
      </c>
      <c r="B9" s="4"/>
      <c r="C9" s="4"/>
      <c r="D9" s="5"/>
      <c r="E9" s="5"/>
      <c r="F9" s="6"/>
      <c r="G9" s="5"/>
      <c r="H9" s="6"/>
      <c r="I9" s="7" t="s">
        <v>38</v>
      </c>
      <c r="J9" s="41"/>
    </row>
    <row r="10" spans="1:20" ht="17.25" customHeight="1" x14ac:dyDescent="0.2">
      <c r="A10" s="3">
        <v>7</v>
      </c>
      <c r="B10" s="4"/>
      <c r="C10" s="4"/>
      <c r="D10" s="5"/>
      <c r="E10" s="5"/>
      <c r="F10" s="6"/>
      <c r="G10" s="5"/>
      <c r="H10" s="6"/>
      <c r="I10" s="7" t="s">
        <v>38</v>
      </c>
      <c r="J10" s="41"/>
    </row>
    <row r="11" spans="1:20" ht="17.25" customHeight="1" x14ac:dyDescent="0.2">
      <c r="A11" s="3">
        <v>8</v>
      </c>
      <c r="B11" s="4"/>
      <c r="C11" s="4"/>
      <c r="D11" s="5"/>
      <c r="E11" s="5"/>
      <c r="F11" s="6"/>
      <c r="G11" s="5"/>
      <c r="H11" s="6"/>
      <c r="I11" s="7" t="s">
        <v>38</v>
      </c>
      <c r="J11" s="41"/>
    </row>
    <row r="12" spans="1:20" ht="18" customHeight="1" x14ac:dyDescent="0.2">
      <c r="A12" s="3">
        <v>9</v>
      </c>
      <c r="B12" s="4"/>
      <c r="C12" s="4"/>
      <c r="D12" s="5"/>
      <c r="E12" s="5"/>
      <c r="F12" s="6"/>
      <c r="G12" s="5"/>
      <c r="H12" s="6"/>
      <c r="I12" s="7" t="s">
        <v>38</v>
      </c>
      <c r="J12" s="41"/>
      <c r="T12" s="33"/>
    </row>
    <row r="13" spans="1:20" ht="20.25" customHeight="1" thickBot="1" x14ac:dyDescent="0.25">
      <c r="A13" s="3">
        <v>10</v>
      </c>
      <c r="B13" s="4"/>
      <c r="C13" s="4"/>
      <c r="D13" s="5"/>
      <c r="E13" s="5"/>
      <c r="F13" s="6"/>
      <c r="G13" s="5"/>
      <c r="H13" s="6"/>
      <c r="I13" s="7" t="s">
        <v>38</v>
      </c>
      <c r="J13" s="41"/>
      <c r="T13" s="33"/>
    </row>
    <row r="14" spans="1:20" ht="19.5" customHeight="1" thickBot="1" x14ac:dyDescent="0.25">
      <c r="A14" s="36" t="s">
        <v>18</v>
      </c>
      <c r="B14" s="37"/>
      <c r="C14" s="37"/>
      <c r="D14" s="37"/>
      <c r="E14" s="37"/>
      <c r="F14" s="37"/>
      <c r="G14" s="37"/>
      <c r="H14" s="37"/>
      <c r="I14" s="37"/>
      <c r="J14" s="38"/>
    </row>
    <row r="15" spans="1:20" ht="26.25" thickBot="1" x14ac:dyDescent="0.25">
      <c r="A15" s="39" t="s">
        <v>19</v>
      </c>
      <c r="B15" s="39"/>
      <c r="C15" s="39"/>
      <c r="D15" s="39"/>
      <c r="E15" s="39"/>
      <c r="F15" s="39"/>
      <c r="G15" s="39"/>
      <c r="H15" s="39"/>
      <c r="I15" s="39"/>
      <c r="J15" s="39"/>
    </row>
    <row r="16" spans="1:20" x14ac:dyDescent="0.2">
      <c r="A16" s="42" t="s">
        <v>32</v>
      </c>
      <c r="B16" s="43"/>
      <c r="C16" s="43"/>
      <c r="D16" s="43"/>
      <c r="E16" s="43"/>
      <c r="F16" s="43"/>
      <c r="G16" s="43"/>
      <c r="H16" s="43"/>
      <c r="I16" s="43"/>
      <c r="J16" s="44"/>
    </row>
    <row r="17" spans="1:13" ht="15.75" thickBot="1" x14ac:dyDescent="0.25">
      <c r="A17" s="45"/>
      <c r="B17" s="46"/>
      <c r="C17" s="46"/>
      <c r="D17" s="46"/>
      <c r="E17" s="46"/>
      <c r="F17" s="46"/>
      <c r="G17" s="46"/>
      <c r="H17" s="46"/>
      <c r="I17" s="46"/>
      <c r="J17" s="47"/>
      <c r="M17" s="19"/>
    </row>
    <row r="18" spans="1:13" ht="21" x14ac:dyDescent="0.3">
      <c r="C18" s="60" t="s">
        <v>20</v>
      </c>
      <c r="D18" s="61"/>
      <c r="E18" s="61"/>
      <c r="F18" s="61"/>
      <c r="G18" s="61"/>
      <c r="H18" s="62"/>
    </row>
    <row r="19" spans="1:13" x14ac:dyDescent="0.2">
      <c r="C19" s="20" t="s">
        <v>11</v>
      </c>
      <c r="D19" s="63" t="s">
        <v>26</v>
      </c>
      <c r="E19" s="63"/>
      <c r="F19" s="63"/>
      <c r="G19" s="63"/>
      <c r="H19" s="64"/>
      <c r="I19" s="21"/>
    </row>
    <row r="20" spans="1:13" x14ac:dyDescent="0.2">
      <c r="C20" s="22" t="s">
        <v>0</v>
      </c>
      <c r="D20" s="65" t="s">
        <v>27</v>
      </c>
      <c r="E20" s="65"/>
      <c r="F20" s="65"/>
      <c r="G20" s="65"/>
      <c r="H20" s="66"/>
      <c r="I20" s="21"/>
    </row>
    <row r="21" spans="1:13" x14ac:dyDescent="0.2">
      <c r="C21" s="22" t="s">
        <v>1</v>
      </c>
      <c r="D21" s="65" t="s">
        <v>29</v>
      </c>
      <c r="E21" s="65"/>
      <c r="F21" s="65"/>
      <c r="G21" s="65"/>
      <c r="H21" s="66"/>
      <c r="I21" s="21"/>
    </row>
    <row r="22" spans="1:13" ht="21" x14ac:dyDescent="0.2">
      <c r="C22" s="48" t="s">
        <v>12</v>
      </c>
      <c r="D22" s="50" t="s">
        <v>21</v>
      </c>
      <c r="E22" s="50"/>
      <c r="F22" s="50"/>
      <c r="G22" s="50"/>
      <c r="H22" s="51"/>
    </row>
    <row r="23" spans="1:13" ht="27.75" x14ac:dyDescent="0.2">
      <c r="C23" s="49"/>
      <c r="D23" s="16" t="s">
        <v>15</v>
      </c>
      <c r="E23" s="17" t="s">
        <v>16</v>
      </c>
      <c r="F23" s="16" t="s">
        <v>17</v>
      </c>
      <c r="G23" s="52" t="s">
        <v>22</v>
      </c>
      <c r="H23" s="53"/>
    </row>
    <row r="24" spans="1:13" ht="15.75" thickBot="1" x14ac:dyDescent="0.25">
      <c r="C24" s="8">
        <v>43282</v>
      </c>
      <c r="D24" s="9">
        <v>63500</v>
      </c>
      <c r="E24" s="9">
        <v>280</v>
      </c>
      <c r="F24" s="10">
        <v>0.09</v>
      </c>
      <c r="G24" s="54">
        <v>0</v>
      </c>
      <c r="H24" s="55"/>
    </row>
    <row r="25" spans="1:13" x14ac:dyDescent="0.2">
      <c r="C25" s="56" t="s">
        <v>23</v>
      </c>
      <c r="D25" s="57"/>
      <c r="E25" s="57"/>
      <c r="F25" s="57"/>
      <c r="G25" s="58"/>
      <c r="H25" s="59"/>
    </row>
    <row r="26" spans="1:13" x14ac:dyDescent="0.2">
      <c r="C26" s="23" t="s">
        <v>3</v>
      </c>
      <c r="D26" s="18" t="s">
        <v>24</v>
      </c>
      <c r="E26" s="18" t="s">
        <v>7</v>
      </c>
      <c r="F26" s="18" t="s">
        <v>8</v>
      </c>
      <c r="G26" s="18" t="s">
        <v>22</v>
      </c>
      <c r="H26" s="24" t="s">
        <v>25</v>
      </c>
    </row>
    <row r="27" spans="1:13" ht="15.75" thickBot="1" x14ac:dyDescent="0.25">
      <c r="C27" s="11">
        <v>43282</v>
      </c>
      <c r="D27" s="25">
        <f>D24*E24/30</f>
        <v>592666.66666666663</v>
      </c>
      <c r="E27" s="25">
        <f>D27*F24</f>
        <v>53339.999999999993</v>
      </c>
      <c r="F27" s="25">
        <f>SUM(D27:E27)</f>
        <v>646006.66666666663</v>
      </c>
      <c r="G27" s="12">
        <f>F27*G24</f>
        <v>0</v>
      </c>
      <c r="H27" s="26">
        <f>F27-G27</f>
        <v>646006.66666666663</v>
      </c>
    </row>
  </sheetData>
  <sheetProtection algorithmName="SHA-512" hashValue="5uXAKOgxJBcVuGA9OvmpfOxOLeetNcxBI2k8Vx8/RU97g562hsjsWpITY+j8ChwIuBzcu3q8QSGs+zSchoXCVw==" saltValue="C8iYPYQ5grXvGMeR2n5JZQ==" spinCount="100000" sheet="1" objects="1" scenarios="1"/>
  <mergeCells count="23">
    <mergeCell ref="C25:H25"/>
    <mergeCell ref="B2:B3"/>
    <mergeCell ref="C18:H18"/>
    <mergeCell ref="D19:H19"/>
    <mergeCell ref="D20:H20"/>
    <mergeCell ref="D21:H21"/>
    <mergeCell ref="C2:C3"/>
    <mergeCell ref="D2:F2"/>
    <mergeCell ref="G2:H2"/>
    <mergeCell ref="A16:J17"/>
    <mergeCell ref="C22:C23"/>
    <mergeCell ref="D22:H22"/>
    <mergeCell ref="G23:H23"/>
    <mergeCell ref="G24:H24"/>
    <mergeCell ref="K2:Q2"/>
    <mergeCell ref="T12:T13"/>
    <mergeCell ref="A2:A3"/>
    <mergeCell ref="A14:J14"/>
    <mergeCell ref="A15:J15"/>
    <mergeCell ref="J1:J13"/>
    <mergeCell ref="D1:I1"/>
    <mergeCell ref="I2:I3"/>
    <mergeCell ref="A1:C1"/>
  </mergeCells>
  <dataValidations count="1">
    <dataValidation type="list" allowBlank="1" showInputMessage="1" showErrorMessage="1" sqref="I4:I13" xr:uid="{49F032FF-BDAB-4E42-966D-A93CF45479D2}">
      <formula1>$S$6:$S$7</formula1>
    </dataValidation>
  </dataValidations>
  <hyperlinks>
    <hyperlink ref="J1" r:id="rId1" xr:uid="{E8ECB17D-71DE-4A92-B0CB-44F88AD7AAB0}"/>
  </hyperlinks>
  <pageMargins left="0.7" right="0.7" top="0.75" bottom="0.75" header="0.3" footer="0.3"/>
  <pageSetup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40402-273B-451C-B79B-4B5445FDBA79}">
  <dimension ref="A1:N18"/>
  <sheetViews>
    <sheetView zoomScaleNormal="100" workbookViewId="0">
      <selection activeCell="Q14" sqref="Q14"/>
    </sheetView>
  </sheetViews>
  <sheetFormatPr defaultColWidth="9.14453125" defaultRowHeight="15" x14ac:dyDescent="0.2"/>
  <cols>
    <col min="1" max="1" width="5.51171875" style="1" customWidth="1"/>
    <col min="2" max="2" width="16.0078125" style="1" customWidth="1"/>
    <col min="3" max="3" width="14.2578125" style="1" customWidth="1"/>
    <col min="4" max="9" width="9.14453125" style="1"/>
    <col min="10" max="10" width="10.0859375" style="1" customWidth="1"/>
    <col min="11" max="12" width="9.14453125" style="1"/>
    <col min="13" max="13" width="11.703125" style="1" customWidth="1"/>
    <col min="14" max="14" width="11.43359375" style="1" customWidth="1"/>
    <col min="15" max="16384" width="9.14453125" style="1"/>
  </cols>
  <sheetData>
    <row r="1" spans="1:14" ht="25.5" x14ac:dyDescent="0.35">
      <c r="A1" s="72" t="str">
        <f>ENTRY!D1</f>
        <v>dk;kZy; jktdh; mPp ek/;fed fo|ky; guqfr;k]i0l0 elwnk ¼vtesj½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</row>
    <row r="2" spans="1:14" ht="18.75" customHeight="1" x14ac:dyDescent="0.2">
      <c r="A2" s="79" t="s">
        <v>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19.5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ht="15" customHeight="1" x14ac:dyDescent="0.2">
      <c r="A4" s="77" t="s">
        <v>28</v>
      </c>
      <c r="B4" s="77" t="s">
        <v>30</v>
      </c>
      <c r="C4" s="77" t="s">
        <v>3</v>
      </c>
      <c r="D4" s="80" t="s">
        <v>9</v>
      </c>
      <c r="E4" s="80"/>
      <c r="F4" s="80"/>
      <c r="G4" s="81" t="s">
        <v>10</v>
      </c>
      <c r="H4" s="81"/>
      <c r="I4" s="81"/>
      <c r="J4" s="81" t="s">
        <v>4</v>
      </c>
      <c r="K4" s="81"/>
      <c r="L4" s="81"/>
      <c r="M4" s="82" t="s">
        <v>36</v>
      </c>
      <c r="N4" s="75" t="s">
        <v>5</v>
      </c>
    </row>
    <row r="5" spans="1:14" ht="33" customHeight="1" x14ac:dyDescent="0.2">
      <c r="A5" s="78"/>
      <c r="B5" s="78"/>
      <c r="C5" s="78"/>
      <c r="D5" s="2" t="s">
        <v>6</v>
      </c>
      <c r="E5" s="2" t="s">
        <v>7</v>
      </c>
      <c r="F5" s="2" t="s">
        <v>8</v>
      </c>
      <c r="G5" s="2" t="s">
        <v>6</v>
      </c>
      <c r="H5" s="2" t="s">
        <v>7</v>
      </c>
      <c r="I5" s="2" t="s">
        <v>8</v>
      </c>
      <c r="J5" s="2" t="s">
        <v>6</v>
      </c>
      <c r="K5" s="2" t="s">
        <v>7</v>
      </c>
      <c r="L5" s="2" t="s">
        <v>8</v>
      </c>
      <c r="M5" s="83"/>
      <c r="N5" s="76"/>
    </row>
    <row r="6" spans="1:14" ht="29.25" customHeight="1" x14ac:dyDescent="0.2">
      <c r="A6" s="3">
        <v>1</v>
      </c>
      <c r="B6" s="27" t="str">
        <f>ENTRY!B4</f>
        <v>kailash chandra sharma</v>
      </c>
      <c r="C6" s="15">
        <f>ENTRY!C4</f>
        <v>44378</v>
      </c>
      <c r="D6" s="3">
        <f>ENTRY!D4/2</f>
        <v>31600</v>
      </c>
      <c r="E6" s="3">
        <f>D6*ENTRY!F4</f>
        <v>2844</v>
      </c>
      <c r="F6" s="3">
        <f>SUM(D6:E6)</f>
        <v>34444</v>
      </c>
      <c r="G6" s="3">
        <f>D6</f>
        <v>31600</v>
      </c>
      <c r="H6" s="3">
        <f>G6*ENTRY!H4</f>
        <v>2212</v>
      </c>
      <c r="I6" s="3">
        <f>SUM(G6:H6)</f>
        <v>33812</v>
      </c>
      <c r="J6" s="13">
        <f>D6-G6</f>
        <v>0</v>
      </c>
      <c r="K6" s="3">
        <f>E6-H6</f>
        <v>632</v>
      </c>
      <c r="L6" s="13">
        <f>SUM(J6:K6)</f>
        <v>632</v>
      </c>
      <c r="M6" s="13">
        <f>IF(ENTRY!I4="NPS",(L6*10%),0)</f>
        <v>63.2</v>
      </c>
      <c r="N6" s="14">
        <f>L6-M6</f>
        <v>568.79999999999995</v>
      </c>
    </row>
    <row r="7" spans="1:14" ht="29.25" customHeight="1" x14ac:dyDescent="0.2">
      <c r="A7" s="3">
        <v>2</v>
      </c>
      <c r="B7" s="28">
        <f>ENTRY!B5</f>
        <v>0</v>
      </c>
      <c r="C7" s="15">
        <f>ENTRY!C5</f>
        <v>0</v>
      </c>
      <c r="D7" s="3">
        <f>ENTRY!D5/2</f>
        <v>0</v>
      </c>
      <c r="E7" s="3">
        <f>D7*ENTRY!F5</f>
        <v>0</v>
      </c>
      <c r="F7" s="3">
        <f t="shared" ref="F7:F15" si="0">SUM(D7:E7)</f>
        <v>0</v>
      </c>
      <c r="G7" s="3">
        <f t="shared" ref="G7:G15" si="1">D7</f>
        <v>0</v>
      </c>
      <c r="H7" s="3">
        <f>G7*ENTRY!H5</f>
        <v>0</v>
      </c>
      <c r="I7" s="3">
        <f t="shared" ref="I7:I15" si="2">SUM(G7:H7)</f>
        <v>0</v>
      </c>
      <c r="J7" s="13">
        <f t="shared" ref="J7:J15" si="3">D7-G7</f>
        <v>0</v>
      </c>
      <c r="K7" s="3">
        <f t="shared" ref="K7:K15" si="4">E7-H7</f>
        <v>0</v>
      </c>
      <c r="L7" s="13">
        <f t="shared" ref="L7:L15" si="5">SUM(J7:K7)</f>
        <v>0</v>
      </c>
      <c r="M7" s="13">
        <f>IF(ENTRY!I5="NPS",(L7*10%),0)</f>
        <v>0</v>
      </c>
      <c r="N7" s="14">
        <f t="shared" ref="N7:N15" si="6">L7-M7</f>
        <v>0</v>
      </c>
    </row>
    <row r="8" spans="1:14" ht="29.25" customHeight="1" x14ac:dyDescent="0.2">
      <c r="A8" s="3">
        <v>3</v>
      </c>
      <c r="B8" s="28">
        <f>ENTRY!B6</f>
        <v>0</v>
      </c>
      <c r="C8" s="15">
        <f>ENTRY!C6</f>
        <v>0</v>
      </c>
      <c r="D8" s="3">
        <f>ENTRY!D6/2</f>
        <v>0</v>
      </c>
      <c r="E8" s="3">
        <f>D8*ENTRY!F6</f>
        <v>0</v>
      </c>
      <c r="F8" s="3">
        <f t="shared" si="0"/>
        <v>0</v>
      </c>
      <c r="G8" s="3">
        <f t="shared" si="1"/>
        <v>0</v>
      </c>
      <c r="H8" s="3">
        <f>G8*ENTRY!H6</f>
        <v>0</v>
      </c>
      <c r="I8" s="3">
        <f t="shared" si="2"/>
        <v>0</v>
      </c>
      <c r="J8" s="13">
        <f t="shared" si="3"/>
        <v>0</v>
      </c>
      <c r="K8" s="3">
        <f t="shared" si="4"/>
        <v>0</v>
      </c>
      <c r="L8" s="13">
        <f t="shared" si="5"/>
        <v>0</v>
      </c>
      <c r="M8" s="13">
        <f>IF(ENTRY!I6="NPS",(L8*10%),0)</f>
        <v>0</v>
      </c>
      <c r="N8" s="14">
        <f t="shared" si="6"/>
        <v>0</v>
      </c>
    </row>
    <row r="9" spans="1:14" ht="29.25" customHeight="1" x14ac:dyDescent="0.2">
      <c r="A9" s="3">
        <v>4</v>
      </c>
      <c r="B9" s="28">
        <f>ENTRY!B7</f>
        <v>0</v>
      </c>
      <c r="C9" s="15">
        <f>ENTRY!C7</f>
        <v>0</v>
      </c>
      <c r="D9" s="3">
        <f>ENTRY!D7/2</f>
        <v>0</v>
      </c>
      <c r="E9" s="3">
        <f>D9*ENTRY!F7</f>
        <v>0</v>
      </c>
      <c r="F9" s="3">
        <f t="shared" si="0"/>
        <v>0</v>
      </c>
      <c r="G9" s="3">
        <f t="shared" si="1"/>
        <v>0</v>
      </c>
      <c r="H9" s="3">
        <f>G9*ENTRY!H7</f>
        <v>0</v>
      </c>
      <c r="I9" s="3">
        <f t="shared" si="2"/>
        <v>0</v>
      </c>
      <c r="J9" s="13">
        <f t="shared" si="3"/>
        <v>0</v>
      </c>
      <c r="K9" s="3">
        <f t="shared" si="4"/>
        <v>0</v>
      </c>
      <c r="L9" s="13">
        <f t="shared" si="5"/>
        <v>0</v>
      </c>
      <c r="M9" s="13">
        <f>IF(ENTRY!I7="NPS",(L9*10%),0)</f>
        <v>0</v>
      </c>
      <c r="N9" s="14">
        <f t="shared" si="6"/>
        <v>0</v>
      </c>
    </row>
    <row r="10" spans="1:14" ht="29.25" customHeight="1" x14ac:dyDescent="0.2">
      <c r="A10" s="3">
        <v>5</v>
      </c>
      <c r="B10" s="28">
        <f>ENTRY!B8</f>
        <v>0</v>
      </c>
      <c r="C10" s="15">
        <f>ENTRY!C8</f>
        <v>0</v>
      </c>
      <c r="D10" s="3">
        <f>ENTRY!D8/2</f>
        <v>0</v>
      </c>
      <c r="E10" s="3">
        <f>D10*ENTRY!F8</f>
        <v>0</v>
      </c>
      <c r="F10" s="3">
        <f t="shared" si="0"/>
        <v>0</v>
      </c>
      <c r="G10" s="3">
        <f t="shared" si="1"/>
        <v>0</v>
      </c>
      <c r="H10" s="3">
        <f>G10*ENTRY!H8</f>
        <v>0</v>
      </c>
      <c r="I10" s="3">
        <f t="shared" si="2"/>
        <v>0</v>
      </c>
      <c r="J10" s="13">
        <f t="shared" si="3"/>
        <v>0</v>
      </c>
      <c r="K10" s="3">
        <f t="shared" si="4"/>
        <v>0</v>
      </c>
      <c r="L10" s="13">
        <f t="shared" si="5"/>
        <v>0</v>
      </c>
      <c r="M10" s="13">
        <f>IF(ENTRY!I8="NPS",(L10*10%),0)</f>
        <v>0</v>
      </c>
      <c r="N10" s="14">
        <f t="shared" si="6"/>
        <v>0</v>
      </c>
    </row>
    <row r="11" spans="1:14" ht="29.25" customHeight="1" x14ac:dyDescent="0.2">
      <c r="A11" s="3">
        <v>6</v>
      </c>
      <c r="B11" s="28">
        <f>ENTRY!B9</f>
        <v>0</v>
      </c>
      <c r="C11" s="15">
        <f>ENTRY!C9</f>
        <v>0</v>
      </c>
      <c r="D11" s="3">
        <f>ENTRY!D9/2</f>
        <v>0</v>
      </c>
      <c r="E11" s="3">
        <f>D11*ENTRY!F9</f>
        <v>0</v>
      </c>
      <c r="F11" s="3">
        <f t="shared" si="0"/>
        <v>0</v>
      </c>
      <c r="G11" s="3">
        <f t="shared" si="1"/>
        <v>0</v>
      </c>
      <c r="H11" s="3">
        <f>G11*ENTRY!H9</f>
        <v>0</v>
      </c>
      <c r="I11" s="3">
        <f t="shared" si="2"/>
        <v>0</v>
      </c>
      <c r="J11" s="13">
        <f t="shared" si="3"/>
        <v>0</v>
      </c>
      <c r="K11" s="3">
        <f t="shared" si="4"/>
        <v>0</v>
      </c>
      <c r="L11" s="13">
        <f t="shared" si="5"/>
        <v>0</v>
      </c>
      <c r="M11" s="13">
        <f>IF(ENTRY!I9="NPS",(L11*10%),0)</f>
        <v>0</v>
      </c>
      <c r="N11" s="14">
        <f t="shared" si="6"/>
        <v>0</v>
      </c>
    </row>
    <row r="12" spans="1:14" ht="29.25" customHeight="1" x14ac:dyDescent="0.2">
      <c r="A12" s="3">
        <v>7</v>
      </c>
      <c r="B12" s="28">
        <f>ENTRY!B10</f>
        <v>0</v>
      </c>
      <c r="C12" s="15">
        <f>ENTRY!C10</f>
        <v>0</v>
      </c>
      <c r="D12" s="3">
        <f>ENTRY!D10/2</f>
        <v>0</v>
      </c>
      <c r="E12" s="3">
        <f>D12*ENTRY!F10</f>
        <v>0</v>
      </c>
      <c r="F12" s="3">
        <f t="shared" si="0"/>
        <v>0</v>
      </c>
      <c r="G12" s="3">
        <f t="shared" si="1"/>
        <v>0</v>
      </c>
      <c r="H12" s="3">
        <f>G12*ENTRY!H10</f>
        <v>0</v>
      </c>
      <c r="I12" s="3">
        <f t="shared" si="2"/>
        <v>0</v>
      </c>
      <c r="J12" s="13">
        <f t="shared" si="3"/>
        <v>0</v>
      </c>
      <c r="K12" s="3">
        <f t="shared" si="4"/>
        <v>0</v>
      </c>
      <c r="L12" s="13">
        <f t="shared" si="5"/>
        <v>0</v>
      </c>
      <c r="M12" s="13">
        <f>IF(ENTRY!I10="NPS",(L12*10%),0)</f>
        <v>0</v>
      </c>
      <c r="N12" s="14">
        <f t="shared" si="6"/>
        <v>0</v>
      </c>
    </row>
    <row r="13" spans="1:14" ht="29.25" customHeight="1" x14ac:dyDescent="0.2">
      <c r="A13" s="3">
        <v>8</v>
      </c>
      <c r="B13" s="28">
        <f>ENTRY!B11</f>
        <v>0</v>
      </c>
      <c r="C13" s="15">
        <f>ENTRY!C11</f>
        <v>0</v>
      </c>
      <c r="D13" s="3">
        <f>ENTRY!D11/2</f>
        <v>0</v>
      </c>
      <c r="E13" s="3">
        <f>D13*ENTRY!F11</f>
        <v>0</v>
      </c>
      <c r="F13" s="3">
        <f t="shared" si="0"/>
        <v>0</v>
      </c>
      <c r="G13" s="3">
        <f t="shared" si="1"/>
        <v>0</v>
      </c>
      <c r="H13" s="3">
        <f>G13*ENTRY!H11</f>
        <v>0</v>
      </c>
      <c r="I13" s="3">
        <f t="shared" si="2"/>
        <v>0</v>
      </c>
      <c r="J13" s="13">
        <f t="shared" si="3"/>
        <v>0</v>
      </c>
      <c r="K13" s="3">
        <f t="shared" si="4"/>
        <v>0</v>
      </c>
      <c r="L13" s="13">
        <f t="shared" si="5"/>
        <v>0</v>
      </c>
      <c r="M13" s="13">
        <f>IF(ENTRY!I11="NPS",(L13*10%),0)</f>
        <v>0</v>
      </c>
      <c r="N13" s="14">
        <f t="shared" si="6"/>
        <v>0</v>
      </c>
    </row>
    <row r="14" spans="1:14" ht="29.25" customHeight="1" x14ac:dyDescent="0.2">
      <c r="A14" s="3">
        <v>9</v>
      </c>
      <c r="B14" s="28">
        <f>ENTRY!B12</f>
        <v>0</v>
      </c>
      <c r="C14" s="15">
        <f>ENTRY!C12</f>
        <v>0</v>
      </c>
      <c r="D14" s="3">
        <f>ENTRY!D12/2</f>
        <v>0</v>
      </c>
      <c r="E14" s="3">
        <f>D14*ENTRY!F12</f>
        <v>0</v>
      </c>
      <c r="F14" s="3">
        <f t="shared" si="0"/>
        <v>0</v>
      </c>
      <c r="G14" s="3">
        <f t="shared" si="1"/>
        <v>0</v>
      </c>
      <c r="H14" s="3">
        <f>G14*ENTRY!H12</f>
        <v>0</v>
      </c>
      <c r="I14" s="3">
        <f t="shared" si="2"/>
        <v>0</v>
      </c>
      <c r="J14" s="13">
        <f t="shared" si="3"/>
        <v>0</v>
      </c>
      <c r="K14" s="3">
        <f t="shared" si="4"/>
        <v>0</v>
      </c>
      <c r="L14" s="13">
        <f t="shared" si="5"/>
        <v>0</v>
      </c>
      <c r="M14" s="13">
        <f>IF(ENTRY!I12="NPS",(L14*10%),0)</f>
        <v>0</v>
      </c>
      <c r="N14" s="14">
        <f t="shared" si="6"/>
        <v>0</v>
      </c>
    </row>
    <row r="15" spans="1:14" ht="29.25" customHeight="1" x14ac:dyDescent="0.2">
      <c r="A15" s="3">
        <v>10</v>
      </c>
      <c r="B15" s="28">
        <f>ENTRY!B13</f>
        <v>0</v>
      </c>
      <c r="C15" s="15">
        <f>ENTRY!C13</f>
        <v>0</v>
      </c>
      <c r="D15" s="3">
        <f>ENTRY!D13/2</f>
        <v>0</v>
      </c>
      <c r="E15" s="3">
        <f>D15*ENTRY!F13</f>
        <v>0</v>
      </c>
      <c r="F15" s="3">
        <f t="shared" si="0"/>
        <v>0</v>
      </c>
      <c r="G15" s="3">
        <f t="shared" si="1"/>
        <v>0</v>
      </c>
      <c r="H15" s="3">
        <f>G15*ENTRY!H13</f>
        <v>0</v>
      </c>
      <c r="I15" s="3">
        <f t="shared" si="2"/>
        <v>0</v>
      </c>
      <c r="J15" s="13">
        <f t="shared" si="3"/>
        <v>0</v>
      </c>
      <c r="K15" s="3">
        <f t="shared" si="4"/>
        <v>0</v>
      </c>
      <c r="L15" s="13">
        <f t="shared" si="5"/>
        <v>0</v>
      </c>
      <c r="M15" s="13">
        <f>IF(ENTRY!I13="NPS",(L15*10%),0)</f>
        <v>0</v>
      </c>
      <c r="N15" s="14">
        <f t="shared" si="6"/>
        <v>0</v>
      </c>
    </row>
    <row r="18" spans="12:13" x14ac:dyDescent="0.2">
      <c r="L18" s="29"/>
      <c r="M18" s="29"/>
    </row>
  </sheetData>
  <sheetProtection algorithmName="SHA-512" hashValue="Z6WhxKuhZVYfLqna6QuPyQ/bnqb3jO6kfDML3ORpriRxr21d6YESlYMvMiOuDXbRI7FrvqHEVPylMWKJKBUs6Q==" saltValue="niwj6Umqo3SVpFUv8Wh/Hg==" spinCount="100000" sheet="1" objects="1" scenarios="1"/>
  <mergeCells count="10">
    <mergeCell ref="A1:N1"/>
    <mergeCell ref="N4:N5"/>
    <mergeCell ref="B4:B5"/>
    <mergeCell ref="A4:A5"/>
    <mergeCell ref="A2:N3"/>
    <mergeCell ref="C4:C5"/>
    <mergeCell ref="D4:F4"/>
    <mergeCell ref="G4:I4"/>
    <mergeCell ref="J4:L4"/>
    <mergeCell ref="M4:M5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ENTRY</vt:lpstr>
      <vt:lpstr>AREAR</vt:lpstr>
      <vt:lpstr>AREAR!Print_Area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Kailash Chandra sharma</cp:lastModifiedBy>
  <cp:lastPrinted>2022-01-04T15:25:50Z</cp:lastPrinted>
  <dcterms:created xsi:type="dcterms:W3CDTF">2022-01-04T13:51:56Z</dcterms:created>
  <dcterms:modified xsi:type="dcterms:W3CDTF">2022-01-04T15:58:50Z</dcterms:modified>
</cp:coreProperties>
</file>