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240" yWindow="105" windowWidth="14805" windowHeight="8010" activeTab="1"/>
  </bookViews>
  <sheets>
    <sheet name="CFront" sheetId="4" r:id="rId1"/>
    <sheet name="Index" sheetId="5" r:id="rId2"/>
    <sheet name="CIFMS" sheetId="6" r:id="rId3"/>
    <sheet name="F20" sheetId="7" r:id="rId4"/>
    <sheet name="F21" sheetId="8" r:id="rId5"/>
    <sheet name="f14" sheetId="9" r:id="rId6"/>
    <sheet name="f14a" sheetId="10" r:id="rId7"/>
    <sheet name="Income Declareation letter" sheetId="1" r:id="rId8"/>
    <sheet name="Sheet2" sheetId="2" r:id="rId9"/>
    <sheet name="Sheet3" sheetId="3" r:id="rId10"/>
  </sheets>
  <externalReferences>
    <externalReference r:id="rId11"/>
  </externalReferences>
  <definedNames>
    <definedName name="DA_Rate_VI">'[1]DA Rate'!$E$4:$E$31</definedName>
    <definedName name="DA_Rate_VII">'[1]DA Rate'!$F$22:$F$31</definedName>
    <definedName name="Dependent_family_case">[1]Pravesh!$B$541:$B$542</definedName>
    <definedName name="EMP_ID">[1]Data!$A$4:$A$102</definedName>
    <definedName name="Form_list" localSheetId="5">'[1]Form List'!$B$4:$B$50</definedName>
    <definedName name="Form_list" localSheetId="6">'[1]Form List'!$B$4:$B$50</definedName>
    <definedName name="Form_list" localSheetId="3">'[1]Form List'!$B$4:$B$50</definedName>
    <definedName name="Form_list" localSheetId="4">'[1]Form List'!$B$4:$B$50</definedName>
    <definedName name="Form_list">'[1]Form List'!$B$4:$B$49</definedName>
    <definedName name="Leave_Base_Year_PL">'[1]Leave Table'!$K$9:$K$53</definedName>
    <definedName name="LTA_DATA">[1]Recovery!$E$27:$F$41,[1]Recovery!$H$27:$L$42</definedName>
    <definedName name="Name_of_Person">[1]Mastersheet!$F$13:$G$16,[1]Mastersheet!$E$22,[1]Mastersheet!$E$23,[1]Mastersheet!$H$18:$H$20,[1]Mastersheet!$D$25:$F$25,[1]Mastersheet!$E$27:$F$28,[1]Mastersheet!$H$24:$H$26,[1]Mastersheet!$H$24:$H$28,[1]Mastersheet!$D$31,[1]Mastersheet!$E$31,[1]Mastersheet!$F$31</definedName>
    <definedName name="Name_of_Treasury" localSheetId="0">[1]Pravesh!$A$448:$A$482</definedName>
    <definedName name="Name_of_Treasury" localSheetId="5">[1]Pravesh!$A$456:$A$490</definedName>
    <definedName name="Name_of_Treasury" localSheetId="6">[1]Pravesh!$A$456:$A$490</definedName>
    <definedName name="Name_of_Treasury" localSheetId="3">[1]Pravesh!$A$456:$A$490</definedName>
    <definedName name="Name_of_Treasury" localSheetId="4">[1]Pravesh!$A$456:$A$490</definedName>
    <definedName name="Name_of_Treasury">[1]Pravesh!$A$444:$A$478</definedName>
    <definedName name="nps_ded_month">'[1]NPS Amt'!$N$22:$N$36</definedName>
    <definedName name="NPS_ded_year" localSheetId="5">[1]Pravesh!$G$519:$G$535</definedName>
    <definedName name="NPS_ded_year" localSheetId="6">[1]Pravesh!$G$519:$G$535</definedName>
    <definedName name="NPS_ded_year" localSheetId="3">[1]Pravesh!$G$519:$G$535</definedName>
    <definedName name="NPS_ded_year" localSheetId="4">[1]Pravesh!$G$519:$G$535</definedName>
    <definedName name="NPS_ded_year">[1]Pravesh!$G$519:$G$529</definedName>
    <definedName name="page387" localSheetId="5">'f14'!$B$42</definedName>
    <definedName name="PL_DAYS">'[1]Leave Table'!$Z$9:$Z$53</definedName>
    <definedName name="PL_Limit_Deptt">'[1]Leave Table'!$G$2:$G$5</definedName>
    <definedName name="PL_TYPE">'[1]Leave Table'!$AA$9:$AA$53</definedName>
    <definedName name="PL_YEAR">'[1]Leave Table'!$Y$9:$Y$53</definedName>
    <definedName name="_xlnm.Print_Area" localSheetId="0">CFront!$A$1:$J$35</definedName>
    <definedName name="_xlnm.Print_Area" localSheetId="2">CIFMS!$A$1:$I$38</definedName>
    <definedName name="_xlnm.Print_Area" localSheetId="5">'f14'!$A$1:$I$68</definedName>
    <definedName name="_xlnm.Print_Area" localSheetId="6">f14a!$A$1:$I$132</definedName>
    <definedName name="_xlnm.Print_Area" localSheetId="3">'F20'!$A$1:$I$81</definedName>
    <definedName name="_xlnm.Print_Area" localSheetId="4">'F21'!$A$1:$I$80</definedName>
    <definedName name="Rate">'[1]DA Rate'!$D$3:$D$23</definedName>
    <definedName name="Relation">'[1]Family data'!$A$88:$A$99</definedName>
  </definedNames>
  <calcPr calcId="125725"/>
</workbook>
</file>

<file path=xl/calcChain.xml><?xml version="1.0" encoding="utf-8"?>
<calcChain xmlns="http://schemas.openxmlformats.org/spreadsheetml/2006/main">
  <c r="F21" i="6"/>
  <c r="F23" i="9"/>
  <c r="F116" i="10"/>
  <c r="F115"/>
  <c r="F72"/>
  <c r="F71"/>
  <c r="F28"/>
  <c r="F27"/>
  <c r="C57" i="9"/>
  <c r="C56"/>
  <c r="C55"/>
  <c r="C54"/>
  <c r="F38"/>
  <c r="F37"/>
  <c r="F31"/>
  <c r="F30"/>
  <c r="F29"/>
  <c r="F28"/>
  <c r="H22"/>
  <c r="F22"/>
  <c r="C22"/>
  <c r="B22"/>
  <c r="H21"/>
  <c r="F21"/>
  <c r="C21"/>
  <c r="B21"/>
  <c r="H20"/>
  <c r="F20"/>
  <c r="C20"/>
  <c r="B20"/>
  <c r="H19"/>
  <c r="F19"/>
  <c r="C19"/>
  <c r="B19"/>
  <c r="H18"/>
  <c r="F18"/>
  <c r="C18"/>
  <c r="B18"/>
  <c r="H17"/>
  <c r="F17"/>
  <c r="C17"/>
  <c r="B17"/>
  <c r="H16"/>
  <c r="F16"/>
  <c r="C16"/>
  <c r="H15"/>
  <c r="F15"/>
  <c r="C15"/>
  <c r="B15"/>
  <c r="H14"/>
  <c r="F14"/>
  <c r="C14"/>
  <c r="F9"/>
  <c r="F8"/>
  <c r="C8"/>
  <c r="C46" i="8"/>
  <c r="B46"/>
  <c r="C43" i="7"/>
  <c r="B43"/>
  <c r="A14"/>
  <c r="A13"/>
  <c r="N1"/>
  <c r="G37" i="6"/>
  <c r="I33"/>
  <c r="H33"/>
  <c r="G33"/>
  <c r="B33"/>
  <c r="F33"/>
  <c r="C33"/>
  <c r="I32"/>
  <c r="H32"/>
  <c r="G32"/>
  <c r="B32"/>
  <c r="F32"/>
  <c r="C32"/>
  <c r="I31"/>
  <c r="H31"/>
  <c r="G31"/>
  <c r="B31"/>
  <c r="F31"/>
  <c r="C31"/>
  <c r="I30"/>
  <c r="H30"/>
  <c r="G30"/>
  <c r="B30"/>
  <c r="F30"/>
  <c r="C30"/>
  <c r="I29"/>
  <c r="H29"/>
  <c r="G29"/>
  <c r="B29"/>
  <c r="F29"/>
  <c r="C29"/>
  <c r="I28"/>
  <c r="H28"/>
  <c r="G28"/>
  <c r="B28"/>
  <c r="F28"/>
  <c r="C28"/>
  <c r="I27"/>
  <c r="H27"/>
  <c r="G27"/>
  <c r="F27"/>
  <c r="C27"/>
  <c r="I26"/>
  <c r="H26"/>
  <c r="G26"/>
  <c r="F26"/>
  <c r="C26"/>
  <c r="I25"/>
  <c r="H25"/>
  <c r="G25"/>
  <c r="B25"/>
  <c r="B26"/>
  <c r="F25"/>
  <c r="C25"/>
  <c r="F20"/>
  <c r="F19"/>
  <c r="F18"/>
  <c r="F17"/>
  <c r="B16"/>
  <c r="F13"/>
  <c r="F34" i="4"/>
  <c r="F62" i="8"/>
  <c r="F3" i="6"/>
  <c r="A12" i="7"/>
  <c r="F7" i="6"/>
  <c r="F11"/>
  <c r="M1" i="7"/>
  <c r="E48"/>
  <c r="B9"/>
  <c r="F26" i="10"/>
  <c r="F114"/>
  <c r="B9" i="8"/>
  <c r="F51" i="10"/>
  <c r="F14" i="6"/>
  <c r="G29" i="4"/>
  <c r="B21" i="8"/>
  <c r="G26" i="4"/>
  <c r="M1" i="8"/>
  <c r="B35"/>
  <c r="H37"/>
  <c r="F70" i="10"/>
  <c r="F36" i="9"/>
  <c r="F57" i="7"/>
  <c r="F9" i="6"/>
  <c r="F5"/>
  <c r="F7" i="10"/>
  <c r="F95"/>
  <c r="F50" i="8"/>
  <c r="F94" i="10"/>
  <c r="H22" i="8"/>
  <c r="F16" i="6"/>
  <c r="F34" i="9"/>
  <c r="F68" i="10"/>
  <c r="F36" i="7"/>
  <c r="F53" i="10"/>
  <c r="B37" i="8"/>
  <c r="B34" i="7"/>
  <c r="F97" i="10"/>
  <c r="G15" i="4"/>
  <c r="F110" i="10"/>
  <c r="H38" i="8"/>
  <c r="F35"/>
  <c r="F36"/>
  <c r="H48"/>
  <c r="H35"/>
  <c r="G11"/>
  <c r="F26" i="9"/>
  <c r="F100" i="10"/>
  <c r="F12"/>
  <c r="F56"/>
  <c r="F9"/>
  <c r="F24"/>
  <c r="F22"/>
  <c r="F50"/>
  <c r="F6"/>
  <c r="F99"/>
  <c r="F55"/>
  <c r="F11"/>
  <c r="F66"/>
  <c r="F112"/>
  <c r="G20" i="4"/>
  <c r="B20"/>
  <c r="G17"/>
  <c r="D23"/>
  <c r="D15" i="6"/>
  <c r="G18" i="4"/>
  <c r="F15" i="6"/>
  <c r="G23" i="4"/>
  <c r="F25" i="9"/>
  <c r="H36" i="7"/>
  <c r="B35"/>
  <c r="B16" i="9"/>
  <c r="D52" i="8"/>
  <c r="D37"/>
  <c r="H36"/>
  <c r="D20"/>
  <c r="B27"/>
  <c r="F38"/>
  <c r="D35"/>
  <c r="H37" i="7"/>
  <c r="E19" i="8"/>
  <c r="B38"/>
  <c r="A20"/>
  <c r="D23"/>
  <c r="F37" i="7"/>
  <c r="B36" i="8"/>
  <c r="F19"/>
  <c r="C26"/>
  <c r="D38"/>
  <c r="G28"/>
  <c r="B26"/>
  <c r="F28"/>
  <c r="C81" i="10"/>
  <c r="C125"/>
  <c r="B27" i="6"/>
  <c r="D22" i="7"/>
  <c r="H25"/>
  <c r="F34"/>
  <c r="F35"/>
  <c r="B37"/>
  <c r="B36"/>
  <c r="F46"/>
  <c r="E19"/>
  <c r="B25"/>
  <c r="D37"/>
  <c r="F19"/>
  <c r="C25"/>
  <c r="G11"/>
  <c r="H34"/>
  <c r="B20"/>
  <c r="H44"/>
  <c r="H21"/>
  <c r="D36"/>
  <c r="C37" i="10"/>
  <c r="D35" i="7"/>
  <c r="H35"/>
  <c r="F37" i="8"/>
  <c r="D36"/>
  <c r="D34" i="7"/>
  <c r="E20" i="8"/>
</calcChain>
</file>

<file path=xl/sharedStrings.xml><?xml version="1.0" encoding="utf-8"?>
<sst xmlns="http://schemas.openxmlformats.org/spreadsheetml/2006/main" count="327" uniqueCount="224">
  <si>
    <t>Home</t>
  </si>
  <si>
    <t>Name of Applicant</t>
  </si>
  <si>
    <t xml:space="preserve">Date of </t>
  </si>
  <si>
    <t>Designation</t>
  </si>
  <si>
    <t>Department's Name &amp; Address</t>
  </si>
  <si>
    <t xml:space="preserve">Form No </t>
  </si>
  <si>
    <t>Name of form</t>
  </si>
  <si>
    <t xml:space="preserve">Page No </t>
  </si>
  <si>
    <t>N.A.</t>
  </si>
  <si>
    <t>IFSM format (as required by pension department)</t>
  </si>
  <si>
    <t>Form of application for grant of Family Pension on the death of a Government servant/pensioner.</t>
  </si>
  <si>
    <t>14A</t>
  </si>
  <si>
    <t>Form of details of particulars for family pension.</t>
  </si>
  <si>
    <t>Form of application for the grant of death gratuity on the death of a Government servant.</t>
  </si>
  <si>
    <t>Form of Option to workcharged employees  governed by C.P.F. Rules.</t>
  </si>
  <si>
    <t>Particulars to be obtained by the Head of Office from the retiring Government servant eight months before the date of his retirement.</t>
  </si>
  <si>
    <t>5A</t>
  </si>
  <si>
    <t>Details of particulars of Government servant under Form 5.</t>
  </si>
  <si>
    <t>Form of assessing pension and gratuity.</t>
  </si>
  <si>
    <t>355-362</t>
  </si>
  <si>
    <t>Form of letter to the Director, Pension Department, forwarding the pension papers of a Government servant.</t>
  </si>
  <si>
    <t>363-364</t>
  </si>
  <si>
    <t>9A</t>
  </si>
  <si>
    <t>Form of Order of admitting service for pension or the basis of declaration etc. of the Government servant.</t>
  </si>
  <si>
    <t>Form of letter to the widow/ widower of a deceased Government servant for grant of Family Pension.</t>
  </si>
  <si>
    <t>Form of application for grant of family pension when a pensioner is unheard for more than one year and the pension remained undrawn.</t>
  </si>
  <si>
    <t>15A</t>
  </si>
  <si>
    <t>Form of Affidavit in case of a missing pensioner.</t>
  </si>
  <si>
    <t>15B</t>
  </si>
  <si>
    <t>Form of Indemnity Bond in case of a missing pensioner.</t>
  </si>
  <si>
    <t>377-378</t>
  </si>
  <si>
    <t>Form of application for grant of Family Pension when a Government servant is unheard of for more than one year.</t>
  </si>
  <si>
    <t>16A</t>
  </si>
  <si>
    <t>Form of Affidavit in case of a missing Government servant.</t>
  </si>
  <si>
    <t>16B</t>
  </si>
  <si>
    <t>Form of Indemnity Bond in case of a missing Government servant.</t>
  </si>
  <si>
    <t>381-382</t>
  </si>
  <si>
    <t>Form of Application for ex-gratia grant under certain circumstances.</t>
  </si>
  <si>
    <t>383-384</t>
  </si>
  <si>
    <t>Form of letter to the Director, Pension Department, forwarding papers for the grant of family pension and death gratuity to the family of a Government servant who dies while in service.</t>
  </si>
  <si>
    <t>Form of letter sanctioning Family Pension to the child or children of a retired Government servant who dies after retirement but does not leave behind a widow/ widower.</t>
  </si>
  <si>
    <t>394-395</t>
  </si>
  <si>
    <t>Form of letter sanctioning Family Pension to the child or children on the death or re-marriage of a widow/ widower who was in receipt of family pension.</t>
  </si>
  <si>
    <t>396-397</t>
  </si>
  <si>
    <t>398-399</t>
  </si>
  <si>
    <t>Form of medical certificate.</t>
  </si>
  <si>
    <t>Form of certificate of verification of service for pension.</t>
  </si>
  <si>
    <t>Form of application for permission to State Service Officers to accept commercial employment within a period of two years after retirement.</t>
  </si>
  <si>
    <t>402-403</t>
  </si>
  <si>
    <t>Statements for Monitoring and Reporting System (No. 1 to 4).</t>
  </si>
  <si>
    <t>404-408</t>
  </si>
  <si>
    <t>27A</t>
  </si>
  <si>
    <t>Form of certificate where no Government accommodation has been occupied by the Government servant.</t>
  </si>
  <si>
    <t>Form of intimation regarding death of a pensioner where payment of family pension has been authorised to the widow/ widower.</t>
  </si>
  <si>
    <t>Form of application by a pensioner for endorsement of particulars of spouse post retrial marriage.</t>
  </si>
  <si>
    <t>415-416</t>
  </si>
  <si>
    <t>Form of certificate for counting officiating pay.</t>
  </si>
  <si>
    <t>Form for sanctioning provisional pension/F.P. and Retirement / Death Gratuity.</t>
  </si>
  <si>
    <t>420-423</t>
  </si>
  <si>
    <t>Form of application for Commutation of a fraction of Pension without medical examination.</t>
  </si>
  <si>
    <t>208-210</t>
  </si>
  <si>
    <t>¼vaxzsth ds cM+s v{kjksa esa Hkjk tkuk lqfuf'pr djkosa½</t>
  </si>
  <si>
    <t>Employee Name</t>
  </si>
  <si>
    <t>Father/Husband Name</t>
  </si>
  <si>
    <t>Post</t>
  </si>
  <si>
    <t>Deptt. Name, address with Pin code and Phone no</t>
  </si>
  <si>
    <t>Pensioner's postal address with pin code and phone no</t>
  </si>
  <si>
    <t>Date of Birth</t>
  </si>
  <si>
    <t>Date of Appointment</t>
  </si>
  <si>
    <t>Mobie No</t>
  </si>
  <si>
    <t>Bank Account No</t>
  </si>
  <si>
    <t>Bank Name &amp; Branch Name</t>
  </si>
  <si>
    <t>PPO./F.P.P. No 
(in case of revision)</t>
  </si>
  <si>
    <t>Family Details</t>
  </si>
  <si>
    <t>S.N.</t>
  </si>
  <si>
    <t>Name</t>
  </si>
  <si>
    <t>Relation</t>
  </si>
  <si>
    <t>Married/
Unmarried</t>
  </si>
  <si>
    <t>Employee/
Unemployee</t>
  </si>
  <si>
    <t>Signature of Applicant</t>
  </si>
  <si>
    <t>FORM 20</t>
  </si>
  <si>
    <t>[See Rule 107 (2)]</t>
  </si>
  <si>
    <t>Form of letter sanctioning Family Pension to the child or children of a retired Government servant who dies after retirement but does leave behind a widow or widower</t>
  </si>
  <si>
    <t>Government of Rajasthan</t>
  </si>
  <si>
    <t>Department</t>
  </si>
  <si>
    <t>No.</t>
  </si>
  <si>
    <t>Dated the</t>
  </si>
  <si>
    <t>To,</t>
  </si>
  <si>
    <t>Subject:   -</t>
  </si>
  <si>
    <t>Grant of Family Pension to the Child/Children.</t>
  </si>
  <si>
    <t>Sir,</t>
  </si>
  <si>
    <t>I am directed to say that</t>
  </si>
  <si>
    <t>Formerly</t>
  </si>
  <si>
    <t>(Designation)</t>
  </si>
  <si>
    <t>in this Department was authorised pension of Rs.</t>
  </si>
  <si>
    <t>with effect from</t>
  </si>
  <si>
    <t>on his/her retirement from service.</t>
  </si>
  <si>
    <t xml:space="preserve">Intimation has been received in this Department/Office that </t>
  </si>
  <si>
    <t xml:space="preserve">died on  </t>
  </si>
  <si>
    <t>and that at the time of death left no widow/widower but was survived by the following children*:-</t>
  </si>
  <si>
    <t>S.No.</t>
  </si>
  <si>
    <t>Son /Daughter</t>
  </si>
  <si>
    <t>Date of Birth by Christian era</t>
  </si>
  <si>
    <t>Date from which family pension ceases to be payable</t>
  </si>
  <si>
    <t>(1)</t>
  </si>
  <si>
    <t>(2)</t>
  </si>
  <si>
    <t>(3)</t>
  </si>
  <si>
    <t>(4)</t>
  </si>
  <si>
    <t xml:space="preserve">In terms  of Ch. V c  of the  Rajasthan  Civil  Services (Pension) Rules, 1996, the amount of Family Pension has become payable to the children in the order mentioned above. The Family Pension will be payable on behalf of the minor to </t>
  </si>
  <si>
    <t>who is the guardian.</t>
  </si>
  <si>
    <t xml:space="preserve">Sanction for the grant of Family Pension of Rs </t>
  </si>
  <si>
    <t xml:space="preserve">per month to the children mentioned above is hereby accorded. The Family </t>
  </si>
  <si>
    <t>pension  will take  effect from</t>
  </si>
  <si>
    <t>and subject to</t>
  </si>
  <si>
    <t xml:space="preserve"> the provisions of Rule 67 of the Rajasthan civil Services (Pension) Rules, 1996 </t>
  </si>
  <si>
    <t>will be tenable till</t>
  </si>
  <si>
    <t xml:space="preserve">Attention is invited to the information furnished in the list of enclosures. </t>
  </si>
  <si>
    <t xml:space="preserve">The receipt of this letter may kindly be acknowledged and this Department/Office informed that instructions for the payment of Family Pension, to the guardian have been issued to the disbursing authority concerned. </t>
  </si>
  <si>
    <t>Yours faithfully,</t>
  </si>
  <si>
    <t>List of enclosures</t>
  </si>
  <si>
    <t xml:space="preserve">Permanent address of the guardian . </t>
  </si>
  <si>
    <t xml:space="preserve">Place of payment (Government Treasury, Sub-Treasury or Branch of Public Sector Bank). </t>
  </si>
  <si>
    <t xml:space="preserve">Specimen signature or **left hand thumb and finger impressions of the claimant or guardian duly attested. </t>
  </si>
  <si>
    <t xml:space="preserve">Three attested copies of passport size photograph of the guardian. </t>
  </si>
  <si>
    <t xml:space="preserve">Descriptive roll of the guardian, duly attested. </t>
  </si>
  <si>
    <t xml:space="preserve">Death Certificate. </t>
  </si>
  <si>
    <t>*</t>
  </si>
  <si>
    <t>The names of children should be mentioned in the order of eligibility mentioned in Rule ........................................ of the Rajasthan Civil  Services (Pension) Rules, 1996, Children born as a result of marriage which took place before the retirement of the Government servant or children adopted legally before retirement should only be included but children born after retirement should not be included.</t>
  </si>
  <si>
    <t>**</t>
  </si>
  <si>
    <t xml:space="preserve">To be furnished in the case of the guardian who is not literate enough to sign his or her name. </t>
  </si>
  <si>
    <t>FORM 21</t>
  </si>
  <si>
    <t xml:space="preserve">Form of letter sanctioning Family Pension
to the child or children on the death or remarriage of a widow/widower who was in receipt of Family Pension
</t>
  </si>
  <si>
    <t>Director</t>
  </si>
  <si>
    <t>Pension &amp; Pensioner's Welfare Department, Rajasthan, Jaipur</t>
  </si>
  <si>
    <t>of late</t>
  </si>
  <si>
    <t>in this Department/Office  was authorised pension of Rs.</t>
  </si>
  <si>
    <t xml:space="preserve">the Family Pension was tenable till </t>
  </si>
  <si>
    <t>the death or remarriage of the</t>
  </si>
  <si>
    <t xml:space="preserve"> widow/widower</t>
  </si>
  <si>
    <t xml:space="preserve">died /re-married on  </t>
  </si>
  <si>
    <t>At the time of death/remarriage</t>
  </si>
  <si>
    <t>had following childern*:-</t>
  </si>
  <si>
    <t>The names of childern should be mentioned in the order of eligibility mentioned in Ch. V c of the Rajasthan Civil Services (pension) Rules 1996.</t>
  </si>
  <si>
    <t>pension will take  effect from</t>
  </si>
  <si>
    <t>and subject to the</t>
  </si>
  <si>
    <t xml:space="preserve"> provisions of Rule 67 of the Rajasthan civil Services (Pension) Rules, 1996 will </t>
  </si>
  <si>
    <t>be tenable till</t>
  </si>
  <si>
    <t xml:space="preserve">Specimen signature or *left hand thumb and finger impressions of the claimant or guardian duly attested. </t>
  </si>
  <si>
    <t>FORM 14</t>
  </si>
  <si>
    <t>[See Rules 95 (3) and 107 (2)]</t>
  </si>
  <si>
    <t>Form of application for the grant of Family Pension on the death of a Government servant/pensioner</t>
  </si>
  <si>
    <t>Print out in</t>
  </si>
  <si>
    <t>Single copy</t>
  </si>
  <si>
    <t xml:space="preserve">Name of the applicant </t>
  </si>
  <si>
    <t>(i)</t>
  </si>
  <si>
    <t>(ii)</t>
  </si>
  <si>
    <t>Guardian if the deceased person is survived by child or children</t>
  </si>
  <si>
    <t xml:space="preserve">Name and age of surviving Widow/Widower and children of the deceased </t>
  </si>
  <si>
    <t xml:space="preserve">Government servant/pensioner </t>
  </si>
  <si>
    <t>Serial No.</t>
  </si>
  <si>
    <t>Relationship with the deceased person</t>
  </si>
  <si>
    <t>Name and No. of the P.P.O. of the deceased pensioner</t>
  </si>
  <si>
    <t>Date of death of the Government servant/pensioner</t>
  </si>
  <si>
    <t xml:space="preserve">Office/Department in which the deceased Government servant/pensioner served last </t>
  </si>
  <si>
    <t>If the applicant is guardian, his date of birth and relationship with the deceased Government servant/pensioner</t>
  </si>
  <si>
    <t>6.A</t>
  </si>
  <si>
    <t xml:space="preserve">If the applicant is a widow/widower the amount of service pension which she/he may be in receipt on the date of death of the husband/wife </t>
  </si>
  <si>
    <t xml:space="preserve">Full address of the applicant </t>
  </si>
  <si>
    <t>Place of payment of pension and gratuity (Treasury, sub-treasury of Public Sector Bank Branch.)</t>
  </si>
  <si>
    <t xml:space="preserve">Enclosures : </t>
  </si>
  <si>
    <t xml:space="preserve">Details of Particulars Form 14A in triplicate </t>
  </si>
  <si>
    <t xml:space="preserve">Certificate(s) of age (in original with two attested copies) showing the dates of birth of the children. The certificate should be from the Municipal Authorities or from the local panchayat or from the head of a recognised school if the child is studying </t>
  </si>
  <si>
    <t>(iii)</t>
  </si>
  <si>
    <t xml:space="preserve">Death certificate </t>
  </si>
  <si>
    <t>(iv)</t>
  </si>
  <si>
    <t xml:space="preserve">Guardianship certificate in case of minor. </t>
  </si>
  <si>
    <t xml:space="preserve">Signature of left hand thumb-impression* of the applicant </t>
  </si>
  <si>
    <t>Attested by :</t>
  </si>
  <si>
    <t>Signature</t>
  </si>
  <si>
    <t>Witnesses :</t>
  </si>
  <si>
    <t xml:space="preserve">Note:- </t>
  </si>
  <si>
    <t>Attestation should be done by two Gazetted Government servants or two or more persons of respectability in the town, village or Pargana in which the applicant resides.</t>
  </si>
  <si>
    <t>FORM 14 A</t>
  </si>
  <si>
    <t>(Annexure to Form 14 in triplicate)</t>
  </si>
  <si>
    <t>FORM OF DETAILS OF PARTICULARS FOR FAMILY PENSION</t>
  </si>
  <si>
    <t>Triple copy</t>
  </si>
  <si>
    <t xml:space="preserve">Name of the applicant : </t>
  </si>
  <si>
    <t xml:space="preserve">Name of the deceased Government servant/Pensioner : </t>
  </si>
  <si>
    <t xml:space="preserve">Relationship : widow/widower/ son/daughter/ guardian of minor : </t>
  </si>
  <si>
    <t xml:space="preserve">Date of birth : </t>
  </si>
  <si>
    <t xml:space="preserve">Height : </t>
  </si>
  <si>
    <t xml:space="preserve">Signatures : </t>
  </si>
  <si>
    <t>Left hand thumb and finger impressions in case not literate to sign :</t>
  </si>
  <si>
    <t>Thumb Index Middle Ring Little</t>
  </si>
  <si>
    <t xml:space="preserve">Personal identification mark : </t>
  </si>
  <si>
    <t xml:space="preserve">Present Address :    </t>
  </si>
  <si>
    <t>Name of the Treasury/Branch of Public Sector Bank through which the pension is to be drawn</t>
  </si>
  <si>
    <t>Attested photograph :</t>
  </si>
  <si>
    <t>Attested photograph</t>
  </si>
  <si>
    <t>Signature of the applicant.</t>
  </si>
  <si>
    <t>Signature, Name and designation with seal of the attesting officer.</t>
  </si>
  <si>
    <t xml:space="preserve">Dated : </t>
  </si>
  <si>
    <t>List of enclosures:-</t>
  </si>
  <si>
    <t xml:space="preserve">Three specimen signatures or left hand thumb and finger impressions of the claimant or guardian duly attested. </t>
  </si>
  <si>
    <t xml:space="preserve">Three copies of passport size photographs of the claimant or guardian duly attested. </t>
  </si>
  <si>
    <t xml:space="preserve">Three copies of descriptive roll of the claimant or guardian duly attested indicating height and personal marks. </t>
  </si>
  <si>
    <t>Indicate whether family pension is admissible from any other source Military or Central or any other State Government and/or a public sector undertaking/ autonomous body/local fund under the Central or a State Government</t>
  </si>
  <si>
    <t>NO</t>
  </si>
  <si>
    <t>To be furnished in case the applicant is not literate enough to sign his name. In the case of re-marriage of the widow while applying for family pension on behalf of the minor child, the widow should furnish(i) the date of her re-marriage (ii) name of the Treasury/Sub-treasury at which payment is desired and (iii) her full address in the application for family pension. It is not necessary to furnish a fresh application nor the documents as they are already available with the pension papers on which family pension was originally admitted to her.</t>
  </si>
  <si>
    <t>Family pension for dependent/unmarried/widow/diverce daughter 
[under rule 107(2)]</t>
  </si>
  <si>
    <t xml:space="preserve">Form of letter sanctioning Family Pension to the child or children on the death or remarriage of a widow/widower who was in receipt of Family Pension
</t>
  </si>
  <si>
    <t>3-4</t>
  </si>
  <si>
    <t>5-6</t>
  </si>
  <si>
    <t>7-8</t>
  </si>
  <si>
    <t>9-11</t>
  </si>
  <si>
    <t>Income Declareation letter</t>
  </si>
  <si>
    <t>12</t>
  </si>
  <si>
    <t>Appendix-I</t>
  </si>
  <si>
    <t>Appendix-J</t>
  </si>
  <si>
    <t>Affidate</t>
  </si>
  <si>
    <t>13-14</t>
  </si>
  <si>
    <t>Appendix-K</t>
  </si>
  <si>
    <t xml:space="preserve">Evidence certificate </t>
  </si>
  <si>
    <t>15</t>
  </si>
</sst>
</file>

<file path=xl/styles.xml><?xml version="1.0" encoding="utf-8"?>
<styleSheet xmlns="http://schemas.openxmlformats.org/spreadsheetml/2006/main">
  <numFmts count="2">
    <numFmt numFmtId="164" formatCode="dd/mm/yyyy;@"/>
    <numFmt numFmtId="165" formatCode="_(&quot;Rs &quot;* #,##0_);_(&quot;Rs &quot;* \(#,##0\);_(&quot;Rs &quot;* &quot;-&quot;_);_(@_)"/>
  </numFmts>
  <fonts count="33">
    <font>
      <sz val="11"/>
      <color theme="1"/>
      <name val="Calibri"/>
      <family val="2"/>
      <scheme val="minor"/>
    </font>
    <font>
      <sz val="10"/>
      <name val="Arial"/>
      <family val="2"/>
    </font>
    <font>
      <b/>
      <sz val="11"/>
      <name val="Arial"/>
      <family val="2"/>
    </font>
    <font>
      <b/>
      <sz val="10"/>
      <name val="Arial"/>
      <family val="2"/>
    </font>
    <font>
      <b/>
      <sz val="20"/>
      <name val="DevLys 010"/>
    </font>
    <font>
      <u/>
      <sz val="10"/>
      <color indexed="12"/>
      <name val="Arial"/>
      <family val="2"/>
    </font>
    <font>
      <b/>
      <u/>
      <sz val="18"/>
      <color indexed="12"/>
      <name val="Arial"/>
      <family val="2"/>
    </font>
    <font>
      <b/>
      <sz val="10.5"/>
      <name val="Arial"/>
      <family val="2"/>
    </font>
    <font>
      <b/>
      <sz val="12"/>
      <name val="Arial"/>
      <family val="2"/>
    </font>
    <font>
      <b/>
      <sz val="12"/>
      <name val="Times New Roman"/>
      <family val="1"/>
    </font>
    <font>
      <b/>
      <sz val="14"/>
      <name val="Arial"/>
      <family val="2"/>
    </font>
    <font>
      <b/>
      <sz val="14"/>
      <color indexed="14"/>
      <name val="Arial"/>
      <family val="2"/>
    </font>
    <font>
      <b/>
      <sz val="10"/>
      <color indexed="14"/>
      <name val="Arial"/>
      <family val="2"/>
    </font>
    <font>
      <b/>
      <sz val="14"/>
      <color indexed="9"/>
      <name val="Calibri"/>
      <family val="2"/>
    </font>
    <font>
      <sz val="14"/>
      <name val="Sylfaen"/>
      <family val="1"/>
    </font>
    <font>
      <b/>
      <sz val="16"/>
      <name val="DevLys 010"/>
    </font>
    <font>
      <sz val="14"/>
      <name val="Calibri"/>
      <family val="2"/>
    </font>
    <font>
      <sz val="10"/>
      <name val="Calibri"/>
      <family val="2"/>
    </font>
    <font>
      <sz val="12"/>
      <name val="Calibri"/>
      <family val="2"/>
    </font>
    <font>
      <b/>
      <sz val="14"/>
      <name val="Calibri"/>
      <family val="2"/>
    </font>
    <font>
      <b/>
      <sz val="12"/>
      <color indexed="8"/>
      <name val="Calibri"/>
      <family val="2"/>
    </font>
    <font>
      <sz val="12"/>
      <color indexed="8"/>
      <name val="Calibri"/>
      <family val="2"/>
    </font>
    <font>
      <sz val="11"/>
      <color indexed="8"/>
      <name val="Arial"/>
      <family val="2"/>
    </font>
    <font>
      <sz val="12"/>
      <name val="Sylfaen"/>
      <family val="1"/>
    </font>
    <font>
      <b/>
      <sz val="12"/>
      <name val="Calibri"/>
      <family val="2"/>
    </font>
    <font>
      <b/>
      <sz val="12"/>
      <name val="Sylfaen"/>
      <family val="1"/>
    </font>
    <font>
      <sz val="11"/>
      <color theme="1"/>
      <name val="Calibri"/>
      <family val="2"/>
      <scheme val="minor"/>
    </font>
    <font>
      <sz val="11"/>
      <color rgb="FF3F3F76"/>
      <name val="Calibri"/>
      <family val="2"/>
      <scheme val="minor"/>
    </font>
    <font>
      <b/>
      <sz val="11"/>
      <color rgb="FF3F3F3F"/>
      <name val="Calibri"/>
      <family val="2"/>
      <scheme val="minor"/>
    </font>
    <font>
      <b/>
      <sz val="12"/>
      <color theme="1"/>
      <name val="Calibri"/>
      <family val="2"/>
      <scheme val="minor"/>
    </font>
    <font>
      <sz val="12"/>
      <color theme="1"/>
      <name val="Calibri"/>
      <family val="2"/>
      <scheme val="minor"/>
    </font>
    <font>
      <b/>
      <sz val="11"/>
      <color theme="1"/>
      <name val="Arial"/>
      <family val="2"/>
    </font>
    <font>
      <b/>
      <i/>
      <u/>
      <sz val="14"/>
      <color rgb="FFC00000"/>
      <name val="Calibri"/>
      <family val="2"/>
    </font>
  </fonts>
  <fills count="12">
    <fill>
      <patternFill patternType="none"/>
    </fill>
    <fill>
      <patternFill patternType="gray125"/>
    </fill>
    <fill>
      <patternFill patternType="solid">
        <fgColor indexed="10"/>
      </patternFill>
    </fill>
    <fill>
      <patternFill patternType="solid">
        <fgColor indexed="26"/>
      </patternFill>
    </fill>
    <fill>
      <patternFill patternType="solid">
        <fgColor indexed="9"/>
        <bgColor indexed="64"/>
      </patternFill>
    </fill>
    <fill>
      <patternFill patternType="solid">
        <fgColor indexed="55"/>
        <bgColor indexed="64"/>
      </patternFill>
    </fill>
    <fill>
      <patternFill patternType="solid">
        <fgColor theme="7"/>
      </patternFill>
    </fill>
    <fill>
      <patternFill patternType="solid">
        <fgColor rgb="FFF2F2F2"/>
      </patternFill>
    </fill>
    <fill>
      <patternFill patternType="solid">
        <fgColor rgb="FFFFCC99"/>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bgColor indexed="64"/>
      </patternFill>
    </fill>
  </fills>
  <borders count="33">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double">
        <color indexed="64"/>
      </right>
      <top/>
      <bottom style="double">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medium">
        <color indexed="64"/>
      </top>
      <bottom/>
      <diagonal/>
    </border>
    <border>
      <left style="thin">
        <color indexed="64"/>
      </left>
      <right style="thin">
        <color indexed="64"/>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21">
    <xf numFmtId="0" fontId="0" fillId="0" borderId="0"/>
    <xf numFmtId="0" fontId="5" fillId="0" borderId="0" applyNumberFormat="0" applyFill="0" applyBorder="0" applyAlignment="0" applyProtection="0">
      <alignment vertical="top"/>
      <protection locked="0"/>
    </xf>
    <xf numFmtId="0" fontId="27" fillId="8" borderId="31" applyNumberFormat="0" applyAlignment="0" applyProtection="0"/>
    <xf numFmtId="0" fontId="1" fillId="0" borderId="0"/>
    <xf numFmtId="0" fontId="1"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7" borderId="32"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3" fillId="2" borderId="1">
      <alignment horizontal="center" vertical="center" wrapText="1"/>
    </xf>
    <xf numFmtId="0" fontId="1" fillId="3" borderId="0" applyNumberFormat="0" applyFont="0" applyBorder="0" applyAlignment="0" applyProtection="0"/>
  </cellStyleXfs>
  <cellXfs count="342">
    <xf numFmtId="0" fontId="0" fillId="0" borderId="0" xfId="0"/>
    <xf numFmtId="0" fontId="3" fillId="0" borderId="0" xfId="10" applyFont="1" applyBorder="1"/>
    <xf numFmtId="0" fontId="3" fillId="4" borderId="0" xfId="10" applyFont="1" applyFill="1" applyBorder="1"/>
    <xf numFmtId="0" fontId="4" fillId="4" borderId="0" xfId="10" applyFont="1" applyFill="1" applyBorder="1" applyAlignment="1">
      <alignment horizontal="center" vertical="center" wrapText="1"/>
    </xf>
    <xf numFmtId="0" fontId="2" fillId="4" borderId="0" xfId="10" applyFont="1" applyFill="1" applyBorder="1"/>
    <xf numFmtId="0" fontId="3" fillId="4" borderId="0" xfId="10" applyFont="1" applyFill="1" applyBorder="1" applyAlignment="1">
      <alignment horizontal="center"/>
    </xf>
    <xf numFmtId="0" fontId="7" fillId="4" borderId="0" xfId="10" applyFont="1" applyFill="1" applyBorder="1"/>
    <xf numFmtId="0" fontId="2" fillId="4" borderId="2" xfId="10" applyFont="1" applyFill="1" applyBorder="1" applyAlignment="1">
      <alignment horizontal="center" vertical="center" wrapText="1"/>
    </xf>
    <xf numFmtId="0" fontId="2" fillId="4" borderId="3" xfId="10" applyFont="1" applyFill="1" applyBorder="1" applyAlignment="1">
      <alignment horizontal="center" vertical="center" wrapText="1"/>
    </xf>
    <xf numFmtId="0" fontId="2" fillId="4" borderId="4" xfId="10" applyFont="1" applyFill="1" applyBorder="1" applyAlignment="1">
      <alignment horizontal="center" vertical="center" wrapText="1"/>
    </xf>
    <xf numFmtId="0" fontId="9" fillId="4" borderId="5" xfId="10" applyFont="1" applyFill="1" applyBorder="1"/>
    <xf numFmtId="0" fontId="10" fillId="4" borderId="0" xfId="10" applyFont="1" applyFill="1" applyBorder="1" applyAlignment="1">
      <alignment horizontal="left"/>
    </xf>
    <xf numFmtId="0" fontId="12" fillId="4" borderId="6" xfId="10" applyFont="1" applyFill="1" applyBorder="1" applyAlignment="1">
      <alignment horizontal="left" vertical="center" wrapText="1"/>
    </xf>
    <xf numFmtId="0" fontId="11" fillId="4" borderId="0" xfId="10" applyFont="1" applyFill="1" applyBorder="1" applyAlignment="1">
      <alignment horizontal="left"/>
    </xf>
    <xf numFmtId="0" fontId="11" fillId="4" borderId="6" xfId="10" applyFont="1" applyFill="1" applyBorder="1" applyAlignment="1">
      <alignment horizontal="left"/>
    </xf>
    <xf numFmtId="0" fontId="3" fillId="4" borderId="5" xfId="10" applyFont="1" applyFill="1" applyBorder="1"/>
    <xf numFmtId="0" fontId="10" fillId="4" borderId="0" xfId="10" applyFont="1" applyFill="1" applyBorder="1" applyAlignment="1">
      <alignment vertical="center" wrapText="1"/>
    </xf>
    <xf numFmtId="0" fontId="3" fillId="4" borderId="0" xfId="10" applyFont="1" applyFill="1" applyBorder="1" applyAlignment="1">
      <alignment vertical="center" wrapText="1"/>
    </xf>
    <xf numFmtId="0" fontId="1" fillId="4" borderId="0" xfId="10" applyFill="1" applyAlignment="1">
      <alignment vertical="center" wrapText="1"/>
    </xf>
    <xf numFmtId="0" fontId="9" fillId="4" borderId="7" xfId="10" applyFont="1" applyFill="1" applyBorder="1"/>
    <xf numFmtId="0" fontId="1" fillId="4" borderId="8" xfId="10" applyFill="1" applyBorder="1" applyAlignment="1">
      <alignment vertical="center" wrapText="1"/>
    </xf>
    <xf numFmtId="0" fontId="9" fillId="4" borderId="0" xfId="10" applyFont="1" applyFill="1" applyBorder="1"/>
    <xf numFmtId="0" fontId="1" fillId="4" borderId="0" xfId="10" applyFill="1" applyBorder="1" applyAlignment="1">
      <alignment vertical="center" wrapText="1"/>
    </xf>
    <xf numFmtId="0" fontId="10" fillId="0" borderId="0" xfId="3" applyFont="1" applyBorder="1"/>
    <xf numFmtId="0" fontId="12" fillId="4" borderId="0" xfId="10" applyFont="1" applyFill="1" applyBorder="1" applyAlignment="1">
      <alignment horizontal="left" vertical="center" wrapText="1"/>
    </xf>
    <xf numFmtId="0" fontId="29" fillId="9" borderId="9" xfId="8" applyFont="1" applyFill="1" applyBorder="1" applyAlignment="1">
      <alignment horizontal="center" vertical="center" wrapText="1"/>
    </xf>
    <xf numFmtId="0" fontId="1" fillId="0" borderId="0" xfId="8"/>
    <xf numFmtId="0" fontId="30" fillId="10" borderId="10" xfId="8" applyFont="1" applyFill="1" applyBorder="1" applyAlignment="1">
      <alignment horizontal="center" vertical="top"/>
    </xf>
    <xf numFmtId="0" fontId="30" fillId="10" borderId="10" xfId="8" applyFont="1" applyFill="1" applyBorder="1" applyAlignment="1">
      <alignment vertical="top"/>
    </xf>
    <xf numFmtId="0" fontId="30" fillId="10" borderId="10" xfId="8" applyFont="1" applyFill="1" applyBorder="1" applyAlignment="1">
      <alignment horizontal="center" vertical="top" wrapText="1"/>
    </xf>
    <xf numFmtId="0" fontId="30" fillId="10" borderId="10" xfId="8" applyFont="1" applyFill="1" applyBorder="1" applyAlignment="1">
      <alignment horizontal="left" vertical="top" wrapText="1"/>
    </xf>
    <xf numFmtId="49" fontId="30" fillId="10" borderId="10" xfId="8" applyNumberFormat="1" applyFont="1" applyFill="1" applyBorder="1" applyAlignment="1">
      <alignment horizontal="left" vertical="top" wrapText="1"/>
    </xf>
    <xf numFmtId="0" fontId="31" fillId="10" borderId="10" xfId="8" applyFont="1" applyFill="1" applyBorder="1" applyAlignment="1">
      <alignment horizontal="justify"/>
    </xf>
    <xf numFmtId="0" fontId="14" fillId="0" borderId="0" xfId="6" applyFont="1" applyAlignment="1">
      <alignment vertical="top"/>
    </xf>
    <xf numFmtId="0" fontId="14" fillId="0" borderId="0" xfId="6" applyFont="1"/>
    <xf numFmtId="0" fontId="16" fillId="4" borderId="10" xfId="6" applyFont="1" applyFill="1" applyBorder="1" applyAlignment="1">
      <alignment vertical="top"/>
    </xf>
    <xf numFmtId="0" fontId="16" fillId="4" borderId="10" xfId="6" applyFont="1" applyFill="1" applyBorder="1"/>
    <xf numFmtId="0" fontId="16" fillId="4" borderId="10" xfId="6" applyFont="1" applyFill="1" applyBorder="1" applyAlignment="1">
      <alignment horizontal="justify" vertical="justify"/>
    </xf>
    <xf numFmtId="0" fontId="16" fillId="4" borderId="10" xfId="6" applyFont="1" applyFill="1" applyBorder="1" applyAlignment="1">
      <alignment horizontal="center" vertical="justify"/>
    </xf>
    <xf numFmtId="0" fontId="16" fillId="4" borderId="10" xfId="6" applyFont="1" applyFill="1" applyBorder="1" applyAlignment="1">
      <alignment horizontal="center" vertical="justify" wrapText="1"/>
    </xf>
    <xf numFmtId="0" fontId="14" fillId="0" borderId="0" xfId="6" applyFont="1" applyAlignment="1">
      <alignment horizontal="justify" vertical="justify"/>
    </xf>
    <xf numFmtId="0" fontId="18" fillId="4" borderId="10" xfId="6" applyFont="1" applyFill="1" applyBorder="1"/>
    <xf numFmtId="164" fontId="18" fillId="4" borderId="10" xfId="6" applyNumberFormat="1" applyFont="1" applyFill="1" applyBorder="1"/>
    <xf numFmtId="164" fontId="16" fillId="4" borderId="10" xfId="6" applyNumberFormat="1" applyFont="1" applyFill="1" applyBorder="1"/>
    <xf numFmtId="0" fontId="16" fillId="4" borderId="0" xfId="3" applyFont="1" applyFill="1" applyBorder="1" applyAlignment="1">
      <alignment vertical="top"/>
    </xf>
    <xf numFmtId="0" fontId="16" fillId="4" borderId="0" xfId="3" applyFont="1" applyFill="1" applyBorder="1"/>
    <xf numFmtId="0" fontId="16" fillId="4" borderId="0" xfId="6" applyFont="1" applyFill="1" applyBorder="1" applyAlignment="1">
      <alignment vertical="top"/>
    </xf>
    <xf numFmtId="0" fontId="16" fillId="4" borderId="0" xfId="6" applyFont="1" applyFill="1" applyBorder="1"/>
    <xf numFmtId="0" fontId="16" fillId="4" borderId="0" xfId="6" applyFont="1" applyFill="1" applyBorder="1" applyAlignment="1">
      <alignment horizontal="left"/>
    </xf>
    <xf numFmtId="0" fontId="16" fillId="4" borderId="0" xfId="6" applyFont="1" applyFill="1" applyAlignment="1">
      <alignment vertical="top"/>
    </xf>
    <xf numFmtId="0" fontId="16" fillId="4" borderId="0" xfId="6" applyFont="1" applyFill="1"/>
    <xf numFmtId="0" fontId="1" fillId="0" borderId="0" xfId="3"/>
    <xf numFmtId="0" fontId="20" fillId="0" borderId="0" xfId="3" applyFont="1" applyAlignment="1">
      <alignment wrapText="1"/>
    </xf>
    <xf numFmtId="0" fontId="21" fillId="0" borderId="0" xfId="3" applyFont="1"/>
    <xf numFmtId="0" fontId="20" fillId="0" borderId="0" xfId="3" applyFont="1" applyAlignment="1"/>
    <xf numFmtId="0" fontId="21" fillId="0" borderId="0" xfId="3" applyFont="1" applyAlignment="1">
      <alignment wrapText="1"/>
    </xf>
    <xf numFmtId="0" fontId="21" fillId="0" borderId="0" xfId="3" applyFont="1" applyAlignment="1">
      <alignment vertical="center"/>
    </xf>
    <xf numFmtId="0" fontId="21" fillId="0" borderId="0" xfId="3" applyFont="1" applyAlignment="1">
      <alignment vertical="top" wrapText="1"/>
    </xf>
    <xf numFmtId="0" fontId="21" fillId="4" borderId="0" xfId="3" applyFont="1" applyFill="1" applyAlignment="1">
      <alignment horizontal="center"/>
    </xf>
    <xf numFmtId="0" fontId="21" fillId="0" borderId="0" xfId="3" applyFont="1" applyAlignment="1">
      <alignment horizontal="left" wrapText="1"/>
    </xf>
    <xf numFmtId="0" fontId="21" fillId="0" borderId="0" xfId="3" applyFont="1" applyAlignment="1">
      <alignment horizontal="left" indent="5"/>
    </xf>
    <xf numFmtId="49" fontId="21" fillId="0" borderId="9" xfId="3" applyNumberFormat="1" applyFont="1" applyBorder="1" applyAlignment="1">
      <alignment horizontal="center" vertical="top"/>
    </xf>
    <xf numFmtId="0" fontId="21" fillId="0" borderId="0" xfId="3" applyFont="1" applyAlignment="1">
      <alignment horizontal="center" vertical="top" wrapText="1"/>
    </xf>
    <xf numFmtId="0" fontId="21" fillId="0" borderId="0" xfId="3" applyFont="1" applyAlignment="1">
      <alignment horizontal="center"/>
    </xf>
    <xf numFmtId="0" fontId="21" fillId="0" borderId="0" xfId="3" applyFont="1" applyAlignment="1">
      <alignment horizontal="left" vertical="top" wrapText="1"/>
    </xf>
    <xf numFmtId="0" fontId="21" fillId="0" borderId="11" xfId="3" applyFont="1" applyBorder="1"/>
    <xf numFmtId="0" fontId="21" fillId="0" borderId="0" xfId="3" applyFont="1" applyFill="1" applyAlignment="1">
      <alignment wrapText="1"/>
    </xf>
    <xf numFmtId="0" fontId="21" fillId="0" borderId="0" xfId="3" applyFont="1" applyFill="1"/>
    <xf numFmtId="0" fontId="21" fillId="0" borderId="0" xfId="3" applyFont="1" applyFill="1" applyAlignment="1">
      <alignment horizontal="center"/>
    </xf>
    <xf numFmtId="0" fontId="21" fillId="0" borderId="0" xfId="3" applyFont="1" applyFill="1" applyAlignment="1">
      <alignment horizontal="center" wrapText="1"/>
    </xf>
    <xf numFmtId="0" fontId="21" fillId="0" borderId="0" xfId="3" applyFont="1" applyFill="1" applyAlignment="1">
      <alignment horizontal="left" wrapText="1"/>
    </xf>
    <xf numFmtId="14" fontId="21" fillId="0" borderId="0" xfId="3" applyNumberFormat="1" applyFont="1" applyFill="1" applyAlignment="1">
      <alignment horizontal="center" wrapText="1"/>
    </xf>
    <xf numFmtId="49" fontId="21" fillId="0" borderId="9" xfId="3" applyNumberFormat="1" applyFont="1" applyFill="1" applyBorder="1" applyAlignment="1">
      <alignment horizontal="center" vertical="top"/>
    </xf>
    <xf numFmtId="0" fontId="1" fillId="0" borderId="0" xfId="3" applyFill="1"/>
    <xf numFmtId="0" fontId="21" fillId="0" borderId="0" xfId="3" applyFont="1" applyFill="1" applyAlignment="1">
      <alignment horizontal="center" vertical="top" wrapText="1"/>
    </xf>
    <xf numFmtId="0" fontId="21" fillId="0" borderId="0" xfId="3" applyFont="1" applyFill="1" applyAlignment="1">
      <alignment horizontal="justify" vertical="justify" wrapText="1"/>
    </xf>
    <xf numFmtId="0" fontId="23" fillId="0" borderId="0" xfId="3" applyFont="1" applyAlignment="1">
      <alignment horizontal="center" vertical="top"/>
    </xf>
    <xf numFmtId="0" fontId="23" fillId="0" borderId="0" xfId="3" applyFont="1"/>
    <xf numFmtId="0" fontId="18" fillId="0" borderId="10" xfId="3" applyFont="1" applyBorder="1" applyAlignment="1">
      <alignment horizontal="center" vertical="top"/>
    </xf>
    <xf numFmtId="0" fontId="18" fillId="0" borderId="10" xfId="3" applyFont="1" applyBorder="1" applyAlignment="1">
      <alignment horizontal="center" vertical="top" wrapText="1"/>
    </xf>
    <xf numFmtId="0" fontId="18" fillId="4" borderId="10" xfId="3" applyFont="1" applyFill="1" applyBorder="1" applyAlignment="1">
      <alignment horizontal="center"/>
    </xf>
    <xf numFmtId="0" fontId="23" fillId="0" borderId="12" xfId="3" applyFont="1" applyBorder="1"/>
    <xf numFmtId="0" fontId="18" fillId="0" borderId="0" xfId="3" applyFont="1" applyBorder="1" applyAlignment="1">
      <alignment horizontal="center" vertical="top" wrapText="1"/>
    </xf>
    <xf numFmtId="0" fontId="17" fillId="0" borderId="11" xfId="3" applyFont="1" applyBorder="1" applyAlignment="1">
      <alignment horizontal="center" vertical="top" wrapText="1"/>
    </xf>
    <xf numFmtId="0" fontId="18" fillId="0" borderId="0" xfId="3" applyFont="1" applyAlignment="1">
      <alignment horizontal="center" vertical="top"/>
    </xf>
    <xf numFmtId="0" fontId="18" fillId="0" borderId="0" xfId="3" applyFont="1" applyBorder="1" applyAlignment="1">
      <alignment horizontal="center" vertical="top"/>
    </xf>
    <xf numFmtId="0" fontId="18" fillId="0" borderId="0" xfId="3" applyFont="1" applyBorder="1" applyAlignment="1">
      <alignment horizontal="justify" vertical="justify" wrapText="1"/>
    </xf>
    <xf numFmtId="0" fontId="18" fillId="0" borderId="0" xfId="3" applyFont="1" applyBorder="1" applyAlignment="1">
      <alignment horizontal="right" vertical="justify" wrapText="1"/>
    </xf>
    <xf numFmtId="14" fontId="21" fillId="5" borderId="0" xfId="3" applyNumberFormat="1" applyFont="1" applyFill="1" applyAlignment="1">
      <alignment horizontal="center" wrapText="1"/>
    </xf>
    <xf numFmtId="0" fontId="21" fillId="5" borderId="0" xfId="3" applyFont="1" applyFill="1" applyAlignment="1">
      <alignment horizontal="center" wrapText="1"/>
    </xf>
    <xf numFmtId="0" fontId="20" fillId="0" borderId="0" xfId="3" applyFont="1" applyAlignment="1">
      <alignment horizontal="center" wrapText="1"/>
    </xf>
    <xf numFmtId="0" fontId="21" fillId="0" borderId="0" xfId="3" applyFont="1" applyFill="1" applyAlignment="1">
      <alignment horizontal="center" vertical="top"/>
    </xf>
    <xf numFmtId="0" fontId="21" fillId="0" borderId="0" xfId="3" applyFont="1" applyFill="1" applyBorder="1" applyAlignment="1">
      <alignment horizontal="center" vertical="top" wrapText="1"/>
    </xf>
    <xf numFmtId="0" fontId="20" fillId="0" borderId="0" xfId="3" applyFont="1" applyFill="1" applyBorder="1" applyAlignment="1">
      <alignment horizontal="center" vertical="top" wrapText="1"/>
    </xf>
    <xf numFmtId="0" fontId="11" fillId="4" borderId="0" xfId="10" applyFont="1" applyFill="1" applyBorder="1" applyAlignment="1">
      <alignment horizontal="left"/>
    </xf>
    <xf numFmtId="0" fontId="11" fillId="4" borderId="6" xfId="10" applyFont="1" applyFill="1" applyBorder="1" applyAlignment="1">
      <alignment horizontal="left"/>
    </xf>
    <xf numFmtId="0" fontId="10" fillId="4" borderId="0" xfId="10" applyFont="1" applyFill="1" applyBorder="1" applyAlignment="1">
      <alignment horizontal="left" vertical="top" wrapText="1"/>
    </xf>
    <xf numFmtId="0" fontId="6" fillId="6" borderId="13" xfId="1" applyFont="1" applyFill="1" applyBorder="1" applyAlignment="1" applyProtection="1">
      <alignment horizontal="center" vertical="center"/>
    </xf>
    <xf numFmtId="0" fontId="6" fillId="6" borderId="14" xfId="1" applyFont="1" applyFill="1" applyBorder="1" applyAlignment="1" applyProtection="1">
      <alignment horizontal="center" vertical="center"/>
    </xf>
    <xf numFmtId="0" fontId="6" fillId="6" borderId="15" xfId="1" applyFont="1" applyFill="1" applyBorder="1" applyAlignment="1" applyProtection="1">
      <alignment horizontal="center" vertical="center"/>
    </xf>
    <xf numFmtId="0" fontId="6" fillId="6" borderId="16" xfId="1" applyFont="1" applyFill="1" applyBorder="1" applyAlignment="1" applyProtection="1">
      <alignment horizontal="center" vertical="center"/>
    </xf>
    <xf numFmtId="0" fontId="3" fillId="4" borderId="0" xfId="10" applyFont="1" applyFill="1" applyBorder="1" applyAlignment="1">
      <alignment horizontal="center"/>
    </xf>
    <xf numFmtId="0" fontId="10" fillId="4" borderId="0" xfId="10" applyFont="1" applyFill="1" applyBorder="1" applyAlignment="1">
      <alignment vertical="center" wrapText="1"/>
    </xf>
    <xf numFmtId="0" fontId="1" fillId="4" borderId="0" xfId="10" applyFill="1" applyAlignment="1">
      <alignment vertical="center" wrapText="1"/>
    </xf>
    <xf numFmtId="14" fontId="11" fillId="4" borderId="0" xfId="10" applyNumberFormat="1" applyFont="1" applyFill="1" applyBorder="1" applyAlignment="1">
      <alignment horizontal="left" vertical="center" wrapText="1"/>
    </xf>
    <xf numFmtId="0" fontId="11" fillId="4" borderId="0" xfId="10" applyFont="1" applyFill="1" applyBorder="1" applyAlignment="1">
      <alignment horizontal="left" vertical="center" wrapText="1"/>
    </xf>
    <xf numFmtId="0" fontId="11" fillId="4" borderId="6" xfId="10" applyFont="1" applyFill="1" applyBorder="1" applyAlignment="1">
      <alignment horizontal="left" vertical="center" wrapText="1"/>
    </xf>
    <xf numFmtId="0" fontId="12" fillId="4" borderId="0" xfId="10" applyFont="1" applyFill="1" applyBorder="1" applyAlignment="1">
      <alignment horizontal="left" vertical="center" wrapText="1"/>
    </xf>
    <xf numFmtId="0" fontId="12" fillId="4" borderId="6" xfId="10" applyFont="1" applyFill="1" applyBorder="1" applyAlignment="1">
      <alignment horizontal="left" vertical="center" wrapText="1"/>
    </xf>
    <xf numFmtId="0" fontId="8" fillId="4" borderId="0" xfId="10" applyFont="1" applyFill="1" applyBorder="1" applyAlignment="1">
      <alignment horizontal="center" wrapText="1"/>
    </xf>
    <xf numFmtId="0" fontId="8" fillId="4" borderId="8" xfId="10" applyFont="1" applyFill="1" applyBorder="1" applyAlignment="1">
      <alignment horizontal="center" wrapText="1"/>
    </xf>
    <xf numFmtId="164" fontId="11" fillId="4" borderId="0" xfId="10" applyNumberFormat="1" applyFont="1" applyFill="1" applyBorder="1" applyAlignment="1">
      <alignment horizontal="left"/>
    </xf>
    <xf numFmtId="164" fontId="11" fillId="4" borderId="6" xfId="10" applyNumberFormat="1" applyFont="1" applyFill="1" applyBorder="1" applyAlignment="1">
      <alignment horizontal="left"/>
    </xf>
    <xf numFmtId="0" fontId="2" fillId="4" borderId="0" xfId="10" applyFont="1" applyFill="1" applyBorder="1" applyAlignment="1">
      <alignment horizontal="right"/>
    </xf>
    <xf numFmtId="0" fontId="2" fillId="4" borderId="0" xfId="10" applyFont="1" applyFill="1" applyBorder="1" applyAlignment="1">
      <alignment horizontal="center"/>
    </xf>
    <xf numFmtId="0" fontId="3" fillId="4" borderId="0" xfId="10" applyFont="1" applyFill="1" applyBorder="1" applyAlignment="1">
      <alignment vertical="center" wrapText="1"/>
    </xf>
    <xf numFmtId="0" fontId="1" fillId="4" borderId="8" xfId="10" applyFill="1" applyBorder="1" applyAlignment="1">
      <alignment vertical="center" wrapText="1"/>
    </xf>
    <xf numFmtId="0" fontId="12" fillId="4" borderId="8" xfId="10" applyFont="1" applyFill="1" applyBorder="1" applyAlignment="1">
      <alignment horizontal="left" vertical="center" wrapText="1"/>
    </xf>
    <xf numFmtId="0" fontId="12" fillId="4" borderId="17" xfId="10" applyFont="1" applyFill="1" applyBorder="1" applyAlignment="1">
      <alignment horizontal="left" vertical="center" wrapText="1"/>
    </xf>
    <xf numFmtId="0" fontId="15" fillId="4" borderId="18" xfId="6" applyFont="1" applyFill="1" applyBorder="1" applyAlignment="1">
      <alignment horizontal="center" vertical="top"/>
    </xf>
    <xf numFmtId="0" fontId="16" fillId="4" borderId="9" xfId="6" applyFont="1" applyFill="1" applyBorder="1" applyAlignment="1">
      <alignment vertical="top"/>
    </xf>
    <xf numFmtId="0" fontId="16" fillId="4" borderId="19" xfId="6" applyFont="1" applyFill="1" applyBorder="1" applyAlignment="1">
      <alignment vertical="top"/>
    </xf>
    <xf numFmtId="0" fontId="16" fillId="4" borderId="10" xfId="6" applyFont="1" applyFill="1" applyBorder="1" applyAlignment="1">
      <alignment horizontal="justify" vertical="justify" wrapText="1"/>
    </xf>
    <xf numFmtId="0" fontId="17" fillId="4" borderId="10" xfId="6" applyFont="1" applyFill="1" applyBorder="1" applyAlignment="1">
      <alignment horizontal="justify" vertical="justify" wrapText="1"/>
    </xf>
    <xf numFmtId="0" fontId="16" fillId="4" borderId="20" xfId="6" applyFont="1" applyFill="1" applyBorder="1" applyAlignment="1">
      <alignment vertical="justify" wrapText="1"/>
    </xf>
    <xf numFmtId="0" fontId="16" fillId="4" borderId="21" xfId="6" applyFont="1" applyFill="1" applyBorder="1" applyAlignment="1">
      <alignment vertical="justify" wrapText="1"/>
    </xf>
    <xf numFmtId="0" fontId="16" fillId="4" borderId="22" xfId="6" applyFont="1" applyFill="1" applyBorder="1" applyAlignment="1">
      <alignment vertical="justify" wrapText="1"/>
    </xf>
    <xf numFmtId="0" fontId="16" fillId="4" borderId="23" xfId="6" applyFont="1" applyFill="1" applyBorder="1" applyAlignment="1">
      <alignment vertical="justify" wrapText="1"/>
    </xf>
    <xf numFmtId="0" fontId="16" fillId="4" borderId="18" xfId="6" applyFont="1" applyFill="1" applyBorder="1" applyAlignment="1">
      <alignment vertical="justify" wrapText="1"/>
    </xf>
    <xf numFmtId="0" fontId="16" fillId="4" borderId="24" xfId="6" applyFont="1" applyFill="1" applyBorder="1" applyAlignment="1">
      <alignment vertical="justify" wrapText="1"/>
    </xf>
    <xf numFmtId="0" fontId="16" fillId="4" borderId="20" xfId="6" applyFont="1" applyFill="1" applyBorder="1" applyAlignment="1">
      <alignment horizontal="justify" vertical="justify" wrapText="1"/>
    </xf>
    <xf numFmtId="0" fontId="17" fillId="0" borderId="21" xfId="6" applyFont="1" applyBorder="1"/>
    <xf numFmtId="0" fontId="17" fillId="0" borderId="22" xfId="6" applyFont="1" applyBorder="1"/>
    <xf numFmtId="0" fontId="17" fillId="0" borderId="23" xfId="6" applyFont="1" applyBorder="1"/>
    <xf numFmtId="0" fontId="17" fillId="0" borderId="18" xfId="6" applyFont="1" applyBorder="1"/>
    <xf numFmtId="0" fontId="17" fillId="0" borderId="24" xfId="6" applyFont="1" applyBorder="1"/>
    <xf numFmtId="0" fontId="16" fillId="4" borderId="20" xfId="3" applyFont="1" applyFill="1" applyBorder="1" applyAlignment="1">
      <alignment vertical="justify" wrapText="1"/>
    </xf>
    <xf numFmtId="0" fontId="17" fillId="0" borderId="21" xfId="3" applyFont="1" applyBorder="1"/>
    <xf numFmtId="0" fontId="17" fillId="0" borderId="22" xfId="3" applyFont="1" applyBorder="1"/>
    <xf numFmtId="0" fontId="17" fillId="0" borderId="23" xfId="3" applyFont="1" applyBorder="1"/>
    <xf numFmtId="0" fontId="17" fillId="0" borderId="18" xfId="3" applyFont="1" applyBorder="1"/>
    <xf numFmtId="0" fontId="17" fillId="0" borderId="24" xfId="3" applyFont="1" applyBorder="1"/>
    <xf numFmtId="0" fontId="16" fillId="4" borderId="10" xfId="6" applyFont="1" applyFill="1" applyBorder="1" applyAlignment="1">
      <alignment horizontal="left"/>
    </xf>
    <xf numFmtId="14" fontId="16" fillId="4" borderId="25" xfId="6" applyNumberFormat="1" applyFont="1" applyFill="1" applyBorder="1" applyAlignment="1">
      <alignment horizontal="left"/>
    </xf>
    <xf numFmtId="0" fontId="16" fillId="4" borderId="26" xfId="6" applyFont="1" applyFill="1" applyBorder="1" applyAlignment="1">
      <alignment horizontal="left"/>
    </xf>
    <xf numFmtId="0" fontId="16" fillId="4" borderId="27" xfId="6" applyFont="1" applyFill="1" applyBorder="1" applyAlignment="1">
      <alignment horizontal="left"/>
    </xf>
    <xf numFmtId="0" fontId="16" fillId="4" borderId="25" xfId="6" applyFont="1" applyFill="1" applyBorder="1" applyAlignment="1">
      <alignment horizontal="left"/>
    </xf>
    <xf numFmtId="1" fontId="16" fillId="4" borderId="25" xfId="6" applyNumberFormat="1" applyFont="1" applyFill="1" applyBorder="1" applyAlignment="1">
      <alignment horizontal="left"/>
    </xf>
    <xf numFmtId="1" fontId="16" fillId="4" borderId="26" xfId="6" applyNumberFormat="1" applyFont="1" applyFill="1" applyBorder="1" applyAlignment="1">
      <alignment horizontal="left"/>
    </xf>
    <xf numFmtId="1" fontId="16" fillId="4" borderId="27" xfId="6" applyNumberFormat="1" applyFont="1" applyFill="1" applyBorder="1" applyAlignment="1">
      <alignment horizontal="left"/>
    </xf>
    <xf numFmtId="0" fontId="16" fillId="4" borderId="20" xfId="6" applyFont="1" applyFill="1" applyBorder="1" applyAlignment="1">
      <alignment horizontal="left" vertical="justify" wrapText="1"/>
    </xf>
    <xf numFmtId="0" fontId="16" fillId="4" borderId="21" xfId="6" applyFont="1" applyFill="1" applyBorder="1" applyAlignment="1">
      <alignment horizontal="left" vertical="justify" wrapText="1"/>
    </xf>
    <xf numFmtId="0" fontId="16" fillId="4" borderId="22" xfId="6" applyFont="1" applyFill="1" applyBorder="1" applyAlignment="1">
      <alignment horizontal="left" vertical="justify" wrapText="1"/>
    </xf>
    <xf numFmtId="0" fontId="16" fillId="4" borderId="23" xfId="6" applyFont="1" applyFill="1" applyBorder="1" applyAlignment="1">
      <alignment horizontal="left" vertical="justify" wrapText="1"/>
    </xf>
    <xf numFmtId="0" fontId="16" fillId="4" borderId="18" xfId="6" applyFont="1" applyFill="1" applyBorder="1" applyAlignment="1">
      <alignment horizontal="left" vertical="justify" wrapText="1"/>
    </xf>
    <xf numFmtId="0" fontId="16" fillId="4" borderId="24" xfId="6" applyFont="1" applyFill="1" applyBorder="1" applyAlignment="1">
      <alignment horizontal="left" vertical="justify" wrapText="1"/>
    </xf>
    <xf numFmtId="0" fontId="16" fillId="4" borderId="10" xfId="6" applyFont="1" applyFill="1" applyBorder="1" applyAlignment="1">
      <alignment vertical="top"/>
    </xf>
    <xf numFmtId="0" fontId="16" fillId="4" borderId="10" xfId="6" applyFont="1" applyFill="1" applyBorder="1" applyAlignment="1">
      <alignment horizontal="justify" vertical="justify"/>
    </xf>
    <xf numFmtId="0" fontId="18" fillId="11" borderId="10" xfId="6" applyFont="1" applyFill="1" applyBorder="1" applyAlignment="1">
      <alignment horizontal="left"/>
    </xf>
    <xf numFmtId="0" fontId="16" fillId="4" borderId="0" xfId="6" applyFont="1" applyFill="1" applyAlignment="1">
      <alignment horizontal="center"/>
    </xf>
    <xf numFmtId="0" fontId="19" fillId="4" borderId="0" xfId="6" applyFont="1" applyFill="1" applyBorder="1" applyAlignment="1">
      <alignment horizontal="center" vertical="center" wrapText="1"/>
    </xf>
    <xf numFmtId="0" fontId="18" fillId="4" borderId="21" xfId="3" applyFont="1" applyFill="1" applyBorder="1" applyAlignment="1">
      <alignment horizontal="left" vertical="top" wrapText="1"/>
    </xf>
    <xf numFmtId="0" fontId="18" fillId="4" borderId="0" xfId="3" applyFont="1" applyFill="1" applyBorder="1" applyAlignment="1">
      <alignment horizontal="left" vertical="top" wrapText="1"/>
    </xf>
    <xf numFmtId="0" fontId="20" fillId="0" borderId="0" xfId="3" applyFont="1" applyAlignment="1">
      <alignment horizontal="center"/>
    </xf>
    <xf numFmtId="0" fontId="21" fillId="0" borderId="0" xfId="3" applyFont="1" applyAlignment="1">
      <alignment horizontal="center" wrapText="1"/>
    </xf>
    <xf numFmtId="0" fontId="21" fillId="4" borderId="0" xfId="3" applyFont="1" applyFill="1" applyAlignment="1">
      <alignment horizontal="center"/>
    </xf>
    <xf numFmtId="0" fontId="21" fillId="0" borderId="0" xfId="3" applyFont="1" applyAlignment="1">
      <alignment horizontal="center"/>
    </xf>
    <xf numFmtId="0" fontId="20" fillId="0" borderId="0" xfId="3" applyFont="1" applyAlignment="1">
      <alignment horizontal="center" vertical="top" wrapText="1"/>
    </xf>
    <xf numFmtId="0" fontId="20" fillId="0" borderId="0" xfId="3" applyFont="1" applyAlignment="1">
      <alignment horizontal="right"/>
    </xf>
    <xf numFmtId="0" fontId="32" fillId="0" borderId="0" xfId="3" applyFont="1" applyAlignment="1">
      <alignment horizontal="center" vertical="center" wrapText="1"/>
    </xf>
    <xf numFmtId="0" fontId="21" fillId="0" borderId="0" xfId="3" applyFont="1" applyAlignment="1">
      <alignment horizontal="left" wrapText="1"/>
    </xf>
    <xf numFmtId="0" fontId="21" fillId="0" borderId="0" xfId="3" applyFont="1" applyAlignment="1">
      <alignment horizontal="left" vertical="top" wrapText="1"/>
    </xf>
    <xf numFmtId="0" fontId="21" fillId="0" borderId="0" xfId="3" applyFont="1" applyAlignment="1">
      <alignment wrapText="1"/>
    </xf>
    <xf numFmtId="0" fontId="21" fillId="4" borderId="0" xfId="3" applyFont="1" applyFill="1" applyAlignment="1">
      <alignment horizontal="center" wrapText="1"/>
    </xf>
    <xf numFmtId="165" fontId="18" fillId="0" borderId="0" xfId="9" applyNumberFormat="1" applyFont="1" applyFill="1" applyBorder="1" applyAlignment="1">
      <alignment horizontal="center"/>
    </xf>
    <xf numFmtId="14" fontId="21" fillId="0" borderId="0" xfId="3" applyNumberFormat="1" applyFont="1" applyFill="1" applyAlignment="1">
      <alignment horizontal="center"/>
    </xf>
    <xf numFmtId="0" fontId="21" fillId="0" borderId="0" xfId="3" applyFont="1" applyFill="1" applyAlignment="1">
      <alignment horizontal="center"/>
    </xf>
    <xf numFmtId="14" fontId="21" fillId="4" borderId="0" xfId="3" applyNumberFormat="1" applyFont="1" applyFill="1" applyAlignment="1">
      <alignment horizontal="center" wrapText="1"/>
    </xf>
    <xf numFmtId="0" fontId="21" fillId="0" borderId="10" xfId="3" applyFont="1" applyBorder="1" applyAlignment="1">
      <alignment horizontal="center" vertical="top" wrapText="1"/>
    </xf>
    <xf numFmtId="0" fontId="21" fillId="0" borderId="20" xfId="3" applyFont="1" applyBorder="1" applyAlignment="1">
      <alignment horizontal="center" vertical="top" wrapText="1"/>
    </xf>
    <xf numFmtId="0" fontId="21" fillId="0" borderId="22" xfId="3" applyFont="1" applyBorder="1" applyAlignment="1">
      <alignment horizontal="center" vertical="top" wrapText="1"/>
    </xf>
    <xf numFmtId="0" fontId="21" fillId="0" borderId="28" xfId="3" applyFont="1" applyBorder="1" applyAlignment="1">
      <alignment horizontal="center" vertical="top" wrapText="1"/>
    </xf>
    <xf numFmtId="0" fontId="21" fillId="0" borderId="12" xfId="3" applyFont="1" applyBorder="1" applyAlignment="1">
      <alignment horizontal="center" vertical="top" wrapText="1"/>
    </xf>
    <xf numFmtId="0" fontId="21" fillId="0" borderId="23" xfId="3" applyFont="1" applyBorder="1" applyAlignment="1">
      <alignment horizontal="center" vertical="top" wrapText="1"/>
    </xf>
    <xf numFmtId="0" fontId="21" fillId="0" borderId="24" xfId="3" applyFont="1" applyBorder="1" applyAlignment="1">
      <alignment horizontal="center" vertical="top" wrapText="1"/>
    </xf>
    <xf numFmtId="0" fontId="21" fillId="0" borderId="20" xfId="3" applyFont="1" applyBorder="1" applyAlignment="1">
      <alignment horizontal="left" vertical="top" wrapText="1"/>
    </xf>
    <xf numFmtId="0" fontId="21" fillId="0" borderId="22" xfId="3" applyFont="1" applyBorder="1" applyAlignment="1">
      <alignment horizontal="left" vertical="top" wrapText="1"/>
    </xf>
    <xf numFmtId="164" fontId="21" fillId="0" borderId="20" xfId="3" applyNumberFormat="1" applyFont="1" applyBorder="1" applyAlignment="1">
      <alignment horizontal="center" vertical="top"/>
    </xf>
    <xf numFmtId="164" fontId="21" fillId="0" borderId="22" xfId="3" applyNumberFormat="1" applyFont="1" applyBorder="1" applyAlignment="1">
      <alignment horizontal="center" vertical="top"/>
    </xf>
    <xf numFmtId="14" fontId="21" fillId="5" borderId="0" xfId="3" applyNumberFormat="1" applyFont="1" applyFill="1" applyAlignment="1">
      <alignment horizontal="center" wrapText="1"/>
    </xf>
    <xf numFmtId="0" fontId="21" fillId="5" borderId="0" xfId="3" applyFont="1" applyFill="1" applyAlignment="1">
      <alignment horizontal="center" wrapText="1"/>
    </xf>
    <xf numFmtId="0" fontId="21" fillId="0" borderId="21" xfId="3" applyFont="1" applyBorder="1" applyAlignment="1">
      <alignment horizontal="center" vertical="top"/>
    </xf>
    <xf numFmtId="0" fontId="21" fillId="0" borderId="0" xfId="3" applyFont="1" applyBorder="1" applyAlignment="1">
      <alignment horizontal="center" vertical="top"/>
    </xf>
    <xf numFmtId="0" fontId="21" fillId="0" borderId="0" xfId="3" applyFont="1" applyAlignment="1">
      <alignment horizontal="center" vertical="top"/>
    </xf>
    <xf numFmtId="0" fontId="21" fillId="0" borderId="21" xfId="3" applyFont="1" applyBorder="1" applyAlignment="1">
      <alignment horizontal="left" vertical="top" wrapText="1"/>
    </xf>
    <xf numFmtId="0" fontId="1" fillId="0" borderId="21" xfId="3" applyBorder="1"/>
    <xf numFmtId="0" fontId="1" fillId="0" borderId="0" xfId="3"/>
    <xf numFmtId="0" fontId="21" fillId="0" borderId="0" xfId="3" applyFont="1" applyBorder="1" applyAlignment="1">
      <alignment horizontal="center" vertical="top" wrapText="1"/>
    </xf>
    <xf numFmtId="0" fontId="21" fillId="0" borderId="0" xfId="3" applyFont="1" applyAlignment="1">
      <alignment horizontal="center" vertical="top" wrapText="1"/>
    </xf>
    <xf numFmtId="0" fontId="21" fillId="0" borderId="0" xfId="3" applyFont="1" applyAlignment="1">
      <alignment horizontal="justify" vertical="justify" wrapText="1"/>
    </xf>
    <xf numFmtId="0" fontId="20" fillId="0" borderId="0" xfId="3" applyFont="1" applyAlignment="1">
      <alignment horizontal="center" wrapText="1"/>
    </xf>
    <xf numFmtId="0" fontId="20" fillId="0" borderId="11" xfId="3" applyFont="1" applyBorder="1" applyAlignment="1">
      <alignment horizontal="center"/>
    </xf>
    <xf numFmtId="0" fontId="21" fillId="0" borderId="11" xfId="3" applyFont="1" applyBorder="1" applyAlignment="1">
      <alignment horizontal="center" wrapText="1"/>
    </xf>
    <xf numFmtId="0" fontId="21" fillId="0" borderId="0" xfId="3" applyFont="1" applyFill="1" applyAlignment="1">
      <alignment horizontal="center" wrapText="1"/>
    </xf>
    <xf numFmtId="0" fontId="21" fillId="0" borderId="0" xfId="3" applyFont="1" applyFill="1" applyAlignment="1">
      <alignment horizontal="left" wrapText="1"/>
    </xf>
    <xf numFmtId="0" fontId="21" fillId="0" borderId="0" xfId="3" applyFont="1" applyFill="1" applyAlignment="1">
      <alignment horizontal="center" vertical="top" wrapText="1"/>
    </xf>
    <xf numFmtId="14" fontId="21" fillId="0" borderId="0" xfId="3" applyNumberFormat="1" applyFont="1" applyFill="1" applyAlignment="1">
      <alignment horizontal="center" wrapText="1"/>
    </xf>
    <xf numFmtId="0" fontId="21" fillId="0" borderId="18" xfId="3" applyFont="1" applyFill="1" applyBorder="1" applyAlignment="1">
      <alignment horizontal="center" vertical="top" wrapText="1"/>
    </xf>
    <xf numFmtId="14" fontId="21" fillId="0" borderId="0" xfId="3" applyNumberFormat="1" applyFont="1" applyFill="1" applyAlignment="1">
      <alignment horizontal="left" wrapText="1"/>
    </xf>
    <xf numFmtId="0" fontId="21" fillId="0" borderId="10" xfId="3" applyFont="1" applyFill="1" applyBorder="1" applyAlignment="1">
      <alignment horizontal="center" vertical="top" wrapText="1"/>
    </xf>
    <xf numFmtId="0" fontId="21" fillId="0" borderId="20" xfId="3" applyFont="1" applyFill="1" applyBorder="1" applyAlignment="1">
      <alignment horizontal="center" vertical="top" wrapText="1"/>
    </xf>
    <xf numFmtId="0" fontId="21" fillId="0" borderId="22" xfId="3" applyFont="1" applyFill="1" applyBorder="1" applyAlignment="1">
      <alignment horizontal="center" vertical="top" wrapText="1"/>
    </xf>
    <xf numFmtId="0" fontId="21" fillId="0" borderId="28" xfId="3" applyFont="1" applyFill="1" applyBorder="1" applyAlignment="1">
      <alignment horizontal="center" vertical="top" wrapText="1"/>
    </xf>
    <xf numFmtId="0" fontId="21" fillId="0" borderId="12" xfId="3" applyFont="1" applyFill="1" applyBorder="1" applyAlignment="1">
      <alignment horizontal="center" vertical="top" wrapText="1"/>
    </xf>
    <xf numFmtId="0" fontId="21" fillId="0" borderId="23" xfId="3" applyFont="1" applyFill="1" applyBorder="1" applyAlignment="1">
      <alignment horizontal="center" vertical="top" wrapText="1"/>
    </xf>
    <xf numFmtId="0" fontId="21" fillId="0" borderId="24" xfId="3" applyFont="1" applyFill="1" applyBorder="1" applyAlignment="1">
      <alignment horizontal="center" vertical="top" wrapText="1"/>
    </xf>
    <xf numFmtId="0" fontId="21" fillId="0" borderId="20" xfId="3" applyFont="1" applyFill="1" applyBorder="1" applyAlignment="1">
      <alignment horizontal="left" vertical="top" wrapText="1"/>
    </xf>
    <xf numFmtId="0" fontId="21" fillId="0" borderId="22" xfId="3" applyFont="1" applyFill="1" applyBorder="1" applyAlignment="1">
      <alignment horizontal="left" vertical="top" wrapText="1"/>
    </xf>
    <xf numFmtId="164" fontId="21" fillId="0" borderId="20" xfId="3" applyNumberFormat="1" applyFont="1" applyFill="1" applyBorder="1" applyAlignment="1">
      <alignment horizontal="center" vertical="top"/>
    </xf>
    <xf numFmtId="164" fontId="21" fillId="0" borderId="22" xfId="3" applyNumberFormat="1" applyFont="1" applyFill="1" applyBorder="1" applyAlignment="1">
      <alignment horizontal="center" vertical="top"/>
    </xf>
    <xf numFmtId="49" fontId="21" fillId="0" borderId="21" xfId="3" applyNumberFormat="1" applyFont="1" applyFill="1" applyBorder="1" applyAlignment="1">
      <alignment horizontal="right" vertical="top"/>
    </xf>
    <xf numFmtId="49" fontId="21" fillId="0" borderId="0" xfId="3" applyNumberFormat="1" applyFont="1" applyFill="1" applyBorder="1" applyAlignment="1">
      <alignment horizontal="right" vertical="top"/>
    </xf>
    <xf numFmtId="0" fontId="21" fillId="0" borderId="21" xfId="3" applyFont="1" applyFill="1" applyBorder="1" applyAlignment="1">
      <alignment horizontal="left" vertical="top" wrapText="1"/>
    </xf>
    <xf numFmtId="0" fontId="21" fillId="0" borderId="0" xfId="3" applyFont="1" applyFill="1" applyBorder="1" applyAlignment="1">
      <alignment horizontal="left" vertical="top" wrapText="1"/>
    </xf>
    <xf numFmtId="0" fontId="21" fillId="0" borderId="21" xfId="3" applyFont="1" applyFill="1" applyBorder="1" applyAlignment="1">
      <alignment horizontal="center" vertical="top"/>
    </xf>
    <xf numFmtId="0" fontId="21" fillId="0" borderId="0" xfId="3" applyFont="1" applyFill="1" applyBorder="1" applyAlignment="1">
      <alignment horizontal="center" vertical="top"/>
    </xf>
    <xf numFmtId="0" fontId="21" fillId="0" borderId="0" xfId="3" applyFont="1" applyFill="1" applyAlignment="1">
      <alignment horizontal="center" vertical="top"/>
    </xf>
    <xf numFmtId="0" fontId="1" fillId="0" borderId="21" xfId="3" applyFill="1" applyBorder="1"/>
    <xf numFmtId="0" fontId="1" fillId="0" borderId="0" xfId="3" applyFill="1"/>
    <xf numFmtId="0" fontId="21" fillId="0" borderId="0" xfId="3" applyFont="1" applyFill="1" applyBorder="1" applyAlignment="1">
      <alignment horizontal="center" vertical="top" wrapText="1"/>
    </xf>
    <xf numFmtId="0" fontId="22" fillId="0" borderId="0" xfId="3" applyFont="1" applyAlignment="1">
      <alignment horizontal="left" wrapText="1"/>
    </xf>
    <xf numFmtId="0" fontId="21" fillId="0" borderId="0" xfId="3" applyFont="1" applyFill="1" applyAlignment="1">
      <alignment horizontal="justify" vertical="justify" wrapText="1"/>
    </xf>
    <xf numFmtId="0" fontId="20" fillId="0" borderId="0" xfId="3" applyFont="1" applyFill="1" applyAlignment="1">
      <alignment horizontal="center" wrapText="1"/>
    </xf>
    <xf numFmtId="0" fontId="20" fillId="0" borderId="11" xfId="3" applyFont="1" applyFill="1" applyBorder="1" applyAlignment="1">
      <alignment horizontal="center"/>
    </xf>
    <xf numFmtId="0" fontId="23" fillId="0" borderId="10" xfId="3" applyFont="1" applyBorder="1" applyAlignment="1">
      <alignment horizontal="center"/>
    </xf>
    <xf numFmtId="0" fontId="25" fillId="0" borderId="10" xfId="3" applyFont="1" applyBorder="1" applyAlignment="1">
      <alignment horizontal="center"/>
    </xf>
    <xf numFmtId="0" fontId="18" fillId="0" borderId="10" xfId="3" applyFont="1" applyBorder="1" applyAlignment="1">
      <alignment horizontal="center" vertical="top"/>
    </xf>
    <xf numFmtId="0" fontId="18" fillId="0" borderId="25" xfId="3" applyFont="1" applyBorder="1" applyAlignment="1">
      <alignment horizontal="left"/>
    </xf>
    <xf numFmtId="0" fontId="18" fillId="0" borderId="26" xfId="3" applyFont="1" applyBorder="1" applyAlignment="1">
      <alignment horizontal="left"/>
    </xf>
    <xf numFmtId="0" fontId="18" fillId="0" borderId="27" xfId="3" applyFont="1" applyBorder="1" applyAlignment="1">
      <alignment horizontal="left"/>
    </xf>
    <xf numFmtId="0" fontId="18" fillId="0" borderId="10" xfId="3" applyFont="1" applyBorder="1" applyAlignment="1">
      <alignment horizontal="left"/>
    </xf>
    <xf numFmtId="0" fontId="18" fillId="0" borderId="10" xfId="3" applyFont="1" applyBorder="1" applyAlignment="1">
      <alignment horizontal="left" vertical="justify" wrapText="1"/>
    </xf>
    <xf numFmtId="0" fontId="18" fillId="0" borderId="20" xfId="3" applyFont="1" applyBorder="1" applyAlignment="1">
      <alignment vertical="justify" wrapText="1"/>
    </xf>
    <xf numFmtId="0" fontId="18" fillId="0" borderId="21" xfId="3" applyFont="1" applyBorder="1" applyAlignment="1">
      <alignment vertical="justify" wrapText="1"/>
    </xf>
    <xf numFmtId="0" fontId="18" fillId="0" borderId="22" xfId="3" applyFont="1" applyBorder="1" applyAlignment="1">
      <alignment vertical="justify" wrapText="1"/>
    </xf>
    <xf numFmtId="0" fontId="18" fillId="0" borderId="23" xfId="3" applyFont="1" applyBorder="1" applyAlignment="1">
      <alignment vertical="justify" wrapText="1"/>
    </xf>
    <xf numFmtId="0" fontId="18" fillId="0" borderId="18" xfId="3" applyFont="1" applyBorder="1" applyAlignment="1">
      <alignment vertical="justify" wrapText="1"/>
    </xf>
    <xf numFmtId="0" fontId="18" fillId="0" borderId="24" xfId="3" applyFont="1" applyBorder="1" applyAlignment="1">
      <alignment vertical="justify" wrapText="1"/>
    </xf>
    <xf numFmtId="0" fontId="24" fillId="0" borderId="0" xfId="3" applyFont="1" applyAlignment="1">
      <alignment horizontal="center"/>
    </xf>
    <xf numFmtId="0" fontId="18" fillId="0" borderId="0" xfId="3" applyFont="1" applyAlignment="1">
      <alignment horizontal="center"/>
    </xf>
    <xf numFmtId="0" fontId="24" fillId="0" borderId="0" xfId="3" applyFont="1" applyAlignment="1">
      <alignment horizontal="center" vertical="center" wrapText="1"/>
    </xf>
    <xf numFmtId="0" fontId="18" fillId="0" borderId="0" xfId="3" applyFont="1" applyAlignment="1">
      <alignment horizontal="center" vertical="center" wrapText="1"/>
    </xf>
    <xf numFmtId="0" fontId="18" fillId="0" borderId="10" xfId="3" applyFont="1" applyBorder="1" applyAlignment="1">
      <alignment horizontal="center"/>
    </xf>
    <xf numFmtId="0" fontId="18" fillId="0" borderId="10" xfId="3" applyFont="1" applyBorder="1" applyAlignment="1">
      <alignment horizontal="center" vertical="top" wrapText="1"/>
    </xf>
    <xf numFmtId="0" fontId="18" fillId="0" borderId="25" xfId="3" applyFont="1" applyBorder="1" applyAlignment="1">
      <alignment horizontal="center" vertical="top" wrapText="1"/>
    </xf>
    <xf numFmtId="0" fontId="18" fillId="0" borderId="27" xfId="3" applyFont="1" applyBorder="1" applyAlignment="1">
      <alignment horizontal="center" vertical="top" wrapText="1"/>
    </xf>
    <xf numFmtId="14" fontId="18" fillId="0" borderId="25" xfId="3" applyNumberFormat="1" applyFont="1" applyBorder="1" applyAlignment="1">
      <alignment horizontal="left"/>
    </xf>
    <xf numFmtId="14" fontId="18" fillId="0" borderId="27" xfId="3" applyNumberFormat="1" applyFont="1" applyBorder="1" applyAlignment="1">
      <alignment horizontal="left"/>
    </xf>
    <xf numFmtId="0" fontId="18" fillId="0" borderId="20" xfId="3" applyFont="1" applyBorder="1" applyAlignment="1">
      <alignment horizontal="left" vertical="justify" wrapText="1"/>
    </xf>
    <xf numFmtId="0" fontId="17" fillId="0" borderId="28" xfId="3" applyFont="1" applyBorder="1"/>
    <xf numFmtId="0" fontId="17" fillId="0" borderId="0" xfId="3" applyFont="1"/>
    <xf numFmtId="0" fontId="17" fillId="0" borderId="12" xfId="3" applyFont="1" applyBorder="1"/>
    <xf numFmtId="0" fontId="18" fillId="0" borderId="25" xfId="3" applyFont="1" applyBorder="1" applyAlignment="1">
      <alignment horizontal="center" vertical="justify" wrapText="1"/>
    </xf>
    <xf numFmtId="0" fontId="17" fillId="0" borderId="26" xfId="3" applyFont="1" applyBorder="1"/>
    <xf numFmtId="0" fontId="17" fillId="0" borderId="27" xfId="3" applyFont="1" applyBorder="1"/>
    <xf numFmtId="14" fontId="18" fillId="0" borderId="25" xfId="3" applyNumberFormat="1" applyFont="1" applyBorder="1" applyAlignment="1">
      <alignment horizontal="center"/>
    </xf>
    <xf numFmtId="0" fontId="18" fillId="0" borderId="10" xfId="3" applyFont="1" applyFill="1" applyBorder="1" applyAlignment="1">
      <alignment horizontal="center" vertical="justify" wrapText="1"/>
    </xf>
    <xf numFmtId="0" fontId="18" fillId="0" borderId="10" xfId="3" applyFont="1" applyBorder="1" applyAlignment="1">
      <alignment vertical="justify"/>
    </xf>
    <xf numFmtId="0" fontId="18" fillId="0" borderId="20" xfId="3" applyFont="1" applyBorder="1" applyAlignment="1">
      <alignment horizontal="center" vertical="justify" wrapText="1"/>
    </xf>
    <xf numFmtId="0" fontId="18" fillId="0" borderId="21" xfId="3" applyFont="1" applyBorder="1" applyAlignment="1">
      <alignment horizontal="center" vertical="justify" wrapText="1"/>
    </xf>
    <xf numFmtId="0" fontId="18" fillId="0" borderId="22" xfId="3" applyFont="1" applyBorder="1" applyAlignment="1">
      <alignment horizontal="center" vertical="justify" wrapText="1"/>
    </xf>
    <xf numFmtId="0" fontId="18" fillId="0" borderId="23" xfId="3" applyFont="1" applyBorder="1" applyAlignment="1">
      <alignment horizontal="center" vertical="justify" wrapText="1"/>
    </xf>
    <xf numFmtId="0" fontId="18" fillId="0" borderId="18" xfId="3" applyFont="1" applyBorder="1" applyAlignment="1">
      <alignment horizontal="center" vertical="justify" wrapText="1"/>
    </xf>
    <xf numFmtId="0" fontId="18" fillId="0" borderId="24" xfId="3" applyFont="1" applyBorder="1" applyAlignment="1">
      <alignment horizontal="center" vertical="justify" wrapText="1"/>
    </xf>
    <xf numFmtId="14" fontId="18" fillId="0" borderId="10" xfId="3" applyNumberFormat="1" applyFont="1" applyBorder="1" applyAlignment="1">
      <alignment horizontal="center"/>
    </xf>
    <xf numFmtId="0" fontId="18" fillId="0" borderId="25" xfId="3" applyFont="1" applyBorder="1" applyAlignment="1">
      <alignment horizontal="center" vertical="top"/>
    </xf>
    <xf numFmtId="0" fontId="18" fillId="0" borderId="21" xfId="3" applyFont="1" applyBorder="1" applyAlignment="1">
      <alignment horizontal="left" vertical="justify" wrapText="1"/>
    </xf>
    <xf numFmtId="0" fontId="18" fillId="0" borderId="23" xfId="3" applyFont="1" applyBorder="1" applyAlignment="1">
      <alignment horizontal="left" vertical="justify" wrapText="1"/>
    </xf>
    <xf numFmtId="0" fontId="18" fillId="0" borderId="18" xfId="3" applyFont="1" applyBorder="1" applyAlignment="1">
      <alignment horizontal="left" vertical="justify" wrapText="1"/>
    </xf>
    <xf numFmtId="0" fontId="17" fillId="0" borderId="10" xfId="3" applyFont="1" applyBorder="1" applyAlignment="1">
      <alignment horizontal="left"/>
    </xf>
    <xf numFmtId="0" fontId="18" fillId="0" borderId="10" xfId="3" applyFont="1" applyBorder="1" applyAlignment="1">
      <alignment horizontal="left" vertical="top"/>
    </xf>
    <xf numFmtId="0" fontId="18" fillId="0" borderId="25" xfId="3" applyFont="1" applyBorder="1" applyAlignment="1">
      <alignment horizontal="right" vertical="top"/>
    </xf>
    <xf numFmtId="0" fontId="18" fillId="0" borderId="26" xfId="3" applyFont="1" applyBorder="1" applyAlignment="1">
      <alignment horizontal="right" vertical="top"/>
    </xf>
    <xf numFmtId="0" fontId="18" fillId="0" borderId="27" xfId="3" applyFont="1" applyBorder="1" applyAlignment="1">
      <alignment horizontal="right" vertical="top"/>
    </xf>
    <xf numFmtId="0" fontId="18" fillId="0" borderId="20" xfId="3" applyFont="1" applyBorder="1" applyAlignment="1">
      <alignment horizontal="justify" vertical="top" wrapText="1"/>
    </xf>
    <xf numFmtId="0" fontId="17" fillId="0" borderId="21" xfId="3" applyFont="1" applyBorder="1" applyAlignment="1">
      <alignment horizontal="justify" vertical="top" wrapText="1"/>
    </xf>
    <xf numFmtId="0" fontId="17" fillId="0" borderId="22" xfId="3" applyFont="1" applyBorder="1" applyAlignment="1">
      <alignment horizontal="justify" vertical="top" wrapText="1"/>
    </xf>
    <xf numFmtId="0" fontId="17" fillId="0" borderId="28" xfId="3" applyFont="1" applyBorder="1" applyAlignment="1">
      <alignment horizontal="justify" vertical="top" wrapText="1"/>
    </xf>
    <xf numFmtId="0" fontId="17" fillId="0" borderId="0" xfId="3" applyFont="1" applyBorder="1" applyAlignment="1">
      <alignment horizontal="justify" vertical="top" wrapText="1"/>
    </xf>
    <xf numFmtId="0" fontId="17" fillId="0" borderId="12" xfId="3" applyFont="1" applyBorder="1" applyAlignment="1">
      <alignment horizontal="justify" vertical="top" wrapText="1"/>
    </xf>
    <xf numFmtId="0" fontId="17" fillId="0" borderId="23" xfId="3" applyFont="1" applyBorder="1" applyAlignment="1">
      <alignment horizontal="justify" vertical="top" wrapText="1"/>
    </xf>
    <xf numFmtId="0" fontId="17" fillId="0" borderId="18" xfId="3" applyFont="1" applyBorder="1" applyAlignment="1">
      <alignment horizontal="justify" vertical="top" wrapText="1"/>
    </xf>
    <xf numFmtId="0" fontId="17" fillId="0" borderId="24" xfId="3" applyFont="1" applyBorder="1" applyAlignment="1">
      <alignment horizontal="justify" vertical="top" wrapText="1"/>
    </xf>
    <xf numFmtId="0" fontId="18" fillId="0" borderId="29" xfId="3" applyFont="1" applyBorder="1" applyAlignment="1">
      <alignment horizontal="justify" vertical="justify" wrapText="1"/>
    </xf>
    <xf numFmtId="0" fontId="18" fillId="0" borderId="0" xfId="3" applyFont="1" applyBorder="1" applyAlignment="1">
      <alignment horizontal="justify" vertical="justify" wrapText="1"/>
    </xf>
    <xf numFmtId="0" fontId="18" fillId="0" borderId="0" xfId="3" applyFont="1" applyBorder="1" applyAlignment="1">
      <alignment horizontal="left"/>
    </xf>
    <xf numFmtId="0" fontId="18" fillId="0" borderId="9" xfId="3" applyFont="1" applyBorder="1" applyAlignment="1">
      <alignment horizontal="center" vertical="top"/>
    </xf>
    <xf numFmtId="0" fontId="18" fillId="0" borderId="20" xfId="3" applyFont="1" applyBorder="1" applyAlignment="1">
      <alignment horizontal="left"/>
    </xf>
    <xf numFmtId="0" fontId="18" fillId="0" borderId="21" xfId="3" applyFont="1" applyBorder="1" applyAlignment="1">
      <alignment horizontal="left"/>
    </xf>
    <xf numFmtId="0" fontId="18" fillId="0" borderId="22" xfId="3" applyFont="1" applyBorder="1" applyAlignment="1">
      <alignment horizontal="left"/>
    </xf>
    <xf numFmtId="0" fontId="18" fillId="0" borderId="9" xfId="3" applyFont="1" applyBorder="1" applyAlignment="1">
      <alignment horizontal="center"/>
    </xf>
    <xf numFmtId="0" fontId="18" fillId="0" borderId="0" xfId="3" applyFont="1" applyBorder="1" applyAlignment="1">
      <alignment horizontal="left" vertical="justify" wrapText="1"/>
    </xf>
    <xf numFmtId="0" fontId="18" fillId="0" borderId="11" xfId="3" applyFont="1" applyBorder="1" applyAlignment="1">
      <alignment horizontal="left" vertical="justify" wrapText="1"/>
    </xf>
    <xf numFmtId="0" fontId="18" fillId="0" borderId="30" xfId="3" applyFont="1" applyBorder="1" applyAlignment="1">
      <alignment horizontal="center" vertical="top"/>
    </xf>
    <xf numFmtId="0" fontId="18" fillId="0" borderId="19" xfId="3" applyFont="1" applyBorder="1" applyAlignment="1">
      <alignment horizontal="center" vertical="top"/>
    </xf>
    <xf numFmtId="0" fontId="18" fillId="0" borderId="10" xfId="3" applyFont="1" applyBorder="1" applyAlignment="1">
      <alignment horizontal="left" vertical="top" wrapText="1"/>
    </xf>
    <xf numFmtId="0" fontId="18" fillId="0" borderId="10" xfId="3" applyFont="1" applyBorder="1" applyAlignment="1">
      <alignment horizontal="center" wrapText="1"/>
    </xf>
    <xf numFmtId="0" fontId="18" fillId="0" borderId="28" xfId="3" applyFont="1" applyBorder="1" applyAlignment="1">
      <alignment horizontal="left" vertical="justify" wrapText="1"/>
    </xf>
    <xf numFmtId="0" fontId="18" fillId="0" borderId="10" xfId="3" applyFont="1" applyBorder="1" applyAlignment="1">
      <alignment horizontal="center" vertical="justify" wrapText="1"/>
    </xf>
    <xf numFmtId="0" fontId="18" fillId="0" borderId="25" xfId="3" applyFont="1" applyBorder="1" applyAlignment="1">
      <alignment horizontal="left" vertical="top"/>
    </xf>
    <xf numFmtId="0" fontId="18" fillId="0" borderId="26" xfId="3" applyFont="1" applyBorder="1" applyAlignment="1">
      <alignment horizontal="left" vertical="top"/>
    </xf>
    <xf numFmtId="0" fontId="18" fillId="0" borderId="9" xfId="3" applyFont="1" applyBorder="1" applyAlignment="1">
      <alignment horizontal="center" vertical="top" wrapText="1"/>
    </xf>
    <xf numFmtId="0" fontId="18" fillId="0" borderId="30" xfId="3" applyFont="1" applyBorder="1" applyAlignment="1">
      <alignment horizontal="center" vertical="top" wrapText="1"/>
    </xf>
    <xf numFmtId="0" fontId="18" fillId="0" borderId="10" xfId="3" applyFont="1" applyBorder="1" applyAlignment="1">
      <alignment vertical="justify" wrapText="1"/>
    </xf>
    <xf numFmtId="0" fontId="17" fillId="0" borderId="10" xfId="3" applyFont="1" applyBorder="1" applyAlignment="1">
      <alignment vertical="justify" wrapText="1"/>
    </xf>
    <xf numFmtId="0" fontId="18" fillId="0" borderId="10" xfId="3" applyFont="1" applyBorder="1" applyAlignment="1">
      <alignment horizontal="justify" vertical="justify" wrapText="1"/>
    </xf>
    <xf numFmtId="0" fontId="17" fillId="0" borderId="10" xfId="3" applyFont="1" applyBorder="1" applyAlignment="1">
      <alignment horizontal="justify" vertical="justify" wrapText="1"/>
    </xf>
    <xf numFmtId="14" fontId="18" fillId="0" borderId="26" xfId="3" applyNumberFormat="1" applyFont="1" applyBorder="1" applyAlignment="1">
      <alignment horizontal="left"/>
    </xf>
    <xf numFmtId="0" fontId="18" fillId="0" borderId="19" xfId="3" applyFont="1" applyBorder="1" applyAlignment="1">
      <alignment horizontal="center"/>
    </xf>
    <xf numFmtId="0" fontId="18" fillId="0" borderId="20" xfId="3" applyFont="1" applyBorder="1" applyAlignment="1">
      <alignment horizontal="center"/>
    </xf>
    <xf numFmtId="0" fontId="18" fillId="0" borderId="21" xfId="3" applyFont="1" applyBorder="1" applyAlignment="1">
      <alignment horizontal="center"/>
    </xf>
    <xf numFmtId="0" fontId="18" fillId="0" borderId="22" xfId="3" applyFont="1" applyBorder="1" applyAlignment="1">
      <alignment horizontal="center"/>
    </xf>
    <xf numFmtId="0" fontId="18" fillId="0" borderId="23" xfId="3" applyFont="1" applyBorder="1" applyAlignment="1">
      <alignment horizontal="center"/>
    </xf>
    <xf numFmtId="0" fontId="18" fillId="0" borderId="18" xfId="3" applyFont="1" applyBorder="1" applyAlignment="1">
      <alignment horizontal="center"/>
    </xf>
    <xf numFmtId="0" fontId="18" fillId="0" borderId="24" xfId="3" applyFont="1" applyBorder="1" applyAlignment="1">
      <alignment horizontal="center"/>
    </xf>
    <xf numFmtId="0" fontId="17" fillId="0" borderId="21" xfId="3" applyFont="1" applyBorder="1" applyAlignment="1">
      <alignment horizontal="left" vertical="justify" wrapText="1"/>
    </xf>
    <xf numFmtId="0" fontId="17" fillId="0" borderId="22" xfId="3" applyFont="1" applyBorder="1" applyAlignment="1">
      <alignment horizontal="left" vertical="justify" wrapText="1"/>
    </xf>
    <xf numFmtId="0" fontId="17" fillId="0" borderId="23" xfId="3" applyFont="1" applyBorder="1" applyAlignment="1">
      <alignment horizontal="left" vertical="justify" wrapText="1"/>
    </xf>
    <xf numFmtId="0" fontId="17" fillId="0" borderId="18" xfId="3" applyFont="1" applyBorder="1" applyAlignment="1">
      <alignment horizontal="left" vertical="justify" wrapText="1"/>
    </xf>
    <xf numFmtId="0" fontId="17" fillId="0" borderId="24" xfId="3" applyFont="1" applyBorder="1" applyAlignment="1">
      <alignment horizontal="left" vertical="justify" wrapText="1"/>
    </xf>
    <xf numFmtId="0" fontId="18" fillId="0" borderId="27" xfId="3" applyFont="1" applyBorder="1" applyAlignment="1">
      <alignment horizontal="justify" vertical="justify" wrapText="1"/>
    </xf>
    <xf numFmtId="0" fontId="18" fillId="0" borderId="20" xfId="3" applyFont="1" applyBorder="1" applyAlignment="1">
      <alignment horizontal="justify" vertical="justify" wrapText="1"/>
    </xf>
    <xf numFmtId="0" fontId="18" fillId="0" borderId="23" xfId="3" applyFont="1" applyBorder="1" applyAlignment="1">
      <alignment horizontal="justify" vertical="justify" wrapText="1"/>
    </xf>
    <xf numFmtId="0" fontId="18" fillId="0" borderId="22" xfId="3" applyFont="1" applyBorder="1" applyAlignment="1">
      <alignment horizontal="left" vertical="justify" wrapText="1"/>
    </xf>
    <xf numFmtId="0" fontId="18" fillId="0" borderId="12" xfId="3" applyFont="1" applyBorder="1" applyAlignment="1">
      <alignment horizontal="left" vertical="justify" wrapText="1"/>
    </xf>
    <xf numFmtId="0" fontId="18" fillId="0" borderId="28" xfId="3" applyFont="1" applyBorder="1" applyAlignment="1">
      <alignment vertical="justify" wrapText="1"/>
    </xf>
    <xf numFmtId="0" fontId="18" fillId="0" borderId="0" xfId="3" applyFont="1" applyBorder="1" applyAlignment="1">
      <alignment vertical="justify" wrapText="1"/>
    </xf>
    <xf numFmtId="0" fontId="18" fillId="0" borderId="12" xfId="3" applyFont="1" applyBorder="1" applyAlignment="1">
      <alignment vertical="justify" wrapText="1"/>
    </xf>
    <xf numFmtId="164" fontId="18" fillId="0" borderId="21" xfId="3" applyNumberFormat="1" applyFont="1" applyBorder="1" applyAlignment="1">
      <alignment horizontal="left"/>
    </xf>
    <xf numFmtId="0" fontId="24" fillId="0" borderId="0" xfId="3" applyFont="1" applyBorder="1" applyAlignment="1">
      <alignment horizontal="left"/>
    </xf>
    <xf numFmtId="0" fontId="18" fillId="0" borderId="0" xfId="3" applyFont="1" applyBorder="1" applyAlignment="1">
      <alignment horizontal="center" vertical="top"/>
    </xf>
    <xf numFmtId="0" fontId="17" fillId="0" borderId="10" xfId="3" applyFont="1" applyBorder="1" applyAlignment="1">
      <alignment horizontal="center" vertical="justify" wrapText="1"/>
    </xf>
  </cellXfs>
  <cellStyles count="21">
    <cellStyle name="Hyperlink" xfId="1" builtinId="8"/>
    <cellStyle name="Input 2" xfId="2"/>
    <cellStyle name="Normal" xfId="0" builtinId="0"/>
    <cellStyle name="Normal 2" xfId="3"/>
    <cellStyle name="Normal 2 2" xfId="4"/>
    <cellStyle name="Normal 2 3" xfId="5"/>
    <cellStyle name="Normal 3" xfId="6"/>
    <cellStyle name="Normal 3 2" xfId="7"/>
    <cellStyle name="Normal 4" xfId="8"/>
    <cellStyle name="Normal 4 2" xfId="9"/>
    <cellStyle name="Normal 5" xfId="10"/>
    <cellStyle name="Normal 6" xfId="11"/>
    <cellStyle name="Normal 7" xfId="12"/>
    <cellStyle name="Normal 7 2" xfId="13"/>
    <cellStyle name="Output 2" xfId="14"/>
    <cellStyle name="Percent 2" xfId="15"/>
    <cellStyle name="Percent 2 2" xfId="16"/>
    <cellStyle name="Percent 3" xfId="17"/>
    <cellStyle name="Percent 4" xfId="18"/>
    <cellStyle name="Style 1" xfId="19"/>
    <cellStyle name="Yellow" xfId="20"/>
  </cellStyles>
  <dxfs count="1">
    <dxf>
      <fill>
        <patternFill patternType="lightUp"/>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476250</xdr:colOff>
      <xdr:row>8</xdr:row>
      <xdr:rowOff>85725</xdr:rowOff>
    </xdr:from>
    <xdr:to>
      <xdr:col>9</xdr:col>
      <xdr:colOff>209550</xdr:colOff>
      <xdr:row>11</xdr:row>
      <xdr:rowOff>38100</xdr:rowOff>
    </xdr:to>
    <xdr:sp macro="" textlink="">
      <xdr:nvSpPr>
        <xdr:cNvPr id="2" name="Text Box 1"/>
        <xdr:cNvSpPr txBox="1">
          <a:spLocks noChangeArrowheads="1"/>
        </xdr:cNvSpPr>
      </xdr:nvSpPr>
      <xdr:spPr bwMode="auto">
        <a:xfrm>
          <a:off x="790575" y="1990725"/>
          <a:ext cx="4048125" cy="542925"/>
        </a:xfrm>
        <a:prstGeom prst="rect">
          <a:avLst/>
        </a:prstGeom>
        <a:solidFill>
          <a:srgbClr val="FFFFFF"/>
        </a:solidFill>
        <a:ln w="9525">
          <a:noFill/>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45720" tIns="36576" rIns="45720" bIns="0" anchor="t" upright="1"/>
        <a:lstStyle/>
        <a:p>
          <a:pPr algn="ctr" rtl="1">
            <a:defRPr sz="1000"/>
          </a:pPr>
          <a:r>
            <a:rPr lang="en-US" sz="1800" b="1" i="0" strike="noStrike">
              <a:solidFill>
                <a:srgbClr val="000000"/>
              </a:solidFill>
              <a:latin typeface="Arial"/>
              <a:cs typeface="Arial"/>
            </a:rPr>
            <a:t>SET OF PENSION FORMS</a:t>
          </a:r>
        </a:p>
      </xdr:txBody>
    </xdr:sp>
    <xdr:clientData/>
  </xdr:twoCellAnchor>
  <xdr:twoCellAnchor>
    <xdr:from>
      <xdr:col>11</xdr:col>
      <xdr:colOff>0</xdr:colOff>
      <xdr:row>2</xdr:row>
      <xdr:rowOff>0</xdr:rowOff>
    </xdr:from>
    <xdr:to>
      <xdr:col>11</xdr:col>
      <xdr:colOff>0</xdr:colOff>
      <xdr:row>5</xdr:row>
      <xdr:rowOff>0</xdr:rowOff>
    </xdr:to>
    <xdr:sp macro="" textlink="">
      <xdr:nvSpPr>
        <xdr:cNvPr id="1059" name="Rectangle 2"/>
        <xdr:cNvSpPr>
          <a:spLocks noChangeArrowheads="1"/>
        </xdr:cNvSpPr>
      </xdr:nvSpPr>
      <xdr:spPr bwMode="auto">
        <a:xfrm>
          <a:off x="6467475" y="381000"/>
          <a:ext cx="0" cy="571500"/>
        </a:xfrm>
        <a:prstGeom prst="rect">
          <a:avLst/>
        </a:prstGeom>
        <a:noFill/>
        <a:ln w="9525">
          <a:solidFill>
            <a:srgbClr val="000000"/>
          </a:solidFill>
          <a:miter lim="800000"/>
          <a:headEnd/>
          <a:tailEnd/>
        </a:ln>
      </xdr:spPr>
    </xdr:sp>
    <xdr:clientData/>
  </xdr:twoCellAnchor>
  <xdr:twoCellAnchor>
    <xdr:from>
      <xdr:col>0</xdr:col>
      <xdr:colOff>133350</xdr:colOff>
      <xdr:row>2</xdr:row>
      <xdr:rowOff>66675</xdr:rowOff>
    </xdr:from>
    <xdr:to>
      <xdr:col>9</xdr:col>
      <xdr:colOff>800100</xdr:colOff>
      <xdr:row>5</xdr:row>
      <xdr:rowOff>266700</xdr:rowOff>
    </xdr:to>
    <xdr:sp macro="" textlink="">
      <xdr:nvSpPr>
        <xdr:cNvPr id="4" name="Text Box 3"/>
        <xdr:cNvSpPr txBox="1">
          <a:spLocks noChangeArrowheads="1"/>
        </xdr:cNvSpPr>
      </xdr:nvSpPr>
      <xdr:spPr bwMode="auto">
        <a:xfrm>
          <a:off x="133350" y="447675"/>
          <a:ext cx="5295900" cy="771525"/>
        </a:xfrm>
        <a:prstGeom prst="rect">
          <a:avLst/>
        </a:prstGeom>
        <a:solidFill>
          <a:srgbClr val="FFFFFF"/>
        </a:solidFill>
        <a:ln w="9525">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36576" tIns="41148" rIns="36576" bIns="0" anchor="t" upright="1"/>
        <a:lstStyle/>
        <a:p>
          <a:pPr algn="ctr" rtl="1">
            <a:defRPr sz="1000"/>
          </a:pPr>
          <a:r>
            <a:rPr lang="en-US" sz="2200" b="1" i="0" strike="noStrike">
              <a:solidFill>
                <a:srgbClr val="000000"/>
              </a:solidFill>
              <a:latin typeface="DevLys 010"/>
            </a:rPr>
            <a:t>jktLFkku flfoy lsok ¼isa'ku½  fu;e] 1996 ds vUrxZr isa'ku izi=ksa dk dqyd</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ravesh/Desktop/Pension%20Master%204.8%20--/Pension%20Master%204.8%20-/Pensionmaster4.8/Pension%20master(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Home"/>
      <sheetName val="Data"/>
      <sheetName val="Add"/>
      <sheetName val="NPS Amt"/>
      <sheetName val="Mastersheet"/>
      <sheetName val="Form List"/>
      <sheetName val="Family data"/>
      <sheetName val="Pravesh"/>
      <sheetName val="Recovery"/>
      <sheetName val="LTA"/>
      <sheetName val="CEOL"/>
      <sheetName val="f118"/>
      <sheetName val="Service History"/>
      <sheetName val="DA Rate"/>
      <sheetName val="Instant Cal"/>
      <sheetName val="Table(Inst)"/>
      <sheetName val="CFront"/>
      <sheetName val="NPS FORMAT"/>
      <sheetName val="CIFMS"/>
      <sheetName val="PROV"/>
      <sheetName val="R8"/>
      <sheetName val="R5"/>
      <sheetName val="R7"/>
      <sheetName val="R5A"/>
      <sheetName val="EOL"/>
      <sheetName val="C 6"/>
      <sheetName val="C31"/>
      <sheetName val="C28"/>
      <sheetName val="28A"/>
      <sheetName val="C27"/>
      <sheetName val="R1"/>
      <sheetName val="C270"/>
      <sheetName val="RI0"/>
      <sheetName val="C3"/>
      <sheetName val="R2O"/>
      <sheetName val="R2"/>
      <sheetName val="RComm"/>
      <sheetName val="C5"/>
      <sheetName val="C9 "/>
      <sheetName val="f18"/>
      <sheetName val="f14"/>
      <sheetName val="f14a"/>
      <sheetName val="f12"/>
      <sheetName val="f11"/>
      <sheetName val="f10"/>
      <sheetName val="Sheet1"/>
      <sheetName val="Table(R)"/>
      <sheetName val="OPT. FORM"/>
      <sheetName val="Statement"/>
      <sheetName val="PL"/>
      <sheetName val="Leave Table"/>
      <sheetName val="Sheet2"/>
      <sheetName val="F20"/>
      <sheetName val="F21"/>
    </sheetNames>
    <sheetDataSet>
      <sheetData sheetId="0"/>
      <sheetData sheetId="1">
        <row r="4">
          <cell r="A4" t="str">
            <v xml:space="preserve">647805  PRAVESH KUMAR SHARMA </v>
          </cell>
        </row>
        <row r="5">
          <cell r="A5" t="str">
            <v>1  XYZ</v>
          </cell>
        </row>
        <row r="6">
          <cell r="A6" t="str">
            <v>2  OMPRAKASH MANJHU</v>
          </cell>
        </row>
        <row r="7">
          <cell r="A7" t="str">
            <v xml:space="preserve">  </v>
          </cell>
        </row>
        <row r="8">
          <cell r="A8" t="str">
            <v xml:space="preserve">  </v>
          </cell>
        </row>
        <row r="9">
          <cell r="A9" t="str">
            <v xml:space="preserve">  </v>
          </cell>
        </row>
        <row r="10">
          <cell r="A10" t="str">
            <v xml:space="preserve">  </v>
          </cell>
        </row>
        <row r="11">
          <cell r="A11" t="str">
            <v xml:space="preserve">  </v>
          </cell>
        </row>
        <row r="12">
          <cell r="A12" t="str">
            <v xml:space="preserve">  </v>
          </cell>
        </row>
        <row r="13">
          <cell r="A13" t="str">
            <v xml:space="preserve">  </v>
          </cell>
        </row>
        <row r="14">
          <cell r="A14" t="str">
            <v xml:space="preserve">  </v>
          </cell>
        </row>
        <row r="15">
          <cell r="A15" t="str">
            <v xml:space="preserve">  </v>
          </cell>
        </row>
        <row r="16">
          <cell r="A16" t="str">
            <v xml:space="preserve">  </v>
          </cell>
        </row>
        <row r="17">
          <cell r="A17" t="str">
            <v xml:space="preserve">  </v>
          </cell>
        </row>
        <row r="18">
          <cell r="A18" t="str">
            <v xml:space="preserve">  </v>
          </cell>
        </row>
        <row r="19">
          <cell r="A19" t="str">
            <v xml:space="preserve">  </v>
          </cell>
        </row>
        <row r="20">
          <cell r="A20" t="str">
            <v xml:space="preserve">  </v>
          </cell>
        </row>
        <row r="21">
          <cell r="A21" t="str">
            <v xml:space="preserve">  </v>
          </cell>
        </row>
        <row r="22">
          <cell r="A22" t="str">
            <v xml:space="preserve">  </v>
          </cell>
        </row>
        <row r="23">
          <cell r="A23" t="str">
            <v xml:space="preserve">  </v>
          </cell>
        </row>
        <row r="24">
          <cell r="A24" t="str">
            <v xml:space="preserve">  </v>
          </cell>
        </row>
        <row r="25">
          <cell r="A25" t="str">
            <v xml:space="preserve">  </v>
          </cell>
        </row>
        <row r="26">
          <cell r="A26" t="str">
            <v xml:space="preserve">  </v>
          </cell>
        </row>
        <row r="27">
          <cell r="A27" t="str">
            <v xml:space="preserve">  </v>
          </cell>
        </row>
        <row r="28">
          <cell r="A28" t="str">
            <v xml:space="preserve">  </v>
          </cell>
        </row>
        <row r="29">
          <cell r="A29" t="str">
            <v xml:space="preserve">  </v>
          </cell>
        </row>
        <row r="30">
          <cell r="A30" t="str">
            <v xml:space="preserve">  </v>
          </cell>
        </row>
        <row r="31">
          <cell r="A31" t="str">
            <v xml:space="preserve">  </v>
          </cell>
        </row>
        <row r="32">
          <cell r="A32" t="str">
            <v xml:space="preserve">  </v>
          </cell>
        </row>
        <row r="33">
          <cell r="A33" t="str">
            <v xml:space="preserve">  </v>
          </cell>
        </row>
        <row r="34">
          <cell r="A34" t="str">
            <v xml:space="preserve">  </v>
          </cell>
        </row>
        <row r="35">
          <cell r="A35" t="str">
            <v xml:space="preserve">  </v>
          </cell>
        </row>
        <row r="36">
          <cell r="A36" t="str">
            <v xml:space="preserve">  </v>
          </cell>
        </row>
        <row r="37">
          <cell r="A37" t="str">
            <v xml:space="preserve">  </v>
          </cell>
        </row>
        <row r="38">
          <cell r="A38" t="str">
            <v xml:space="preserve">  </v>
          </cell>
        </row>
        <row r="39">
          <cell r="A39" t="str">
            <v xml:space="preserve">  </v>
          </cell>
        </row>
        <row r="40">
          <cell r="A40" t="str">
            <v xml:space="preserve">  </v>
          </cell>
        </row>
        <row r="41">
          <cell r="A41" t="str">
            <v xml:space="preserve">  </v>
          </cell>
        </row>
        <row r="42">
          <cell r="A42" t="str">
            <v xml:space="preserve">  </v>
          </cell>
        </row>
        <row r="43">
          <cell r="A43" t="str">
            <v xml:space="preserve">  </v>
          </cell>
        </row>
        <row r="44">
          <cell r="A44" t="str">
            <v xml:space="preserve">  </v>
          </cell>
        </row>
        <row r="45">
          <cell r="A45" t="str">
            <v xml:space="preserve">  </v>
          </cell>
        </row>
        <row r="46">
          <cell r="A46" t="str">
            <v xml:space="preserve">  </v>
          </cell>
        </row>
        <row r="47">
          <cell r="A47" t="str">
            <v xml:space="preserve">  </v>
          </cell>
        </row>
        <row r="48">
          <cell r="A48" t="str">
            <v xml:space="preserve">  </v>
          </cell>
        </row>
        <row r="49">
          <cell r="A49" t="str">
            <v xml:space="preserve">  </v>
          </cell>
        </row>
        <row r="50">
          <cell r="A50" t="str">
            <v xml:space="preserve">  </v>
          </cell>
        </row>
        <row r="51">
          <cell r="A51" t="str">
            <v xml:space="preserve">  </v>
          </cell>
        </row>
        <row r="52">
          <cell r="A52" t="str">
            <v xml:space="preserve">  </v>
          </cell>
        </row>
        <row r="53">
          <cell r="A53" t="str">
            <v xml:space="preserve">  </v>
          </cell>
        </row>
        <row r="54">
          <cell r="A54" t="str">
            <v xml:space="preserve">  </v>
          </cell>
        </row>
        <row r="55">
          <cell r="A55" t="str">
            <v xml:space="preserve">  </v>
          </cell>
        </row>
        <row r="56">
          <cell r="A56" t="str">
            <v xml:space="preserve">  </v>
          </cell>
        </row>
        <row r="57">
          <cell r="A57" t="str">
            <v xml:space="preserve">  </v>
          </cell>
        </row>
        <row r="58">
          <cell r="A58" t="str">
            <v xml:space="preserve">  </v>
          </cell>
        </row>
        <row r="59">
          <cell r="A59" t="str">
            <v xml:space="preserve">  </v>
          </cell>
        </row>
        <row r="60">
          <cell r="A60" t="str">
            <v xml:space="preserve">  </v>
          </cell>
        </row>
        <row r="61">
          <cell r="A61" t="str">
            <v xml:space="preserve">  </v>
          </cell>
        </row>
        <row r="62">
          <cell r="A62" t="str">
            <v xml:space="preserve">  </v>
          </cell>
        </row>
        <row r="63">
          <cell r="A63" t="str">
            <v xml:space="preserve">  </v>
          </cell>
        </row>
        <row r="64">
          <cell r="A64" t="str">
            <v xml:space="preserve">  </v>
          </cell>
        </row>
        <row r="65">
          <cell r="A65" t="str">
            <v xml:space="preserve">  </v>
          </cell>
        </row>
        <row r="66">
          <cell r="A66" t="str">
            <v xml:space="preserve">  </v>
          </cell>
        </row>
        <row r="67">
          <cell r="A67" t="str">
            <v xml:space="preserve">  </v>
          </cell>
        </row>
        <row r="68">
          <cell r="A68" t="str">
            <v xml:space="preserve">  </v>
          </cell>
        </row>
        <row r="69">
          <cell r="A69" t="str">
            <v xml:space="preserve">  </v>
          </cell>
        </row>
        <row r="70">
          <cell r="A70" t="str">
            <v xml:space="preserve">  </v>
          </cell>
        </row>
        <row r="71">
          <cell r="A71" t="str">
            <v xml:space="preserve">  </v>
          </cell>
        </row>
        <row r="72">
          <cell r="A72" t="str">
            <v xml:space="preserve">  </v>
          </cell>
        </row>
        <row r="73">
          <cell r="A73" t="str">
            <v xml:space="preserve">  </v>
          </cell>
        </row>
        <row r="74">
          <cell r="A74" t="str">
            <v xml:space="preserve">  </v>
          </cell>
        </row>
        <row r="75">
          <cell r="A75" t="str">
            <v xml:space="preserve">  </v>
          </cell>
        </row>
        <row r="76">
          <cell r="A76" t="str">
            <v xml:space="preserve">  </v>
          </cell>
        </row>
        <row r="77">
          <cell r="A77" t="str">
            <v xml:space="preserve">  </v>
          </cell>
        </row>
        <row r="78">
          <cell r="A78" t="str">
            <v xml:space="preserve">  </v>
          </cell>
        </row>
        <row r="79">
          <cell r="A79" t="str">
            <v xml:space="preserve">  </v>
          </cell>
        </row>
        <row r="80">
          <cell r="A80" t="str">
            <v xml:space="preserve">  </v>
          </cell>
        </row>
        <row r="81">
          <cell r="A81" t="str">
            <v xml:space="preserve">  </v>
          </cell>
        </row>
        <row r="82">
          <cell r="A82" t="str">
            <v xml:space="preserve">  </v>
          </cell>
        </row>
        <row r="83">
          <cell r="A83" t="str">
            <v xml:space="preserve">  </v>
          </cell>
        </row>
        <row r="84">
          <cell r="A84" t="str">
            <v xml:space="preserve">  </v>
          </cell>
        </row>
        <row r="85">
          <cell r="A85" t="str">
            <v xml:space="preserve">  </v>
          </cell>
        </row>
        <row r="86">
          <cell r="A86" t="str">
            <v xml:space="preserve">  </v>
          </cell>
        </row>
        <row r="87">
          <cell r="A87" t="str">
            <v xml:space="preserve">  </v>
          </cell>
        </row>
        <row r="88">
          <cell r="A88" t="str">
            <v xml:space="preserve">  </v>
          </cell>
        </row>
        <row r="89">
          <cell r="A89" t="str">
            <v xml:space="preserve">  </v>
          </cell>
        </row>
        <row r="90">
          <cell r="A90" t="str">
            <v xml:space="preserve">  </v>
          </cell>
        </row>
        <row r="91">
          <cell r="A91" t="str">
            <v xml:space="preserve">  </v>
          </cell>
        </row>
        <row r="92">
          <cell r="A92" t="str">
            <v xml:space="preserve">  </v>
          </cell>
        </row>
        <row r="93">
          <cell r="A93" t="str">
            <v xml:space="preserve">  </v>
          </cell>
        </row>
        <row r="94">
          <cell r="A94" t="str">
            <v xml:space="preserve">  </v>
          </cell>
        </row>
        <row r="95">
          <cell r="A95" t="str">
            <v xml:space="preserve">  </v>
          </cell>
        </row>
        <row r="96">
          <cell r="A96" t="str">
            <v xml:space="preserve">  </v>
          </cell>
        </row>
        <row r="97">
          <cell r="A97" t="str">
            <v xml:space="preserve">  </v>
          </cell>
        </row>
        <row r="98">
          <cell r="A98" t="str">
            <v xml:space="preserve">  </v>
          </cell>
        </row>
        <row r="99">
          <cell r="A99" t="str">
            <v xml:space="preserve">  </v>
          </cell>
        </row>
        <row r="100">
          <cell r="A100" t="str">
            <v xml:space="preserve">  </v>
          </cell>
        </row>
        <row r="102">
          <cell r="A102" t="str">
            <v xml:space="preserve">  </v>
          </cell>
        </row>
      </sheetData>
      <sheetData sheetId="2"/>
      <sheetData sheetId="3">
        <row r="22">
          <cell r="N22" t="str">
            <v>March</v>
          </cell>
        </row>
        <row r="23">
          <cell r="N23" t="str">
            <v>April</v>
          </cell>
        </row>
        <row r="24">
          <cell r="N24" t="str">
            <v>May</v>
          </cell>
        </row>
        <row r="25">
          <cell r="N25" t="str">
            <v>June</v>
          </cell>
        </row>
        <row r="26">
          <cell r="N26" t="str">
            <v>July</v>
          </cell>
        </row>
        <row r="27">
          <cell r="N27" t="str">
            <v>August</v>
          </cell>
        </row>
        <row r="28">
          <cell r="N28" t="str">
            <v>September</v>
          </cell>
        </row>
        <row r="29">
          <cell r="N29" t="str">
            <v>October</v>
          </cell>
        </row>
        <row r="30">
          <cell r="N30" t="str">
            <v>November</v>
          </cell>
        </row>
        <row r="31">
          <cell r="N31" t="str">
            <v>December</v>
          </cell>
        </row>
        <row r="32">
          <cell r="N32" t="str">
            <v>January</v>
          </cell>
        </row>
        <row r="33">
          <cell r="N33" t="str">
            <v>February</v>
          </cell>
        </row>
        <row r="34">
          <cell r="N34" t="str">
            <v>Arrear 1</v>
          </cell>
        </row>
        <row r="35">
          <cell r="N35" t="str">
            <v>Arrear 2</v>
          </cell>
        </row>
        <row r="36">
          <cell r="N36" t="str">
            <v>Arrear 3</v>
          </cell>
        </row>
      </sheetData>
      <sheetData sheetId="4">
        <row r="3">
          <cell r="B3" t="str">
            <v>OMPRAKASH MANJHU</v>
          </cell>
          <cell r="G3" t="str">
            <v>GANGA RAM</v>
          </cell>
        </row>
        <row r="4">
          <cell r="B4" t="str">
            <v>RURAL AYURVED CHIKITSAK</v>
          </cell>
          <cell r="G4" t="str">
            <v>AYURVED</v>
          </cell>
        </row>
        <row r="5">
          <cell r="B5" t="str">
            <v>DY. DIR. AYURVED DEPARTMENT, BIKANER-334001</v>
          </cell>
        </row>
        <row r="6">
          <cell r="A6" t="str">
            <v>(0151  -2201964  )</v>
          </cell>
        </row>
        <row r="7">
          <cell r="B7" t="str">
            <v>B-27 SURAJ COLONY, JAIPUR ROAD, BIKANER-334001</v>
          </cell>
        </row>
        <row r="9">
          <cell r="G9" t="str">
            <v>DY. DIR. AYURVED DEPARTMENT, BIKANER</v>
          </cell>
        </row>
        <row r="24">
          <cell r="H24" t="str">
            <v>Treasury</v>
          </cell>
        </row>
        <row r="25">
          <cell r="H25" t="str">
            <v>BIKANER</v>
          </cell>
        </row>
        <row r="26">
          <cell r="H26" t="str">
            <v>SBI</v>
          </cell>
        </row>
        <row r="27">
          <cell r="H27" t="str">
            <v>JASSUSAR GATE, BIKANER</v>
          </cell>
        </row>
        <row r="28">
          <cell r="H28">
            <v>61142171764</v>
          </cell>
        </row>
        <row r="36">
          <cell r="G36" t="str">
            <v>Additional Director</v>
          </cell>
        </row>
        <row r="37">
          <cell r="G37" t="str">
            <v>Pension &amp; Pension Welfare department</v>
          </cell>
        </row>
        <row r="38">
          <cell r="G38" t="str">
            <v>Jaipur</v>
          </cell>
        </row>
        <row r="54">
          <cell r="A54" t="str">
            <v>DR NAND SINGH</v>
          </cell>
          <cell r="D54" t="str">
            <v>GOVTT HOSPITAL GOGAGATE, BIKANER</v>
          </cell>
        </row>
        <row r="55">
          <cell r="A55" t="str">
            <v>DR JITENDRA SINGH</v>
          </cell>
          <cell r="D55" t="str">
            <v>GOVTT HOSPITAL GOGAGATE, BIKANER</v>
          </cell>
        </row>
        <row r="62">
          <cell r="C62">
            <v>24549</v>
          </cell>
          <cell r="H62">
            <v>41795</v>
          </cell>
        </row>
        <row r="63">
          <cell r="B63">
            <v>32979</v>
          </cell>
        </row>
        <row r="128">
          <cell r="B128">
            <v>42546</v>
          </cell>
        </row>
        <row r="137">
          <cell r="H137" t="str">
            <v>AA</v>
          </cell>
        </row>
        <row r="138">
          <cell r="H138" t="str">
            <v>Not Applicable</v>
          </cell>
        </row>
        <row r="139">
          <cell r="B139" t="str">
            <v>Shri</v>
          </cell>
          <cell r="C139" t="str">
            <v>Widow</v>
          </cell>
          <cell r="H139">
            <v>42547</v>
          </cell>
        </row>
        <row r="140">
          <cell r="B140">
            <v>650644</v>
          </cell>
        </row>
        <row r="141">
          <cell r="H141">
            <v>12000</v>
          </cell>
        </row>
        <row r="142">
          <cell r="H142">
            <v>42050</v>
          </cell>
        </row>
        <row r="143">
          <cell r="H143" t="str">
            <v>death</v>
          </cell>
        </row>
        <row r="145">
          <cell r="A145" t="str">
            <v>ABC</v>
          </cell>
          <cell r="B145" t="str">
            <v>Daughter</v>
          </cell>
          <cell r="C145">
            <v>31181</v>
          </cell>
          <cell r="D145">
            <v>42036</v>
          </cell>
        </row>
        <row r="146">
          <cell r="A146" t="str">
            <v>EFG</v>
          </cell>
          <cell r="B146" t="str">
            <v>Son</v>
          </cell>
          <cell r="C146">
            <v>33008</v>
          </cell>
          <cell r="D146">
            <v>42037</v>
          </cell>
        </row>
        <row r="147">
          <cell r="A147" t="str">
            <v>PQR</v>
          </cell>
          <cell r="B147" t="str">
            <v>Son</v>
          </cell>
          <cell r="C147">
            <v>33008</v>
          </cell>
          <cell r="D147">
            <v>42038</v>
          </cell>
        </row>
        <row r="148">
          <cell r="A148" t="str">
            <v>XYZ</v>
          </cell>
          <cell r="B148" t="str">
            <v>Son</v>
          </cell>
          <cell r="C148">
            <v>33008</v>
          </cell>
          <cell r="D148">
            <v>42039</v>
          </cell>
        </row>
      </sheetData>
      <sheetData sheetId="5">
        <row r="4">
          <cell r="B4" t="str">
            <v>Nomination for Retirement Gratuity/ Death Gratuity - when the Government servant has a family.</v>
          </cell>
        </row>
        <row r="5">
          <cell r="B5" t="str">
            <v>Nomination for Retirement Gratuity/ Death Gratuity -when the Government servant has no family.</v>
          </cell>
        </row>
        <row r="6">
          <cell r="B6" t="str">
            <v>Details of family.</v>
          </cell>
        </row>
        <row r="7">
          <cell r="B7" t="str">
            <v>Form of Option to workcharged employees  governed by C.P.F. Rules.</v>
          </cell>
        </row>
        <row r="8">
          <cell r="B8" t="str">
            <v>Particulars to be obtained by the Head of Office from the retiring Government servant eight months before the date of his retirement.</v>
          </cell>
        </row>
        <row r="9">
          <cell r="B9" t="str">
            <v>Details of particulars of Government servant under Form 5.</v>
          </cell>
        </row>
        <row r="10">
          <cell r="B10" t="str">
            <v>Form of Order of retirement.</v>
          </cell>
        </row>
        <row r="11">
          <cell r="B11" t="str">
            <v>Form of assessing pension and gratuity.</v>
          </cell>
        </row>
        <row r="12">
          <cell r="B12" t="str">
            <v>Form of letter to the Director, Pension Department, forwarding the pension papers of a Government servant.</v>
          </cell>
        </row>
        <row r="13">
          <cell r="B13" t="str">
            <v>Form of declaration by the Government servant for counting specified period of service.</v>
          </cell>
        </row>
        <row r="14">
          <cell r="B14" t="str">
            <v>Form of Order of admitting service for pension or the basis of declaration etc. of the Government servant.</v>
          </cell>
        </row>
        <row r="15">
          <cell r="B15" t="str">
            <v>Form of letter to the member or members of the family of a deceased Government servant where valid nomination for the grant of death gratuity exists.</v>
          </cell>
        </row>
        <row r="16">
          <cell r="B16" t="str">
            <v>Form of letter to the member or members of the family of a deceased Government servant where valid nomination for the grant of death gratuity does not exists.</v>
          </cell>
        </row>
        <row r="17">
          <cell r="B17" t="str">
            <v>Form of application for the grant of death gratuity on the death of a Government servant.</v>
          </cell>
        </row>
        <row r="18">
          <cell r="B18" t="str">
            <v>Form of letter to the widow/ widower of a deceased Government servant for grant of Family Pension.</v>
          </cell>
        </row>
        <row r="19">
          <cell r="B19" t="str">
            <v>Form of application for grant of Family Pension on the death of a Government servant/pensioner.</v>
          </cell>
        </row>
        <row r="20">
          <cell r="B20" t="str">
            <v>Form of details of particulars for family pension.</v>
          </cell>
        </row>
        <row r="21">
          <cell r="B21" t="str">
            <v>Form of application for grant of family pension when a pensioner is unheard for more than one year and the pension remained undrawn.</v>
          </cell>
        </row>
        <row r="22">
          <cell r="B22" t="str">
            <v>Form of Affidavit in case of a missing pensioner.</v>
          </cell>
        </row>
        <row r="23">
          <cell r="B23" t="str">
            <v>Form of Indemnity Bond in case of a missing pensioner.</v>
          </cell>
        </row>
        <row r="24">
          <cell r="B24" t="str">
            <v>Form of application for grant of Family Pension when a Government servant is unheard of for more than one year.</v>
          </cell>
        </row>
        <row r="25">
          <cell r="B25" t="str">
            <v>Form of Affidavit in case of a missing Government servant.</v>
          </cell>
        </row>
        <row r="26">
          <cell r="B26" t="str">
            <v>Form of Indemnity Bond in case of a missing Government servant.</v>
          </cell>
        </row>
        <row r="27">
          <cell r="B27" t="str">
            <v>Form of Application for ex-gratia grant under certain circumstances.</v>
          </cell>
        </row>
        <row r="28">
          <cell r="B28" t="str">
            <v>Form for assessing and authorising the payment of family pension and death gratuity when a Government servant dies while in service.</v>
          </cell>
        </row>
        <row r="29">
          <cell r="B29" t="str">
            <v>Form of letter to the Director, Pension Department, forwarding papers for the grant of family pension and death gratuity to the family of a Government servant who dies while in service.</v>
          </cell>
        </row>
        <row r="30">
          <cell r="B30" t="str">
            <v>Form of letter sanctioning Family Pension to the child or children of a retired Government servant who dies after retirement but does not leave behind a widow/ widower.</v>
          </cell>
        </row>
        <row r="31">
          <cell r="B31" t="str">
            <v>Form of letter sanctioning Family Pension to the child or children on the death or re-marriage of a widow/ widower who was in receipt of family pension.</v>
          </cell>
        </row>
        <row r="32">
          <cell r="B32" t="str">
            <v>Form of application for the grant of death gratuity on the death of a Government servant.</v>
          </cell>
        </row>
        <row r="33">
          <cell r="B33" t="str">
            <v>Form of medical certificate.</v>
          </cell>
        </row>
        <row r="34">
          <cell r="B34" t="str">
            <v>Form of certificate of verification of service for pension.</v>
          </cell>
        </row>
        <row r="35">
          <cell r="B35" t="str">
            <v>Form of application for permission to State Service Officers to accept commercial employment within a period of two years after retirement.</v>
          </cell>
        </row>
        <row r="36">
          <cell r="B36" t="str">
            <v>Statements for Monitoring and Reporting System (No. 1 to 4).</v>
          </cell>
        </row>
        <row r="37">
          <cell r="B37" t="str">
            <v>Form of application to Directorate of Estates/ P.W.D. for issue of No Demand Certificate in respect of Government accommodation.</v>
          </cell>
        </row>
        <row r="38">
          <cell r="B38" t="str">
            <v>Form of certificate where no Government accommodation has been occupied by the Government servant.</v>
          </cell>
        </row>
        <row r="39">
          <cell r="B39" t="str">
            <v>Form of application to Treasury Officer for issue of N.D.C. in respect of Long term advances.</v>
          </cell>
        </row>
        <row r="40">
          <cell r="B40" t="str">
            <v>Form of certificate by the Government servant where no L.T.A. has been taken by him.</v>
          </cell>
        </row>
        <row r="41">
          <cell r="B41" t="str">
            <v>Form of intimation regarding death of a pensioner where payment of family pension has been authorised to the widow/ widower.</v>
          </cell>
        </row>
        <row r="42">
          <cell r="B42" t="str">
            <v>Form of application by a pensioner for endorsement of particulars of spouse post retrial marriage.</v>
          </cell>
        </row>
        <row r="43">
          <cell r="B43" t="str">
            <v>Form of tentative Last Pay Certificate.</v>
          </cell>
        </row>
        <row r="44">
          <cell r="B44" t="str">
            <v>Form of certificate for counting officiating pay.</v>
          </cell>
        </row>
        <row r="45">
          <cell r="B45" t="str">
            <v>Form for sanctioning provisional pension/F.P. and Retirement / Death Gratuity.</v>
          </cell>
        </row>
        <row r="46">
          <cell r="B46" t="str">
            <v>Other  important format</v>
          </cell>
        </row>
        <row r="47">
          <cell r="B47" t="str">
            <v>Form of application for Commutation of a fraction of Pension without medical examination.</v>
          </cell>
        </row>
        <row r="48">
          <cell r="B48" t="str">
            <v>IFSM format (as required by pension department)</v>
          </cell>
        </row>
        <row r="49">
          <cell r="B49" t="str">
            <v>Calculation of EOL</v>
          </cell>
        </row>
        <row r="50">
          <cell r="B50" t="str">
            <v>NPS format (Additional information require in provionsal family case i.e. NPS)</v>
          </cell>
        </row>
      </sheetData>
      <sheetData sheetId="6">
        <row r="3">
          <cell r="B3" t="str">
            <v>Family</v>
          </cell>
        </row>
        <row r="4">
          <cell r="H4" t="str">
            <v>RAJNI GODRA</v>
          </cell>
          <cell r="J4">
            <v>9024707121</v>
          </cell>
        </row>
        <row r="6">
          <cell r="D6">
            <v>43528</v>
          </cell>
        </row>
        <row r="11">
          <cell r="A11" t="str">
            <v>RAJNI GODRA</v>
          </cell>
          <cell r="B11" t="str">
            <v>Wife</v>
          </cell>
          <cell r="E11">
            <v>32752</v>
          </cell>
          <cell r="F11" t="str">
            <v>Married</v>
          </cell>
          <cell r="G11" t="str">
            <v>Employed</v>
          </cell>
        </row>
        <row r="12">
          <cell r="A12" t="str">
            <v>KAMALJEET</v>
          </cell>
          <cell r="B12" t="str">
            <v>Son</v>
          </cell>
          <cell r="E12">
            <v>36438</v>
          </cell>
          <cell r="F12" t="str">
            <v>Unmarried</v>
          </cell>
          <cell r="G12" t="str">
            <v>Unemployed</v>
          </cell>
        </row>
        <row r="13">
          <cell r="A13" t="str">
            <v>SANJANA</v>
          </cell>
          <cell r="B13" t="str">
            <v>Daughter</v>
          </cell>
          <cell r="E13">
            <v>38681</v>
          </cell>
          <cell r="F13" t="str">
            <v>Unmarried</v>
          </cell>
          <cell r="G13" t="str">
            <v>Unemployed</v>
          </cell>
        </row>
        <row r="21">
          <cell r="C21" t="str">
            <v>Widow</v>
          </cell>
        </row>
        <row r="24">
          <cell r="B24" t="str">
            <v>RAJNI GODRA</v>
          </cell>
          <cell r="C24" t="str">
            <v>Not Minor</v>
          </cell>
          <cell r="G24" t="str">
            <v>B-27 SURAJ COLONY, JAIPUR ROAD, BIKANER-334001</v>
          </cell>
        </row>
        <row r="25">
          <cell r="A25" t="str">
            <v>Guardian</v>
          </cell>
          <cell r="B25" t="str">
            <v>xyz</v>
          </cell>
          <cell r="C25" t="str">
            <v>NO</v>
          </cell>
          <cell r="E25">
            <v>35139</v>
          </cell>
          <cell r="G25" t="str">
            <v>dddd</v>
          </cell>
          <cell r="I25" t="str">
            <v>Wife</v>
          </cell>
        </row>
        <row r="88">
          <cell r="A88" t="str">
            <v>Brother below the age of 18years</v>
          </cell>
        </row>
        <row r="89">
          <cell r="A89" t="str">
            <v>Daughter</v>
          </cell>
        </row>
        <row r="90">
          <cell r="A90" t="str">
            <v>Father</v>
          </cell>
        </row>
        <row r="91">
          <cell r="A91" t="str">
            <v>Husband</v>
          </cell>
        </row>
        <row r="92">
          <cell r="A92" t="str">
            <v>Married daughter children of a pre deceased son</v>
          </cell>
        </row>
        <row r="93">
          <cell r="A93" t="str">
            <v>Mother</v>
          </cell>
        </row>
        <row r="94">
          <cell r="A94" t="str">
            <v>Son</v>
          </cell>
        </row>
        <row r="95">
          <cell r="A95" t="str">
            <v>Unmarried  sister</v>
          </cell>
        </row>
        <row r="96">
          <cell r="A96" t="str">
            <v>Unmarried daughter</v>
          </cell>
        </row>
        <row r="97">
          <cell r="A97" t="str">
            <v>Widowed daughter</v>
          </cell>
        </row>
        <row r="98">
          <cell r="A98" t="str">
            <v>Widowed sister</v>
          </cell>
        </row>
        <row r="99">
          <cell r="A99" t="str">
            <v>Wife</v>
          </cell>
        </row>
      </sheetData>
      <sheetData sheetId="7">
        <row r="3">
          <cell r="D3" t="str">
            <v>OMPRAKASH MANJHU</v>
          </cell>
        </row>
        <row r="5">
          <cell r="D5" t="str">
            <v>DY. DIR. AYURVED DEPARTMENT, BIKANER-334001</v>
          </cell>
        </row>
        <row r="197">
          <cell r="I197" t="str">
            <v>Treasury  Bikaner</v>
          </cell>
        </row>
        <row r="217">
          <cell r="C217" t="str">
            <v>Rajni Godra</v>
          </cell>
          <cell r="D217" t="str">
            <v>OMPRAKASH MANJHU</v>
          </cell>
        </row>
        <row r="218">
          <cell r="C218" t="str">
            <v>wife of</v>
          </cell>
        </row>
        <row r="220">
          <cell r="D220" t="str">
            <v>Name of Government Employee</v>
          </cell>
        </row>
        <row r="222">
          <cell r="D222" t="str">
            <v>Omprakash Manjhu</v>
          </cell>
        </row>
        <row r="224">
          <cell r="D224" t="str">
            <v>Death</v>
          </cell>
        </row>
        <row r="407">
          <cell r="C407" t="str">
            <v>RAJNI GODRA</v>
          </cell>
        </row>
        <row r="408">
          <cell r="C408">
            <v>32752</v>
          </cell>
        </row>
        <row r="409">
          <cell r="C409" t="str">
            <v>Wife</v>
          </cell>
        </row>
        <row r="410">
          <cell r="C410" t="str">
            <v>4.6  Ft</v>
          </cell>
        </row>
        <row r="411">
          <cell r="C411" t="str">
            <v>CUT MARK ON LEFT HAND WRIST</v>
          </cell>
        </row>
        <row r="412">
          <cell r="C412" t="str">
            <v>B-27 SURAJ COLONY, JAIPUR ROAD, BIKANER-334001</v>
          </cell>
        </row>
        <row r="455">
          <cell r="A455" t="str">
            <v>Design &amp; prepared by Pravesh Kumar Sharma-9460100093</v>
          </cell>
        </row>
        <row r="456">
          <cell r="A456" t="str">
            <v>Name_of_Treasury</v>
          </cell>
        </row>
        <row r="457">
          <cell r="A457" t="str">
            <v>AJMER</v>
          </cell>
        </row>
        <row r="458">
          <cell r="A458" t="str">
            <v>ALWAR</v>
          </cell>
        </row>
        <row r="459">
          <cell r="A459" t="str">
            <v xml:space="preserve">BANSWARA </v>
          </cell>
        </row>
        <row r="460">
          <cell r="A460" t="str">
            <v>BARAN</v>
          </cell>
        </row>
        <row r="461">
          <cell r="A461" t="str">
            <v>BARMER</v>
          </cell>
        </row>
        <row r="462">
          <cell r="A462" t="str">
            <v xml:space="preserve">BHARATPUR </v>
          </cell>
        </row>
        <row r="463">
          <cell r="A463" t="str">
            <v>BHILWARA</v>
          </cell>
        </row>
        <row r="464">
          <cell r="A464" t="str">
            <v>BIKANER</v>
          </cell>
        </row>
        <row r="465">
          <cell r="A465" t="str">
            <v>BUNDI</v>
          </cell>
        </row>
        <row r="466">
          <cell r="A466" t="str">
            <v xml:space="preserve">CHITTORGARH </v>
          </cell>
        </row>
        <row r="467">
          <cell r="A467" t="str">
            <v>CHURU</v>
          </cell>
        </row>
        <row r="468">
          <cell r="A468" t="str">
            <v>DAUSA</v>
          </cell>
        </row>
        <row r="469">
          <cell r="A469" t="str">
            <v>DHOLPUR</v>
          </cell>
        </row>
        <row r="470">
          <cell r="A470" t="str">
            <v>DUNGARPUR</v>
          </cell>
        </row>
        <row r="471">
          <cell r="A471" t="str">
            <v xml:space="preserve">GANGANAGAR </v>
          </cell>
        </row>
        <row r="472">
          <cell r="A472" t="str">
            <v>HANUMANGARH</v>
          </cell>
        </row>
        <row r="473">
          <cell r="A473" t="str">
            <v xml:space="preserve">JAIPUR </v>
          </cell>
        </row>
        <row r="474">
          <cell r="A474" t="str">
            <v>JAISALMER</v>
          </cell>
        </row>
        <row r="475">
          <cell r="A475" t="str">
            <v>JALORE</v>
          </cell>
        </row>
        <row r="476">
          <cell r="A476" t="str">
            <v>JHALAWAR</v>
          </cell>
        </row>
        <row r="477">
          <cell r="A477" t="str">
            <v>JHUNJHUNU</v>
          </cell>
        </row>
        <row r="478">
          <cell r="A478" t="str">
            <v>JODHPUR</v>
          </cell>
        </row>
        <row r="479">
          <cell r="A479" t="str">
            <v xml:space="preserve">KARAULI  </v>
          </cell>
        </row>
        <row r="480">
          <cell r="A480" t="str">
            <v>KOTA</v>
          </cell>
        </row>
        <row r="481">
          <cell r="A481" t="str">
            <v>NAGAUR</v>
          </cell>
        </row>
        <row r="482">
          <cell r="A482" t="str">
            <v>PALI</v>
          </cell>
        </row>
        <row r="483">
          <cell r="A483" t="str">
            <v>RAJSAMAND</v>
          </cell>
        </row>
        <row r="484">
          <cell r="A484" t="str">
            <v xml:space="preserve">SAWAI MADHOPUR </v>
          </cell>
        </row>
        <row r="485">
          <cell r="A485" t="str">
            <v>SIKAR</v>
          </cell>
        </row>
        <row r="486">
          <cell r="A486" t="str">
            <v>SIROHI</v>
          </cell>
        </row>
        <row r="487">
          <cell r="A487" t="str">
            <v>TONK</v>
          </cell>
        </row>
        <row r="488">
          <cell r="A488" t="str">
            <v>UDAIPUR</v>
          </cell>
        </row>
        <row r="489">
          <cell r="A489" t="str">
            <v>SECRETAIAT</v>
          </cell>
        </row>
        <row r="519">
          <cell r="G519">
            <v>1990</v>
          </cell>
        </row>
        <row r="520">
          <cell r="G520">
            <v>1991</v>
          </cell>
        </row>
        <row r="521">
          <cell r="G521">
            <v>1992</v>
          </cell>
        </row>
        <row r="522">
          <cell r="G522">
            <v>1993</v>
          </cell>
        </row>
        <row r="523">
          <cell r="G523">
            <v>1994</v>
          </cell>
        </row>
        <row r="524">
          <cell r="G524">
            <v>1995</v>
          </cell>
        </row>
        <row r="525">
          <cell r="G525">
            <v>1996</v>
          </cell>
        </row>
        <row r="526">
          <cell r="G526">
            <v>1997</v>
          </cell>
        </row>
        <row r="527">
          <cell r="G527">
            <v>1998</v>
          </cell>
        </row>
        <row r="528">
          <cell r="G528">
            <v>1999</v>
          </cell>
        </row>
        <row r="529">
          <cell r="G529">
            <v>2000</v>
          </cell>
        </row>
        <row r="530">
          <cell r="G530">
            <v>2001</v>
          </cell>
        </row>
        <row r="531">
          <cell r="G531">
            <v>2002</v>
          </cell>
        </row>
        <row r="532">
          <cell r="G532">
            <v>2003</v>
          </cell>
        </row>
        <row r="533">
          <cell r="G533">
            <v>2004</v>
          </cell>
        </row>
        <row r="534">
          <cell r="G534">
            <v>2005</v>
          </cell>
        </row>
        <row r="535">
          <cell r="G535">
            <v>2006</v>
          </cell>
        </row>
        <row r="541">
          <cell r="B541" t="str">
            <v>Retired Government servant who dies after retirement but does not leave behind a widow or widower</v>
          </cell>
        </row>
        <row r="542">
          <cell r="B542" t="str">
            <v>On the death or remarriage of a widow/widower who was in receipt of Family Pension</v>
          </cell>
        </row>
      </sheetData>
      <sheetData sheetId="8">
        <row r="26">
          <cell r="E26">
            <v>0</v>
          </cell>
        </row>
        <row r="27">
          <cell r="F27">
            <v>0</v>
          </cell>
        </row>
        <row r="29">
          <cell r="E29">
            <v>0</v>
          </cell>
          <cell r="F29">
            <v>0</v>
          </cell>
        </row>
        <row r="30">
          <cell r="E30">
            <v>0</v>
          </cell>
          <cell r="F30">
            <v>0</v>
          </cell>
        </row>
        <row r="31">
          <cell r="E31">
            <v>0</v>
          </cell>
          <cell r="F31">
            <v>0</v>
          </cell>
        </row>
        <row r="32">
          <cell r="E32">
            <v>0</v>
          </cell>
          <cell r="F32">
            <v>0</v>
          </cell>
        </row>
        <row r="33">
          <cell r="E33">
            <v>0</v>
          </cell>
          <cell r="F33">
            <v>0</v>
          </cell>
        </row>
        <row r="34">
          <cell r="E34">
            <v>0</v>
          </cell>
          <cell r="F34">
            <v>0</v>
          </cell>
        </row>
        <row r="35">
          <cell r="E35">
            <v>0</v>
          </cell>
          <cell r="F35">
            <v>0</v>
          </cell>
        </row>
        <row r="36">
          <cell r="E36">
            <v>0</v>
          </cell>
          <cell r="F36">
            <v>0</v>
          </cell>
        </row>
        <row r="37">
          <cell r="E37">
            <v>0</v>
          </cell>
          <cell r="F37">
            <v>0</v>
          </cell>
        </row>
        <row r="38">
          <cell r="E38">
            <v>29732</v>
          </cell>
          <cell r="F38">
            <v>0</v>
          </cell>
        </row>
        <row r="39">
          <cell r="E39">
            <v>0</v>
          </cell>
          <cell r="F39">
            <v>0</v>
          </cell>
        </row>
        <row r="40">
          <cell r="E40">
            <v>0</v>
          </cell>
          <cell r="F40">
            <v>0</v>
          </cell>
        </row>
        <row r="41">
          <cell r="E41">
            <v>29732</v>
          </cell>
          <cell r="F41">
            <v>0</v>
          </cell>
        </row>
      </sheetData>
      <sheetData sheetId="9"/>
      <sheetData sheetId="10"/>
      <sheetData sheetId="11"/>
      <sheetData sheetId="12"/>
      <sheetData sheetId="13">
        <row r="3">
          <cell r="D3" t="str">
            <v>V PAY</v>
          </cell>
        </row>
        <row r="4">
          <cell r="D4">
            <v>0.35</v>
          </cell>
          <cell r="E4">
            <v>0.06</v>
          </cell>
        </row>
        <row r="5">
          <cell r="D5">
            <v>0.41</v>
          </cell>
          <cell r="E5">
            <v>0.09</v>
          </cell>
        </row>
        <row r="6">
          <cell r="D6">
            <v>0.47</v>
          </cell>
          <cell r="E6">
            <v>0.12</v>
          </cell>
        </row>
        <row r="7">
          <cell r="D7">
            <v>0.54</v>
          </cell>
          <cell r="E7">
            <v>0.16</v>
          </cell>
        </row>
        <row r="8">
          <cell r="D8">
            <v>0.64</v>
          </cell>
          <cell r="E8">
            <v>0.22</v>
          </cell>
        </row>
        <row r="9">
          <cell r="D9">
            <v>0.73</v>
          </cell>
          <cell r="E9">
            <v>0.27</v>
          </cell>
        </row>
        <row r="10">
          <cell r="D10">
            <v>0.87</v>
          </cell>
          <cell r="E10">
            <v>0.35</v>
          </cell>
        </row>
        <row r="11">
          <cell r="D11">
            <v>1.03</v>
          </cell>
          <cell r="E11">
            <v>0.45</v>
          </cell>
        </row>
        <row r="12">
          <cell r="D12">
            <v>1.1499999999999999</v>
          </cell>
          <cell r="E12">
            <v>0.51</v>
          </cell>
        </row>
        <row r="13">
          <cell r="D13">
            <v>1.27</v>
          </cell>
          <cell r="E13">
            <v>0.57999999999999996</v>
          </cell>
        </row>
        <row r="14">
          <cell r="D14">
            <v>1.39</v>
          </cell>
          <cell r="E14">
            <v>0.65</v>
          </cell>
        </row>
        <row r="15">
          <cell r="D15">
            <v>1.51</v>
          </cell>
          <cell r="E15">
            <v>0.72</v>
          </cell>
        </row>
        <row r="16">
          <cell r="D16">
            <v>1.66</v>
          </cell>
          <cell r="E16">
            <v>0.8</v>
          </cell>
        </row>
        <row r="17">
          <cell r="D17">
            <v>1.83</v>
          </cell>
          <cell r="E17">
            <v>0.9</v>
          </cell>
        </row>
        <row r="18">
          <cell r="D18">
            <v>2</v>
          </cell>
          <cell r="E18">
            <v>0</v>
          </cell>
        </row>
        <row r="19">
          <cell r="D19">
            <v>2.12</v>
          </cell>
          <cell r="E19">
            <v>1.07</v>
          </cell>
        </row>
        <row r="20">
          <cell r="D20">
            <v>2.23</v>
          </cell>
          <cell r="E20">
            <v>1.1299999999999999</v>
          </cell>
        </row>
        <row r="21">
          <cell r="D21">
            <v>2.34</v>
          </cell>
          <cell r="E21">
            <v>1.19</v>
          </cell>
        </row>
        <row r="22">
          <cell r="D22">
            <v>2.4500000000000002</v>
          </cell>
          <cell r="E22">
            <v>1.25</v>
          </cell>
          <cell r="F22">
            <v>0</v>
          </cell>
        </row>
        <row r="23">
          <cell r="D23">
            <v>2.57</v>
          </cell>
          <cell r="E23">
            <v>1.32</v>
          </cell>
          <cell r="F23">
            <v>0.02</v>
          </cell>
        </row>
        <row r="24">
          <cell r="E24">
            <v>1.36</v>
          </cell>
          <cell r="F24">
            <v>0.04</v>
          </cell>
        </row>
        <row r="25">
          <cell r="E25">
            <v>1.39</v>
          </cell>
          <cell r="F25">
            <v>0.05</v>
          </cell>
        </row>
        <row r="26">
          <cell r="E26">
            <v>1.42</v>
          </cell>
          <cell r="F26">
            <v>7.0000000000000007E-2</v>
          </cell>
        </row>
        <row r="27">
          <cell r="E27">
            <v>1.48</v>
          </cell>
          <cell r="F27">
            <v>0.09</v>
          </cell>
        </row>
        <row r="28">
          <cell r="E28">
            <v>1.48</v>
          </cell>
          <cell r="F28">
            <v>0.12</v>
          </cell>
        </row>
        <row r="29">
          <cell r="E29">
            <v>1.48</v>
          </cell>
          <cell r="F29">
            <v>0.12</v>
          </cell>
        </row>
        <row r="30">
          <cell r="E30">
            <v>1.48</v>
          </cell>
          <cell r="F30">
            <v>0.12</v>
          </cell>
        </row>
        <row r="31">
          <cell r="E31">
            <v>1.48</v>
          </cell>
          <cell r="F31">
            <v>0.12</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ow r="2">
          <cell r="G2" t="str">
            <v>Judicial Deptt.</v>
          </cell>
        </row>
        <row r="3">
          <cell r="G3" t="str">
            <v>R.A.C Deptt</v>
          </cell>
        </row>
        <row r="4">
          <cell r="G4" t="str">
            <v>Vacation Deptt</v>
          </cell>
        </row>
        <row r="5">
          <cell r="G5" t="str">
            <v>Others Deptt</v>
          </cell>
        </row>
        <row r="9">
          <cell r="K9">
            <v>1990</v>
          </cell>
          <cell r="Y9">
            <v>1990</v>
          </cell>
          <cell r="Z9">
            <v>6</v>
          </cell>
          <cell r="AA9" t="str">
            <v>Joining Time</v>
          </cell>
        </row>
        <row r="10">
          <cell r="K10">
            <v>1991</v>
          </cell>
          <cell r="Y10">
            <v>1992</v>
          </cell>
          <cell r="Z10">
            <v>30</v>
          </cell>
          <cell r="AA10" t="str">
            <v>Surrender Leave</v>
          </cell>
        </row>
        <row r="11">
          <cell r="K11">
            <v>1992</v>
          </cell>
          <cell r="Y11">
            <v>2000</v>
          </cell>
          <cell r="Z11">
            <v>30</v>
          </cell>
          <cell r="AA11" t="str">
            <v>Surrender Leave</v>
          </cell>
        </row>
        <row r="12">
          <cell r="K12">
            <v>1993</v>
          </cell>
          <cell r="Y12">
            <v>2001</v>
          </cell>
          <cell r="Z12">
            <v>3</v>
          </cell>
          <cell r="AA12" t="str">
            <v>Leave Adjustment</v>
          </cell>
        </row>
        <row r="13">
          <cell r="K13">
            <v>1994</v>
          </cell>
          <cell r="Y13">
            <v>2008</v>
          </cell>
          <cell r="Z13">
            <v>15</v>
          </cell>
          <cell r="AA13" t="str">
            <v>Surrender Leave</v>
          </cell>
        </row>
        <row r="14">
          <cell r="K14">
            <v>1995</v>
          </cell>
          <cell r="Y14">
            <v>2009</v>
          </cell>
          <cell r="Z14">
            <v>15</v>
          </cell>
          <cell r="AA14" t="str">
            <v>Surrender Leave</v>
          </cell>
        </row>
        <row r="15">
          <cell r="K15">
            <v>1996</v>
          </cell>
          <cell r="Y15">
            <v>2010</v>
          </cell>
          <cell r="Z15">
            <v>15</v>
          </cell>
          <cell r="AA15" t="str">
            <v>Surrender Leave</v>
          </cell>
        </row>
        <row r="16">
          <cell r="K16">
            <v>1997</v>
          </cell>
          <cell r="Y16">
            <v>2011</v>
          </cell>
          <cell r="Z16">
            <v>15</v>
          </cell>
          <cell r="AA16" t="str">
            <v>Surrender Leave</v>
          </cell>
        </row>
        <row r="17">
          <cell r="K17">
            <v>1998</v>
          </cell>
          <cell r="Y17">
            <v>2012</v>
          </cell>
          <cell r="Z17">
            <v>15</v>
          </cell>
          <cell r="AA17" t="str">
            <v>Surrender Leave</v>
          </cell>
        </row>
        <row r="18">
          <cell r="K18">
            <v>1999</v>
          </cell>
          <cell r="Y18">
            <v>2013</v>
          </cell>
          <cell r="Z18">
            <v>15</v>
          </cell>
          <cell r="AA18" t="str">
            <v>Surrender Leave</v>
          </cell>
        </row>
        <row r="19">
          <cell r="K19">
            <v>2000</v>
          </cell>
          <cell r="Y19">
            <v>2014</v>
          </cell>
          <cell r="Z19">
            <v>15</v>
          </cell>
          <cell r="AA19" t="str">
            <v>Surrender Leave</v>
          </cell>
        </row>
        <row r="20">
          <cell r="K20">
            <v>2001</v>
          </cell>
          <cell r="Y20">
            <v>2015</v>
          </cell>
          <cell r="Z20">
            <v>15</v>
          </cell>
          <cell r="AA20" t="str">
            <v>Surrender Leave</v>
          </cell>
        </row>
        <row r="21">
          <cell r="K21">
            <v>2002</v>
          </cell>
          <cell r="Y21" t="str">
            <v/>
          </cell>
          <cell r="Z21">
            <v>0</v>
          </cell>
          <cell r="AA21" t="str">
            <v/>
          </cell>
        </row>
        <row r="22">
          <cell r="K22">
            <v>2003</v>
          </cell>
          <cell r="Y22" t="str">
            <v/>
          </cell>
          <cell r="Z22">
            <v>0</v>
          </cell>
          <cell r="AA22" t="str">
            <v/>
          </cell>
        </row>
        <row r="23">
          <cell r="K23">
            <v>2004</v>
          </cell>
          <cell r="Y23" t="str">
            <v/>
          </cell>
          <cell r="Z23">
            <v>0</v>
          </cell>
          <cell r="AA23" t="str">
            <v/>
          </cell>
        </row>
        <row r="24">
          <cell r="K24">
            <v>2005</v>
          </cell>
          <cell r="Y24" t="str">
            <v/>
          </cell>
          <cell r="Z24">
            <v>0</v>
          </cell>
          <cell r="AA24" t="str">
            <v/>
          </cell>
        </row>
        <row r="25">
          <cell r="K25">
            <v>2006</v>
          </cell>
          <cell r="Y25" t="str">
            <v/>
          </cell>
          <cell r="Z25">
            <v>0</v>
          </cell>
          <cell r="AA25" t="str">
            <v/>
          </cell>
        </row>
        <row r="26">
          <cell r="K26">
            <v>2007</v>
          </cell>
          <cell r="Y26" t="str">
            <v/>
          </cell>
          <cell r="Z26">
            <v>0</v>
          </cell>
          <cell r="AA26" t="str">
            <v/>
          </cell>
        </row>
        <row r="27">
          <cell r="K27">
            <v>2008</v>
          </cell>
          <cell r="Y27" t="str">
            <v/>
          </cell>
          <cell r="Z27">
            <v>0</v>
          </cell>
          <cell r="AA27" t="str">
            <v/>
          </cell>
        </row>
        <row r="28">
          <cell r="K28">
            <v>2009</v>
          </cell>
          <cell r="Y28" t="str">
            <v/>
          </cell>
          <cell r="Z28">
            <v>0</v>
          </cell>
          <cell r="AA28" t="str">
            <v/>
          </cell>
        </row>
        <row r="29">
          <cell r="K29">
            <v>2010</v>
          </cell>
          <cell r="Y29" t="str">
            <v/>
          </cell>
          <cell r="Z29">
            <v>0</v>
          </cell>
          <cell r="AA29" t="str">
            <v/>
          </cell>
        </row>
        <row r="30">
          <cell r="K30">
            <v>2011</v>
          </cell>
          <cell r="Y30" t="str">
            <v/>
          </cell>
          <cell r="Z30">
            <v>0</v>
          </cell>
          <cell r="AA30" t="str">
            <v/>
          </cell>
        </row>
        <row r="31">
          <cell r="K31">
            <v>2012</v>
          </cell>
          <cell r="Y31" t="str">
            <v/>
          </cell>
          <cell r="Z31">
            <v>0</v>
          </cell>
          <cell r="AA31" t="str">
            <v/>
          </cell>
        </row>
        <row r="32">
          <cell r="K32">
            <v>2013</v>
          </cell>
          <cell r="Y32" t="str">
            <v/>
          </cell>
          <cell r="Z32">
            <v>0</v>
          </cell>
          <cell r="AA32" t="str">
            <v/>
          </cell>
        </row>
        <row r="33">
          <cell r="K33">
            <v>2014</v>
          </cell>
          <cell r="Y33" t="str">
            <v/>
          </cell>
          <cell r="Z33">
            <v>0</v>
          </cell>
          <cell r="AA33" t="str">
            <v/>
          </cell>
        </row>
        <row r="34">
          <cell r="K34">
            <v>2015</v>
          </cell>
          <cell r="Y34" t="str">
            <v/>
          </cell>
          <cell r="Z34">
            <v>0</v>
          </cell>
          <cell r="AA34" t="str">
            <v/>
          </cell>
        </row>
        <row r="35">
          <cell r="K35">
            <v>2015</v>
          </cell>
          <cell r="Y35" t="str">
            <v/>
          </cell>
          <cell r="Z35">
            <v>0</v>
          </cell>
          <cell r="AA35" t="str">
            <v/>
          </cell>
        </row>
        <row r="36">
          <cell r="K36" t="str">
            <v/>
          </cell>
          <cell r="Y36" t="str">
            <v/>
          </cell>
          <cell r="Z36">
            <v>0</v>
          </cell>
          <cell r="AA36" t="str">
            <v/>
          </cell>
        </row>
        <row r="37">
          <cell r="K37" t="str">
            <v/>
          </cell>
          <cell r="Y37" t="str">
            <v/>
          </cell>
          <cell r="Z37">
            <v>0</v>
          </cell>
          <cell r="AA37" t="str">
            <v/>
          </cell>
        </row>
        <row r="38">
          <cell r="K38" t="str">
            <v/>
          </cell>
          <cell r="Y38" t="str">
            <v/>
          </cell>
          <cell r="Z38">
            <v>0</v>
          </cell>
          <cell r="AA38" t="str">
            <v/>
          </cell>
        </row>
        <row r="39">
          <cell r="K39" t="str">
            <v/>
          </cell>
          <cell r="Y39" t="str">
            <v/>
          </cell>
          <cell r="Z39">
            <v>0</v>
          </cell>
          <cell r="AA39" t="str">
            <v/>
          </cell>
        </row>
        <row r="40">
          <cell r="K40" t="str">
            <v/>
          </cell>
          <cell r="Y40" t="str">
            <v/>
          </cell>
          <cell r="Z40">
            <v>0</v>
          </cell>
          <cell r="AA40" t="str">
            <v/>
          </cell>
        </row>
        <row r="41">
          <cell r="K41" t="str">
            <v/>
          </cell>
          <cell r="Y41" t="str">
            <v/>
          </cell>
          <cell r="Z41">
            <v>0</v>
          </cell>
          <cell r="AA41" t="str">
            <v/>
          </cell>
        </row>
        <row r="42">
          <cell r="K42" t="str">
            <v/>
          </cell>
          <cell r="Y42" t="str">
            <v/>
          </cell>
          <cell r="Z42">
            <v>0</v>
          </cell>
          <cell r="AA42" t="str">
            <v/>
          </cell>
        </row>
        <row r="43">
          <cell r="K43" t="str">
            <v/>
          </cell>
          <cell r="Y43" t="str">
            <v/>
          </cell>
          <cell r="Z43">
            <v>0</v>
          </cell>
          <cell r="AA43" t="str">
            <v/>
          </cell>
        </row>
        <row r="44">
          <cell r="K44" t="str">
            <v/>
          </cell>
          <cell r="Y44" t="str">
            <v/>
          </cell>
          <cell r="Z44">
            <v>0</v>
          </cell>
          <cell r="AA44" t="str">
            <v/>
          </cell>
        </row>
        <row r="45">
          <cell r="K45" t="str">
            <v/>
          </cell>
          <cell r="Y45" t="str">
            <v/>
          </cell>
          <cell r="Z45">
            <v>0</v>
          </cell>
          <cell r="AA45" t="str">
            <v/>
          </cell>
        </row>
        <row r="46">
          <cell r="K46" t="str">
            <v/>
          </cell>
          <cell r="Y46" t="str">
            <v/>
          </cell>
          <cell r="Z46">
            <v>0</v>
          </cell>
          <cell r="AA46" t="str">
            <v/>
          </cell>
        </row>
        <row r="47">
          <cell r="K47" t="str">
            <v/>
          </cell>
          <cell r="Y47" t="str">
            <v/>
          </cell>
          <cell r="Z47">
            <v>0</v>
          </cell>
          <cell r="AA47" t="str">
            <v/>
          </cell>
        </row>
        <row r="48">
          <cell r="K48" t="str">
            <v/>
          </cell>
          <cell r="Y48" t="str">
            <v/>
          </cell>
          <cell r="Z48">
            <v>0</v>
          </cell>
          <cell r="AA48" t="str">
            <v/>
          </cell>
        </row>
        <row r="49">
          <cell r="K49" t="str">
            <v/>
          </cell>
          <cell r="Y49" t="str">
            <v/>
          </cell>
          <cell r="Z49">
            <v>0</v>
          </cell>
          <cell r="AA49" t="str">
            <v/>
          </cell>
        </row>
        <row r="50">
          <cell r="K50" t="str">
            <v/>
          </cell>
          <cell r="Y50" t="str">
            <v/>
          </cell>
          <cell r="Z50">
            <v>0</v>
          </cell>
          <cell r="AA50" t="str">
            <v/>
          </cell>
        </row>
        <row r="51">
          <cell r="K51" t="str">
            <v/>
          </cell>
          <cell r="Y51" t="str">
            <v/>
          </cell>
          <cell r="Z51">
            <v>0</v>
          </cell>
          <cell r="AA51" t="str">
            <v/>
          </cell>
        </row>
        <row r="52">
          <cell r="K52" t="str">
            <v/>
          </cell>
          <cell r="Y52" t="str">
            <v/>
          </cell>
          <cell r="Z52">
            <v>0</v>
          </cell>
          <cell r="AA52" t="str">
            <v/>
          </cell>
        </row>
        <row r="53">
          <cell r="K53" t="str">
            <v/>
          </cell>
          <cell r="Y53" t="str">
            <v/>
          </cell>
          <cell r="Z53">
            <v>0</v>
          </cell>
          <cell r="AA53" t="str">
            <v/>
          </cell>
        </row>
      </sheetData>
      <sheetData sheetId="51"/>
      <sheetData sheetId="52">
        <row r="2">
          <cell r="G2" t="str">
            <v>Judicial Deptt.</v>
          </cell>
        </row>
      </sheetData>
      <sheetData sheetId="5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Desktop/Pension%20Master%204.8%20--/Pension%20Master%204.8%20-/Pensionmaster4.8/Pension%20master(2.0).xl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M35"/>
  <sheetViews>
    <sheetView view="pageBreakPreview" zoomScaleNormal="100" zoomScaleSheetLayoutView="100" workbookViewId="0">
      <selection activeCell="M23" sqref="M23"/>
    </sheetView>
  </sheetViews>
  <sheetFormatPr defaultRowHeight="12.75"/>
  <cols>
    <col min="1" max="1" width="4.7109375" style="1" customWidth="1"/>
    <col min="2" max="2" width="9.140625" style="1"/>
    <col min="3" max="3" width="1.7109375" style="1" customWidth="1"/>
    <col min="4" max="4" width="9.140625" style="1"/>
    <col min="5" max="5" width="11.5703125" style="1" customWidth="1"/>
    <col min="6" max="6" width="5.7109375" style="1" customWidth="1"/>
    <col min="7" max="9" width="9.140625" style="1"/>
    <col min="10" max="10" width="18.42578125" style="1" customWidth="1"/>
    <col min="11" max="11" width="9.140625" style="1"/>
    <col min="12" max="12" width="11" style="1" bestFit="1" customWidth="1"/>
    <col min="13" max="16384" width="9.140625" style="1"/>
  </cols>
  <sheetData>
    <row r="1" spans="1:13" ht="15">
      <c r="A1" s="113">
        <v>1</v>
      </c>
      <c r="B1" s="113"/>
      <c r="C1" s="113"/>
      <c r="D1" s="113"/>
      <c r="E1" s="113"/>
      <c r="F1" s="113"/>
      <c r="G1" s="113"/>
      <c r="H1" s="113"/>
      <c r="I1" s="113"/>
      <c r="J1" s="113"/>
    </row>
    <row r="2" spans="1:13" ht="15">
      <c r="A2" s="114"/>
      <c r="B2" s="114"/>
      <c r="C2" s="114"/>
      <c r="D2" s="114"/>
      <c r="E2" s="114"/>
      <c r="F2" s="114"/>
      <c r="G2" s="114"/>
      <c r="H2" s="114"/>
      <c r="I2" s="114"/>
      <c r="J2" s="114"/>
    </row>
    <row r="3" spans="1:13" ht="15" customHeight="1">
      <c r="A3" s="2"/>
      <c r="B3" s="2"/>
      <c r="C3" s="2"/>
      <c r="D3" s="2"/>
      <c r="E3" s="2"/>
      <c r="F3" s="2"/>
      <c r="G3" s="2"/>
      <c r="H3" s="2"/>
      <c r="I3" s="2"/>
      <c r="J3" s="2"/>
    </row>
    <row r="4" spans="1:13" ht="15" customHeight="1">
      <c r="A4" s="2"/>
      <c r="B4" s="2"/>
      <c r="C4" s="2"/>
      <c r="D4" s="2"/>
      <c r="E4" s="2"/>
      <c r="F4" s="2"/>
      <c r="G4" s="2"/>
      <c r="H4" s="2"/>
      <c r="I4" s="2"/>
      <c r="J4" s="2"/>
    </row>
    <row r="5" spans="1:13" ht="15" customHeight="1">
      <c r="A5" s="2"/>
      <c r="B5" s="2"/>
      <c r="C5" s="2"/>
      <c r="D5" s="2"/>
      <c r="E5" s="2"/>
      <c r="F5" s="2"/>
      <c r="G5" s="2"/>
      <c r="H5" s="2"/>
      <c r="I5" s="2"/>
      <c r="J5" s="2"/>
    </row>
    <row r="6" spans="1:13" ht="22.5" customHeight="1" thickBot="1">
      <c r="A6" s="3"/>
      <c r="B6" s="3"/>
      <c r="C6" s="3"/>
      <c r="D6" s="3"/>
      <c r="E6" s="3"/>
      <c r="F6" s="3"/>
      <c r="G6" s="3"/>
      <c r="H6" s="3"/>
      <c r="I6" s="3"/>
      <c r="J6" s="3"/>
    </row>
    <row r="7" spans="1:13" ht="22.5" customHeight="1">
      <c r="A7" s="3"/>
      <c r="B7" s="3"/>
      <c r="C7" s="3"/>
      <c r="D7" s="3"/>
      <c r="E7" s="3"/>
      <c r="F7" s="3"/>
      <c r="G7" s="3"/>
      <c r="H7" s="3"/>
      <c r="I7" s="3"/>
      <c r="J7" s="3"/>
      <c r="L7" s="97" t="s">
        <v>0</v>
      </c>
      <c r="M7" s="98"/>
    </row>
    <row r="8" spans="1:13" ht="30" customHeight="1" thickBot="1">
      <c r="A8" s="3"/>
      <c r="B8" s="3"/>
      <c r="C8" s="3"/>
      <c r="D8" s="3"/>
      <c r="E8" s="3"/>
      <c r="F8" s="3"/>
      <c r="G8" s="3"/>
      <c r="H8" s="3"/>
      <c r="I8" s="3"/>
      <c r="J8" s="3"/>
      <c r="L8" s="99"/>
      <c r="M8" s="100"/>
    </row>
    <row r="9" spans="1:13" ht="15">
      <c r="A9" s="4"/>
      <c r="B9" s="101"/>
      <c r="C9" s="101"/>
      <c r="D9" s="101"/>
      <c r="E9" s="101"/>
      <c r="F9" s="5"/>
      <c r="G9" s="6"/>
      <c r="H9" s="2"/>
      <c r="I9" s="101"/>
      <c r="J9" s="101"/>
    </row>
    <row r="10" spans="1:13" ht="15.75" customHeight="1">
      <c r="A10" s="2"/>
      <c r="B10" s="2"/>
      <c r="C10" s="2"/>
      <c r="D10" s="2"/>
      <c r="E10" s="2"/>
      <c r="F10" s="2"/>
      <c r="G10" s="2"/>
      <c r="H10" s="2"/>
      <c r="I10" s="2"/>
      <c r="J10" s="2"/>
    </row>
    <row r="11" spans="1:13" ht="15.75" customHeight="1">
      <c r="A11" s="2"/>
      <c r="B11" s="2"/>
      <c r="C11" s="2"/>
      <c r="D11" s="2"/>
      <c r="E11" s="2"/>
      <c r="F11" s="2"/>
      <c r="G11" s="2"/>
      <c r="H11" s="2"/>
      <c r="I11" s="2"/>
      <c r="J11" s="2"/>
    </row>
    <row r="12" spans="1:13" ht="15" customHeight="1">
      <c r="A12" s="109" t="s">
        <v>209</v>
      </c>
      <c r="B12" s="109"/>
      <c r="C12" s="109"/>
      <c r="D12" s="109"/>
      <c r="E12" s="109"/>
      <c r="F12" s="109"/>
      <c r="G12" s="109"/>
      <c r="H12" s="109"/>
      <c r="I12" s="109"/>
      <c r="J12" s="109"/>
    </row>
    <row r="13" spans="1:13" ht="24.75" customHeight="1" thickBot="1">
      <c r="A13" s="110"/>
      <c r="B13" s="110"/>
      <c r="C13" s="110"/>
      <c r="D13" s="110"/>
      <c r="E13" s="110"/>
      <c r="F13" s="110"/>
      <c r="G13" s="110"/>
      <c r="H13" s="110"/>
      <c r="I13" s="110"/>
      <c r="J13" s="110"/>
    </row>
    <row r="14" spans="1:13" ht="15" customHeight="1" thickTop="1">
      <c r="A14" s="7"/>
      <c r="B14" s="8"/>
      <c r="C14" s="8"/>
      <c r="D14" s="8"/>
      <c r="E14" s="8"/>
      <c r="F14" s="8"/>
      <c r="G14" s="8"/>
      <c r="H14" s="8"/>
      <c r="I14" s="8"/>
      <c r="J14" s="9"/>
    </row>
    <row r="15" spans="1:13" ht="18">
      <c r="A15" s="10"/>
      <c r="B15" s="102" t="s">
        <v>1</v>
      </c>
      <c r="C15" s="102"/>
      <c r="D15" s="102"/>
      <c r="E15" s="102"/>
      <c r="F15" s="11"/>
      <c r="G15" s="104" t="str">
        <f>[1]Pravesh!C217</f>
        <v>Rajni Godra</v>
      </c>
      <c r="H15" s="105"/>
      <c r="I15" s="105"/>
      <c r="J15" s="106"/>
    </row>
    <row r="16" spans="1:13" ht="18">
      <c r="A16" s="10"/>
      <c r="B16" s="103"/>
      <c r="C16" s="103"/>
      <c r="D16" s="103"/>
      <c r="E16" s="103"/>
      <c r="F16" s="11"/>
      <c r="G16" s="107"/>
      <c r="H16" s="107"/>
      <c r="I16" s="107"/>
      <c r="J16" s="108"/>
    </row>
    <row r="17" spans="1:10" ht="21.75" customHeight="1">
      <c r="A17" s="10"/>
      <c r="B17" s="11"/>
      <c r="C17" s="11"/>
      <c r="D17" s="11"/>
      <c r="E17" s="11"/>
      <c r="F17" s="11"/>
      <c r="G17" s="107" t="str">
        <f>[1]Pravesh!C218</f>
        <v>wife of</v>
      </c>
      <c r="H17" s="107"/>
      <c r="I17" s="107"/>
      <c r="J17" s="12"/>
    </row>
    <row r="18" spans="1:10" ht="22.5" customHeight="1">
      <c r="A18" s="10"/>
      <c r="B18" s="11"/>
      <c r="C18" s="11"/>
      <c r="D18" s="11"/>
      <c r="E18" s="11"/>
      <c r="F18" s="11"/>
      <c r="G18" s="94" t="str">
        <f>[1]Pravesh!D217</f>
        <v>OMPRAKASH MANJHU</v>
      </c>
      <c r="H18" s="94"/>
      <c r="I18" s="94"/>
      <c r="J18" s="95"/>
    </row>
    <row r="19" spans="1:10" ht="9" customHeight="1">
      <c r="A19" s="10"/>
      <c r="B19" s="11"/>
      <c r="C19" s="11"/>
      <c r="D19" s="11"/>
      <c r="E19" s="11"/>
      <c r="F19" s="11"/>
      <c r="G19" s="13"/>
      <c r="H19" s="13"/>
      <c r="I19" s="13"/>
      <c r="J19" s="14"/>
    </row>
    <row r="20" spans="1:10" ht="18">
      <c r="A20" s="15"/>
      <c r="B20" s="102" t="str">
        <f>[1]Pravesh!D220</f>
        <v>Name of Government Employee</v>
      </c>
      <c r="C20" s="102"/>
      <c r="D20" s="102"/>
      <c r="E20" s="102"/>
      <c r="F20" s="11"/>
      <c r="G20" s="105" t="str">
        <f>[1]Pravesh!D222</f>
        <v>Omprakash Manjhu</v>
      </c>
      <c r="H20" s="105"/>
      <c r="I20" s="105"/>
      <c r="J20" s="106"/>
    </row>
    <row r="21" spans="1:10" ht="18">
      <c r="A21" s="15"/>
      <c r="B21" s="103"/>
      <c r="C21" s="103"/>
      <c r="D21" s="103"/>
      <c r="E21" s="103"/>
      <c r="F21" s="11"/>
      <c r="G21" s="107"/>
      <c r="H21" s="107"/>
      <c r="I21" s="107"/>
      <c r="J21" s="108"/>
    </row>
    <row r="22" spans="1:10" ht="18">
      <c r="A22" s="15"/>
      <c r="B22" s="11"/>
      <c r="C22" s="11"/>
      <c r="D22" s="11"/>
      <c r="E22" s="11"/>
      <c r="F22" s="11"/>
      <c r="G22" s="94"/>
      <c r="H22" s="94"/>
      <c r="I22" s="94"/>
      <c r="J22" s="95"/>
    </row>
    <row r="23" spans="1:10" ht="18" customHeight="1">
      <c r="A23" s="10"/>
      <c r="B23" s="96" t="s">
        <v>2</v>
      </c>
      <c r="C23" s="96"/>
      <c r="D23" s="96" t="str">
        <f>[1]Pravesh!D224</f>
        <v>Death</v>
      </c>
      <c r="E23" s="96"/>
      <c r="F23" s="96"/>
      <c r="G23" s="111">
        <f>[1]Mastersheet!H62</f>
        <v>41795</v>
      </c>
      <c r="H23" s="111"/>
      <c r="I23" s="111"/>
      <c r="J23" s="112"/>
    </row>
    <row r="24" spans="1:10" ht="18">
      <c r="A24" s="10"/>
      <c r="B24" s="96"/>
      <c r="C24" s="96"/>
      <c r="D24" s="96"/>
      <c r="E24" s="96"/>
      <c r="F24" s="96"/>
      <c r="G24" s="94"/>
      <c r="H24" s="94"/>
      <c r="I24" s="94"/>
      <c r="J24" s="95"/>
    </row>
    <row r="25" spans="1:10" ht="18">
      <c r="A25" s="10"/>
      <c r="B25" s="11"/>
      <c r="C25" s="11"/>
      <c r="D25" s="11"/>
      <c r="E25" s="11"/>
      <c r="F25" s="11"/>
      <c r="G25" s="94"/>
      <c r="H25" s="94"/>
      <c r="I25" s="94"/>
      <c r="J25" s="95"/>
    </row>
    <row r="26" spans="1:10" ht="18" customHeight="1">
      <c r="A26" s="15"/>
      <c r="B26" s="102" t="s">
        <v>3</v>
      </c>
      <c r="C26" s="102"/>
      <c r="D26" s="102"/>
      <c r="E26" s="102"/>
      <c r="F26" s="11"/>
      <c r="G26" s="105" t="str">
        <f>[1]Mastersheet!B4</f>
        <v>RURAL AYURVED CHIKITSAK</v>
      </c>
      <c r="H26" s="105"/>
      <c r="I26" s="105"/>
      <c r="J26" s="106"/>
    </row>
    <row r="27" spans="1:10" ht="18">
      <c r="A27" s="15"/>
      <c r="B27" s="103"/>
      <c r="C27" s="103"/>
      <c r="D27" s="103"/>
      <c r="E27" s="103"/>
      <c r="F27" s="11"/>
      <c r="G27" s="107"/>
      <c r="H27" s="107"/>
      <c r="I27" s="107"/>
      <c r="J27" s="108"/>
    </row>
    <row r="28" spans="1:10" ht="18">
      <c r="A28" s="15"/>
      <c r="B28" s="11"/>
      <c r="C28" s="11"/>
      <c r="D28" s="11"/>
      <c r="E28" s="11"/>
      <c r="F28" s="11"/>
      <c r="G28" s="94"/>
      <c r="H28" s="94"/>
      <c r="I28" s="94"/>
      <c r="J28" s="95"/>
    </row>
    <row r="29" spans="1:10" ht="18">
      <c r="A29" s="15"/>
      <c r="B29" s="102" t="s">
        <v>4</v>
      </c>
      <c r="C29" s="102"/>
      <c r="D29" s="102"/>
      <c r="E29" s="102"/>
      <c r="F29" s="16"/>
      <c r="G29" s="105" t="str">
        <f>[1]Mastersheet!B5</f>
        <v>DY. DIR. AYURVED DEPARTMENT, BIKANER-334001</v>
      </c>
      <c r="H29" s="107"/>
      <c r="I29" s="107"/>
      <c r="J29" s="108"/>
    </row>
    <row r="30" spans="1:10">
      <c r="A30" s="15"/>
      <c r="B30" s="115"/>
      <c r="C30" s="115"/>
      <c r="D30" s="115"/>
      <c r="E30" s="115"/>
      <c r="F30" s="17"/>
      <c r="G30" s="107"/>
      <c r="H30" s="107"/>
      <c r="I30" s="107"/>
      <c r="J30" s="108"/>
    </row>
    <row r="31" spans="1:10">
      <c r="A31" s="15"/>
      <c r="B31" s="115"/>
      <c r="C31" s="115"/>
      <c r="D31" s="115"/>
      <c r="E31" s="115"/>
      <c r="F31" s="17"/>
      <c r="G31" s="107"/>
      <c r="H31" s="107"/>
      <c r="I31" s="107"/>
      <c r="J31" s="108"/>
    </row>
    <row r="32" spans="1:10" ht="15.75">
      <c r="A32" s="10"/>
      <c r="B32" s="103"/>
      <c r="C32" s="103"/>
      <c r="D32" s="103"/>
      <c r="E32" s="103"/>
      <c r="F32" s="18"/>
      <c r="G32" s="107"/>
      <c r="H32" s="107"/>
      <c r="I32" s="107"/>
      <c r="J32" s="108"/>
    </row>
    <row r="33" spans="1:10" ht="16.5" thickBot="1">
      <c r="A33" s="19"/>
      <c r="B33" s="116"/>
      <c r="C33" s="116"/>
      <c r="D33" s="116"/>
      <c r="E33" s="116"/>
      <c r="F33" s="20"/>
      <c r="G33" s="117"/>
      <c r="H33" s="117"/>
      <c r="I33" s="117"/>
      <c r="J33" s="118"/>
    </row>
    <row r="34" spans="1:10" ht="18.75" thickTop="1">
      <c r="A34" s="21"/>
      <c r="B34" s="22"/>
      <c r="C34" s="22"/>
      <c r="D34" s="22"/>
      <c r="E34" s="22"/>
      <c r="F34" s="23" t="str">
        <f>CONCATENATE("Phone No.","  ","(","  ",[1]Mastersheet!$A$6)</f>
        <v>Phone No.  (  (0151  -2201964  )</v>
      </c>
      <c r="G34" s="23"/>
      <c r="H34" s="23"/>
      <c r="I34" s="23"/>
      <c r="J34" s="24"/>
    </row>
    <row r="35" spans="1:10">
      <c r="J35" s="1">
        <v>1</v>
      </c>
    </row>
  </sheetData>
  <mergeCells count="23">
    <mergeCell ref="G25:J25"/>
    <mergeCell ref="B26:E27"/>
    <mergeCell ref="G26:J27"/>
    <mergeCell ref="G28:J28"/>
    <mergeCell ref="B29:E33"/>
    <mergeCell ref="G29:J33"/>
    <mergeCell ref="A1:J1"/>
    <mergeCell ref="A2:J2"/>
    <mergeCell ref="G17:I17"/>
    <mergeCell ref="G18:J18"/>
    <mergeCell ref="B20:E21"/>
    <mergeCell ref="G20:J21"/>
    <mergeCell ref="G22:J22"/>
    <mergeCell ref="B23:C24"/>
    <mergeCell ref="D23:F24"/>
    <mergeCell ref="L7:M8"/>
    <mergeCell ref="B9:E9"/>
    <mergeCell ref="I9:J9"/>
    <mergeCell ref="B15:E16"/>
    <mergeCell ref="G15:J16"/>
    <mergeCell ref="A12:J13"/>
    <mergeCell ref="G23:J23"/>
    <mergeCell ref="G24:J24"/>
  </mergeCells>
  <hyperlinks>
    <hyperlink ref="L7" location="Menu!A1" tooltip="Click here for access required sheet" display="Menu!A1"/>
    <hyperlink ref="L7:M8" r:id="rId1" tooltip="Click here for access required sheet" display="Home"/>
  </hyperlinks>
  <printOptions horizontalCentered="1" verticalCentered="1"/>
  <pageMargins left="1.0236220472440944" right="0.35433070866141736" top="0.59055118110236227" bottom="0.77" header="0.51181102362204722" footer="0.82"/>
  <pageSetup paperSize="9" scale="99" orientation="portrait" r:id="rId2"/>
  <headerFooter alignWithMargins="0">
    <oddFooter>&amp;R16.18.1.22.5.19.8√97263.0458756048</oddFooter>
  </headerFooter>
  <drawing r:id="rId3"/>
</worksheet>
</file>

<file path=xl/worksheets/sheet10.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C47"/>
  <sheetViews>
    <sheetView tabSelected="1" view="pageBreakPreview" zoomScaleNormal="100" zoomScaleSheetLayoutView="100" workbookViewId="0">
      <selection activeCell="A2" sqref="A2:C9"/>
    </sheetView>
  </sheetViews>
  <sheetFormatPr defaultRowHeight="12.75"/>
  <cols>
    <col min="1" max="1" width="10.5703125" style="26" customWidth="1"/>
    <col min="2" max="2" width="64.140625" style="26" customWidth="1"/>
    <col min="3" max="3" width="10.42578125" style="26" customWidth="1"/>
    <col min="4" max="16384" width="9.140625" style="26"/>
  </cols>
  <sheetData>
    <row r="1" spans="1:3" ht="15.75">
      <c r="A1" s="25" t="s">
        <v>5</v>
      </c>
      <c r="B1" s="25" t="s">
        <v>6</v>
      </c>
      <c r="C1" s="25" t="s">
        <v>7</v>
      </c>
    </row>
    <row r="2" spans="1:3" ht="15.75">
      <c r="A2" s="27" t="s">
        <v>8</v>
      </c>
      <c r="B2" s="28" t="s">
        <v>9</v>
      </c>
      <c r="C2" s="28">
        <v>2</v>
      </c>
    </row>
    <row r="3" spans="1:3" ht="47.25">
      <c r="A3" s="29">
        <v>20</v>
      </c>
      <c r="B3" s="30" t="s">
        <v>82</v>
      </c>
      <c r="C3" s="31" t="s">
        <v>211</v>
      </c>
    </row>
    <row r="4" spans="1:3" ht="51.75" customHeight="1">
      <c r="A4" s="29">
        <v>21</v>
      </c>
      <c r="B4" s="30" t="s">
        <v>210</v>
      </c>
      <c r="C4" s="31" t="s">
        <v>212</v>
      </c>
    </row>
    <row r="5" spans="1:3" ht="31.5">
      <c r="A5" s="29">
        <v>14</v>
      </c>
      <c r="B5" s="30" t="s">
        <v>10</v>
      </c>
      <c r="C5" s="31" t="s">
        <v>213</v>
      </c>
    </row>
    <row r="6" spans="1:3" ht="15.75">
      <c r="A6" s="29" t="s">
        <v>11</v>
      </c>
      <c r="B6" s="30" t="s">
        <v>12</v>
      </c>
      <c r="C6" s="31" t="s">
        <v>214</v>
      </c>
    </row>
    <row r="7" spans="1:3" ht="31.5">
      <c r="A7" s="29" t="s">
        <v>217</v>
      </c>
      <c r="B7" s="30" t="s">
        <v>215</v>
      </c>
      <c r="C7" s="31" t="s">
        <v>216</v>
      </c>
    </row>
    <row r="8" spans="1:3" ht="31.5">
      <c r="A8" s="29" t="s">
        <v>218</v>
      </c>
      <c r="B8" s="30" t="s">
        <v>219</v>
      </c>
      <c r="C8" s="31" t="s">
        <v>220</v>
      </c>
    </row>
    <row r="9" spans="1:3" ht="31.5">
      <c r="A9" s="29" t="s">
        <v>221</v>
      </c>
      <c r="B9" s="30" t="s">
        <v>222</v>
      </c>
      <c r="C9" s="31" t="s">
        <v>223</v>
      </c>
    </row>
    <row r="10" spans="1:3" ht="15.75">
      <c r="A10" s="29"/>
      <c r="B10" s="30"/>
      <c r="C10" s="30"/>
    </row>
    <row r="11" spans="1:3" ht="15.75">
      <c r="A11" s="29"/>
      <c r="B11" s="30"/>
      <c r="C11" s="30"/>
    </row>
    <row r="12" spans="1:3" ht="15.75">
      <c r="A12" s="29"/>
      <c r="B12" s="30"/>
      <c r="C12" s="30"/>
    </row>
    <row r="13" spans="1:3" ht="15.75">
      <c r="A13" s="29"/>
      <c r="B13" s="30"/>
      <c r="C13" s="30"/>
    </row>
    <row r="14" spans="1:3" ht="15.75">
      <c r="A14" s="29"/>
      <c r="B14" s="30"/>
      <c r="C14" s="30"/>
    </row>
    <row r="15" spans="1:3" ht="15.75">
      <c r="A15" s="29"/>
      <c r="B15" s="30"/>
      <c r="C15" s="30"/>
    </row>
    <row r="16" spans="1:3" ht="15.75">
      <c r="A16" s="29"/>
      <c r="B16" s="30"/>
      <c r="C16" s="30"/>
    </row>
    <row r="17" spans="1:3" ht="15.75">
      <c r="A17" s="29"/>
      <c r="B17" s="30"/>
      <c r="C17" s="30"/>
    </row>
    <row r="18" spans="1:3" ht="15.75">
      <c r="A18" s="29"/>
      <c r="B18" s="30"/>
      <c r="C18" s="30"/>
    </row>
    <row r="19" spans="1:3" ht="15.75">
      <c r="A19" s="27"/>
      <c r="B19" s="28"/>
      <c r="C19" s="28"/>
    </row>
    <row r="20" spans="1:3" ht="31.5" hidden="1">
      <c r="A20" s="29">
        <v>4</v>
      </c>
      <c r="B20" s="30" t="s">
        <v>14</v>
      </c>
      <c r="C20" s="30">
        <v>351</v>
      </c>
    </row>
    <row r="21" spans="1:3" ht="47.25" hidden="1">
      <c r="A21" s="29">
        <v>5</v>
      </c>
      <c r="B21" s="30" t="s">
        <v>15</v>
      </c>
      <c r="C21" s="30">
        <v>352</v>
      </c>
    </row>
    <row r="22" spans="1:3" ht="15.75" hidden="1">
      <c r="A22" s="29" t="s">
        <v>16</v>
      </c>
      <c r="B22" s="30" t="s">
        <v>17</v>
      </c>
      <c r="C22" s="30">
        <v>353</v>
      </c>
    </row>
    <row r="23" spans="1:3" ht="15.75" hidden="1">
      <c r="A23" s="29">
        <v>7</v>
      </c>
      <c r="B23" s="30" t="s">
        <v>18</v>
      </c>
      <c r="C23" s="30" t="s">
        <v>19</v>
      </c>
    </row>
    <row r="24" spans="1:3" ht="31.5" hidden="1">
      <c r="A24" s="29">
        <v>8</v>
      </c>
      <c r="B24" s="30" t="s">
        <v>20</v>
      </c>
      <c r="C24" s="30" t="s">
        <v>21</v>
      </c>
    </row>
    <row r="25" spans="1:3" ht="31.5" hidden="1">
      <c r="A25" s="29" t="s">
        <v>22</v>
      </c>
      <c r="B25" s="30" t="s">
        <v>23</v>
      </c>
      <c r="C25" s="30">
        <v>366</v>
      </c>
    </row>
    <row r="26" spans="1:3" ht="31.5" hidden="1">
      <c r="A26" s="29">
        <v>13</v>
      </c>
      <c r="B26" s="30" t="s">
        <v>24</v>
      </c>
      <c r="C26" s="30">
        <v>371</v>
      </c>
    </row>
    <row r="27" spans="1:3" ht="47.25" hidden="1">
      <c r="A27" s="29">
        <v>15</v>
      </c>
      <c r="B27" s="30" t="s">
        <v>25</v>
      </c>
      <c r="C27" s="30">
        <v>375</v>
      </c>
    </row>
    <row r="28" spans="1:3" ht="15.75" hidden="1">
      <c r="A28" s="29" t="s">
        <v>26</v>
      </c>
      <c r="B28" s="30" t="s">
        <v>27</v>
      </c>
      <c r="C28" s="30">
        <v>376</v>
      </c>
    </row>
    <row r="29" spans="1:3" ht="15.75" hidden="1">
      <c r="A29" s="29" t="s">
        <v>28</v>
      </c>
      <c r="B29" s="30" t="s">
        <v>29</v>
      </c>
      <c r="C29" s="30" t="s">
        <v>30</v>
      </c>
    </row>
    <row r="30" spans="1:3" ht="31.5" hidden="1">
      <c r="A30" s="29">
        <v>16</v>
      </c>
      <c r="B30" s="30" t="s">
        <v>31</v>
      </c>
      <c r="C30" s="30">
        <v>379</v>
      </c>
    </row>
    <row r="31" spans="1:3" ht="15.75" hidden="1">
      <c r="A31" s="29" t="s">
        <v>32</v>
      </c>
      <c r="B31" s="30" t="s">
        <v>33</v>
      </c>
      <c r="C31" s="30">
        <v>380</v>
      </c>
    </row>
    <row r="32" spans="1:3" ht="15.75" hidden="1">
      <c r="A32" s="29" t="s">
        <v>34</v>
      </c>
      <c r="B32" s="30" t="s">
        <v>35</v>
      </c>
      <c r="C32" s="30" t="s">
        <v>36</v>
      </c>
    </row>
    <row r="33" spans="1:3" ht="31.5" hidden="1">
      <c r="A33" s="29">
        <v>17</v>
      </c>
      <c r="B33" s="30" t="s">
        <v>37</v>
      </c>
      <c r="C33" s="30" t="s">
        <v>38</v>
      </c>
    </row>
    <row r="34" spans="1:3" ht="47.25" hidden="1">
      <c r="A34" s="29">
        <v>19</v>
      </c>
      <c r="B34" s="30" t="s">
        <v>39</v>
      </c>
      <c r="C34" s="30">
        <v>393</v>
      </c>
    </row>
    <row r="35" spans="1:3" ht="47.25" hidden="1">
      <c r="A35" s="29">
        <v>20</v>
      </c>
      <c r="B35" s="30" t="s">
        <v>40</v>
      </c>
      <c r="C35" s="30" t="s">
        <v>41</v>
      </c>
    </row>
    <row r="36" spans="1:3" ht="47.25" hidden="1">
      <c r="A36" s="29">
        <v>21</v>
      </c>
      <c r="B36" s="30" t="s">
        <v>42</v>
      </c>
      <c r="C36" s="30" t="s">
        <v>43</v>
      </c>
    </row>
    <row r="37" spans="1:3" ht="31.5" hidden="1">
      <c r="A37" s="29">
        <v>22</v>
      </c>
      <c r="B37" s="30" t="s">
        <v>13</v>
      </c>
      <c r="C37" s="30" t="s">
        <v>44</v>
      </c>
    </row>
    <row r="38" spans="1:3" ht="15.75" hidden="1">
      <c r="A38" s="29">
        <v>23</v>
      </c>
      <c r="B38" s="30" t="s">
        <v>45</v>
      </c>
      <c r="C38" s="30">
        <v>400</v>
      </c>
    </row>
    <row r="39" spans="1:3" ht="15.75" hidden="1">
      <c r="A39" s="29">
        <v>24</v>
      </c>
      <c r="B39" s="30" t="s">
        <v>46</v>
      </c>
      <c r="C39" s="30">
        <v>401</v>
      </c>
    </row>
    <row r="40" spans="1:3" ht="47.25" hidden="1">
      <c r="A40" s="29">
        <v>25</v>
      </c>
      <c r="B40" s="30" t="s">
        <v>47</v>
      </c>
      <c r="C40" s="30" t="s">
        <v>48</v>
      </c>
    </row>
    <row r="41" spans="1:3" ht="15.75" hidden="1">
      <c r="A41" s="29">
        <v>26</v>
      </c>
      <c r="B41" s="30" t="s">
        <v>49</v>
      </c>
      <c r="C41" s="30" t="s">
        <v>50</v>
      </c>
    </row>
    <row r="42" spans="1:3" ht="31.5" hidden="1">
      <c r="A42" s="29" t="s">
        <v>51</v>
      </c>
      <c r="B42" s="30" t="s">
        <v>52</v>
      </c>
      <c r="C42" s="30">
        <v>410</v>
      </c>
    </row>
    <row r="43" spans="1:3" ht="31.5" hidden="1">
      <c r="A43" s="29">
        <v>29</v>
      </c>
      <c r="B43" s="30" t="s">
        <v>53</v>
      </c>
      <c r="C43" s="30">
        <v>414</v>
      </c>
    </row>
    <row r="44" spans="1:3" ht="31.5" hidden="1">
      <c r="A44" s="29">
        <v>30</v>
      </c>
      <c r="B44" s="30" t="s">
        <v>54</v>
      </c>
      <c r="C44" s="30" t="s">
        <v>55</v>
      </c>
    </row>
    <row r="45" spans="1:3" ht="15.75" hidden="1">
      <c r="A45" s="29">
        <v>32</v>
      </c>
      <c r="B45" s="30" t="s">
        <v>56</v>
      </c>
      <c r="C45" s="30">
        <v>419</v>
      </c>
    </row>
    <row r="46" spans="1:3" ht="31.5" hidden="1">
      <c r="A46" s="29">
        <v>33</v>
      </c>
      <c r="B46" s="30" t="s">
        <v>57</v>
      </c>
      <c r="C46" s="30" t="s">
        <v>58</v>
      </c>
    </row>
    <row r="47" spans="1:3" ht="30" hidden="1">
      <c r="A47" s="27">
        <v>101</v>
      </c>
      <c r="B47" s="32" t="s">
        <v>59</v>
      </c>
      <c r="C47" s="28" t="s">
        <v>60</v>
      </c>
    </row>
  </sheetData>
  <pageMargins left="0.70866141732283472" right="0.31496062992125984" top="0.74803149606299213" bottom="0.74803149606299213" header="0.31496062992125984" footer="0.70866141732283472"/>
  <pageSetup paperSize="9" orientation="portrait" blackAndWhite="1" r:id="rId1"/>
  <headerFooter>
    <oddFooter>&amp;L16.18.1.22.5.19.8√97263.0458756048</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I38"/>
  <sheetViews>
    <sheetView view="pageBreakPreview" zoomScaleNormal="100" zoomScaleSheetLayoutView="100" workbookViewId="0">
      <selection activeCell="C34" sqref="C34:I35"/>
    </sheetView>
  </sheetViews>
  <sheetFormatPr defaultRowHeight="19.5"/>
  <cols>
    <col min="1" max="1" width="4.42578125" style="33" bestFit="1" customWidth="1"/>
    <col min="2" max="2" width="7.28515625" style="34" customWidth="1"/>
    <col min="3" max="3" width="10.7109375" style="34" customWidth="1"/>
    <col min="4" max="4" width="11.140625" style="34" bestFit="1" customWidth="1"/>
    <col min="5" max="5" width="7.5703125" style="34" customWidth="1"/>
    <col min="6" max="6" width="15.28515625" style="34" customWidth="1"/>
    <col min="7" max="7" width="14.140625" style="34" customWidth="1"/>
    <col min="8" max="8" width="15.140625" style="34" customWidth="1"/>
    <col min="9" max="9" width="16.42578125" style="34" customWidth="1"/>
    <col min="10" max="16384" width="9.140625" style="34"/>
  </cols>
  <sheetData>
    <row r="1" spans="1:9">
      <c r="I1" s="34">
        <v>2</v>
      </c>
    </row>
    <row r="2" spans="1:9" ht="20.25">
      <c r="A2" s="119" t="s">
        <v>61</v>
      </c>
      <c r="B2" s="119"/>
      <c r="C2" s="119"/>
      <c r="D2" s="119"/>
      <c r="E2" s="119"/>
      <c r="F2" s="119"/>
      <c r="G2" s="119"/>
      <c r="H2" s="119"/>
      <c r="I2" s="119"/>
    </row>
    <row r="3" spans="1:9">
      <c r="A3" s="120">
        <v>1</v>
      </c>
      <c r="B3" s="122" t="s">
        <v>62</v>
      </c>
      <c r="C3" s="122"/>
      <c r="D3" s="122"/>
      <c r="E3" s="122"/>
      <c r="F3" s="124" t="str">
        <f>UPPER([1]Mastersheet!B3)</f>
        <v>OMPRAKASH MANJHU</v>
      </c>
      <c r="G3" s="125"/>
      <c r="H3" s="125"/>
      <c r="I3" s="126"/>
    </row>
    <row r="4" spans="1:9">
      <c r="A4" s="121"/>
      <c r="B4" s="123"/>
      <c r="C4" s="123"/>
      <c r="D4" s="123"/>
      <c r="E4" s="123"/>
      <c r="F4" s="127"/>
      <c r="G4" s="128"/>
      <c r="H4" s="128"/>
      <c r="I4" s="129"/>
    </row>
    <row r="5" spans="1:9">
      <c r="A5" s="120">
        <v>2</v>
      </c>
      <c r="B5" s="122" t="s">
        <v>63</v>
      </c>
      <c r="C5" s="122"/>
      <c r="D5" s="122"/>
      <c r="E5" s="122"/>
      <c r="F5" s="124" t="str">
        <f>UPPER([1]Mastersheet!G3)</f>
        <v>GANGA RAM</v>
      </c>
      <c r="G5" s="125"/>
      <c r="H5" s="125"/>
      <c r="I5" s="126"/>
    </row>
    <row r="6" spans="1:9">
      <c r="A6" s="121"/>
      <c r="B6" s="123"/>
      <c r="C6" s="123"/>
      <c r="D6" s="123"/>
      <c r="E6" s="123"/>
      <c r="F6" s="127"/>
      <c r="G6" s="128"/>
      <c r="H6" s="128"/>
      <c r="I6" s="129"/>
    </row>
    <row r="7" spans="1:9">
      <c r="A7" s="120">
        <v>3</v>
      </c>
      <c r="B7" s="122" t="s">
        <v>64</v>
      </c>
      <c r="C7" s="122"/>
      <c r="D7" s="122"/>
      <c r="E7" s="122"/>
      <c r="F7" s="124" t="str">
        <f>UPPER([1]Mastersheet!B4)</f>
        <v>RURAL AYURVED CHIKITSAK</v>
      </c>
      <c r="G7" s="125"/>
      <c r="H7" s="125"/>
      <c r="I7" s="126"/>
    </row>
    <row r="8" spans="1:9">
      <c r="A8" s="121"/>
      <c r="B8" s="123"/>
      <c r="C8" s="123"/>
      <c r="D8" s="123"/>
      <c r="E8" s="123"/>
      <c r="F8" s="127"/>
      <c r="G8" s="128"/>
      <c r="H8" s="128"/>
      <c r="I8" s="129"/>
    </row>
    <row r="9" spans="1:9" ht="19.5" customHeight="1">
      <c r="A9" s="120">
        <v>4</v>
      </c>
      <c r="B9" s="130" t="s">
        <v>65</v>
      </c>
      <c r="C9" s="131"/>
      <c r="D9" s="131"/>
      <c r="E9" s="132"/>
      <c r="F9" s="136" t="str">
        <f>IF([1]Mastersheet!$A$6="(Phone No.-N.A.)",CONCATENATE(UPPER([1]Mastersheet!B5),"  ",""," ",[1]Mastersheet!$A$6),CONCATENATE(UPPER([1]Mastersheet!B5),"  "," ",[1]Mastersheet!$A$6))</f>
        <v>DY. DIR. AYURVED DEPARTMENT, BIKANER-334001   (0151  -2201964  )</v>
      </c>
      <c r="G9" s="137"/>
      <c r="H9" s="137"/>
      <c r="I9" s="138"/>
    </row>
    <row r="10" spans="1:9" ht="21.75" customHeight="1">
      <c r="A10" s="121"/>
      <c r="B10" s="133"/>
      <c r="C10" s="134"/>
      <c r="D10" s="134"/>
      <c r="E10" s="135"/>
      <c r="F10" s="139"/>
      <c r="G10" s="140"/>
      <c r="H10" s="140"/>
      <c r="I10" s="141"/>
    </row>
    <row r="11" spans="1:9">
      <c r="A11" s="120">
        <v>5</v>
      </c>
      <c r="B11" s="122" t="s">
        <v>66</v>
      </c>
      <c r="C11" s="122"/>
      <c r="D11" s="122"/>
      <c r="E11" s="122"/>
      <c r="F11" s="124" t="str">
        <f>UPPER([1]Mastersheet!B7)</f>
        <v>B-27 SURAJ COLONY, JAIPUR ROAD, BIKANER-334001</v>
      </c>
      <c r="G11" s="125"/>
      <c r="H11" s="125"/>
      <c r="I11" s="126"/>
    </row>
    <row r="12" spans="1:9">
      <c r="A12" s="121"/>
      <c r="B12" s="123"/>
      <c r="C12" s="123"/>
      <c r="D12" s="123"/>
      <c r="E12" s="123"/>
      <c r="F12" s="127"/>
      <c r="G12" s="128"/>
      <c r="H12" s="128"/>
      <c r="I12" s="129"/>
    </row>
    <row r="13" spans="1:9">
      <c r="A13" s="35">
        <v>6</v>
      </c>
      <c r="B13" s="142" t="s">
        <v>67</v>
      </c>
      <c r="C13" s="142"/>
      <c r="D13" s="142"/>
      <c r="E13" s="142"/>
      <c r="F13" s="143">
        <f>[1]Mastersheet!C62</f>
        <v>24549</v>
      </c>
      <c r="G13" s="144"/>
      <c r="H13" s="144"/>
      <c r="I13" s="145"/>
    </row>
    <row r="14" spans="1:9">
      <c r="A14" s="35">
        <v>7</v>
      </c>
      <c r="B14" s="142" t="s">
        <v>68</v>
      </c>
      <c r="C14" s="142"/>
      <c r="D14" s="142"/>
      <c r="E14" s="142"/>
      <c r="F14" s="143">
        <f>[1]Mastersheet!B63</f>
        <v>32979</v>
      </c>
      <c r="G14" s="144"/>
      <c r="H14" s="144"/>
      <c r="I14" s="145"/>
    </row>
    <row r="15" spans="1:9">
      <c r="A15" s="35">
        <v>8</v>
      </c>
      <c r="B15" s="146" t="s">
        <v>2</v>
      </c>
      <c r="C15" s="144"/>
      <c r="D15" s="144" t="str">
        <f>[1]Pravesh!D224</f>
        <v>Death</v>
      </c>
      <c r="E15" s="145"/>
      <c r="F15" s="143">
        <f>[1]Mastersheet!H62</f>
        <v>41795</v>
      </c>
      <c r="G15" s="144"/>
      <c r="H15" s="144"/>
      <c r="I15" s="145"/>
    </row>
    <row r="16" spans="1:9">
      <c r="A16" s="35">
        <v>9</v>
      </c>
      <c r="B16" s="142" t="str">
        <f>CONCATENATE("Name of ","  ",[1]Mastersheet!H24)</f>
        <v>Name of   Treasury</v>
      </c>
      <c r="C16" s="142"/>
      <c r="D16" s="142"/>
      <c r="E16" s="142"/>
      <c r="F16" s="146" t="str">
        <f>UPPER([1]Pravesh!I197)</f>
        <v>TREASURY  BIKANER</v>
      </c>
      <c r="G16" s="144"/>
      <c r="H16" s="144"/>
      <c r="I16" s="145"/>
    </row>
    <row r="17" spans="1:9">
      <c r="A17" s="36">
        <v>10</v>
      </c>
      <c r="B17" s="142" t="s">
        <v>69</v>
      </c>
      <c r="C17" s="142"/>
      <c r="D17" s="142"/>
      <c r="E17" s="142"/>
      <c r="F17" s="146">
        <f>IF('[1]Family data'!$J$4&gt;0,'[1]Family data'!J4,"")</f>
        <v>9024707121</v>
      </c>
      <c r="G17" s="144"/>
      <c r="H17" s="144"/>
      <c r="I17" s="145"/>
    </row>
    <row r="18" spans="1:9">
      <c r="A18" s="35">
        <v>11</v>
      </c>
      <c r="B18" s="142" t="s">
        <v>70</v>
      </c>
      <c r="C18" s="142"/>
      <c r="D18" s="142"/>
      <c r="E18" s="142"/>
      <c r="F18" s="147">
        <f>[1]Mastersheet!H28</f>
        <v>61142171764</v>
      </c>
      <c r="G18" s="148"/>
      <c r="H18" s="148"/>
      <c r="I18" s="149"/>
    </row>
    <row r="19" spans="1:9">
      <c r="A19" s="120">
        <v>12</v>
      </c>
      <c r="B19" s="122" t="s">
        <v>71</v>
      </c>
      <c r="C19" s="122"/>
      <c r="D19" s="122"/>
      <c r="E19" s="122"/>
      <c r="F19" s="146" t="str">
        <f>UPPER([1]Mastersheet!H26)</f>
        <v>SBI</v>
      </c>
      <c r="G19" s="144"/>
      <c r="H19" s="144"/>
      <c r="I19" s="145"/>
    </row>
    <row r="20" spans="1:9">
      <c r="A20" s="121"/>
      <c r="B20" s="123"/>
      <c r="C20" s="123"/>
      <c r="D20" s="123"/>
      <c r="E20" s="123"/>
      <c r="F20" s="146" t="str">
        <f>UPPER([1]Mastersheet!H27)</f>
        <v>JASSUSAR GATE, BIKANER</v>
      </c>
      <c r="G20" s="144"/>
      <c r="H20" s="144"/>
      <c r="I20" s="145"/>
    </row>
    <row r="21" spans="1:9">
      <c r="A21" s="120">
        <v>13</v>
      </c>
      <c r="B21" s="122" t="s">
        <v>72</v>
      </c>
      <c r="C21" s="122"/>
      <c r="D21" s="122"/>
      <c r="E21" s="122"/>
      <c r="F21" s="150">
        <f>[1]Mastersheet!$B$140</f>
        <v>650644</v>
      </c>
      <c r="G21" s="151"/>
      <c r="H21" s="151"/>
      <c r="I21" s="152"/>
    </row>
    <row r="22" spans="1:9">
      <c r="A22" s="121"/>
      <c r="B22" s="123"/>
      <c r="C22" s="123"/>
      <c r="D22" s="123"/>
      <c r="E22" s="123"/>
      <c r="F22" s="153"/>
      <c r="G22" s="154"/>
      <c r="H22" s="154"/>
      <c r="I22" s="155"/>
    </row>
    <row r="23" spans="1:9">
      <c r="A23" s="156">
        <v>14</v>
      </c>
      <c r="B23" s="146" t="s">
        <v>73</v>
      </c>
      <c r="C23" s="144"/>
      <c r="D23" s="144"/>
      <c r="E23" s="144"/>
      <c r="F23" s="144"/>
      <c r="G23" s="144"/>
      <c r="H23" s="144"/>
      <c r="I23" s="145"/>
    </row>
    <row r="24" spans="1:9" s="40" customFormat="1" ht="42" customHeight="1">
      <c r="A24" s="156"/>
      <c r="B24" s="37" t="s">
        <v>74</v>
      </c>
      <c r="C24" s="157" t="s">
        <v>75</v>
      </c>
      <c r="D24" s="157"/>
      <c r="E24" s="157"/>
      <c r="F24" s="37" t="s">
        <v>76</v>
      </c>
      <c r="G24" s="38" t="s">
        <v>67</v>
      </c>
      <c r="H24" s="39" t="s">
        <v>77</v>
      </c>
      <c r="I24" s="39" t="s">
        <v>78</v>
      </c>
    </row>
    <row r="25" spans="1:9">
      <c r="A25" s="156"/>
      <c r="B25" s="36">
        <f>IF(G25&gt;0,1,"")</f>
        <v>1</v>
      </c>
      <c r="C25" s="158" t="str">
        <f>IF('[1]Family data'!A11&gt;0,'[1]Family data'!A11,"")</f>
        <v>RAJNI GODRA</v>
      </c>
      <c r="D25" s="158"/>
      <c r="E25" s="158"/>
      <c r="F25" s="41" t="str">
        <f>IF('[1]Family data'!B11&gt;0,'[1]Family data'!B11,"")</f>
        <v>Wife</v>
      </c>
      <c r="G25" s="42">
        <f>IF('[1]Family data'!E11&gt;0,'[1]Family data'!E11,"")</f>
        <v>32752</v>
      </c>
      <c r="H25" s="41" t="str">
        <f>IF('[1]Family data'!F11&gt;0,'[1]Family data'!F11,"")</f>
        <v>Married</v>
      </c>
      <c r="I25" s="41" t="str">
        <f>IF('[1]Family data'!G11&gt;0,'[1]Family data'!G11,"")</f>
        <v>Employed</v>
      </c>
    </row>
    <row r="26" spans="1:9">
      <c r="A26" s="156"/>
      <c r="B26" s="36">
        <f t="shared" ref="B26:B33" si="0">IF(G26="","",B25+1)</f>
        <v>2</v>
      </c>
      <c r="C26" s="158" t="str">
        <f>IF('[1]Family data'!A12&gt;0,'[1]Family data'!A12,"")</f>
        <v>KAMALJEET</v>
      </c>
      <c r="D26" s="158"/>
      <c r="E26" s="158"/>
      <c r="F26" s="41" t="str">
        <f>IF('[1]Family data'!B12&gt;0,'[1]Family data'!B12,"")</f>
        <v>Son</v>
      </c>
      <c r="G26" s="42">
        <f>IF('[1]Family data'!E12&gt;0,'[1]Family data'!E12,"")</f>
        <v>36438</v>
      </c>
      <c r="H26" s="41" t="str">
        <f>IF('[1]Family data'!F12&gt;0,'[1]Family data'!F12,"")</f>
        <v>Unmarried</v>
      </c>
      <c r="I26" s="41" t="str">
        <f>IF('[1]Family data'!G12&gt;0,'[1]Family data'!G12,"")</f>
        <v>Unemployed</v>
      </c>
    </row>
    <row r="27" spans="1:9">
      <c r="A27" s="156"/>
      <c r="B27" s="36">
        <f t="shared" si="0"/>
        <v>3</v>
      </c>
      <c r="C27" s="158" t="str">
        <f>IF('[1]Family data'!A13&gt;0,'[1]Family data'!A13,"")</f>
        <v>SANJANA</v>
      </c>
      <c r="D27" s="158"/>
      <c r="E27" s="158"/>
      <c r="F27" s="41" t="str">
        <f>IF('[1]Family data'!B13&gt;0,'[1]Family data'!B13,"")</f>
        <v>Daughter</v>
      </c>
      <c r="G27" s="42">
        <f>IF('[1]Family data'!E13&gt;0,'[1]Family data'!E13,"")</f>
        <v>38681</v>
      </c>
      <c r="H27" s="41" t="str">
        <f>IF('[1]Family data'!F13&gt;0,'[1]Family data'!F13,"")</f>
        <v>Unmarried</v>
      </c>
      <c r="I27" s="41" t="str">
        <f>IF('[1]Family data'!G13&gt;0,'[1]Family data'!G13,"")</f>
        <v>Unemployed</v>
      </c>
    </row>
    <row r="28" spans="1:9">
      <c r="A28" s="156"/>
      <c r="B28" s="36" t="str">
        <f t="shared" si="0"/>
        <v/>
      </c>
      <c r="C28" s="158" t="str">
        <f>IF('[1]Family data'!A14&gt;0,'[1]Family data'!A14,"")</f>
        <v/>
      </c>
      <c r="D28" s="158"/>
      <c r="E28" s="158"/>
      <c r="F28" s="41" t="str">
        <f>IF('[1]Family data'!B14&gt;0,'[1]Family data'!B14,"")</f>
        <v/>
      </c>
      <c r="G28" s="42" t="str">
        <f>IF('[1]Family data'!E14&gt;0,'[1]Family data'!E14,"")</f>
        <v/>
      </c>
      <c r="H28" s="41" t="str">
        <f>IF('[1]Family data'!F14&gt;0,'[1]Family data'!F14,"")</f>
        <v/>
      </c>
      <c r="I28" s="41" t="str">
        <f>IF('[1]Family data'!G14&gt;0,'[1]Family data'!G14,"")</f>
        <v/>
      </c>
    </row>
    <row r="29" spans="1:9">
      <c r="A29" s="156"/>
      <c r="B29" s="36" t="str">
        <f t="shared" si="0"/>
        <v/>
      </c>
      <c r="C29" s="158" t="str">
        <f>IF('[1]Family data'!A15&gt;0,'[1]Family data'!A15,"")</f>
        <v/>
      </c>
      <c r="D29" s="158"/>
      <c r="E29" s="158"/>
      <c r="F29" s="41" t="str">
        <f>IF('[1]Family data'!B15&gt;0,'[1]Family data'!B15,"")</f>
        <v/>
      </c>
      <c r="G29" s="42" t="str">
        <f>IF('[1]Family data'!E15&gt;0,'[1]Family data'!E15,"")</f>
        <v/>
      </c>
      <c r="H29" s="41" t="str">
        <f>IF('[1]Family data'!F15&gt;0,'[1]Family data'!F15,"")</f>
        <v/>
      </c>
      <c r="I29" s="41" t="str">
        <f>IF('[1]Family data'!G15&gt;0,'[1]Family data'!G15,"")</f>
        <v/>
      </c>
    </row>
    <row r="30" spans="1:9">
      <c r="A30" s="156"/>
      <c r="B30" s="36" t="str">
        <f t="shared" si="0"/>
        <v/>
      </c>
      <c r="C30" s="142" t="str">
        <f>IF('[1]Family data'!A16&gt;0,'[1]Family data'!A16,"")</f>
        <v/>
      </c>
      <c r="D30" s="142"/>
      <c r="E30" s="142"/>
      <c r="F30" s="36" t="str">
        <f>IF('[1]Family data'!B16&gt;0,'[1]Family data'!B16,"")</f>
        <v/>
      </c>
      <c r="G30" s="43" t="str">
        <f>IF('[1]Family data'!E16&gt;0,'[1]Family data'!E16,"")</f>
        <v/>
      </c>
      <c r="H30" s="36" t="str">
        <f>IF('[1]Family data'!F16&gt;0,'[1]Family data'!F16,"")</f>
        <v/>
      </c>
      <c r="I30" s="36" t="str">
        <f>IF('[1]Family data'!G16&gt;0,'[1]Family data'!G16,"")</f>
        <v/>
      </c>
    </row>
    <row r="31" spans="1:9">
      <c r="A31" s="156"/>
      <c r="B31" s="36" t="str">
        <f t="shared" si="0"/>
        <v/>
      </c>
      <c r="C31" s="142" t="str">
        <f>IF('[1]Family data'!A17&gt;0,'[1]Family data'!A17,"")</f>
        <v/>
      </c>
      <c r="D31" s="142"/>
      <c r="E31" s="142"/>
      <c r="F31" s="36" t="str">
        <f>IF('[1]Family data'!B17&gt;0,'[1]Family data'!B17,"")</f>
        <v/>
      </c>
      <c r="G31" s="43" t="str">
        <f>IF('[1]Family data'!E17&gt;0,'[1]Family data'!E17,"")</f>
        <v/>
      </c>
      <c r="H31" s="36" t="str">
        <f>IF('[1]Family data'!F17&gt;0,'[1]Family data'!F17,"")</f>
        <v/>
      </c>
      <c r="I31" s="36" t="str">
        <f>IF('[1]Family data'!G17&gt;0,'[1]Family data'!G17,"")</f>
        <v/>
      </c>
    </row>
    <row r="32" spans="1:9">
      <c r="A32" s="156"/>
      <c r="B32" s="36" t="str">
        <f t="shared" si="0"/>
        <v/>
      </c>
      <c r="C32" s="142" t="str">
        <f>IF('[1]Family data'!A18&gt;0,'[1]Family data'!A18,"")</f>
        <v/>
      </c>
      <c r="D32" s="142"/>
      <c r="E32" s="142"/>
      <c r="F32" s="36" t="str">
        <f>IF('[1]Family data'!B18&gt;0,'[1]Family data'!B18,"")</f>
        <v/>
      </c>
      <c r="G32" s="43" t="str">
        <f>IF('[1]Family data'!E18&gt;0,'[1]Family data'!E18,"")</f>
        <v/>
      </c>
      <c r="H32" s="36" t="str">
        <f>IF('[1]Family data'!F18&gt;0,'[1]Family data'!F18,"")</f>
        <v/>
      </c>
      <c r="I32" s="36" t="str">
        <f>IF('[1]Family data'!G18&gt;0,'[1]Family data'!G18,"")</f>
        <v/>
      </c>
    </row>
    <row r="33" spans="1:9">
      <c r="A33" s="156"/>
      <c r="B33" s="36" t="str">
        <f t="shared" si="0"/>
        <v/>
      </c>
      <c r="C33" s="142" t="str">
        <f>IF('[1]Family data'!A19&gt;0,'[1]Family data'!A19,"")</f>
        <v/>
      </c>
      <c r="D33" s="142"/>
      <c r="E33" s="142"/>
      <c r="F33" s="36" t="str">
        <f>IF('[1]Family data'!B19&gt;0,'[1]Family data'!B19,"")</f>
        <v/>
      </c>
      <c r="G33" s="43" t="str">
        <f>IF('[1]Family data'!E19&gt;0,'[1]Family data'!E19,"")</f>
        <v/>
      </c>
      <c r="H33" s="36" t="str">
        <f>IF('[1]Family data'!F19&gt;0,'[1]Family data'!F19,"")</f>
        <v/>
      </c>
      <c r="I33" s="36" t="str">
        <f>IF('[1]Family data'!G19&gt;0,'[1]Family data'!G19,"")</f>
        <v/>
      </c>
    </row>
    <row r="34" spans="1:9">
      <c r="A34" s="44"/>
      <c r="B34" s="45"/>
      <c r="C34" s="161"/>
      <c r="D34" s="161"/>
      <c r="E34" s="161"/>
      <c r="F34" s="161"/>
      <c r="G34" s="161"/>
      <c r="H34" s="161"/>
      <c r="I34" s="161"/>
    </row>
    <row r="35" spans="1:9">
      <c r="A35" s="44"/>
      <c r="B35" s="45"/>
      <c r="C35" s="162"/>
      <c r="D35" s="162"/>
      <c r="E35" s="162"/>
      <c r="F35" s="162"/>
      <c r="G35" s="162"/>
      <c r="H35" s="162"/>
      <c r="I35" s="162"/>
    </row>
    <row r="36" spans="1:9">
      <c r="A36" s="46"/>
      <c r="B36" s="47"/>
      <c r="C36" s="48"/>
      <c r="D36" s="48"/>
      <c r="E36" s="48"/>
      <c r="F36" s="47"/>
      <c r="G36" s="47"/>
      <c r="H36" s="47"/>
      <c r="I36" s="47"/>
    </row>
    <row r="37" spans="1:9">
      <c r="A37" s="49"/>
      <c r="B37" s="159" t="s">
        <v>79</v>
      </c>
      <c r="C37" s="159"/>
      <c r="D37" s="159"/>
      <c r="E37" s="159"/>
      <c r="F37" s="50"/>
      <c r="G37" s="160" t="str">
        <f>[1]Mastersheet!G9</f>
        <v>DY. DIR. AYURVED DEPARTMENT, BIKANER</v>
      </c>
      <c r="H37" s="160"/>
      <c r="I37" s="160"/>
    </row>
    <row r="38" spans="1:9">
      <c r="A38" s="49"/>
      <c r="B38" s="50"/>
      <c r="C38" s="50"/>
      <c r="D38" s="50"/>
      <c r="E38" s="50"/>
      <c r="F38" s="50"/>
      <c r="G38" s="160"/>
      <c r="H38" s="160"/>
      <c r="I38" s="160"/>
    </row>
  </sheetData>
  <mergeCells count="51">
    <mergeCell ref="B37:E37"/>
    <mergeCell ref="G37:I38"/>
    <mergeCell ref="C29:E29"/>
    <mergeCell ref="C30:E30"/>
    <mergeCell ref="C31:E31"/>
    <mergeCell ref="C32:E32"/>
    <mergeCell ref="C33:E33"/>
    <mergeCell ref="C34:I35"/>
    <mergeCell ref="A23:A33"/>
    <mergeCell ref="B23:I23"/>
    <mergeCell ref="C24:E24"/>
    <mergeCell ref="C25:E25"/>
    <mergeCell ref="C26:E26"/>
    <mergeCell ref="C27:E27"/>
    <mergeCell ref="C28:E28"/>
    <mergeCell ref="A19:A20"/>
    <mergeCell ref="B19:E20"/>
    <mergeCell ref="F19:I19"/>
    <mergeCell ref="F20:I20"/>
    <mergeCell ref="A21:A22"/>
    <mergeCell ref="B21:E22"/>
    <mergeCell ref="F21:I22"/>
    <mergeCell ref="B18:E18"/>
    <mergeCell ref="F18:I18"/>
    <mergeCell ref="B17:E17"/>
    <mergeCell ref="F17:I17"/>
    <mergeCell ref="B15:C15"/>
    <mergeCell ref="B14:E14"/>
    <mergeCell ref="F14:I14"/>
    <mergeCell ref="D15:E15"/>
    <mergeCell ref="F15:I15"/>
    <mergeCell ref="B16:E16"/>
    <mergeCell ref="F16:I16"/>
    <mergeCell ref="A11:A12"/>
    <mergeCell ref="B11:E12"/>
    <mergeCell ref="F11:I12"/>
    <mergeCell ref="B13:E13"/>
    <mergeCell ref="F13:I13"/>
    <mergeCell ref="A7:A8"/>
    <mergeCell ref="B7:E8"/>
    <mergeCell ref="F7:I8"/>
    <mergeCell ref="A9:A10"/>
    <mergeCell ref="B9:E10"/>
    <mergeCell ref="F9:I10"/>
    <mergeCell ref="A2:I2"/>
    <mergeCell ref="A3:A4"/>
    <mergeCell ref="B3:E4"/>
    <mergeCell ref="F3:I4"/>
    <mergeCell ref="A5:A6"/>
    <mergeCell ref="B5:E6"/>
    <mergeCell ref="F5:I6"/>
  </mergeCells>
  <pageMargins left="0.55118110236220474" right="0.35433070866141736" top="0.59055118110236227" bottom="0.56999999999999995" header="0.51181102362204722" footer="0.56999999999999995"/>
  <pageSetup paperSize="9" scale="91" orientation="portrait" r:id="rId1"/>
  <headerFooter alignWithMargins="0">
    <oddFooter>&amp;L16.18.1.22.5.19.8√97263.0458756048</oddFooter>
  </headerFooter>
</worksheet>
</file>

<file path=xl/worksheets/sheet4.xml><?xml version="1.0" encoding="utf-8"?>
<worksheet xmlns="http://schemas.openxmlformats.org/spreadsheetml/2006/main" xmlns:r="http://schemas.openxmlformats.org/officeDocument/2006/relationships">
  <sheetPr codeName="Sheet48"/>
  <dimension ref="A1:N81"/>
  <sheetViews>
    <sheetView view="pageBreakPreview" topLeftCell="A16" zoomScaleNormal="100" zoomScaleSheetLayoutView="100" workbookViewId="0">
      <selection activeCell="F34" sqref="F34:G34"/>
    </sheetView>
  </sheetViews>
  <sheetFormatPr defaultRowHeight="12.75"/>
  <cols>
    <col min="1" max="8" width="9.140625" style="51"/>
    <col min="9" max="9" width="9.85546875" style="51" customWidth="1"/>
    <col min="10" max="12" width="9.140625" style="51"/>
    <col min="13" max="14" width="0" style="51" hidden="1" customWidth="1"/>
    <col min="15" max="16384" width="9.140625" style="51"/>
  </cols>
  <sheetData>
    <row r="1" spans="1:14" ht="15.75">
      <c r="B1" s="163" t="s">
        <v>80</v>
      </c>
      <c r="C1" s="163"/>
      <c r="D1" s="163"/>
      <c r="E1" s="163"/>
      <c r="F1" s="163"/>
      <c r="G1" s="163"/>
      <c r="H1" s="163"/>
      <c r="I1" s="54">
        <v>3</v>
      </c>
      <c r="M1" s="51" t="str">
        <f>[1]Mastersheet!H137</f>
        <v>AA</v>
      </c>
      <c r="N1" s="51" t="str">
        <f>'[1]Family data'!$C$24</f>
        <v>Not Minor</v>
      </c>
    </row>
    <row r="2" spans="1:14" ht="15.75">
      <c r="A2" s="166" t="s">
        <v>81</v>
      </c>
      <c r="B2" s="166"/>
      <c r="C2" s="166"/>
      <c r="D2" s="166"/>
      <c r="E2" s="166"/>
      <c r="F2" s="166"/>
      <c r="G2" s="166"/>
      <c r="H2" s="166"/>
      <c r="I2" s="166"/>
    </row>
    <row r="3" spans="1:14" ht="12.75" customHeight="1">
      <c r="B3" s="167" t="s">
        <v>82</v>
      </c>
      <c r="C3" s="167"/>
      <c r="D3" s="167"/>
      <c r="E3" s="167"/>
      <c r="F3" s="167"/>
      <c r="G3" s="167"/>
      <c r="H3" s="167"/>
      <c r="I3" s="52"/>
    </row>
    <row r="4" spans="1:14" ht="12.75" customHeight="1">
      <c r="A4" s="52"/>
      <c r="B4" s="167"/>
      <c r="C4" s="167"/>
      <c r="D4" s="167"/>
      <c r="E4" s="167"/>
      <c r="F4" s="167"/>
      <c r="G4" s="167"/>
      <c r="H4" s="167"/>
      <c r="I4" s="52"/>
    </row>
    <row r="5" spans="1:14" ht="12.75" customHeight="1">
      <c r="A5" s="52"/>
      <c r="B5" s="167"/>
      <c r="C5" s="167"/>
      <c r="D5" s="167"/>
      <c r="E5" s="167"/>
      <c r="F5" s="167"/>
      <c r="G5" s="167"/>
      <c r="H5" s="167"/>
      <c r="I5" s="52"/>
    </row>
    <row r="6" spans="1:14" ht="12.75" customHeight="1">
      <c r="A6" s="52"/>
      <c r="B6" s="167"/>
      <c r="C6" s="167"/>
      <c r="D6" s="167"/>
      <c r="E6" s="167"/>
      <c r="F6" s="167"/>
      <c r="G6" s="167"/>
      <c r="H6" s="167"/>
      <c r="I6" s="52"/>
    </row>
    <row r="7" spans="1:14" ht="15.75">
      <c r="A7" s="53"/>
      <c r="B7" s="53"/>
      <c r="C7" s="53"/>
      <c r="D7" s="53"/>
      <c r="E7" s="53"/>
      <c r="F7" s="53"/>
      <c r="G7" s="53"/>
      <c r="H7" s="53"/>
      <c r="I7" s="53"/>
    </row>
    <row r="8" spans="1:14" ht="15.75">
      <c r="A8" s="163" t="s">
        <v>83</v>
      </c>
      <c r="B8" s="163"/>
      <c r="C8" s="163"/>
      <c r="D8" s="163"/>
      <c r="E8" s="163"/>
      <c r="F8" s="163"/>
      <c r="G8" s="163"/>
      <c r="H8" s="163"/>
      <c r="I8" s="163"/>
    </row>
    <row r="9" spans="1:14" ht="15.75">
      <c r="A9" s="54"/>
      <c r="B9" s="168" t="str">
        <f>[1]Mastersheet!$G$4</f>
        <v>AYURVED</v>
      </c>
      <c r="C9" s="168"/>
      <c r="D9" s="168"/>
      <c r="E9" s="168"/>
      <c r="F9" s="54" t="s">
        <v>84</v>
      </c>
      <c r="G9" s="54"/>
      <c r="H9" s="54"/>
      <c r="I9" s="54"/>
    </row>
    <row r="10" spans="1:14" ht="15.75">
      <c r="A10" s="55" t="s">
        <v>85</v>
      </c>
      <c r="B10" s="53"/>
      <c r="C10" s="55"/>
      <c r="D10" s="53"/>
      <c r="E10" s="164" t="s">
        <v>86</v>
      </c>
      <c r="F10" s="164"/>
      <c r="G10" s="53"/>
      <c r="H10" s="53"/>
      <c r="I10" s="53"/>
    </row>
    <row r="11" spans="1:14" ht="15.75">
      <c r="A11" s="55" t="s">
        <v>87</v>
      </c>
      <c r="B11" s="55"/>
      <c r="C11" s="55"/>
      <c r="D11" s="53"/>
      <c r="E11" s="53"/>
      <c r="F11" s="53"/>
      <c r="G11" s="169" t="str">
        <f>IF($M$1="AB","The form no 20 is not applicable","")</f>
        <v/>
      </c>
      <c r="H11" s="169"/>
      <c r="I11" s="169"/>
      <c r="J11" s="56"/>
    </row>
    <row r="12" spans="1:14" ht="15.75" customHeight="1">
      <c r="A12" s="170" t="str">
        <f>[1]Mastersheet!G36</f>
        <v>Additional Director</v>
      </c>
      <c r="B12" s="170"/>
      <c r="C12" s="170"/>
      <c r="D12" s="170"/>
      <c r="E12" s="170"/>
      <c r="F12" s="55"/>
      <c r="G12" s="169"/>
      <c r="H12" s="169"/>
      <c r="I12" s="169"/>
      <c r="J12" s="56"/>
    </row>
    <row r="13" spans="1:14" ht="15.75" customHeight="1">
      <c r="A13" s="171" t="str">
        <f>[1]Mastersheet!G37</f>
        <v>Pension &amp; Pension Welfare department</v>
      </c>
      <c r="B13" s="171"/>
      <c r="C13" s="171"/>
      <c r="D13" s="171"/>
      <c r="E13" s="171"/>
      <c r="F13" s="55"/>
      <c r="G13" s="169"/>
      <c r="H13" s="169"/>
      <c r="I13" s="169"/>
      <c r="J13" s="56"/>
    </row>
    <row r="14" spans="1:14" ht="15.75">
      <c r="A14" s="57" t="str">
        <f>[1]Mastersheet!G38</f>
        <v>Jaipur</v>
      </c>
      <c r="B14" s="57"/>
      <c r="C14" s="57"/>
      <c r="D14" s="57"/>
      <c r="E14" s="57"/>
      <c r="F14" s="53"/>
      <c r="G14" s="169"/>
      <c r="H14" s="169"/>
      <c r="I14" s="169"/>
      <c r="J14" s="56"/>
    </row>
    <row r="15" spans="1:14" ht="15.75">
      <c r="A15" s="57"/>
      <c r="B15" s="57"/>
      <c r="C15" s="57"/>
      <c r="D15" s="57"/>
      <c r="E15" s="57"/>
      <c r="F15" s="53"/>
      <c r="G15" s="169"/>
      <c r="H15" s="169"/>
      <c r="I15" s="169"/>
      <c r="J15" s="56"/>
    </row>
    <row r="16" spans="1:14" ht="15.75">
      <c r="A16" s="55"/>
      <c r="B16" s="172" t="s">
        <v>88</v>
      </c>
      <c r="C16" s="172"/>
      <c r="D16" s="170" t="s">
        <v>89</v>
      </c>
      <c r="E16" s="170"/>
      <c r="F16" s="170"/>
      <c r="G16" s="170"/>
      <c r="H16" s="170"/>
      <c r="I16" s="170"/>
    </row>
    <row r="17" spans="1:9" ht="15.75">
      <c r="A17" s="55" t="s">
        <v>90</v>
      </c>
      <c r="B17" s="55"/>
      <c r="C17" s="55"/>
      <c r="D17" s="55"/>
      <c r="E17" s="53"/>
      <c r="F17" s="53"/>
      <c r="G17" s="53"/>
      <c r="H17" s="53"/>
      <c r="I17" s="53"/>
    </row>
    <row r="18" spans="1:9" ht="15.75">
      <c r="A18" s="55"/>
      <c r="B18" s="55"/>
      <c r="C18" s="55"/>
      <c r="D18" s="55"/>
      <c r="E18" s="53"/>
      <c r="F18" s="53"/>
      <c r="G18" s="53"/>
      <c r="H18" s="53"/>
      <c r="I18" s="53"/>
    </row>
    <row r="19" spans="1:9" ht="15.75">
      <c r="A19" s="55"/>
      <c r="B19" s="164" t="s">
        <v>91</v>
      </c>
      <c r="C19" s="164"/>
      <c r="D19" s="164"/>
      <c r="E19" s="58" t="str">
        <f>IF($M$1="AB","--N.A.--",[1]Mastersheet!$B$139)</f>
        <v>Shri</v>
      </c>
      <c r="F19" s="165" t="str">
        <f>IF($M$1="AB","--N.A.--",[1]Mastersheet!$B$3)</f>
        <v>OMPRAKASH MANJHU</v>
      </c>
      <c r="G19" s="165"/>
      <c r="H19" s="165"/>
      <c r="I19" s="165"/>
    </row>
    <row r="20" spans="1:9" ht="15.75" customHeight="1">
      <c r="A20" s="55" t="s">
        <v>92</v>
      </c>
      <c r="B20" s="173" t="str">
        <f>IF($M$1="AB","--N.A.--",[1]Mastersheet!$B$4)</f>
        <v>RURAL AYURVED CHIKITSAK</v>
      </c>
      <c r="C20" s="173"/>
      <c r="D20" s="173"/>
      <c r="E20" s="173"/>
      <c r="F20" s="173"/>
      <c r="G20" s="164" t="s">
        <v>93</v>
      </c>
      <c r="H20" s="164"/>
      <c r="I20" s="164"/>
    </row>
    <row r="21" spans="1:9" ht="15.75">
      <c r="A21" s="170" t="s">
        <v>94</v>
      </c>
      <c r="B21" s="170"/>
      <c r="C21" s="170"/>
      <c r="D21" s="170"/>
      <c r="E21" s="170"/>
      <c r="F21" s="170"/>
      <c r="G21" s="170"/>
      <c r="H21" s="174" t="str">
        <f>IF($M$1="AB","--N.A.--",[1]Mastersheet!$H$138)</f>
        <v>Not Applicable</v>
      </c>
      <c r="I21" s="174"/>
    </row>
    <row r="22" spans="1:9" ht="15.75">
      <c r="A22" s="170" t="s">
        <v>95</v>
      </c>
      <c r="B22" s="170"/>
      <c r="C22" s="170"/>
      <c r="D22" s="175">
        <f>IF($M$1="AB","--N.A.--",[1]Mastersheet!$H$139)</f>
        <v>42547</v>
      </c>
      <c r="E22" s="176"/>
      <c r="F22" s="164" t="s">
        <v>96</v>
      </c>
      <c r="G22" s="164"/>
      <c r="H22" s="164"/>
      <c r="I22" s="164"/>
    </row>
    <row r="23" spans="1:9" ht="15.75">
      <c r="A23" s="55"/>
      <c r="B23" s="55"/>
      <c r="C23" s="53"/>
      <c r="D23" s="55"/>
      <c r="E23" s="53"/>
      <c r="F23" s="53"/>
      <c r="G23" s="53"/>
      <c r="H23" s="53"/>
      <c r="I23" s="53"/>
    </row>
    <row r="24" spans="1:9" ht="15.75">
      <c r="A24" s="55">
        <v>2</v>
      </c>
      <c r="B24" s="170" t="s">
        <v>97</v>
      </c>
      <c r="C24" s="170"/>
      <c r="D24" s="170"/>
      <c r="E24" s="170"/>
      <c r="F24" s="170"/>
      <c r="G24" s="170"/>
      <c r="H24" s="170"/>
      <c r="I24" s="170"/>
    </row>
    <row r="25" spans="1:9" ht="15.75">
      <c r="A25" s="55"/>
      <c r="B25" s="58" t="str">
        <f>E19</f>
        <v>Shri</v>
      </c>
      <c r="C25" s="165" t="str">
        <f>F19</f>
        <v>OMPRAKASH MANJHU</v>
      </c>
      <c r="D25" s="165"/>
      <c r="E25" s="165"/>
      <c r="F25" s="165"/>
      <c r="G25" s="59" t="s">
        <v>98</v>
      </c>
      <c r="H25" s="177">
        <f>IF($M$1="AB","--N.A.--",[1]Mastersheet!$B$128)</f>
        <v>42546</v>
      </c>
      <c r="I25" s="173"/>
    </row>
    <row r="26" spans="1:9" ht="15.75">
      <c r="A26" s="55"/>
      <c r="B26" s="171" t="s">
        <v>99</v>
      </c>
      <c r="C26" s="171"/>
      <c r="D26" s="171"/>
      <c r="E26" s="171"/>
      <c r="F26" s="171"/>
      <c r="G26" s="171"/>
      <c r="H26" s="171"/>
      <c r="I26" s="171"/>
    </row>
    <row r="27" spans="1:9" ht="15.75">
      <c r="A27" s="60"/>
      <c r="B27" s="171"/>
      <c r="C27" s="171"/>
      <c r="D27" s="171"/>
      <c r="E27" s="171"/>
      <c r="F27" s="171"/>
      <c r="G27" s="171"/>
      <c r="H27" s="171"/>
      <c r="I27" s="171"/>
    </row>
    <row r="28" spans="1:9" ht="15.75">
      <c r="A28" s="53"/>
      <c r="B28" s="53"/>
      <c r="C28" s="53"/>
      <c r="D28" s="53"/>
      <c r="E28" s="53"/>
      <c r="F28" s="53"/>
      <c r="G28" s="53"/>
      <c r="H28" s="53"/>
      <c r="I28" s="53"/>
    </row>
    <row r="29" spans="1:9">
      <c r="A29" s="178" t="s">
        <v>100</v>
      </c>
      <c r="B29" s="178" t="s">
        <v>75</v>
      </c>
      <c r="C29" s="178"/>
      <c r="D29" s="178" t="s">
        <v>101</v>
      </c>
      <c r="E29" s="178"/>
      <c r="F29" s="178" t="s">
        <v>102</v>
      </c>
      <c r="G29" s="178"/>
      <c r="H29" s="179" t="s">
        <v>103</v>
      </c>
      <c r="I29" s="180"/>
    </row>
    <row r="30" spans="1:9">
      <c r="A30" s="178"/>
      <c r="B30" s="178"/>
      <c r="C30" s="178"/>
      <c r="D30" s="178"/>
      <c r="E30" s="178"/>
      <c r="F30" s="178"/>
      <c r="G30" s="178"/>
      <c r="H30" s="181"/>
      <c r="I30" s="182"/>
    </row>
    <row r="31" spans="1:9">
      <c r="A31" s="178"/>
      <c r="B31" s="178"/>
      <c r="C31" s="178"/>
      <c r="D31" s="178"/>
      <c r="E31" s="178"/>
      <c r="F31" s="178"/>
      <c r="G31" s="178"/>
      <c r="H31" s="181"/>
      <c r="I31" s="182"/>
    </row>
    <row r="32" spans="1:9">
      <c r="A32" s="178"/>
      <c r="B32" s="178"/>
      <c r="C32" s="178"/>
      <c r="D32" s="178"/>
      <c r="E32" s="178"/>
      <c r="F32" s="178"/>
      <c r="G32" s="178"/>
      <c r="H32" s="181"/>
      <c r="I32" s="182"/>
    </row>
    <row r="33" spans="1:9">
      <c r="A33" s="178"/>
      <c r="B33" s="178"/>
      <c r="C33" s="178"/>
      <c r="D33" s="178"/>
      <c r="E33" s="178"/>
      <c r="F33" s="178"/>
      <c r="G33" s="178"/>
      <c r="H33" s="183"/>
      <c r="I33" s="184"/>
    </row>
    <row r="34" spans="1:9" ht="30.75" customHeight="1">
      <c r="A34" s="61" t="s">
        <v>104</v>
      </c>
      <c r="B34" s="185" t="str">
        <f>IF($M$1="AB","--N.A.--",IF([1]Mastersheet!A145="","",[1]Mastersheet!A145))</f>
        <v>ABC</v>
      </c>
      <c r="C34" s="186"/>
      <c r="D34" s="179" t="str">
        <f>IF($M$1="AB","--N.A.--",IF([1]Mastersheet!B145="","",[1]Mastersheet!B145))</f>
        <v>Daughter</v>
      </c>
      <c r="E34" s="180"/>
      <c r="F34" s="187">
        <f>IF($M$1="AB","--N.A.--",IF([1]Mastersheet!C145="","",[1]Mastersheet!C145))</f>
        <v>31181</v>
      </c>
      <c r="G34" s="188"/>
      <c r="H34" s="187">
        <f>IF($M$1="AB","--N.A.--",IF([1]Mastersheet!D145="","",[1]Mastersheet!D145))</f>
        <v>42036</v>
      </c>
      <c r="I34" s="188"/>
    </row>
    <row r="35" spans="1:9" ht="30.75" customHeight="1">
      <c r="A35" s="61" t="s">
        <v>105</v>
      </c>
      <c r="B35" s="185" t="str">
        <f>IF($M$1="AB","--N.A.--",IF([1]Mastersheet!A146="","",[1]Mastersheet!A146))</f>
        <v>EFG</v>
      </c>
      <c r="C35" s="186"/>
      <c r="D35" s="179" t="str">
        <f>IF($M$1="AB","--N.A.--",IF([1]Mastersheet!B146="","",[1]Mastersheet!B146))</f>
        <v>Son</v>
      </c>
      <c r="E35" s="180"/>
      <c r="F35" s="187">
        <f>IF($M$1="AB","--N.A.--",IF([1]Mastersheet!C146="","",[1]Mastersheet!C146))</f>
        <v>33008</v>
      </c>
      <c r="G35" s="188"/>
      <c r="H35" s="187">
        <f>IF($M$1="AB","--N.A.--",IF([1]Mastersheet!D146="","",[1]Mastersheet!D146))</f>
        <v>42037</v>
      </c>
      <c r="I35" s="188"/>
    </row>
    <row r="36" spans="1:9" ht="30.75" customHeight="1">
      <c r="A36" s="61" t="s">
        <v>106</v>
      </c>
      <c r="B36" s="185" t="str">
        <f>IF($M$1="AB","--N.A.--",IF([1]Mastersheet!A147="","",[1]Mastersheet!A147))</f>
        <v>PQR</v>
      </c>
      <c r="C36" s="186"/>
      <c r="D36" s="179" t="str">
        <f>IF($M$1="AB","--N.A.--",IF([1]Mastersheet!B147="","",[1]Mastersheet!B147))</f>
        <v>Son</v>
      </c>
      <c r="E36" s="180"/>
      <c r="F36" s="187">
        <f>IF($M$1="AB","--N.A.--",IF([1]Mastersheet!C147="","",[1]Mastersheet!C147))</f>
        <v>33008</v>
      </c>
      <c r="G36" s="188"/>
      <c r="H36" s="187">
        <f>IF($M$1="AB","--N.A.--",IF([1]Mastersheet!D147="","",[1]Mastersheet!D147))</f>
        <v>42038</v>
      </c>
      <c r="I36" s="188"/>
    </row>
    <row r="37" spans="1:9" ht="30.75" customHeight="1">
      <c r="A37" s="61" t="s">
        <v>107</v>
      </c>
      <c r="B37" s="185" t="str">
        <f>IF($M$1="AB","--N.A.--",IF([1]Mastersheet!A148="","",[1]Mastersheet!A148))</f>
        <v>XYZ</v>
      </c>
      <c r="C37" s="186"/>
      <c r="D37" s="179" t="str">
        <f>IF($M$1="AB","--N.A.--",IF([1]Mastersheet!B148="","",[1]Mastersheet!B148))</f>
        <v>Son</v>
      </c>
      <c r="E37" s="180"/>
      <c r="F37" s="187">
        <f>IF($M$1="AB","--N.A.--",IF([1]Mastersheet!C148="","",[1]Mastersheet!C148))</f>
        <v>33008</v>
      </c>
      <c r="G37" s="188"/>
      <c r="H37" s="187">
        <f>IF($M$1="AB","--N.A.--",IF([1]Mastersheet!D148="","",[1]Mastersheet!D148))</f>
        <v>42039</v>
      </c>
      <c r="I37" s="188"/>
    </row>
    <row r="38" spans="1:9" ht="12.75" customHeight="1">
      <c r="A38" s="191">
        <v>3</v>
      </c>
      <c r="B38" s="194" t="s">
        <v>108</v>
      </c>
      <c r="C38" s="195"/>
      <c r="D38" s="195"/>
      <c r="E38" s="195"/>
      <c r="F38" s="195"/>
      <c r="G38" s="195"/>
      <c r="H38" s="195"/>
      <c r="I38" s="195"/>
    </row>
    <row r="39" spans="1:9" ht="12.75" customHeight="1">
      <c r="A39" s="192"/>
      <c r="B39" s="196"/>
      <c r="C39" s="196"/>
      <c r="D39" s="196"/>
      <c r="E39" s="196"/>
      <c r="F39" s="196"/>
      <c r="G39" s="196"/>
      <c r="H39" s="196"/>
      <c r="I39" s="196"/>
    </row>
    <row r="40" spans="1:9" ht="12.75" customHeight="1">
      <c r="A40" s="192"/>
      <c r="B40" s="196"/>
      <c r="C40" s="196"/>
      <c r="D40" s="196"/>
      <c r="E40" s="196"/>
      <c r="F40" s="196"/>
      <c r="G40" s="196"/>
      <c r="H40" s="196"/>
      <c r="I40" s="196"/>
    </row>
    <row r="41" spans="1:9" ht="12.75" customHeight="1">
      <c r="A41" s="193"/>
      <c r="B41" s="196"/>
      <c r="C41" s="196"/>
      <c r="D41" s="196"/>
      <c r="E41" s="196"/>
      <c r="F41" s="196"/>
      <c r="G41" s="196"/>
      <c r="H41" s="196"/>
      <c r="I41" s="196"/>
    </row>
    <row r="42" spans="1:9" ht="12.75" hidden="1" customHeight="1">
      <c r="A42" s="193"/>
      <c r="B42" s="196"/>
      <c r="C42" s="196"/>
      <c r="D42" s="196"/>
      <c r="E42" s="196"/>
      <c r="F42" s="196"/>
      <c r="G42" s="196"/>
      <c r="H42" s="196"/>
      <c r="I42" s="196"/>
    </row>
    <row r="43" spans="1:9" ht="15.75">
      <c r="A43" s="193"/>
      <c r="B43" s="58" t="str">
        <f>IF('[1]Family data'!C24="Minor",B25,"--N.A.--")</f>
        <v>--N.A.--</v>
      </c>
      <c r="C43" s="165" t="str">
        <f>IF('[1]Family data'!C24="Minor",F19,"--N.A.--")</f>
        <v>--N.A.--</v>
      </c>
      <c r="D43" s="165"/>
      <c r="E43" s="165"/>
      <c r="F43" s="165"/>
      <c r="G43" s="197" t="s">
        <v>109</v>
      </c>
      <c r="H43" s="197"/>
      <c r="I43" s="197"/>
    </row>
    <row r="44" spans="1:9" ht="15.75">
      <c r="A44" s="62">
        <v>4</v>
      </c>
      <c r="B44" s="170" t="s">
        <v>110</v>
      </c>
      <c r="C44" s="170"/>
      <c r="D44" s="170"/>
      <c r="E44" s="170"/>
      <c r="F44" s="170"/>
      <c r="G44" s="170"/>
      <c r="H44" s="174">
        <f>IF($M$1="AB","--N.A.--",[1]Mastersheet!$H$141)</f>
        <v>12000</v>
      </c>
      <c r="I44" s="174"/>
    </row>
    <row r="45" spans="1:9" ht="15.75" customHeight="1">
      <c r="A45" s="62"/>
      <c r="B45" s="170" t="s">
        <v>111</v>
      </c>
      <c r="C45" s="170"/>
      <c r="D45" s="170"/>
      <c r="E45" s="170"/>
      <c r="F45" s="170"/>
      <c r="G45" s="170"/>
      <c r="H45" s="170"/>
      <c r="I45" s="170"/>
    </row>
    <row r="46" spans="1:9" ht="15.75" customHeight="1">
      <c r="A46" s="62"/>
      <c r="B46" s="170" t="s">
        <v>112</v>
      </c>
      <c r="C46" s="170"/>
      <c r="D46" s="170"/>
      <c r="E46" s="170"/>
      <c r="F46" s="189">
        <f>IF($M$1="AB","--N.A.--",[1]Mastersheet!$H$142)</f>
        <v>42050</v>
      </c>
      <c r="G46" s="190"/>
      <c r="H46" s="164" t="s">
        <v>113</v>
      </c>
      <c r="I46" s="164"/>
    </row>
    <row r="47" spans="1:9" ht="15.75" customHeight="1">
      <c r="A47" s="62"/>
      <c r="B47" s="170" t="s">
        <v>114</v>
      </c>
      <c r="C47" s="170"/>
      <c r="D47" s="170"/>
      <c r="E47" s="170"/>
      <c r="F47" s="170"/>
      <c r="G47" s="170"/>
      <c r="H47" s="170"/>
      <c r="I47" s="170"/>
    </row>
    <row r="48" spans="1:9" ht="15.75" customHeight="1">
      <c r="A48" s="62"/>
      <c r="B48" s="170" t="s">
        <v>115</v>
      </c>
      <c r="C48" s="170"/>
      <c r="D48" s="170"/>
      <c r="E48" s="189" t="str">
        <f>IF($M$1="AB","--N.A.--",[1]Mastersheet!$H$143)</f>
        <v>death</v>
      </c>
      <c r="F48" s="190"/>
      <c r="G48" s="59"/>
      <c r="H48" s="59"/>
      <c r="I48" s="59"/>
    </row>
    <row r="49" spans="1:9" ht="15.75" customHeight="1">
      <c r="A49" s="62"/>
      <c r="B49" s="59"/>
      <c r="C49" s="59"/>
      <c r="D49" s="59"/>
      <c r="E49" s="88"/>
      <c r="F49" s="89"/>
      <c r="G49" s="59"/>
      <c r="H49" s="59"/>
      <c r="I49" s="90">
        <v>4</v>
      </c>
    </row>
    <row r="50" spans="1:9" ht="15.75">
      <c r="A50" s="62">
        <v>5</v>
      </c>
      <c r="B50" s="170" t="s">
        <v>116</v>
      </c>
      <c r="C50" s="170"/>
      <c r="D50" s="170"/>
      <c r="E50" s="170"/>
      <c r="F50" s="170"/>
      <c r="G50" s="170"/>
      <c r="H50" s="170"/>
      <c r="I50" s="170"/>
    </row>
    <row r="51" spans="1:9">
      <c r="A51" s="198">
        <v>6</v>
      </c>
      <c r="B51" s="199" t="s">
        <v>117</v>
      </c>
      <c r="C51" s="199"/>
      <c r="D51" s="199"/>
      <c r="E51" s="199"/>
      <c r="F51" s="199"/>
      <c r="G51" s="199"/>
      <c r="H51" s="199"/>
      <c r="I51" s="199"/>
    </row>
    <row r="52" spans="1:9">
      <c r="A52" s="198"/>
      <c r="B52" s="199"/>
      <c r="C52" s="199"/>
      <c r="D52" s="199"/>
      <c r="E52" s="199"/>
      <c r="F52" s="199"/>
      <c r="G52" s="199"/>
      <c r="H52" s="199"/>
      <c r="I52" s="199"/>
    </row>
    <row r="53" spans="1:9">
      <c r="A53" s="198"/>
      <c r="B53" s="199"/>
      <c r="C53" s="199"/>
      <c r="D53" s="199"/>
      <c r="E53" s="199"/>
      <c r="F53" s="199"/>
      <c r="G53" s="199"/>
      <c r="H53" s="199"/>
      <c r="I53" s="199"/>
    </row>
    <row r="54" spans="1:9">
      <c r="A54" s="198"/>
      <c r="B54" s="199"/>
      <c r="C54" s="199"/>
      <c r="D54" s="199"/>
      <c r="E54" s="199"/>
      <c r="F54" s="199"/>
      <c r="G54" s="199"/>
      <c r="H54" s="199"/>
      <c r="I54" s="199"/>
    </row>
    <row r="55" spans="1:9" ht="15.75">
      <c r="A55" s="53"/>
      <c r="B55" s="53"/>
      <c r="C55" s="53"/>
      <c r="D55" s="53"/>
      <c r="E55" s="53"/>
      <c r="F55" s="166" t="s">
        <v>118</v>
      </c>
      <c r="G55" s="166"/>
      <c r="H55" s="166"/>
      <c r="I55" s="166"/>
    </row>
    <row r="56" spans="1:9" ht="15.75">
      <c r="A56" s="53"/>
      <c r="B56" s="53"/>
      <c r="C56" s="53"/>
      <c r="D56" s="53"/>
      <c r="E56" s="53"/>
      <c r="F56" s="53"/>
      <c r="G56" s="53"/>
      <c r="H56" s="53"/>
      <c r="I56" s="53"/>
    </row>
    <row r="57" spans="1:9" ht="15.75">
      <c r="A57" s="53"/>
      <c r="B57" s="53"/>
      <c r="C57" s="53"/>
      <c r="D57" s="53"/>
      <c r="E57" s="53"/>
      <c r="F57" s="200" t="str">
        <f>[1]Mastersheet!$G$9</f>
        <v>DY. DIR. AYURVED DEPARTMENT, BIKANER</v>
      </c>
      <c r="G57" s="200"/>
      <c r="H57" s="200"/>
      <c r="I57" s="200"/>
    </row>
    <row r="58" spans="1:9" ht="15.75">
      <c r="A58" s="53"/>
      <c r="B58" s="53"/>
      <c r="C58" s="53"/>
      <c r="D58" s="53"/>
      <c r="E58" s="53"/>
      <c r="F58" s="200"/>
      <c r="G58" s="200"/>
      <c r="H58" s="200"/>
      <c r="I58" s="200"/>
    </row>
    <row r="59" spans="1:9" ht="15.75">
      <c r="A59" s="53"/>
      <c r="B59" s="53"/>
      <c r="C59" s="53"/>
      <c r="D59" s="53"/>
      <c r="E59" s="53"/>
      <c r="F59" s="200"/>
      <c r="G59" s="200"/>
      <c r="H59" s="200"/>
      <c r="I59" s="200"/>
    </row>
    <row r="60" spans="1:9" ht="16.5" thickBot="1">
      <c r="A60" s="201" t="s">
        <v>119</v>
      </c>
      <c r="B60" s="201"/>
      <c r="C60" s="201"/>
      <c r="D60" s="201"/>
      <c r="E60" s="201"/>
      <c r="F60" s="201"/>
      <c r="G60" s="201"/>
      <c r="H60" s="201"/>
      <c r="I60" s="201"/>
    </row>
    <row r="61" spans="1:9" ht="15.75">
      <c r="A61" s="53"/>
      <c r="B61" s="53"/>
      <c r="C61" s="53"/>
      <c r="D61" s="53"/>
      <c r="E61" s="53"/>
      <c r="F61" s="53"/>
      <c r="G61" s="53"/>
      <c r="H61" s="53"/>
      <c r="I61" s="53"/>
    </row>
    <row r="62" spans="1:9" ht="15.75">
      <c r="A62" s="63">
        <v>1</v>
      </c>
      <c r="B62" s="171" t="s">
        <v>120</v>
      </c>
      <c r="C62" s="171"/>
      <c r="D62" s="171"/>
      <c r="E62" s="171"/>
      <c r="F62" s="171"/>
      <c r="G62" s="171"/>
      <c r="H62" s="171"/>
      <c r="I62" s="171"/>
    </row>
    <row r="63" spans="1:9" ht="15.75">
      <c r="A63" s="63">
        <v>2</v>
      </c>
      <c r="B63" s="171" t="s">
        <v>121</v>
      </c>
      <c r="C63" s="171"/>
      <c r="D63" s="171"/>
      <c r="E63" s="171"/>
      <c r="F63" s="171"/>
      <c r="G63" s="171"/>
      <c r="H63" s="171"/>
      <c r="I63" s="171"/>
    </row>
    <row r="64" spans="1:9" ht="15.75">
      <c r="A64" s="63"/>
      <c r="B64" s="171"/>
      <c r="C64" s="171"/>
      <c r="D64" s="171"/>
      <c r="E64" s="171"/>
      <c r="F64" s="171"/>
      <c r="G64" s="171"/>
      <c r="H64" s="171"/>
      <c r="I64" s="171"/>
    </row>
    <row r="65" spans="1:9" ht="15.75">
      <c r="A65" s="63">
        <v>3</v>
      </c>
      <c r="B65" s="171" t="s">
        <v>122</v>
      </c>
      <c r="C65" s="171"/>
      <c r="D65" s="171"/>
      <c r="E65" s="171"/>
      <c r="F65" s="171"/>
      <c r="G65" s="171"/>
      <c r="H65" s="171"/>
      <c r="I65" s="171"/>
    </row>
    <row r="66" spans="1:9" ht="15.75">
      <c r="A66" s="63"/>
      <c r="B66" s="171"/>
      <c r="C66" s="171"/>
      <c r="D66" s="171"/>
      <c r="E66" s="171"/>
      <c r="F66" s="171"/>
      <c r="G66" s="171"/>
      <c r="H66" s="171"/>
      <c r="I66" s="171"/>
    </row>
    <row r="67" spans="1:9" ht="15.75">
      <c r="A67" s="63">
        <v>4</v>
      </c>
      <c r="B67" s="171" t="s">
        <v>123</v>
      </c>
      <c r="C67" s="171"/>
      <c r="D67" s="171"/>
      <c r="E67" s="171"/>
      <c r="F67" s="171"/>
      <c r="G67" s="171"/>
      <c r="H67" s="171"/>
      <c r="I67" s="171"/>
    </row>
    <row r="68" spans="1:9" ht="15.75">
      <c r="A68" s="63">
        <v>5</v>
      </c>
      <c r="B68" s="171" t="s">
        <v>124</v>
      </c>
      <c r="C68" s="171"/>
      <c r="D68" s="171"/>
      <c r="E68" s="171"/>
      <c r="F68" s="171"/>
      <c r="G68" s="171"/>
      <c r="H68" s="171"/>
      <c r="I68" s="171"/>
    </row>
    <row r="69" spans="1:9" ht="15.75">
      <c r="A69" s="63">
        <v>6</v>
      </c>
      <c r="B69" s="171" t="s">
        <v>125</v>
      </c>
      <c r="C69" s="171"/>
      <c r="D69" s="171"/>
      <c r="E69" s="171"/>
      <c r="F69" s="171"/>
      <c r="G69" s="171"/>
      <c r="H69" s="171"/>
      <c r="I69" s="171"/>
    </row>
    <row r="70" spans="1:9" ht="15.75">
      <c r="A70" s="63"/>
      <c r="B70" s="64"/>
      <c r="C70" s="64"/>
      <c r="D70" s="64"/>
      <c r="E70" s="64"/>
      <c r="F70" s="64"/>
      <c r="G70" s="64"/>
      <c r="H70" s="64"/>
      <c r="I70" s="64"/>
    </row>
    <row r="71" spans="1:9" ht="15.75">
      <c r="A71" s="63"/>
      <c r="B71" s="64"/>
      <c r="C71" s="64"/>
      <c r="D71" s="64"/>
      <c r="E71" s="64"/>
      <c r="F71" s="64"/>
      <c r="G71" s="64"/>
      <c r="H71" s="64"/>
      <c r="I71" s="64"/>
    </row>
    <row r="72" spans="1:9" ht="15.75">
      <c r="A72" s="63"/>
      <c r="B72" s="64"/>
      <c r="C72" s="64"/>
      <c r="D72" s="64"/>
      <c r="E72" s="64"/>
      <c r="F72" s="64"/>
      <c r="G72" s="64"/>
      <c r="H72" s="64"/>
      <c r="I72" s="64"/>
    </row>
    <row r="73" spans="1:9" ht="16.5" thickBot="1">
      <c r="A73" s="65"/>
      <c r="B73" s="202"/>
      <c r="C73" s="202"/>
      <c r="D73" s="202"/>
      <c r="E73" s="202"/>
      <c r="F73" s="202"/>
      <c r="G73" s="202"/>
      <c r="H73" s="202"/>
      <c r="I73" s="202"/>
    </row>
    <row r="74" spans="1:9">
      <c r="A74" s="193" t="s">
        <v>126</v>
      </c>
      <c r="B74" s="171" t="s">
        <v>127</v>
      </c>
      <c r="C74" s="171"/>
      <c r="D74" s="171"/>
      <c r="E74" s="171"/>
      <c r="F74" s="171"/>
      <c r="G74" s="171"/>
      <c r="H74" s="171"/>
      <c r="I74" s="171"/>
    </row>
    <row r="75" spans="1:9">
      <c r="A75" s="193"/>
      <c r="B75" s="171"/>
      <c r="C75" s="171"/>
      <c r="D75" s="171"/>
      <c r="E75" s="171"/>
      <c r="F75" s="171"/>
      <c r="G75" s="171"/>
      <c r="H75" s="171"/>
      <c r="I75" s="171"/>
    </row>
    <row r="76" spans="1:9">
      <c r="A76" s="193"/>
      <c r="B76" s="171"/>
      <c r="C76" s="171"/>
      <c r="D76" s="171"/>
      <c r="E76" s="171"/>
      <c r="F76" s="171"/>
      <c r="G76" s="171"/>
      <c r="H76" s="171"/>
      <c r="I76" s="171"/>
    </row>
    <row r="77" spans="1:9">
      <c r="A77" s="193"/>
      <c r="B77" s="171"/>
      <c r="C77" s="171"/>
      <c r="D77" s="171"/>
      <c r="E77" s="171"/>
      <c r="F77" s="171"/>
      <c r="G77" s="171"/>
      <c r="H77" s="171"/>
      <c r="I77" s="171"/>
    </row>
    <row r="78" spans="1:9">
      <c r="A78" s="193"/>
      <c r="B78" s="171"/>
      <c r="C78" s="171"/>
      <c r="D78" s="171"/>
      <c r="E78" s="171"/>
      <c r="F78" s="171"/>
      <c r="G78" s="171"/>
      <c r="H78" s="171"/>
      <c r="I78" s="171"/>
    </row>
    <row r="79" spans="1:9">
      <c r="A79" s="193"/>
      <c r="B79" s="171"/>
      <c r="C79" s="171"/>
      <c r="D79" s="171"/>
      <c r="E79" s="171"/>
      <c r="F79" s="171"/>
      <c r="G79" s="171"/>
      <c r="H79" s="171"/>
      <c r="I79" s="171"/>
    </row>
    <row r="80" spans="1:9">
      <c r="A80" s="193" t="s">
        <v>128</v>
      </c>
      <c r="B80" s="170" t="s">
        <v>129</v>
      </c>
      <c r="C80" s="170"/>
      <c r="D80" s="170"/>
      <c r="E80" s="170"/>
      <c r="F80" s="170"/>
      <c r="G80" s="170"/>
      <c r="H80" s="170"/>
      <c r="I80" s="170"/>
    </row>
    <row r="81" spans="1:9" ht="18" customHeight="1">
      <c r="A81" s="193"/>
      <c r="B81" s="170"/>
      <c r="C81" s="170"/>
      <c r="D81" s="170"/>
      <c r="E81" s="170"/>
      <c r="F81" s="170"/>
      <c r="G81" s="170"/>
      <c r="H81" s="170"/>
      <c r="I81" s="170"/>
    </row>
  </sheetData>
  <mergeCells count="75">
    <mergeCell ref="A74:A79"/>
    <mergeCell ref="B74:I79"/>
    <mergeCell ref="A80:A81"/>
    <mergeCell ref="B80:I81"/>
    <mergeCell ref="B62:I62"/>
    <mergeCell ref="B63:I64"/>
    <mergeCell ref="B65:I66"/>
    <mergeCell ref="B67:I67"/>
    <mergeCell ref="B68:I68"/>
    <mergeCell ref="B73:I73"/>
    <mergeCell ref="B69:I69"/>
    <mergeCell ref="B50:I50"/>
    <mergeCell ref="A51:A54"/>
    <mergeCell ref="B51:I54"/>
    <mergeCell ref="F55:I55"/>
    <mergeCell ref="F57:I59"/>
    <mergeCell ref="A60:I60"/>
    <mergeCell ref="B48:D48"/>
    <mergeCell ref="E48:F48"/>
    <mergeCell ref="A38:A43"/>
    <mergeCell ref="B38:I42"/>
    <mergeCell ref="C43:F43"/>
    <mergeCell ref="G43:I43"/>
    <mergeCell ref="B44:G44"/>
    <mergeCell ref="H44:I44"/>
    <mergeCell ref="B45:I45"/>
    <mergeCell ref="B46:E46"/>
    <mergeCell ref="F46:G46"/>
    <mergeCell ref="H46:I46"/>
    <mergeCell ref="B47:I47"/>
    <mergeCell ref="B36:C36"/>
    <mergeCell ref="D36:E36"/>
    <mergeCell ref="F36:G36"/>
    <mergeCell ref="H36:I36"/>
    <mergeCell ref="B37:C37"/>
    <mergeCell ref="D37:E37"/>
    <mergeCell ref="F37:G37"/>
    <mergeCell ref="H37:I37"/>
    <mergeCell ref="B34:C34"/>
    <mergeCell ref="D34:E34"/>
    <mergeCell ref="F34:G34"/>
    <mergeCell ref="H34:I34"/>
    <mergeCell ref="B35:C35"/>
    <mergeCell ref="D35:E35"/>
    <mergeCell ref="F35:G35"/>
    <mergeCell ref="H35:I35"/>
    <mergeCell ref="B24:I24"/>
    <mergeCell ref="C25:F25"/>
    <mergeCell ref="H25:I25"/>
    <mergeCell ref="B26:I27"/>
    <mergeCell ref="A29:A33"/>
    <mergeCell ref="B29:C33"/>
    <mergeCell ref="D29:E33"/>
    <mergeCell ref="F29:G33"/>
    <mergeCell ref="H29:I33"/>
    <mergeCell ref="B20:F20"/>
    <mergeCell ref="G20:I20"/>
    <mergeCell ref="A21:G21"/>
    <mergeCell ref="H21:I21"/>
    <mergeCell ref="A22:C22"/>
    <mergeCell ref="D22:E22"/>
    <mergeCell ref="F22:I22"/>
    <mergeCell ref="B1:H1"/>
    <mergeCell ref="B19:D19"/>
    <mergeCell ref="F19:I19"/>
    <mergeCell ref="A2:I2"/>
    <mergeCell ref="B3:H6"/>
    <mergeCell ref="A8:I8"/>
    <mergeCell ref="B9:E9"/>
    <mergeCell ref="E10:F10"/>
    <mergeCell ref="G11:I15"/>
    <mergeCell ref="A12:E12"/>
    <mergeCell ref="A13:E13"/>
    <mergeCell ref="B16:C16"/>
    <mergeCell ref="D16:I16"/>
  </mergeCells>
  <pageMargins left="0.7" right="0.37" top="0.56000000000000005" bottom="0.48" header="0.3" footer="0.3"/>
  <pageSetup paperSize="9" orientation="portrait" verticalDpi="0" r:id="rId1"/>
  <rowBreaks count="1" manualBreakCount="1">
    <brk id="48" max="8" man="1"/>
  </rowBreaks>
</worksheet>
</file>

<file path=xl/worksheets/sheet5.xml><?xml version="1.0" encoding="utf-8"?>
<worksheet xmlns="http://schemas.openxmlformats.org/spreadsheetml/2006/main" xmlns:r="http://schemas.openxmlformats.org/officeDocument/2006/relationships">
  <sheetPr codeName="Sheet52"/>
  <dimension ref="A1:R80"/>
  <sheetViews>
    <sheetView view="pageBreakPreview" topLeftCell="A25" zoomScaleNormal="100" zoomScaleSheetLayoutView="100" workbookViewId="0">
      <selection activeCell="I47" sqref="I47"/>
    </sheetView>
  </sheetViews>
  <sheetFormatPr defaultRowHeight="12.75"/>
  <cols>
    <col min="1" max="8" width="9.140625" style="51"/>
    <col min="9" max="9" width="9.85546875" style="51" customWidth="1"/>
    <col min="10" max="12" width="9.140625" style="51"/>
    <col min="13" max="13" width="9.140625" style="51" customWidth="1"/>
    <col min="14" max="16384" width="9.140625" style="51"/>
  </cols>
  <sheetData>
    <row r="1" spans="1:13" ht="15.75">
      <c r="B1" s="163" t="s">
        <v>130</v>
      </c>
      <c r="C1" s="163"/>
      <c r="D1" s="163"/>
      <c r="E1" s="163"/>
      <c r="F1" s="163"/>
      <c r="G1" s="163"/>
      <c r="H1" s="163"/>
      <c r="I1" s="54">
        <v>5</v>
      </c>
      <c r="M1" s="51" t="str">
        <f>[1]Mastersheet!H137</f>
        <v>AA</v>
      </c>
    </row>
    <row r="2" spans="1:13" ht="15.75">
      <c r="A2" s="166" t="s">
        <v>81</v>
      </c>
      <c r="B2" s="166"/>
      <c r="C2" s="166"/>
      <c r="D2" s="166"/>
      <c r="E2" s="166"/>
      <c r="F2" s="166"/>
      <c r="G2" s="166"/>
      <c r="H2" s="166"/>
      <c r="I2" s="166"/>
    </row>
    <row r="3" spans="1:13" ht="12.75" customHeight="1">
      <c r="B3" s="167" t="s">
        <v>131</v>
      </c>
      <c r="C3" s="167"/>
      <c r="D3" s="167"/>
      <c r="E3" s="167"/>
      <c r="F3" s="167"/>
      <c r="G3" s="167"/>
      <c r="H3" s="167"/>
      <c r="I3" s="52"/>
    </row>
    <row r="4" spans="1:13" ht="12.75" customHeight="1">
      <c r="A4" s="52"/>
      <c r="B4" s="167"/>
      <c r="C4" s="167"/>
      <c r="D4" s="167"/>
      <c r="E4" s="167"/>
      <c r="F4" s="167"/>
      <c r="G4" s="167"/>
      <c r="H4" s="167"/>
      <c r="I4" s="52"/>
    </row>
    <row r="5" spans="1:13" ht="12.75" customHeight="1">
      <c r="A5" s="52"/>
      <c r="B5" s="167"/>
      <c r="C5" s="167"/>
      <c r="D5" s="167"/>
      <c r="E5" s="167"/>
      <c r="F5" s="167"/>
      <c r="G5" s="167"/>
      <c r="H5" s="167"/>
      <c r="I5" s="52"/>
    </row>
    <row r="6" spans="1:13" ht="12.75" customHeight="1">
      <c r="A6" s="52"/>
      <c r="B6" s="167"/>
      <c r="C6" s="167"/>
      <c r="D6" s="167"/>
      <c r="E6" s="167"/>
      <c r="F6" s="167"/>
      <c r="G6" s="167"/>
      <c r="H6" s="167"/>
      <c r="I6" s="52"/>
    </row>
    <row r="7" spans="1:13" ht="15.75">
      <c r="A7" s="53"/>
      <c r="B7" s="53"/>
      <c r="C7" s="53"/>
      <c r="D7" s="53"/>
      <c r="E7" s="53"/>
      <c r="F7" s="53"/>
      <c r="G7" s="53"/>
      <c r="H7" s="53"/>
      <c r="I7" s="53"/>
    </row>
    <row r="8" spans="1:13" ht="15.75">
      <c r="A8" s="163" t="s">
        <v>83</v>
      </c>
      <c r="B8" s="163"/>
      <c r="C8" s="163"/>
      <c r="D8" s="163"/>
      <c r="E8" s="163"/>
      <c r="F8" s="163"/>
      <c r="G8" s="163"/>
      <c r="H8" s="163"/>
      <c r="I8" s="163"/>
    </row>
    <row r="9" spans="1:13" ht="15.75">
      <c r="A9" s="54"/>
      <c r="B9" s="168" t="str">
        <f>[1]Mastersheet!$G$4</f>
        <v>AYURVED</v>
      </c>
      <c r="C9" s="168"/>
      <c r="D9" s="168"/>
      <c r="E9" s="168"/>
      <c r="F9" s="54" t="s">
        <v>84</v>
      </c>
      <c r="G9" s="54"/>
      <c r="H9" s="54"/>
      <c r="I9" s="54"/>
    </row>
    <row r="10" spans="1:13" ht="15.75">
      <c r="A10" s="55" t="s">
        <v>85</v>
      </c>
      <c r="B10" s="53"/>
      <c r="C10" s="55"/>
      <c r="D10" s="53"/>
      <c r="E10" s="164" t="s">
        <v>86</v>
      </c>
      <c r="F10" s="164"/>
      <c r="G10" s="53"/>
      <c r="H10" s="53"/>
      <c r="I10" s="53"/>
    </row>
    <row r="11" spans="1:13" ht="15.75">
      <c r="A11" s="55" t="s">
        <v>87</v>
      </c>
      <c r="B11" s="55"/>
      <c r="C11" s="55"/>
      <c r="D11" s="53"/>
      <c r="E11" s="53"/>
      <c r="F11" s="53"/>
      <c r="G11" s="169" t="str">
        <f>IF($M$1="AA","The form no 21 is not applicable","")</f>
        <v>The form no 21 is not applicable</v>
      </c>
      <c r="H11" s="169"/>
      <c r="I11" s="169"/>
    </row>
    <row r="12" spans="1:13" ht="15.75" customHeight="1">
      <c r="A12" s="170" t="s">
        <v>132</v>
      </c>
      <c r="B12" s="170"/>
      <c r="C12" s="170"/>
      <c r="D12" s="170"/>
      <c r="E12" s="170"/>
      <c r="F12" s="55"/>
      <c r="G12" s="169"/>
      <c r="H12" s="169"/>
      <c r="I12" s="169"/>
    </row>
    <row r="13" spans="1:13" ht="15.75">
      <c r="A13" s="171" t="s">
        <v>133</v>
      </c>
      <c r="B13" s="171"/>
      <c r="C13" s="171"/>
      <c r="D13" s="171"/>
      <c r="E13" s="171"/>
      <c r="F13" s="55"/>
      <c r="G13" s="169"/>
      <c r="H13" s="169"/>
      <c r="I13" s="169"/>
    </row>
    <row r="14" spans="1:13" ht="15.75">
      <c r="A14" s="171"/>
      <c r="B14" s="171"/>
      <c r="C14" s="171"/>
      <c r="D14" s="171"/>
      <c r="E14" s="171"/>
      <c r="F14" s="53"/>
      <c r="G14" s="169"/>
      <c r="H14" s="169"/>
      <c r="I14" s="169"/>
    </row>
    <row r="15" spans="1:13" ht="15.75">
      <c r="A15" s="171"/>
      <c r="B15" s="171"/>
      <c r="C15" s="171"/>
      <c r="D15" s="171"/>
      <c r="E15" s="171"/>
      <c r="F15" s="53"/>
      <c r="G15" s="169"/>
      <c r="H15" s="169"/>
      <c r="I15" s="169"/>
    </row>
    <row r="16" spans="1:13" ht="15.75">
      <c r="A16" s="55"/>
      <c r="B16" s="172" t="s">
        <v>88</v>
      </c>
      <c r="C16" s="172"/>
      <c r="D16" s="170" t="s">
        <v>89</v>
      </c>
      <c r="E16" s="170"/>
      <c r="F16" s="170"/>
      <c r="G16" s="170"/>
      <c r="H16" s="170"/>
      <c r="I16" s="170"/>
    </row>
    <row r="17" spans="1:9" ht="15.75">
      <c r="A17" s="66" t="s">
        <v>90</v>
      </c>
      <c r="B17" s="66"/>
      <c r="C17" s="66"/>
      <c r="D17" s="66"/>
      <c r="E17" s="67"/>
      <c r="F17" s="67"/>
      <c r="G17" s="67"/>
      <c r="H17" s="67"/>
      <c r="I17" s="67"/>
    </row>
    <row r="18" spans="1:9" ht="15.75">
      <c r="A18" s="66"/>
      <c r="B18" s="66"/>
      <c r="C18" s="66"/>
      <c r="D18" s="66"/>
      <c r="E18" s="67"/>
      <c r="F18" s="67"/>
      <c r="G18" s="67"/>
      <c r="H18" s="67"/>
      <c r="I18" s="67"/>
    </row>
    <row r="19" spans="1:9" ht="15.75">
      <c r="A19" s="66"/>
      <c r="B19" s="203" t="s">
        <v>91</v>
      </c>
      <c r="C19" s="203"/>
      <c r="D19" s="203"/>
      <c r="E19" s="68" t="str">
        <f>IF($M$1="Aa","--N.A.--",IF(D20="Shri","Smt.","Shri"))</f>
        <v>--N.A.--</v>
      </c>
      <c r="F19" s="176" t="str">
        <f>IF($M$1="Aa","--N.A.--",'[1]Family data'!$H$4)</f>
        <v>--N.A.--</v>
      </c>
      <c r="G19" s="176"/>
      <c r="H19" s="176"/>
      <c r="I19" s="176"/>
    </row>
    <row r="20" spans="1:9" ht="15.75">
      <c r="A20" s="203" t="str">
        <f>LOWER(IF($M$1="Aa","--N.A.--",[1]Mastersheet!$C$139))</f>
        <v>--n.a.--</v>
      </c>
      <c r="B20" s="203"/>
      <c r="C20" s="69" t="s">
        <v>134</v>
      </c>
      <c r="D20" s="68" t="str">
        <f>IF($M$1="Aa","--N.A.--",[1]Mastersheet!B139)</f>
        <v>--N.A.--</v>
      </c>
      <c r="E20" s="176" t="str">
        <f>IF($M$1="Aa","--N.A.--",[1]Mastersheet!$B$3)</f>
        <v>--N.A.--</v>
      </c>
      <c r="F20" s="176"/>
      <c r="G20" s="176"/>
      <c r="H20" s="176"/>
      <c r="I20" s="176"/>
    </row>
    <row r="21" spans="1:9" ht="15.75" customHeight="1">
      <c r="A21" s="66" t="s">
        <v>92</v>
      </c>
      <c r="B21" s="203" t="str">
        <f>[1]Mastersheet!$B$4</f>
        <v>RURAL AYURVED CHIKITSAK</v>
      </c>
      <c r="C21" s="203"/>
      <c r="D21" s="203"/>
      <c r="E21" s="203"/>
      <c r="F21" s="203"/>
      <c r="G21" s="203" t="s">
        <v>93</v>
      </c>
      <c r="H21" s="203"/>
      <c r="I21" s="203"/>
    </row>
    <row r="22" spans="1:9" ht="15.75">
      <c r="A22" s="204" t="s">
        <v>135</v>
      </c>
      <c r="B22" s="204"/>
      <c r="C22" s="204"/>
      <c r="D22" s="204"/>
      <c r="E22" s="204"/>
      <c r="F22" s="204"/>
      <c r="G22" s="204"/>
      <c r="H22" s="174" t="str">
        <f>IF($M$1="Aa","--N.A.--",[1]Mastersheet!H138)</f>
        <v>--N.A.--</v>
      </c>
      <c r="I22" s="174"/>
    </row>
    <row r="23" spans="1:9" ht="15.75">
      <c r="A23" s="204" t="s">
        <v>95</v>
      </c>
      <c r="B23" s="204"/>
      <c r="C23" s="204"/>
      <c r="D23" s="175" t="str">
        <f>IF($M$1="Aa","--N.A.--",[1]Mastersheet!H139)</f>
        <v>--N.A.--</v>
      </c>
      <c r="E23" s="176"/>
      <c r="F23" s="203" t="s">
        <v>136</v>
      </c>
      <c r="G23" s="203"/>
      <c r="H23" s="203"/>
      <c r="I23" s="203"/>
    </row>
    <row r="24" spans="1:9" ht="15.75" customHeight="1">
      <c r="A24" s="204" t="s">
        <v>137</v>
      </c>
      <c r="B24" s="204"/>
      <c r="C24" s="204"/>
      <c r="D24" s="204"/>
      <c r="E24" s="203" t="s">
        <v>138</v>
      </c>
      <c r="F24" s="203"/>
      <c r="G24" s="67"/>
      <c r="H24" s="67"/>
      <c r="I24" s="67"/>
    </row>
    <row r="25" spans="1:9" ht="15.75">
      <c r="A25" s="205">
        <v>2</v>
      </c>
      <c r="B25" s="204" t="s">
        <v>97</v>
      </c>
      <c r="C25" s="204"/>
      <c r="D25" s="204"/>
      <c r="E25" s="204"/>
      <c r="F25" s="204"/>
      <c r="G25" s="204"/>
      <c r="H25" s="204"/>
      <c r="I25" s="204"/>
    </row>
    <row r="26" spans="1:9" ht="15.75">
      <c r="A26" s="205"/>
      <c r="B26" s="68" t="str">
        <f>E19</f>
        <v>--N.A.--</v>
      </c>
      <c r="C26" s="176" t="str">
        <f>F19</f>
        <v>--N.A.--</v>
      </c>
      <c r="D26" s="176"/>
      <c r="E26" s="176"/>
      <c r="F26" s="176"/>
      <c r="G26" s="204" t="s">
        <v>139</v>
      </c>
      <c r="H26" s="204"/>
      <c r="I26" s="204"/>
    </row>
    <row r="27" spans="1:9" ht="15.75">
      <c r="A27" s="205"/>
      <c r="B27" s="206" t="str">
        <f>IF($M$1="Aa","--N.A.--",[1]Mastersheet!$B$128)</f>
        <v>--N.A.--</v>
      </c>
      <c r="C27" s="203"/>
      <c r="D27" s="68"/>
      <c r="E27" s="68"/>
      <c r="F27" s="68"/>
      <c r="G27" s="70"/>
      <c r="H27" s="71"/>
      <c r="I27" s="69"/>
    </row>
    <row r="28" spans="1:9" ht="15.75">
      <c r="A28" s="205">
        <v>3</v>
      </c>
      <c r="B28" s="208" t="s">
        <v>140</v>
      </c>
      <c r="C28" s="208"/>
      <c r="D28" s="208"/>
      <c r="E28" s="208"/>
      <c r="F28" s="68" t="str">
        <f>E19</f>
        <v>--N.A.--</v>
      </c>
      <c r="G28" s="203" t="str">
        <f>F19</f>
        <v>--N.A.--</v>
      </c>
      <c r="H28" s="203"/>
      <c r="I28" s="203"/>
    </row>
    <row r="29" spans="1:9" ht="15.75">
      <c r="A29" s="207"/>
      <c r="B29" s="208" t="s">
        <v>141</v>
      </c>
      <c r="C29" s="208"/>
      <c r="D29" s="208"/>
      <c r="E29" s="208"/>
      <c r="F29" s="208"/>
      <c r="G29" s="208"/>
      <c r="H29" s="208"/>
      <c r="I29" s="208"/>
    </row>
    <row r="30" spans="1:9">
      <c r="A30" s="209" t="s">
        <v>100</v>
      </c>
      <c r="B30" s="209" t="s">
        <v>75</v>
      </c>
      <c r="C30" s="209"/>
      <c r="D30" s="209" t="s">
        <v>101</v>
      </c>
      <c r="E30" s="209"/>
      <c r="F30" s="209" t="s">
        <v>102</v>
      </c>
      <c r="G30" s="209"/>
      <c r="H30" s="210" t="s">
        <v>103</v>
      </c>
      <c r="I30" s="211"/>
    </row>
    <row r="31" spans="1:9">
      <c r="A31" s="209"/>
      <c r="B31" s="209"/>
      <c r="C31" s="209"/>
      <c r="D31" s="209"/>
      <c r="E31" s="209"/>
      <c r="F31" s="209"/>
      <c r="G31" s="209"/>
      <c r="H31" s="212"/>
      <c r="I31" s="213"/>
    </row>
    <row r="32" spans="1:9">
      <c r="A32" s="209"/>
      <c r="B32" s="209"/>
      <c r="C32" s="209"/>
      <c r="D32" s="209"/>
      <c r="E32" s="209"/>
      <c r="F32" s="209"/>
      <c r="G32" s="209"/>
      <c r="H32" s="212"/>
      <c r="I32" s="213"/>
    </row>
    <row r="33" spans="1:9">
      <c r="A33" s="209"/>
      <c r="B33" s="209"/>
      <c r="C33" s="209"/>
      <c r="D33" s="209"/>
      <c r="E33" s="209"/>
      <c r="F33" s="209"/>
      <c r="G33" s="209"/>
      <c r="H33" s="212"/>
      <c r="I33" s="213"/>
    </row>
    <row r="34" spans="1:9">
      <c r="A34" s="209"/>
      <c r="B34" s="209"/>
      <c r="C34" s="209"/>
      <c r="D34" s="209"/>
      <c r="E34" s="209"/>
      <c r="F34" s="209"/>
      <c r="G34" s="209"/>
      <c r="H34" s="214"/>
      <c r="I34" s="215"/>
    </row>
    <row r="35" spans="1:9" ht="30.75" customHeight="1">
      <c r="A35" s="72" t="s">
        <v>104</v>
      </c>
      <c r="B35" s="216" t="str">
        <f>IF($M$1="Aa","--N.A.--",IF([1]Mastersheet!A145="","",[1]Mastersheet!A145))</f>
        <v>--N.A.--</v>
      </c>
      <c r="C35" s="217"/>
      <c r="D35" s="210" t="str">
        <f>IF($M$1="Aa","--N.A.--",IF([1]Mastersheet!B145="","",[1]Mastersheet!B145))</f>
        <v>--N.A.--</v>
      </c>
      <c r="E35" s="211"/>
      <c r="F35" s="218" t="str">
        <f>IF($M$1="Aa","--N.A.--",IF([1]Mastersheet!C145="","",[1]Mastersheet!C145))</f>
        <v>--N.A.--</v>
      </c>
      <c r="G35" s="219"/>
      <c r="H35" s="218" t="str">
        <f>IF($M$1="Aa","--N.A.--",IF([1]Mastersheet!D145="","",[1]Mastersheet!D145))</f>
        <v>--N.A.--</v>
      </c>
      <c r="I35" s="219"/>
    </row>
    <row r="36" spans="1:9" ht="30.75" customHeight="1">
      <c r="A36" s="72" t="s">
        <v>105</v>
      </c>
      <c r="B36" s="216" t="str">
        <f>IF($M$1="Aa","--N.A.--",IF([1]Mastersheet!A146="","",[1]Mastersheet!A146))</f>
        <v>--N.A.--</v>
      </c>
      <c r="C36" s="217"/>
      <c r="D36" s="210" t="str">
        <f>IF($M$1="Aa","--N.A.--",IF([1]Mastersheet!B146="","",[1]Mastersheet!B146))</f>
        <v>--N.A.--</v>
      </c>
      <c r="E36" s="211"/>
      <c r="F36" s="218" t="str">
        <f>IF($M$1="Aa","--N.A.--",IF([1]Mastersheet!C146="","",[1]Mastersheet!C146))</f>
        <v>--N.A.--</v>
      </c>
      <c r="G36" s="219"/>
      <c r="H36" s="218" t="str">
        <f>IF($M$1="Aa","--N.A.--",IF([1]Mastersheet!D146="","",[1]Mastersheet!D146))</f>
        <v>--N.A.--</v>
      </c>
      <c r="I36" s="219"/>
    </row>
    <row r="37" spans="1:9" ht="30.75" customHeight="1">
      <c r="A37" s="72" t="s">
        <v>106</v>
      </c>
      <c r="B37" s="216" t="str">
        <f>IF($M$1="Aa","--N.A.--",IF([1]Mastersheet!A147="","",[1]Mastersheet!A147))</f>
        <v>--N.A.--</v>
      </c>
      <c r="C37" s="217"/>
      <c r="D37" s="210" t="str">
        <f>IF($M$1="Aa","--N.A.--",IF([1]Mastersheet!B147="","",[1]Mastersheet!B147))</f>
        <v>--N.A.--</v>
      </c>
      <c r="E37" s="211"/>
      <c r="F37" s="218" t="str">
        <f>IF($M$1="Aa","--N.A.--",IF([1]Mastersheet!C147="","",[1]Mastersheet!C147))</f>
        <v>--N.A.--</v>
      </c>
      <c r="G37" s="219"/>
      <c r="H37" s="218" t="str">
        <f>IF($M$1="Aa","--N.A.--",IF([1]Mastersheet!D147="","",[1]Mastersheet!D147))</f>
        <v>--N.A.--</v>
      </c>
      <c r="I37" s="219"/>
    </row>
    <row r="38" spans="1:9" ht="30.75" customHeight="1">
      <c r="A38" s="72" t="s">
        <v>107</v>
      </c>
      <c r="B38" s="216" t="str">
        <f>IF($M$1="Aa","--N.A.--",IF([1]Mastersheet!A148="","",[1]Mastersheet!A148))</f>
        <v>--N.A.--</v>
      </c>
      <c r="C38" s="217"/>
      <c r="D38" s="210" t="str">
        <f>IF($M$1="Aa","--N.A.--",IF([1]Mastersheet!B148="","",[1]Mastersheet!B148))</f>
        <v>--N.A.--</v>
      </c>
      <c r="E38" s="211"/>
      <c r="F38" s="218" t="str">
        <f>IF($M$1="Aa","--N.A.--",IF([1]Mastersheet!C148="","",[1]Mastersheet!C148))</f>
        <v>--N.A.--</v>
      </c>
      <c r="G38" s="219"/>
      <c r="H38" s="218" t="str">
        <f>IF($M$1="Aa","--N.A.--",IF([1]Mastersheet!D148="","",[1]Mastersheet!D148))</f>
        <v>--N.A.--</v>
      </c>
      <c r="I38" s="219"/>
    </row>
    <row r="39" spans="1:9" ht="15.75" customHeight="1">
      <c r="A39" s="220" t="s">
        <v>126</v>
      </c>
      <c r="B39" s="222" t="s">
        <v>142</v>
      </c>
      <c r="C39" s="222"/>
      <c r="D39" s="222"/>
      <c r="E39" s="222"/>
      <c r="F39" s="222"/>
      <c r="G39" s="222"/>
      <c r="H39" s="222"/>
      <c r="I39" s="222"/>
    </row>
    <row r="40" spans="1:9" ht="15.75" customHeight="1">
      <c r="A40" s="221"/>
      <c r="B40" s="223"/>
      <c r="C40" s="223"/>
      <c r="D40" s="223"/>
      <c r="E40" s="223"/>
      <c r="F40" s="223"/>
      <c r="G40" s="223"/>
      <c r="H40" s="223"/>
      <c r="I40" s="223"/>
    </row>
    <row r="41" spans="1:9" ht="12.75" customHeight="1">
      <c r="A41" s="224">
        <v>4</v>
      </c>
      <c r="B41" s="222" t="s">
        <v>108</v>
      </c>
      <c r="C41" s="227"/>
      <c r="D41" s="227"/>
      <c r="E41" s="227"/>
      <c r="F41" s="227"/>
      <c r="G41" s="227"/>
      <c r="H41" s="227"/>
      <c r="I41" s="227"/>
    </row>
    <row r="42" spans="1:9" ht="12.75" customHeight="1">
      <c r="A42" s="225"/>
      <c r="B42" s="228"/>
      <c r="C42" s="228"/>
      <c r="D42" s="228"/>
      <c r="E42" s="228"/>
      <c r="F42" s="228"/>
      <c r="G42" s="228"/>
      <c r="H42" s="228"/>
      <c r="I42" s="228"/>
    </row>
    <row r="43" spans="1:9" ht="12.75" customHeight="1">
      <c r="A43" s="225"/>
      <c r="B43" s="228"/>
      <c r="C43" s="228"/>
      <c r="D43" s="228"/>
      <c r="E43" s="228"/>
      <c r="F43" s="228"/>
      <c r="G43" s="228"/>
      <c r="H43" s="228"/>
      <c r="I43" s="228"/>
    </row>
    <row r="44" spans="1:9" ht="12.75" customHeight="1">
      <c r="A44" s="226"/>
      <c r="B44" s="228"/>
      <c r="C44" s="228"/>
      <c r="D44" s="228"/>
      <c r="E44" s="228"/>
      <c r="F44" s="228"/>
      <c r="G44" s="228"/>
      <c r="H44" s="228"/>
      <c r="I44" s="228"/>
    </row>
    <row r="45" spans="1:9" ht="12.75" hidden="1" customHeight="1">
      <c r="A45" s="226"/>
      <c r="B45" s="228"/>
      <c r="C45" s="228"/>
      <c r="D45" s="228"/>
      <c r="E45" s="228"/>
      <c r="F45" s="228"/>
      <c r="G45" s="228"/>
      <c r="H45" s="228"/>
      <c r="I45" s="228"/>
    </row>
    <row r="46" spans="1:9" ht="15.75">
      <c r="A46" s="226"/>
      <c r="B46" s="68" t="str">
        <f>IF('[1]Family data'!C24="Minor",B26,"--N.A.--")</f>
        <v>--N.A.--</v>
      </c>
      <c r="C46" s="176" t="str">
        <f>IF('[1]Family data'!C24="Minor",F19,"--N.A.--")</f>
        <v>--N.A.--</v>
      </c>
      <c r="D46" s="176"/>
      <c r="E46" s="176"/>
      <c r="F46" s="176"/>
      <c r="G46" s="229" t="s">
        <v>109</v>
      </c>
      <c r="H46" s="229"/>
      <c r="I46" s="229"/>
    </row>
    <row r="47" spans="1:9" ht="15.75">
      <c r="A47" s="91"/>
      <c r="B47" s="68"/>
      <c r="C47" s="68"/>
      <c r="D47" s="68"/>
      <c r="E47" s="68"/>
      <c r="F47" s="68"/>
      <c r="G47" s="92"/>
      <c r="H47" s="92"/>
      <c r="I47" s="93">
        <v>6</v>
      </c>
    </row>
    <row r="48" spans="1:9" ht="15.75">
      <c r="A48" s="205">
        <v>5</v>
      </c>
      <c r="B48" s="204" t="s">
        <v>110</v>
      </c>
      <c r="C48" s="204"/>
      <c r="D48" s="204"/>
      <c r="E48" s="204"/>
      <c r="F48" s="204"/>
      <c r="G48" s="204"/>
      <c r="H48" s="203" t="str">
        <f>IF($M$1="Aa","--N.A.--",[1]Mastersheet!H141)</f>
        <v>--N.A.--</v>
      </c>
      <c r="I48" s="203"/>
    </row>
    <row r="49" spans="1:18" ht="16.5" customHeight="1">
      <c r="A49" s="205"/>
      <c r="B49" s="204" t="s">
        <v>111</v>
      </c>
      <c r="C49" s="204"/>
      <c r="D49" s="204"/>
      <c r="E49" s="204"/>
      <c r="F49" s="204"/>
      <c r="G49" s="204"/>
      <c r="H49" s="204"/>
      <c r="I49" s="204"/>
      <c r="K49" s="230"/>
      <c r="L49" s="230"/>
      <c r="M49" s="230"/>
      <c r="N49" s="230"/>
      <c r="O49" s="190"/>
      <c r="P49" s="190"/>
    </row>
    <row r="50" spans="1:18" ht="15.75" customHeight="1">
      <c r="A50" s="205"/>
      <c r="B50" s="204" t="s">
        <v>143</v>
      </c>
      <c r="C50" s="204"/>
      <c r="D50" s="204"/>
      <c r="E50" s="204"/>
      <c r="F50" s="206" t="str">
        <f>IF($M$1="Aa","--N.A.--",[1]Mastersheet!H142)</f>
        <v>--N.A.--</v>
      </c>
      <c r="G50" s="203"/>
      <c r="H50" s="203" t="s">
        <v>144</v>
      </c>
      <c r="I50" s="203"/>
      <c r="K50" s="170"/>
      <c r="L50" s="170"/>
      <c r="M50" s="170"/>
      <c r="N50" s="170"/>
      <c r="O50" s="170"/>
      <c r="P50" s="170"/>
      <c r="Q50" s="170"/>
      <c r="R50" s="170"/>
    </row>
    <row r="51" spans="1:18" ht="15.75" customHeight="1">
      <c r="A51" s="205"/>
      <c r="B51" s="204" t="s">
        <v>145</v>
      </c>
      <c r="C51" s="204"/>
      <c r="D51" s="204"/>
      <c r="E51" s="204"/>
      <c r="F51" s="204"/>
      <c r="G51" s="204"/>
      <c r="H51" s="204"/>
      <c r="I51" s="204"/>
      <c r="K51" s="55"/>
      <c r="L51" s="55"/>
      <c r="O51" s="164"/>
      <c r="P51" s="164"/>
      <c r="Q51" s="164"/>
      <c r="R51" s="164"/>
    </row>
    <row r="52" spans="1:18" ht="15.75">
      <c r="A52" s="205"/>
      <c r="B52" s="204" t="s">
        <v>146</v>
      </c>
      <c r="C52" s="204"/>
      <c r="D52" s="206" t="str">
        <f>IF($M$1="Aa","--N.A.--",[1]Mastersheet!H143)</f>
        <v>--N.A.--</v>
      </c>
      <c r="E52" s="203"/>
      <c r="F52" s="73"/>
      <c r="G52" s="73"/>
      <c r="H52" s="73"/>
      <c r="I52" s="73"/>
      <c r="K52" s="170"/>
      <c r="L52" s="170"/>
      <c r="M52" s="170"/>
      <c r="N52" s="170"/>
      <c r="O52" s="170"/>
      <c r="P52" s="170"/>
      <c r="Q52" s="170"/>
      <c r="R52" s="170"/>
    </row>
    <row r="53" spans="1:18" ht="15.75">
      <c r="A53" s="74">
        <v>6</v>
      </c>
      <c r="B53" s="204" t="s">
        <v>116</v>
      </c>
      <c r="C53" s="204"/>
      <c r="D53" s="204"/>
      <c r="E53" s="204"/>
      <c r="F53" s="204"/>
      <c r="G53" s="204"/>
      <c r="H53" s="204"/>
      <c r="I53" s="204"/>
    </row>
    <row r="54" spans="1:18">
      <c r="A54" s="205">
        <v>7</v>
      </c>
      <c r="B54" s="231" t="s">
        <v>117</v>
      </c>
      <c r="C54" s="231"/>
      <c r="D54" s="231"/>
      <c r="E54" s="231"/>
      <c r="F54" s="231"/>
      <c r="G54" s="231"/>
      <c r="H54" s="231"/>
      <c r="I54" s="231"/>
    </row>
    <row r="55" spans="1:18">
      <c r="A55" s="205"/>
      <c r="B55" s="231"/>
      <c r="C55" s="231"/>
      <c r="D55" s="231"/>
      <c r="E55" s="231"/>
      <c r="F55" s="231"/>
      <c r="G55" s="231"/>
      <c r="H55" s="231"/>
      <c r="I55" s="231"/>
    </row>
    <row r="56" spans="1:18">
      <c r="A56" s="205"/>
      <c r="B56" s="231"/>
      <c r="C56" s="231"/>
      <c r="D56" s="231"/>
      <c r="E56" s="231"/>
      <c r="F56" s="231"/>
      <c r="G56" s="231"/>
      <c r="H56" s="231"/>
      <c r="I56" s="231"/>
    </row>
    <row r="57" spans="1:18">
      <c r="A57" s="205"/>
      <c r="B57" s="231"/>
      <c r="C57" s="231"/>
      <c r="D57" s="231"/>
      <c r="E57" s="231"/>
      <c r="F57" s="231"/>
      <c r="G57" s="231"/>
      <c r="H57" s="231"/>
      <c r="I57" s="231"/>
    </row>
    <row r="58" spans="1:18">
      <c r="A58" s="205"/>
      <c r="B58" s="231"/>
      <c r="C58" s="231"/>
      <c r="D58" s="231"/>
      <c r="E58" s="231"/>
      <c r="F58" s="231"/>
      <c r="G58" s="231"/>
      <c r="H58" s="231"/>
      <c r="I58" s="231"/>
    </row>
    <row r="59" spans="1:18" ht="15.75">
      <c r="A59" s="74"/>
      <c r="B59" s="75"/>
      <c r="C59" s="75"/>
      <c r="D59" s="75"/>
      <c r="E59" s="75"/>
      <c r="F59" s="75"/>
      <c r="G59" s="75"/>
      <c r="H59" s="75"/>
      <c r="I59" s="75"/>
    </row>
    <row r="60" spans="1:18" ht="15.75">
      <c r="A60" s="67"/>
      <c r="B60" s="67"/>
      <c r="C60" s="67"/>
      <c r="D60" s="67"/>
      <c r="E60" s="67"/>
      <c r="F60" s="176" t="s">
        <v>118</v>
      </c>
      <c r="G60" s="176"/>
      <c r="H60" s="176"/>
      <c r="I60" s="176"/>
    </row>
    <row r="61" spans="1:18" ht="15.75">
      <c r="A61" s="67"/>
      <c r="B61" s="67"/>
      <c r="C61" s="67"/>
      <c r="D61" s="67"/>
      <c r="E61" s="67"/>
      <c r="F61" s="67"/>
      <c r="G61" s="67"/>
      <c r="H61" s="67"/>
      <c r="I61" s="67"/>
    </row>
    <row r="62" spans="1:18" ht="15.75">
      <c r="A62" s="67"/>
      <c r="B62" s="67"/>
      <c r="C62" s="67"/>
      <c r="D62" s="67"/>
      <c r="E62" s="67"/>
      <c r="F62" s="232" t="str">
        <f>[1]Mastersheet!$G$9</f>
        <v>DY. DIR. AYURVED DEPARTMENT, BIKANER</v>
      </c>
      <c r="G62" s="232"/>
      <c r="H62" s="232"/>
      <c r="I62" s="232"/>
    </row>
    <row r="63" spans="1:18" ht="15.75">
      <c r="A63" s="67"/>
      <c r="B63" s="67"/>
      <c r="C63" s="67"/>
      <c r="D63" s="67"/>
      <c r="E63" s="67"/>
      <c r="F63" s="232"/>
      <c r="G63" s="232"/>
      <c r="H63" s="232"/>
      <c r="I63" s="232"/>
    </row>
    <row r="64" spans="1:18" ht="15.75">
      <c r="A64" s="67"/>
      <c r="B64" s="67"/>
      <c r="C64" s="67"/>
      <c r="D64" s="67"/>
      <c r="E64" s="67"/>
      <c r="F64" s="232"/>
      <c r="G64" s="232"/>
      <c r="H64" s="232"/>
      <c r="I64" s="232"/>
    </row>
    <row r="65" spans="1:9" ht="16.5" thickBot="1">
      <c r="A65" s="233" t="s">
        <v>119</v>
      </c>
      <c r="B65" s="233"/>
      <c r="C65" s="233"/>
      <c r="D65" s="233"/>
      <c r="E65" s="233"/>
      <c r="F65" s="233"/>
      <c r="G65" s="233"/>
      <c r="H65" s="233"/>
      <c r="I65" s="233"/>
    </row>
    <row r="66" spans="1:9" ht="15.75">
      <c r="A66" s="53"/>
      <c r="B66" s="53"/>
      <c r="C66" s="53"/>
      <c r="D66" s="53"/>
      <c r="E66" s="53"/>
      <c r="F66" s="53"/>
      <c r="G66" s="53"/>
      <c r="H66" s="53"/>
      <c r="I66" s="53"/>
    </row>
    <row r="67" spans="1:9" ht="15.75">
      <c r="A67" s="63">
        <v>1</v>
      </c>
      <c r="B67" s="171" t="s">
        <v>120</v>
      </c>
      <c r="C67" s="171"/>
      <c r="D67" s="171"/>
      <c r="E67" s="171"/>
      <c r="F67" s="171"/>
      <c r="G67" s="171"/>
      <c r="H67" s="171"/>
      <c r="I67" s="171"/>
    </row>
    <row r="68" spans="1:9" ht="15.75">
      <c r="A68" s="63">
        <v>2</v>
      </c>
      <c r="B68" s="171" t="s">
        <v>121</v>
      </c>
      <c r="C68" s="171"/>
      <c r="D68" s="171"/>
      <c r="E68" s="171"/>
      <c r="F68" s="171"/>
      <c r="G68" s="171"/>
      <c r="H68" s="171"/>
      <c r="I68" s="171"/>
    </row>
    <row r="69" spans="1:9" ht="15.75">
      <c r="A69" s="63"/>
      <c r="B69" s="171"/>
      <c r="C69" s="171"/>
      <c r="D69" s="171"/>
      <c r="E69" s="171"/>
      <c r="F69" s="171"/>
      <c r="G69" s="171"/>
      <c r="H69" s="171"/>
      <c r="I69" s="171"/>
    </row>
    <row r="70" spans="1:9" ht="15.75">
      <c r="A70" s="63">
        <v>3</v>
      </c>
      <c r="B70" s="171" t="s">
        <v>147</v>
      </c>
      <c r="C70" s="171"/>
      <c r="D70" s="171"/>
      <c r="E70" s="171"/>
      <c r="F70" s="171"/>
      <c r="G70" s="171"/>
      <c r="H70" s="171"/>
      <c r="I70" s="171"/>
    </row>
    <row r="71" spans="1:9" ht="15.75">
      <c r="A71" s="63"/>
      <c r="B71" s="171"/>
      <c r="C71" s="171"/>
      <c r="D71" s="171"/>
      <c r="E71" s="171"/>
      <c r="F71" s="171"/>
      <c r="G71" s="171"/>
      <c r="H71" s="171"/>
      <c r="I71" s="171"/>
    </row>
    <row r="72" spans="1:9" ht="15.75">
      <c r="A72" s="63">
        <v>4</v>
      </c>
      <c r="B72" s="171" t="s">
        <v>123</v>
      </c>
      <c r="C72" s="171"/>
      <c r="D72" s="171"/>
      <c r="E72" s="171"/>
      <c r="F72" s="171"/>
      <c r="G72" s="171"/>
      <c r="H72" s="171"/>
      <c r="I72" s="171"/>
    </row>
    <row r="73" spans="1:9" ht="15.75">
      <c r="A73" s="63">
        <v>5</v>
      </c>
      <c r="B73" s="171" t="s">
        <v>124</v>
      </c>
      <c r="C73" s="171"/>
      <c r="D73" s="171"/>
      <c r="E73" s="171"/>
      <c r="F73" s="171"/>
      <c r="G73" s="171"/>
      <c r="H73" s="171"/>
      <c r="I73" s="171"/>
    </row>
    <row r="74" spans="1:9" ht="15.75">
      <c r="A74" s="63">
        <v>6</v>
      </c>
      <c r="B74" s="171" t="s">
        <v>125</v>
      </c>
      <c r="C74" s="171"/>
      <c r="D74" s="171"/>
      <c r="E74" s="171"/>
      <c r="F74" s="171"/>
      <c r="G74" s="171"/>
      <c r="H74" s="171"/>
      <c r="I74" s="171"/>
    </row>
    <row r="75" spans="1:9" ht="15.75">
      <c r="A75" s="53"/>
      <c r="B75" s="64"/>
      <c r="C75" s="64"/>
      <c r="D75" s="64"/>
      <c r="E75" s="64"/>
      <c r="F75" s="64"/>
      <c r="G75" s="64"/>
      <c r="H75" s="64"/>
      <c r="I75" s="64"/>
    </row>
    <row r="76" spans="1:9" ht="15.75">
      <c r="A76" s="53"/>
      <c r="B76" s="64"/>
      <c r="C76" s="64"/>
      <c r="D76" s="64"/>
      <c r="E76" s="64"/>
      <c r="F76" s="64"/>
      <c r="G76" s="64"/>
      <c r="H76" s="64"/>
      <c r="I76" s="64"/>
    </row>
    <row r="77" spans="1:9" ht="15.75">
      <c r="A77" s="53"/>
      <c r="B77" s="64"/>
      <c r="C77" s="64"/>
      <c r="D77" s="64"/>
      <c r="E77" s="64"/>
      <c r="F77" s="64"/>
      <c r="G77" s="64"/>
      <c r="H77" s="64"/>
      <c r="I77" s="64"/>
    </row>
    <row r="78" spans="1:9" ht="16.5" thickBot="1">
      <c r="A78" s="53"/>
      <c r="B78" s="202"/>
      <c r="C78" s="202"/>
      <c r="D78" s="202"/>
      <c r="E78" s="202"/>
      <c r="F78" s="202"/>
      <c r="G78" s="202"/>
      <c r="H78" s="202"/>
      <c r="I78" s="202"/>
    </row>
    <row r="79" spans="1:9" ht="13.5" customHeight="1">
      <c r="A79" s="193" t="s">
        <v>126</v>
      </c>
      <c r="B79" s="170" t="s">
        <v>129</v>
      </c>
      <c r="C79" s="170"/>
      <c r="D79" s="170"/>
      <c r="E79" s="170"/>
      <c r="F79" s="170"/>
      <c r="G79" s="170"/>
      <c r="H79" s="170"/>
      <c r="I79" s="170"/>
    </row>
    <row r="80" spans="1:9">
      <c r="A80" s="193"/>
      <c r="B80" s="170"/>
      <c r="C80" s="170"/>
      <c r="D80" s="170"/>
      <c r="E80" s="170"/>
      <c r="F80" s="170"/>
      <c r="G80" s="170"/>
      <c r="H80" s="170"/>
      <c r="I80" s="170"/>
    </row>
  </sheetData>
  <mergeCells count="90">
    <mergeCell ref="B53:I53"/>
    <mergeCell ref="A79:A80"/>
    <mergeCell ref="B79:I80"/>
    <mergeCell ref="B1:H1"/>
    <mergeCell ref="B68:I69"/>
    <mergeCell ref="B70:I71"/>
    <mergeCell ref="B72:I72"/>
    <mergeCell ref="B73:I73"/>
    <mergeCell ref="B74:I74"/>
    <mergeCell ref="B78:I78"/>
    <mergeCell ref="A54:A58"/>
    <mergeCell ref="B54:I58"/>
    <mergeCell ref="F60:I60"/>
    <mergeCell ref="F62:I64"/>
    <mergeCell ref="A65:I65"/>
    <mergeCell ref="B67:I67"/>
    <mergeCell ref="O51:R51"/>
    <mergeCell ref="B52:C52"/>
    <mergeCell ref="D52:E52"/>
    <mergeCell ref="K52:R52"/>
    <mergeCell ref="B51:I51"/>
    <mergeCell ref="A48:A52"/>
    <mergeCell ref="B48:G48"/>
    <mergeCell ref="H48:I48"/>
    <mergeCell ref="B49:I49"/>
    <mergeCell ref="K49:N49"/>
    <mergeCell ref="O49:P49"/>
    <mergeCell ref="B50:E50"/>
    <mergeCell ref="F50:G50"/>
    <mergeCell ref="H50:I50"/>
    <mergeCell ref="K50:R50"/>
    <mergeCell ref="A39:A40"/>
    <mergeCell ref="B39:I40"/>
    <mergeCell ref="A41:A46"/>
    <mergeCell ref="B41:I45"/>
    <mergeCell ref="C46:F46"/>
    <mergeCell ref="G46:I46"/>
    <mergeCell ref="B37:C37"/>
    <mergeCell ref="D37:E37"/>
    <mergeCell ref="F37:G37"/>
    <mergeCell ref="H37:I37"/>
    <mergeCell ref="B38:C38"/>
    <mergeCell ref="D38:E38"/>
    <mergeCell ref="F38:G38"/>
    <mergeCell ref="H38:I38"/>
    <mergeCell ref="B35:C35"/>
    <mergeCell ref="D35:E35"/>
    <mergeCell ref="F35:G35"/>
    <mergeCell ref="H35:I35"/>
    <mergeCell ref="B36:C36"/>
    <mergeCell ref="D36:E36"/>
    <mergeCell ref="F36:G36"/>
    <mergeCell ref="H36:I36"/>
    <mergeCell ref="A28:A29"/>
    <mergeCell ref="B28:E28"/>
    <mergeCell ref="G28:I28"/>
    <mergeCell ref="B29:I29"/>
    <mergeCell ref="A30:A34"/>
    <mergeCell ref="B30:C34"/>
    <mergeCell ref="D30:E34"/>
    <mergeCell ref="F30:G34"/>
    <mergeCell ref="H30:I34"/>
    <mergeCell ref="A22:G22"/>
    <mergeCell ref="H22:I22"/>
    <mergeCell ref="A25:A27"/>
    <mergeCell ref="B25:I25"/>
    <mergeCell ref="C26:F26"/>
    <mergeCell ref="G26:I26"/>
    <mergeCell ref="B27:C27"/>
    <mergeCell ref="A23:C23"/>
    <mergeCell ref="D23:E23"/>
    <mergeCell ref="F23:I23"/>
    <mergeCell ref="A24:D24"/>
    <mergeCell ref="E24:F24"/>
    <mergeCell ref="A20:B20"/>
    <mergeCell ref="E20:I20"/>
    <mergeCell ref="B21:F21"/>
    <mergeCell ref="G21:I21"/>
    <mergeCell ref="B19:D19"/>
    <mergeCell ref="F19:I19"/>
    <mergeCell ref="G11:I15"/>
    <mergeCell ref="A12:E12"/>
    <mergeCell ref="A13:E15"/>
    <mergeCell ref="B16:C16"/>
    <mergeCell ref="D16:I16"/>
    <mergeCell ref="A2:I2"/>
    <mergeCell ref="B3:H6"/>
    <mergeCell ref="A8:I8"/>
    <mergeCell ref="B9:E9"/>
    <mergeCell ref="E10:F10"/>
  </mergeCells>
  <pageMargins left="0.7" right="0.37" top="0.75" bottom="0.75" header="0.3" footer="0.3"/>
  <pageSetup paperSize="9" orientation="portrait" verticalDpi="0" r:id="rId1"/>
  <rowBreaks count="1" manualBreakCount="1">
    <brk id="46" max="8" man="1"/>
  </rowBreaks>
</worksheet>
</file>

<file path=xl/worksheets/sheet6.xml><?xml version="1.0" encoding="utf-8"?>
<worksheet xmlns="http://schemas.openxmlformats.org/spreadsheetml/2006/main" xmlns:r="http://schemas.openxmlformats.org/officeDocument/2006/relationships">
  <sheetPr codeName="Sheet13"/>
  <dimension ref="A1:L68"/>
  <sheetViews>
    <sheetView view="pageBreakPreview" topLeftCell="A43" zoomScaleNormal="100" workbookViewId="0">
      <selection activeCell="F31" sqref="F31:I33"/>
    </sheetView>
  </sheetViews>
  <sheetFormatPr defaultRowHeight="18"/>
  <cols>
    <col min="1" max="1" width="7" style="76" bestFit="1" customWidth="1"/>
    <col min="2" max="2" width="7.7109375" style="76" customWidth="1"/>
    <col min="3" max="4" width="9.140625" style="77"/>
    <col min="5" max="5" width="22.42578125" style="77" customWidth="1"/>
    <col min="6" max="16384" width="9.140625" style="77"/>
  </cols>
  <sheetData>
    <row r="1" spans="1:12">
      <c r="I1" s="77">
        <v>7</v>
      </c>
    </row>
    <row r="2" spans="1:12">
      <c r="A2" s="248" t="s">
        <v>148</v>
      </c>
      <c r="B2" s="248"/>
      <c r="C2" s="248"/>
      <c r="D2" s="248"/>
      <c r="E2" s="248"/>
      <c r="F2" s="248"/>
      <c r="G2" s="248"/>
      <c r="H2" s="248"/>
      <c r="I2" s="248"/>
    </row>
    <row r="3" spans="1:12">
      <c r="A3" s="249" t="s">
        <v>149</v>
      </c>
      <c r="B3" s="249"/>
      <c r="C3" s="249"/>
      <c r="D3" s="249"/>
      <c r="E3" s="249"/>
      <c r="F3" s="249"/>
      <c r="G3" s="249"/>
      <c r="H3" s="249"/>
      <c r="I3" s="249"/>
    </row>
    <row r="4" spans="1:12">
      <c r="A4" s="248"/>
      <c r="B4" s="248"/>
      <c r="C4" s="248"/>
      <c r="D4" s="248"/>
      <c r="E4" s="248"/>
      <c r="F4" s="248"/>
      <c r="G4" s="248"/>
      <c r="H4" s="248"/>
      <c r="I4" s="248"/>
    </row>
    <row r="5" spans="1:12" ht="15.75" customHeight="1">
      <c r="A5" s="250" t="s">
        <v>150</v>
      </c>
      <c r="B5" s="250"/>
      <c r="C5" s="250"/>
      <c r="D5" s="250"/>
      <c r="E5" s="250"/>
      <c r="F5" s="250"/>
      <c r="G5" s="250"/>
      <c r="H5" s="250"/>
      <c r="I5" s="250"/>
      <c r="K5" s="234" t="s">
        <v>151</v>
      </c>
      <c r="L5" s="234"/>
    </row>
    <row r="6" spans="1:12" ht="17.25" customHeight="1">
      <c r="A6" s="251"/>
      <c r="B6" s="251"/>
      <c r="C6" s="251"/>
      <c r="D6" s="251"/>
      <c r="E6" s="251"/>
      <c r="F6" s="251"/>
      <c r="G6" s="251"/>
      <c r="H6" s="251"/>
      <c r="I6" s="251"/>
      <c r="K6" s="235" t="s">
        <v>152</v>
      </c>
      <c r="L6" s="235"/>
    </row>
    <row r="7" spans="1:12">
      <c r="A7" s="236">
        <v>1</v>
      </c>
      <c r="B7" s="237" t="s">
        <v>153</v>
      </c>
      <c r="C7" s="238"/>
      <c r="D7" s="238"/>
      <c r="E7" s="238"/>
      <c r="F7" s="238"/>
      <c r="G7" s="238"/>
      <c r="H7" s="238"/>
      <c r="I7" s="239"/>
    </row>
    <row r="8" spans="1:12" ht="27" customHeight="1">
      <c r="A8" s="236"/>
      <c r="B8" s="78" t="s">
        <v>154</v>
      </c>
      <c r="C8" s="240" t="str">
        <f>'[1]Family data'!$C$21</f>
        <v>Widow</v>
      </c>
      <c r="D8" s="240"/>
      <c r="E8" s="240"/>
      <c r="F8" s="237" t="str">
        <f>IF('[1]Family data'!$C$24="Not Minor",'[1]Family data'!$B$24,"N.A.")</f>
        <v>RAJNI GODRA</v>
      </c>
      <c r="G8" s="238"/>
      <c r="H8" s="238"/>
      <c r="I8" s="239"/>
    </row>
    <row r="9" spans="1:12" ht="18" customHeight="1">
      <c r="A9" s="236"/>
      <c r="B9" s="236" t="s">
        <v>155</v>
      </c>
      <c r="C9" s="241" t="s">
        <v>156</v>
      </c>
      <c r="D9" s="241"/>
      <c r="E9" s="241"/>
      <c r="F9" s="242" t="str">
        <f>IF('[1]Family data'!$C$25="YES",'[1]Family data'!$B$25,"N.A.")</f>
        <v>N.A.</v>
      </c>
      <c r="G9" s="243"/>
      <c r="H9" s="243"/>
      <c r="I9" s="244"/>
    </row>
    <row r="10" spans="1:12">
      <c r="A10" s="236"/>
      <c r="B10" s="236"/>
      <c r="C10" s="241"/>
      <c r="D10" s="241"/>
      <c r="E10" s="241"/>
      <c r="F10" s="245"/>
      <c r="G10" s="246"/>
      <c r="H10" s="246"/>
      <c r="I10" s="247"/>
    </row>
    <row r="11" spans="1:12">
      <c r="A11" s="236">
        <v>2</v>
      </c>
      <c r="B11" s="240" t="s">
        <v>157</v>
      </c>
      <c r="C11" s="240"/>
      <c r="D11" s="240"/>
      <c r="E11" s="240"/>
      <c r="F11" s="240"/>
      <c r="G11" s="240"/>
      <c r="H11" s="240"/>
      <c r="I11" s="240"/>
    </row>
    <row r="12" spans="1:12">
      <c r="A12" s="236"/>
      <c r="B12" s="240" t="s">
        <v>158</v>
      </c>
      <c r="C12" s="240"/>
      <c r="D12" s="240"/>
      <c r="E12" s="240"/>
      <c r="F12" s="252"/>
      <c r="G12" s="252"/>
      <c r="H12" s="252"/>
      <c r="I12" s="252"/>
    </row>
    <row r="13" spans="1:12" ht="52.5" customHeight="1">
      <c r="A13" s="236"/>
      <c r="B13" s="79" t="s">
        <v>159</v>
      </c>
      <c r="C13" s="253" t="s">
        <v>75</v>
      </c>
      <c r="D13" s="253"/>
      <c r="E13" s="253"/>
      <c r="F13" s="254" t="s">
        <v>160</v>
      </c>
      <c r="G13" s="255"/>
      <c r="H13" s="253" t="s">
        <v>102</v>
      </c>
      <c r="I13" s="253"/>
    </row>
    <row r="14" spans="1:12">
      <c r="A14" s="236"/>
      <c r="B14" s="78">
        <v>1</v>
      </c>
      <c r="C14" s="237" t="str">
        <f>IF('[1]Family data'!$A$11&gt;0,'[1]Family data'!$A$11,"")</f>
        <v>RAJNI GODRA</v>
      </c>
      <c r="D14" s="238"/>
      <c r="E14" s="239"/>
      <c r="F14" s="237" t="str">
        <f>IF('[1]Family data'!$B$11&gt;0,'[1]Family data'!$B$11,"")</f>
        <v>Wife</v>
      </c>
      <c r="G14" s="239"/>
      <c r="H14" s="256">
        <f>IF('[1]Family data'!$E$11&gt;0,'[1]Family data'!$E$11,"")</f>
        <v>32752</v>
      </c>
      <c r="I14" s="257"/>
    </row>
    <row r="15" spans="1:12">
      <c r="A15" s="236"/>
      <c r="B15" s="80">
        <f t="shared" ref="B15:B22" si="0">IF(C15="","",B14+1)</f>
        <v>2</v>
      </c>
      <c r="C15" s="237" t="str">
        <f>IF('[1]Family data'!$A$12&gt;0,'[1]Family data'!$A$12,"")</f>
        <v>KAMALJEET</v>
      </c>
      <c r="D15" s="238"/>
      <c r="E15" s="239"/>
      <c r="F15" s="237" t="str">
        <f>IF('[1]Family data'!$B$12&gt;0,'[1]Family data'!$B$12,"")</f>
        <v>Son</v>
      </c>
      <c r="G15" s="239"/>
      <c r="H15" s="256">
        <f>IF('[1]Family data'!$E$12&gt;0,'[1]Family data'!$E$12,"")</f>
        <v>36438</v>
      </c>
      <c r="I15" s="257"/>
    </row>
    <row r="16" spans="1:12">
      <c r="A16" s="236"/>
      <c r="B16" s="80">
        <f t="shared" si="0"/>
        <v>3</v>
      </c>
      <c r="C16" s="237" t="str">
        <f>IF('[1]Family data'!$A$13&gt;0,'[1]Family data'!$A$13,"")</f>
        <v>SANJANA</v>
      </c>
      <c r="D16" s="238"/>
      <c r="E16" s="239"/>
      <c r="F16" s="237" t="str">
        <f>IF('[1]Family data'!$B$13&gt;0,'[1]Family data'!$B$13,"")</f>
        <v>Daughter</v>
      </c>
      <c r="G16" s="239"/>
      <c r="H16" s="256">
        <f>IF('[1]Family data'!$E$13&gt;0,'[1]Family data'!$E$13,"")</f>
        <v>38681</v>
      </c>
      <c r="I16" s="257"/>
    </row>
    <row r="17" spans="1:10">
      <c r="A17" s="236"/>
      <c r="B17" s="80" t="str">
        <f t="shared" si="0"/>
        <v/>
      </c>
      <c r="C17" s="237" t="str">
        <f>IF('[1]Family data'!$A$14&gt;0,'[1]Family data'!$A$14,"")</f>
        <v/>
      </c>
      <c r="D17" s="238"/>
      <c r="E17" s="239"/>
      <c r="F17" s="237" t="str">
        <f>IF('[1]Family data'!$B$14&gt;0,'[1]Family data'!$B$14,"")</f>
        <v/>
      </c>
      <c r="G17" s="239"/>
      <c r="H17" s="256" t="str">
        <f>IF('[1]Family data'!$E$14&gt;0,'[1]Family data'!$E$14,"")</f>
        <v/>
      </c>
      <c r="I17" s="257"/>
    </row>
    <row r="18" spans="1:10">
      <c r="A18" s="236"/>
      <c r="B18" s="80" t="str">
        <f t="shared" si="0"/>
        <v/>
      </c>
      <c r="C18" s="237" t="str">
        <f>IF('[1]Family data'!$A$15&gt;0,'[1]Family data'!$A$15,"")</f>
        <v/>
      </c>
      <c r="D18" s="238"/>
      <c r="E18" s="239"/>
      <c r="F18" s="237" t="str">
        <f>IF('[1]Family data'!$B$15&gt;0,'[1]Family data'!$B$15,"")</f>
        <v/>
      </c>
      <c r="G18" s="239"/>
      <c r="H18" s="256" t="str">
        <f>IF('[1]Family data'!$E$15&gt;0,'[1]Family data'!$E$15,"")</f>
        <v/>
      </c>
      <c r="I18" s="257"/>
    </row>
    <row r="19" spans="1:10">
      <c r="A19" s="236"/>
      <c r="B19" s="80" t="str">
        <f t="shared" si="0"/>
        <v/>
      </c>
      <c r="C19" s="237" t="str">
        <f>IF('[1]Family data'!$A$16&gt;0,'[1]Family data'!$A$16,"")</f>
        <v/>
      </c>
      <c r="D19" s="238"/>
      <c r="E19" s="239"/>
      <c r="F19" s="237" t="str">
        <f>IF('[1]Family data'!$B$16&gt;0,'[1]Family data'!$B$16,"")</f>
        <v/>
      </c>
      <c r="G19" s="239"/>
      <c r="H19" s="256" t="str">
        <f>IF('[1]Family data'!$E$16&gt;0,'[1]Family data'!$E$16,"")</f>
        <v/>
      </c>
      <c r="I19" s="257"/>
    </row>
    <row r="20" spans="1:10">
      <c r="A20" s="236"/>
      <c r="B20" s="80" t="str">
        <f t="shared" si="0"/>
        <v/>
      </c>
      <c r="C20" s="237" t="str">
        <f>IF('[1]Family data'!$A$17&gt;0,'[1]Family data'!$A$17,"")</f>
        <v/>
      </c>
      <c r="D20" s="238"/>
      <c r="E20" s="239"/>
      <c r="F20" s="237" t="str">
        <f>IF('[1]Family data'!$B$17&gt;0,'[1]Family data'!$B$17,"")</f>
        <v/>
      </c>
      <c r="G20" s="239"/>
      <c r="H20" s="256" t="str">
        <f>IF('[1]Family data'!$E$17&gt;0,'[1]Family data'!$E$17,"")</f>
        <v/>
      </c>
      <c r="I20" s="257"/>
    </row>
    <row r="21" spans="1:10">
      <c r="A21" s="236"/>
      <c r="B21" s="80" t="str">
        <f t="shared" si="0"/>
        <v/>
      </c>
      <c r="C21" s="237" t="str">
        <f>IF('[1]Family data'!$A$18&gt;0,'[1]Family data'!$A$18,"")</f>
        <v/>
      </c>
      <c r="D21" s="238"/>
      <c r="E21" s="239"/>
      <c r="F21" s="237" t="str">
        <f>IF('[1]Family data'!$B$18&gt;0,'[1]Family data'!$B$18,"")</f>
        <v/>
      </c>
      <c r="G21" s="239"/>
      <c r="H21" s="256" t="str">
        <f>IF('[1]Family data'!$E$18&gt;0,'[1]Family data'!$E$18,"")</f>
        <v/>
      </c>
      <c r="I21" s="257"/>
    </row>
    <row r="22" spans="1:10">
      <c r="A22" s="236"/>
      <c r="B22" s="80" t="str">
        <f t="shared" si="0"/>
        <v/>
      </c>
      <c r="C22" s="237" t="str">
        <f>IF('[1]Family data'!$A$19&gt;0,'[1]Family data'!$A$19,"")</f>
        <v/>
      </c>
      <c r="D22" s="238"/>
      <c r="E22" s="239"/>
      <c r="F22" s="237" t="str">
        <f>IF('[1]Family data'!$B$19&gt;0,'[1]Family data'!$B$19,"")</f>
        <v/>
      </c>
      <c r="G22" s="239"/>
      <c r="H22" s="256" t="str">
        <f>IF('[1]Family data'!$E$19&gt;0,'[1]Family data'!$E$19,"")</f>
        <v/>
      </c>
      <c r="I22" s="257"/>
    </row>
    <row r="23" spans="1:10">
      <c r="A23" s="236">
        <v>3</v>
      </c>
      <c r="B23" s="267" t="s">
        <v>161</v>
      </c>
      <c r="C23" s="267"/>
      <c r="D23" s="267"/>
      <c r="E23" s="267"/>
      <c r="F23" s="268">
        <f>[1]Mastersheet!$B$140</f>
        <v>650644</v>
      </c>
      <c r="G23" s="269"/>
      <c r="H23" s="269"/>
      <c r="I23" s="270"/>
    </row>
    <row r="24" spans="1:10">
      <c r="A24" s="236"/>
      <c r="B24" s="267"/>
      <c r="C24" s="267"/>
      <c r="D24" s="267"/>
      <c r="E24" s="267"/>
      <c r="F24" s="271"/>
      <c r="G24" s="272"/>
      <c r="H24" s="272"/>
      <c r="I24" s="273"/>
    </row>
    <row r="25" spans="1:10">
      <c r="A25" s="78">
        <v>4</v>
      </c>
      <c r="B25" s="267" t="s">
        <v>162</v>
      </c>
      <c r="C25" s="267"/>
      <c r="D25" s="267"/>
      <c r="E25" s="267"/>
      <c r="F25" s="274">
        <f>[1]Mastersheet!H62</f>
        <v>41795</v>
      </c>
      <c r="G25" s="252"/>
      <c r="H25" s="252"/>
      <c r="I25" s="252"/>
      <c r="J25" s="81"/>
    </row>
    <row r="26" spans="1:10" ht="20.25" customHeight="1">
      <c r="A26" s="275">
        <v>5</v>
      </c>
      <c r="B26" s="258" t="s">
        <v>163</v>
      </c>
      <c r="C26" s="276"/>
      <c r="D26" s="276"/>
      <c r="E26" s="276"/>
      <c r="F26" s="241" t="str">
        <f>[1]Pravesh!D5</f>
        <v>DY. DIR. AYURVED DEPARTMENT, BIKANER-334001</v>
      </c>
      <c r="G26" s="279"/>
      <c r="H26" s="279"/>
      <c r="I26" s="279"/>
      <c r="J26" s="81"/>
    </row>
    <row r="27" spans="1:10" ht="19.5" customHeight="1">
      <c r="A27" s="275"/>
      <c r="B27" s="277"/>
      <c r="C27" s="278"/>
      <c r="D27" s="278"/>
      <c r="E27" s="278"/>
      <c r="F27" s="241"/>
      <c r="G27" s="241"/>
      <c r="H27" s="241"/>
      <c r="I27" s="241"/>
      <c r="J27" s="81"/>
    </row>
    <row r="28" spans="1:10" ht="18" customHeight="1">
      <c r="A28" s="236">
        <v>6</v>
      </c>
      <c r="B28" s="258" t="s">
        <v>164</v>
      </c>
      <c r="C28" s="137"/>
      <c r="D28" s="137"/>
      <c r="E28" s="138"/>
      <c r="F28" s="262" t="str">
        <f>IF('[1]Family data'!$C$25="YES",'[1]Family data'!$A$25,"N.A.")</f>
        <v>N.A.</v>
      </c>
      <c r="G28" s="263"/>
      <c r="H28" s="263"/>
      <c r="I28" s="264"/>
    </row>
    <row r="29" spans="1:10">
      <c r="A29" s="236"/>
      <c r="B29" s="259"/>
      <c r="C29" s="260"/>
      <c r="D29" s="260"/>
      <c r="E29" s="261"/>
      <c r="F29" s="265" t="str">
        <f>IF('[1]Family data'!$C$25="YES",'[1]Family data'!$E$25,"N.A.")</f>
        <v>N.A.</v>
      </c>
      <c r="G29" s="263"/>
      <c r="H29" s="263"/>
      <c r="I29" s="264"/>
    </row>
    <row r="30" spans="1:10">
      <c r="A30" s="236"/>
      <c r="B30" s="139"/>
      <c r="C30" s="140"/>
      <c r="D30" s="140"/>
      <c r="E30" s="141"/>
      <c r="F30" s="265" t="str">
        <f>IF('[1]Family data'!$C$25="YES",'[1]Family data'!$I$25,"N.A.")</f>
        <v>N.A.</v>
      </c>
      <c r="G30" s="263"/>
      <c r="H30" s="263"/>
      <c r="I30" s="264"/>
    </row>
    <row r="31" spans="1:10" ht="18" customHeight="1">
      <c r="A31" s="236" t="s">
        <v>165</v>
      </c>
      <c r="B31" s="241" t="s">
        <v>166</v>
      </c>
      <c r="C31" s="241"/>
      <c r="D31" s="241"/>
      <c r="E31" s="241"/>
      <c r="F31" s="266" t="str">
        <f>IF([1]Mastersheet!$E$23&gt;0,[1]Mastersheet!$E$23,"N.A.")</f>
        <v>N.A.</v>
      </c>
      <c r="G31" s="266"/>
      <c r="H31" s="266"/>
      <c r="I31" s="266"/>
    </row>
    <row r="32" spans="1:10">
      <c r="A32" s="236"/>
      <c r="B32" s="241"/>
      <c r="C32" s="241"/>
      <c r="D32" s="241"/>
      <c r="E32" s="241"/>
      <c r="F32" s="266"/>
      <c r="G32" s="266"/>
      <c r="H32" s="266"/>
      <c r="I32" s="266"/>
    </row>
    <row r="33" spans="1:9">
      <c r="A33" s="236"/>
      <c r="B33" s="241"/>
      <c r="C33" s="241"/>
      <c r="D33" s="241"/>
      <c r="E33" s="241"/>
      <c r="F33" s="266"/>
      <c r="G33" s="266"/>
      <c r="H33" s="266"/>
      <c r="I33" s="266"/>
    </row>
    <row r="34" spans="1:9" ht="18" customHeight="1">
      <c r="A34" s="236">
        <v>7</v>
      </c>
      <c r="B34" s="241" t="s">
        <v>167</v>
      </c>
      <c r="C34" s="241"/>
      <c r="D34" s="241"/>
      <c r="E34" s="241"/>
      <c r="F34" s="241" t="str">
        <f>IF('[1]Family data'!$C$25="YES",'[1]Family data'!$G$25,'[1]Family data'!$G$24)</f>
        <v>B-27 SURAJ COLONY, JAIPUR ROAD, BIKANER-334001</v>
      </c>
      <c r="G34" s="241"/>
      <c r="H34" s="241"/>
      <c r="I34" s="241"/>
    </row>
    <row r="35" spans="1:9">
      <c r="A35" s="236"/>
      <c r="B35" s="241"/>
      <c r="C35" s="241"/>
      <c r="D35" s="241"/>
      <c r="E35" s="241"/>
      <c r="F35" s="241"/>
      <c r="G35" s="241"/>
      <c r="H35" s="241"/>
      <c r="I35" s="241"/>
    </row>
    <row r="36" spans="1:9" ht="18" customHeight="1">
      <c r="A36" s="236">
        <v>8</v>
      </c>
      <c r="B36" s="241" t="s">
        <v>168</v>
      </c>
      <c r="C36" s="241"/>
      <c r="D36" s="241"/>
      <c r="E36" s="241"/>
      <c r="F36" s="240" t="str">
        <f>[1]Pravesh!I197</f>
        <v>Treasury  Bikaner</v>
      </c>
      <c r="G36" s="240"/>
      <c r="H36" s="240"/>
      <c r="I36" s="240"/>
    </row>
    <row r="37" spans="1:9">
      <c r="A37" s="236"/>
      <c r="B37" s="241"/>
      <c r="C37" s="241"/>
      <c r="D37" s="241"/>
      <c r="E37" s="241"/>
      <c r="F37" s="240" t="str">
        <f>[1]Mastersheet!H26</f>
        <v>SBI</v>
      </c>
      <c r="G37" s="240"/>
      <c r="H37" s="240"/>
      <c r="I37" s="240"/>
    </row>
    <row r="38" spans="1:9" ht="21.75" customHeight="1">
      <c r="A38" s="236"/>
      <c r="B38" s="241"/>
      <c r="C38" s="241"/>
      <c r="D38" s="241"/>
      <c r="E38" s="241"/>
      <c r="F38" s="240" t="str">
        <f>[1]Mastersheet!H27</f>
        <v>JASSUSAR GATE, BIKANER</v>
      </c>
      <c r="G38" s="240"/>
      <c r="H38" s="240"/>
      <c r="I38" s="240"/>
    </row>
    <row r="39" spans="1:9">
      <c r="A39" s="280" t="s">
        <v>169</v>
      </c>
      <c r="B39" s="280"/>
      <c r="C39" s="280"/>
      <c r="D39" s="280"/>
      <c r="E39" s="280"/>
      <c r="F39" s="280"/>
      <c r="G39" s="280"/>
      <c r="H39" s="280"/>
      <c r="I39" s="280"/>
    </row>
    <row r="40" spans="1:9">
      <c r="A40" s="78" t="s">
        <v>154</v>
      </c>
      <c r="B40" s="280" t="s">
        <v>170</v>
      </c>
      <c r="C40" s="280"/>
      <c r="D40" s="280"/>
      <c r="E40" s="280"/>
      <c r="F40" s="280"/>
      <c r="G40" s="280"/>
      <c r="H40" s="280"/>
      <c r="I40" s="280"/>
    </row>
    <row r="41" spans="1:9">
      <c r="A41" s="281">
        <v>8</v>
      </c>
      <c r="B41" s="282"/>
      <c r="C41" s="282"/>
      <c r="D41" s="282"/>
      <c r="E41" s="282"/>
      <c r="F41" s="282"/>
      <c r="G41" s="282"/>
      <c r="H41" s="282"/>
      <c r="I41" s="283"/>
    </row>
    <row r="42" spans="1:9">
      <c r="A42" s="236" t="s">
        <v>155</v>
      </c>
      <c r="B42" s="284" t="s">
        <v>171</v>
      </c>
      <c r="C42" s="285"/>
      <c r="D42" s="285"/>
      <c r="E42" s="285"/>
      <c r="F42" s="285"/>
      <c r="G42" s="285"/>
      <c r="H42" s="285"/>
      <c r="I42" s="286"/>
    </row>
    <row r="43" spans="1:9">
      <c r="A43" s="236"/>
      <c r="B43" s="287"/>
      <c r="C43" s="288"/>
      <c r="D43" s="288"/>
      <c r="E43" s="288"/>
      <c r="F43" s="288"/>
      <c r="G43" s="288"/>
      <c r="H43" s="288"/>
      <c r="I43" s="289"/>
    </row>
    <row r="44" spans="1:9">
      <c r="A44" s="236"/>
      <c r="B44" s="287"/>
      <c r="C44" s="288"/>
      <c r="D44" s="288"/>
      <c r="E44" s="288"/>
      <c r="F44" s="288"/>
      <c r="G44" s="288"/>
      <c r="H44" s="288"/>
      <c r="I44" s="289"/>
    </row>
    <row r="45" spans="1:9">
      <c r="A45" s="236"/>
      <c r="B45" s="290"/>
      <c r="C45" s="291"/>
      <c r="D45" s="291"/>
      <c r="E45" s="291"/>
      <c r="F45" s="291"/>
      <c r="G45" s="291"/>
      <c r="H45" s="291"/>
      <c r="I45" s="292"/>
    </row>
    <row r="46" spans="1:9">
      <c r="A46" s="78" t="s">
        <v>172</v>
      </c>
      <c r="B46" s="280" t="s">
        <v>173</v>
      </c>
      <c r="C46" s="280"/>
      <c r="D46" s="280"/>
      <c r="E46" s="280"/>
      <c r="F46" s="280"/>
      <c r="G46" s="280"/>
      <c r="H46" s="280"/>
      <c r="I46" s="280"/>
    </row>
    <row r="47" spans="1:9">
      <c r="A47" s="78" t="s">
        <v>174</v>
      </c>
      <c r="B47" s="280" t="s">
        <v>175</v>
      </c>
      <c r="C47" s="280"/>
      <c r="D47" s="280"/>
      <c r="E47" s="280"/>
      <c r="F47" s="280"/>
      <c r="G47" s="280"/>
      <c r="H47" s="280"/>
      <c r="I47" s="280"/>
    </row>
    <row r="48" spans="1:9" ht="18" customHeight="1">
      <c r="A48" s="236">
        <v>10</v>
      </c>
      <c r="B48" s="258" t="s">
        <v>206</v>
      </c>
      <c r="C48" s="276"/>
      <c r="D48" s="276"/>
      <c r="E48" s="276"/>
      <c r="F48" s="276"/>
      <c r="G48" s="276"/>
      <c r="H48" s="276"/>
      <c r="I48" s="308" t="s">
        <v>207</v>
      </c>
    </row>
    <row r="49" spans="1:9">
      <c r="A49" s="236"/>
      <c r="B49" s="307"/>
      <c r="C49" s="301"/>
      <c r="D49" s="301"/>
      <c r="E49" s="301"/>
      <c r="F49" s="301"/>
      <c r="G49" s="301"/>
      <c r="H49" s="301"/>
      <c r="I49" s="308"/>
    </row>
    <row r="50" spans="1:9">
      <c r="A50" s="236"/>
      <c r="B50" s="277"/>
      <c r="C50" s="278"/>
      <c r="D50" s="278"/>
      <c r="E50" s="278"/>
      <c r="F50" s="278"/>
      <c r="G50" s="278"/>
      <c r="H50" s="278"/>
      <c r="I50" s="308"/>
    </row>
    <row r="51" spans="1:9" ht="18" customHeight="1">
      <c r="A51" s="79">
        <v>11</v>
      </c>
      <c r="B51" s="309" t="s">
        <v>176</v>
      </c>
      <c r="C51" s="310"/>
      <c r="D51" s="310"/>
      <c r="E51" s="310"/>
      <c r="F51" s="310"/>
      <c r="G51" s="310"/>
      <c r="H51" s="236"/>
      <c r="I51" s="236"/>
    </row>
    <row r="52" spans="1:9">
      <c r="A52" s="296">
        <v>12</v>
      </c>
      <c r="B52" s="305" t="s">
        <v>177</v>
      </c>
      <c r="C52" s="305"/>
      <c r="D52" s="305"/>
      <c r="E52" s="305"/>
      <c r="F52" s="305"/>
      <c r="G52" s="305"/>
      <c r="H52" s="305"/>
      <c r="I52" s="305"/>
    </row>
    <row r="53" spans="1:9" ht="18" customHeight="1">
      <c r="A53" s="303"/>
      <c r="B53" s="253" t="s">
        <v>75</v>
      </c>
      <c r="C53" s="253"/>
      <c r="D53" s="253"/>
      <c r="E53" s="253"/>
      <c r="F53" s="253"/>
      <c r="G53" s="253"/>
      <c r="H53" s="306" t="s">
        <v>178</v>
      </c>
      <c r="I53" s="306"/>
    </row>
    <row r="54" spans="1:9">
      <c r="A54" s="303"/>
      <c r="B54" s="304" t="s">
        <v>154</v>
      </c>
      <c r="C54" s="295" t="str">
        <f>IF([1]Mastersheet!A54&gt;0,[1]Mastersheet!A54,"")</f>
        <v>DR NAND SINGH</v>
      </c>
      <c r="D54" s="295"/>
      <c r="E54" s="295"/>
      <c r="F54" s="295"/>
      <c r="G54" s="295"/>
      <c r="H54" s="252"/>
      <c r="I54" s="252"/>
    </row>
    <row r="55" spans="1:9">
      <c r="A55" s="303"/>
      <c r="B55" s="236"/>
      <c r="C55" s="295" t="str">
        <f>IF([1]Mastersheet!D54&gt;0,[1]Mastersheet!D54,"")</f>
        <v>GOVTT HOSPITAL GOGAGATE, BIKANER</v>
      </c>
      <c r="D55" s="295"/>
      <c r="E55" s="295"/>
      <c r="F55" s="295"/>
      <c r="G55" s="295"/>
      <c r="H55" s="252"/>
      <c r="I55" s="252"/>
    </row>
    <row r="56" spans="1:9">
      <c r="A56" s="303"/>
      <c r="B56" s="236" t="s">
        <v>155</v>
      </c>
      <c r="C56" s="297" t="str">
        <f>IF([1]Mastersheet!A55&gt;0,[1]Mastersheet!A55,"")</f>
        <v>DR JITENDRA SINGH</v>
      </c>
      <c r="D56" s="298"/>
      <c r="E56" s="298"/>
      <c r="F56" s="298"/>
      <c r="G56" s="299"/>
      <c r="H56" s="252"/>
      <c r="I56" s="252"/>
    </row>
    <row r="57" spans="1:9">
      <c r="A57" s="304"/>
      <c r="B57" s="296"/>
      <c r="C57" s="295" t="str">
        <f>IF([1]Mastersheet!D55&gt;0,[1]Mastersheet!D55,"")</f>
        <v>GOVTT HOSPITAL GOGAGATE, BIKANER</v>
      </c>
      <c r="D57" s="295"/>
      <c r="E57" s="295"/>
      <c r="F57" s="295"/>
      <c r="G57" s="295"/>
      <c r="H57" s="300"/>
      <c r="I57" s="300"/>
    </row>
    <row r="58" spans="1:9">
      <c r="A58" s="311">
        <v>13</v>
      </c>
      <c r="B58" s="305" t="s">
        <v>179</v>
      </c>
      <c r="C58" s="305"/>
      <c r="D58" s="305"/>
      <c r="E58" s="305"/>
      <c r="F58" s="305"/>
      <c r="G58" s="305"/>
      <c r="H58" s="305"/>
      <c r="I58" s="305"/>
    </row>
    <row r="59" spans="1:9" ht="29.25" customHeight="1">
      <c r="A59" s="312"/>
      <c r="B59" s="78" t="s">
        <v>154</v>
      </c>
      <c r="C59" s="252"/>
      <c r="D59" s="252"/>
      <c r="E59" s="252"/>
      <c r="F59" s="252"/>
      <c r="G59" s="252"/>
      <c r="H59" s="252"/>
      <c r="I59" s="252"/>
    </row>
    <row r="60" spans="1:9" ht="39" customHeight="1">
      <c r="A60" s="312"/>
      <c r="B60" s="78" t="s">
        <v>155</v>
      </c>
      <c r="C60" s="252"/>
      <c r="D60" s="252"/>
      <c r="E60" s="252"/>
      <c r="F60" s="252"/>
      <c r="G60" s="252"/>
      <c r="H60" s="252"/>
      <c r="I60" s="252"/>
    </row>
    <row r="61" spans="1:9">
      <c r="A61" s="82" t="s">
        <v>180</v>
      </c>
      <c r="B61" s="301" t="s">
        <v>181</v>
      </c>
      <c r="C61" s="301"/>
      <c r="D61" s="301"/>
      <c r="E61" s="301"/>
      <c r="F61" s="301"/>
      <c r="G61" s="301"/>
      <c r="H61" s="301"/>
      <c r="I61" s="301"/>
    </row>
    <row r="62" spans="1:9" ht="18.75" thickBot="1">
      <c r="A62" s="83"/>
      <c r="B62" s="302"/>
      <c r="C62" s="302"/>
      <c r="D62" s="302"/>
      <c r="E62" s="302"/>
      <c r="F62" s="302"/>
      <c r="G62" s="302"/>
      <c r="H62" s="302"/>
      <c r="I62" s="302"/>
    </row>
    <row r="63" spans="1:9" ht="18" customHeight="1">
      <c r="A63" s="84" t="s">
        <v>126</v>
      </c>
      <c r="B63" s="293" t="s">
        <v>208</v>
      </c>
      <c r="C63" s="293"/>
      <c r="D63" s="293"/>
      <c r="E63" s="293"/>
      <c r="F63" s="293"/>
      <c r="G63" s="293"/>
      <c r="H63" s="293"/>
      <c r="I63" s="293"/>
    </row>
    <row r="64" spans="1:9" ht="18" customHeight="1">
      <c r="A64" s="84"/>
      <c r="B64" s="294"/>
      <c r="C64" s="294"/>
      <c r="D64" s="294"/>
      <c r="E64" s="294"/>
      <c r="F64" s="294"/>
      <c r="G64" s="294"/>
      <c r="H64" s="294"/>
      <c r="I64" s="294"/>
    </row>
    <row r="65" spans="1:9" ht="18" customHeight="1">
      <c r="A65" s="84"/>
      <c r="B65" s="294"/>
      <c r="C65" s="294"/>
      <c r="D65" s="294"/>
      <c r="E65" s="294"/>
      <c r="F65" s="294"/>
      <c r="G65" s="294"/>
      <c r="H65" s="294"/>
      <c r="I65" s="294"/>
    </row>
    <row r="66" spans="1:9" ht="18" customHeight="1">
      <c r="A66" s="84"/>
      <c r="B66" s="294"/>
      <c r="C66" s="294"/>
      <c r="D66" s="294"/>
      <c r="E66" s="294"/>
      <c r="F66" s="294"/>
      <c r="G66" s="294"/>
      <c r="H66" s="294"/>
      <c r="I66" s="294"/>
    </row>
    <row r="67" spans="1:9">
      <c r="A67" s="84"/>
      <c r="B67" s="294"/>
      <c r="C67" s="294"/>
      <c r="D67" s="294"/>
      <c r="E67" s="294"/>
      <c r="F67" s="294"/>
      <c r="G67" s="294"/>
      <c r="H67" s="294"/>
      <c r="I67" s="294"/>
    </row>
    <row r="68" spans="1:9" ht="21" customHeight="1">
      <c r="A68" s="84"/>
      <c r="B68" s="294"/>
      <c r="C68" s="294"/>
      <c r="D68" s="294"/>
      <c r="E68" s="294"/>
      <c r="F68" s="294"/>
      <c r="G68" s="294"/>
      <c r="H68" s="294"/>
      <c r="I68" s="294"/>
    </row>
  </sheetData>
  <mergeCells count="101">
    <mergeCell ref="A58:A60"/>
    <mergeCell ref="B58:I58"/>
    <mergeCell ref="C59:I59"/>
    <mergeCell ref="C60:I60"/>
    <mergeCell ref="A48:A50"/>
    <mergeCell ref="A52:A57"/>
    <mergeCell ref="B52:I52"/>
    <mergeCell ref="B53:G53"/>
    <mergeCell ref="H53:I53"/>
    <mergeCell ref="B54:B55"/>
    <mergeCell ref="C54:G54"/>
    <mergeCell ref="B48:H50"/>
    <mergeCell ref="I48:I50"/>
    <mergeCell ref="B51:G51"/>
    <mergeCell ref="H51:I51"/>
    <mergeCell ref="B63:I68"/>
    <mergeCell ref="H54:I55"/>
    <mergeCell ref="C55:G55"/>
    <mergeCell ref="B56:B57"/>
    <mergeCell ref="C56:G56"/>
    <mergeCell ref="H56:I57"/>
    <mergeCell ref="C57:G57"/>
    <mergeCell ref="B61:I62"/>
    <mergeCell ref="B47:I47"/>
    <mergeCell ref="A39:I39"/>
    <mergeCell ref="B40:I40"/>
    <mergeCell ref="A41:I41"/>
    <mergeCell ref="A42:A45"/>
    <mergeCell ref="B42:I45"/>
    <mergeCell ref="B46:I46"/>
    <mergeCell ref="A34:A35"/>
    <mergeCell ref="B34:E35"/>
    <mergeCell ref="F34:I35"/>
    <mergeCell ref="A36:A38"/>
    <mergeCell ref="B36:E38"/>
    <mergeCell ref="F36:I36"/>
    <mergeCell ref="F37:I37"/>
    <mergeCell ref="F38:I38"/>
    <mergeCell ref="A28:A30"/>
    <mergeCell ref="B28:E30"/>
    <mergeCell ref="F28:I28"/>
    <mergeCell ref="F29:I29"/>
    <mergeCell ref="F30:I30"/>
    <mergeCell ref="A31:A33"/>
    <mergeCell ref="B31:E33"/>
    <mergeCell ref="F31:I33"/>
    <mergeCell ref="A23:A24"/>
    <mergeCell ref="B23:E24"/>
    <mergeCell ref="F23:I24"/>
    <mergeCell ref="B25:E25"/>
    <mergeCell ref="F25:I25"/>
    <mergeCell ref="A26:A27"/>
    <mergeCell ref="B26:E27"/>
    <mergeCell ref="F26:I27"/>
    <mergeCell ref="F16:G16"/>
    <mergeCell ref="H16:I16"/>
    <mergeCell ref="C21:E21"/>
    <mergeCell ref="F21:G21"/>
    <mergeCell ref="H21:I21"/>
    <mergeCell ref="C22:E22"/>
    <mergeCell ref="F22:G22"/>
    <mergeCell ref="H22:I22"/>
    <mergeCell ref="C19:E19"/>
    <mergeCell ref="F19:G19"/>
    <mergeCell ref="H19:I19"/>
    <mergeCell ref="C20:E20"/>
    <mergeCell ref="F20:G20"/>
    <mergeCell ref="H20:I20"/>
    <mergeCell ref="A2:I2"/>
    <mergeCell ref="A3:I3"/>
    <mergeCell ref="A4:I4"/>
    <mergeCell ref="A5:I6"/>
    <mergeCell ref="A11:A22"/>
    <mergeCell ref="B11:I11"/>
    <mergeCell ref="B12:E12"/>
    <mergeCell ref="F12:I12"/>
    <mergeCell ref="C13:E13"/>
    <mergeCell ref="F13:G13"/>
    <mergeCell ref="H13:I13"/>
    <mergeCell ref="C14:E14"/>
    <mergeCell ref="F14:G14"/>
    <mergeCell ref="H14:I14"/>
    <mergeCell ref="C17:E17"/>
    <mergeCell ref="F17:G17"/>
    <mergeCell ref="H17:I17"/>
    <mergeCell ref="C18:E18"/>
    <mergeCell ref="F18:G18"/>
    <mergeCell ref="H18:I18"/>
    <mergeCell ref="C15:E15"/>
    <mergeCell ref="F15:G15"/>
    <mergeCell ref="H15:I15"/>
    <mergeCell ref="C16:E16"/>
    <mergeCell ref="K5:L5"/>
    <mergeCell ref="K6:L6"/>
    <mergeCell ref="A7:A10"/>
    <mergeCell ref="B7:I7"/>
    <mergeCell ref="C8:E8"/>
    <mergeCell ref="F8:I8"/>
    <mergeCell ref="B9:B10"/>
    <mergeCell ref="C9:E10"/>
    <mergeCell ref="F9:I10"/>
  </mergeCells>
  <conditionalFormatting sqref="C14:I22">
    <cfRule type="containsBlanks" dxfId="0" priority="1" stopIfTrue="1">
      <formula>LEN(TRIM(C14))=0</formula>
    </cfRule>
  </conditionalFormatting>
  <dataValidations count="1">
    <dataValidation type="list" allowBlank="1" showInputMessage="1" showErrorMessage="1" sqref="K6:L6">
      <formula1>"Single copy,Double copy,Triple copy"</formula1>
    </dataValidation>
  </dataValidations>
  <pageMargins left="0.55118110236220474" right="0.35433070866141736" top="0.59055118110236227" bottom="0.5" header="0.51181102362204722" footer="0.47244094488188981"/>
  <pageSetup paperSize="9" orientation="portrait" r:id="rId1"/>
  <headerFooter alignWithMargins="0">
    <oddFooter>&amp;L16.18.1.22.5.19.8√97263.0458756048</oddFooter>
  </headerFooter>
  <rowBreaks count="1" manualBreakCount="1">
    <brk id="40" max="8" man="1"/>
  </rowBreaks>
</worksheet>
</file>

<file path=xl/worksheets/sheet7.xml><?xml version="1.0" encoding="utf-8"?>
<worksheet xmlns="http://schemas.openxmlformats.org/spreadsheetml/2006/main" xmlns:r="http://schemas.openxmlformats.org/officeDocument/2006/relationships">
  <sheetPr codeName="Sheet14"/>
  <dimension ref="A1:L132"/>
  <sheetViews>
    <sheetView view="pageBreakPreview" topLeftCell="A34" zoomScaleNormal="100" workbookViewId="0">
      <selection activeCell="C37" sqref="C37:I37"/>
    </sheetView>
  </sheetViews>
  <sheetFormatPr defaultRowHeight="18"/>
  <cols>
    <col min="1" max="1" width="6.42578125" style="76" customWidth="1"/>
    <col min="2" max="2" width="6" style="77" customWidth="1"/>
    <col min="3" max="3" width="11.85546875" style="77" customWidth="1"/>
    <col min="4" max="4" width="9.140625" style="77"/>
    <col min="5" max="5" width="14.5703125" style="77" customWidth="1"/>
    <col min="6" max="8" width="9.140625" style="77"/>
    <col min="9" max="9" width="16.5703125" style="77" customWidth="1"/>
    <col min="10" max="16384" width="9.140625" style="77"/>
  </cols>
  <sheetData>
    <row r="1" spans="1:12">
      <c r="I1" s="77">
        <v>9</v>
      </c>
    </row>
    <row r="2" spans="1:12">
      <c r="A2" s="248" t="s">
        <v>182</v>
      </c>
      <c r="B2" s="248"/>
      <c r="C2" s="248"/>
      <c r="D2" s="248"/>
      <c r="E2" s="248"/>
      <c r="F2" s="248"/>
      <c r="G2" s="248"/>
      <c r="H2" s="248"/>
      <c r="I2" s="248"/>
    </row>
    <row r="3" spans="1:12">
      <c r="A3" s="248" t="s">
        <v>183</v>
      </c>
      <c r="B3" s="248"/>
      <c r="C3" s="248"/>
      <c r="D3" s="248"/>
      <c r="E3" s="248"/>
      <c r="F3" s="248"/>
      <c r="G3" s="248"/>
      <c r="H3" s="248"/>
      <c r="I3" s="248"/>
    </row>
    <row r="4" spans="1:12">
      <c r="A4" s="248" t="s">
        <v>184</v>
      </c>
      <c r="B4" s="248"/>
      <c r="C4" s="248"/>
      <c r="D4" s="248"/>
      <c r="E4" s="248"/>
      <c r="F4" s="248"/>
      <c r="G4" s="248"/>
      <c r="H4" s="248"/>
      <c r="I4" s="248"/>
      <c r="K4" s="234" t="s">
        <v>151</v>
      </c>
      <c r="L4" s="234"/>
    </row>
    <row r="5" spans="1:12">
      <c r="A5" s="249"/>
      <c r="B5" s="249"/>
      <c r="C5" s="249"/>
      <c r="D5" s="249"/>
      <c r="E5" s="249"/>
      <c r="F5" s="249"/>
      <c r="G5" s="249"/>
      <c r="H5" s="249"/>
      <c r="I5" s="249"/>
      <c r="K5" s="235" t="s">
        <v>185</v>
      </c>
      <c r="L5" s="235"/>
    </row>
    <row r="6" spans="1:12">
      <c r="A6" s="78">
        <v>1</v>
      </c>
      <c r="B6" s="240" t="s">
        <v>186</v>
      </c>
      <c r="C6" s="240"/>
      <c r="D6" s="240"/>
      <c r="E6" s="240"/>
      <c r="F6" s="237" t="str">
        <f>[1]Pravesh!$C$407</f>
        <v>RAJNI GODRA</v>
      </c>
      <c r="G6" s="238"/>
      <c r="H6" s="238"/>
      <c r="I6" s="239"/>
    </row>
    <row r="7" spans="1:12">
      <c r="A7" s="296">
        <v>2</v>
      </c>
      <c r="B7" s="313" t="s">
        <v>187</v>
      </c>
      <c r="C7" s="314"/>
      <c r="D7" s="314"/>
      <c r="E7" s="314"/>
      <c r="F7" s="315" t="str">
        <f>[1]Mastersheet!$B$3</f>
        <v>OMPRAKASH MANJHU</v>
      </c>
      <c r="G7" s="316"/>
      <c r="H7" s="316"/>
      <c r="I7" s="316"/>
    </row>
    <row r="8" spans="1:12">
      <c r="A8" s="304"/>
      <c r="B8" s="314"/>
      <c r="C8" s="314"/>
      <c r="D8" s="314"/>
      <c r="E8" s="314"/>
      <c r="F8" s="316"/>
      <c r="G8" s="316"/>
      <c r="H8" s="316"/>
      <c r="I8" s="316"/>
    </row>
    <row r="9" spans="1:12">
      <c r="A9" s="296">
        <v>3</v>
      </c>
      <c r="B9" s="313" t="s">
        <v>188</v>
      </c>
      <c r="C9" s="314"/>
      <c r="D9" s="314"/>
      <c r="E9" s="314"/>
      <c r="F9" s="315" t="str">
        <f>[1]Pravesh!$C$409</f>
        <v>Wife</v>
      </c>
      <c r="G9" s="316"/>
      <c r="H9" s="316"/>
      <c r="I9" s="316"/>
    </row>
    <row r="10" spans="1:12">
      <c r="A10" s="304"/>
      <c r="B10" s="314"/>
      <c r="C10" s="314"/>
      <c r="D10" s="314"/>
      <c r="E10" s="314"/>
      <c r="F10" s="316"/>
      <c r="G10" s="316"/>
      <c r="H10" s="316"/>
      <c r="I10" s="316"/>
    </row>
    <row r="11" spans="1:12">
      <c r="A11" s="78">
        <v>4</v>
      </c>
      <c r="B11" s="240" t="s">
        <v>189</v>
      </c>
      <c r="C11" s="240"/>
      <c r="D11" s="240"/>
      <c r="E11" s="240"/>
      <c r="F11" s="256">
        <f>[1]Pravesh!$C$408</f>
        <v>32752</v>
      </c>
      <c r="G11" s="317"/>
      <c r="H11" s="317"/>
      <c r="I11" s="257"/>
    </row>
    <row r="12" spans="1:12">
      <c r="A12" s="78">
        <v>5</v>
      </c>
      <c r="B12" s="240" t="s">
        <v>190</v>
      </c>
      <c r="C12" s="240"/>
      <c r="D12" s="240"/>
      <c r="E12" s="240"/>
      <c r="F12" s="237" t="str">
        <f>[1]Pravesh!$C$410</f>
        <v>4.6  Ft</v>
      </c>
      <c r="G12" s="238"/>
      <c r="H12" s="238"/>
      <c r="I12" s="239"/>
    </row>
    <row r="13" spans="1:12">
      <c r="A13" s="296">
        <v>6</v>
      </c>
      <c r="B13" s="240" t="s">
        <v>191</v>
      </c>
      <c r="C13" s="240"/>
      <c r="D13" s="240"/>
      <c r="E13" s="240"/>
      <c r="F13" s="252"/>
      <c r="G13" s="252"/>
      <c r="H13" s="252"/>
      <c r="I13" s="252"/>
    </row>
    <row r="14" spans="1:12">
      <c r="A14" s="303"/>
      <c r="B14" s="300">
        <v>1</v>
      </c>
      <c r="C14" s="319"/>
      <c r="D14" s="320"/>
      <c r="E14" s="320"/>
      <c r="F14" s="320"/>
      <c r="G14" s="320"/>
      <c r="H14" s="320"/>
      <c r="I14" s="321"/>
    </row>
    <row r="15" spans="1:12">
      <c r="A15" s="303"/>
      <c r="B15" s="318"/>
      <c r="C15" s="322"/>
      <c r="D15" s="323"/>
      <c r="E15" s="323"/>
      <c r="F15" s="323"/>
      <c r="G15" s="323"/>
      <c r="H15" s="323"/>
      <c r="I15" s="324"/>
    </row>
    <row r="16" spans="1:12">
      <c r="A16" s="303"/>
      <c r="B16" s="300">
        <v>2</v>
      </c>
      <c r="C16" s="319"/>
      <c r="D16" s="320"/>
      <c r="E16" s="320"/>
      <c r="F16" s="320"/>
      <c r="G16" s="320"/>
      <c r="H16" s="320"/>
      <c r="I16" s="321"/>
    </row>
    <row r="17" spans="1:10">
      <c r="A17" s="303"/>
      <c r="B17" s="318"/>
      <c r="C17" s="322"/>
      <c r="D17" s="323"/>
      <c r="E17" s="323"/>
      <c r="F17" s="323"/>
      <c r="G17" s="323"/>
      <c r="H17" s="323"/>
      <c r="I17" s="324"/>
    </row>
    <row r="18" spans="1:10">
      <c r="A18" s="303"/>
      <c r="B18" s="300">
        <v>3</v>
      </c>
      <c r="C18" s="319"/>
      <c r="D18" s="320"/>
      <c r="E18" s="320"/>
      <c r="F18" s="320"/>
      <c r="G18" s="320"/>
      <c r="H18" s="320"/>
      <c r="I18" s="321"/>
    </row>
    <row r="19" spans="1:10">
      <c r="A19" s="303"/>
      <c r="B19" s="318"/>
      <c r="C19" s="322"/>
      <c r="D19" s="323"/>
      <c r="E19" s="323"/>
      <c r="F19" s="323"/>
      <c r="G19" s="323"/>
      <c r="H19" s="323"/>
      <c r="I19" s="324"/>
    </row>
    <row r="20" spans="1:10" ht="18" customHeight="1">
      <c r="A20" s="303"/>
      <c r="B20" s="242" t="s">
        <v>192</v>
      </c>
      <c r="C20" s="243"/>
      <c r="D20" s="243"/>
      <c r="E20" s="244"/>
      <c r="F20" s="319" t="s">
        <v>193</v>
      </c>
      <c r="G20" s="320"/>
      <c r="H20" s="320"/>
      <c r="I20" s="321"/>
    </row>
    <row r="21" spans="1:10">
      <c r="A21" s="304"/>
      <c r="B21" s="335"/>
      <c r="C21" s="336"/>
      <c r="D21" s="336"/>
      <c r="E21" s="337"/>
      <c r="F21" s="322"/>
      <c r="G21" s="323"/>
      <c r="H21" s="323"/>
      <c r="I21" s="324"/>
    </row>
    <row r="22" spans="1:10">
      <c r="A22" s="296">
        <v>7</v>
      </c>
      <c r="B22" s="313" t="s">
        <v>194</v>
      </c>
      <c r="C22" s="314"/>
      <c r="D22" s="314"/>
      <c r="E22" s="314"/>
      <c r="F22" s="315" t="str">
        <f>[1]Pravesh!$C$411</f>
        <v>CUT MARK ON LEFT HAND WRIST</v>
      </c>
      <c r="G22" s="316"/>
      <c r="H22" s="316"/>
      <c r="I22" s="316"/>
    </row>
    <row r="23" spans="1:10">
      <c r="A23" s="304"/>
      <c r="B23" s="314"/>
      <c r="C23" s="314"/>
      <c r="D23" s="314"/>
      <c r="E23" s="314"/>
      <c r="F23" s="316"/>
      <c r="G23" s="316"/>
      <c r="H23" s="316"/>
      <c r="I23" s="316"/>
    </row>
    <row r="24" spans="1:10">
      <c r="A24" s="296">
        <v>8</v>
      </c>
      <c r="B24" s="313" t="s">
        <v>195</v>
      </c>
      <c r="C24" s="314"/>
      <c r="D24" s="314"/>
      <c r="E24" s="314"/>
      <c r="F24" s="258" t="str">
        <f>[1]Pravesh!$C$412</f>
        <v>B-27 SURAJ COLONY, JAIPUR ROAD, BIKANER-334001</v>
      </c>
      <c r="G24" s="325"/>
      <c r="H24" s="325"/>
      <c r="I24" s="326"/>
    </row>
    <row r="25" spans="1:10">
      <c r="A25" s="304"/>
      <c r="B25" s="314"/>
      <c r="C25" s="314"/>
      <c r="D25" s="314"/>
      <c r="E25" s="314"/>
      <c r="F25" s="327"/>
      <c r="G25" s="328"/>
      <c r="H25" s="328"/>
      <c r="I25" s="329"/>
      <c r="J25" s="81"/>
    </row>
    <row r="26" spans="1:10" ht="18" customHeight="1">
      <c r="A26" s="236">
        <v>9</v>
      </c>
      <c r="B26" s="330" t="s">
        <v>196</v>
      </c>
      <c r="C26" s="315"/>
      <c r="D26" s="315"/>
      <c r="E26" s="331"/>
      <c r="F26" s="258" t="str">
        <f>[1]Pravesh!$I$197</f>
        <v>Treasury  Bikaner</v>
      </c>
      <c r="G26" s="276"/>
      <c r="H26" s="276"/>
      <c r="I26" s="333"/>
      <c r="J26" s="81"/>
    </row>
    <row r="27" spans="1:10">
      <c r="A27" s="236"/>
      <c r="B27" s="294"/>
      <c r="C27" s="294"/>
      <c r="D27" s="294"/>
      <c r="E27" s="294"/>
      <c r="F27" s="307" t="str">
        <f>[1]Mastersheet!$H$26</f>
        <v>SBI</v>
      </c>
      <c r="G27" s="301"/>
      <c r="H27" s="301"/>
      <c r="I27" s="334"/>
      <c r="J27" s="81"/>
    </row>
    <row r="28" spans="1:10" ht="18" customHeight="1">
      <c r="A28" s="236"/>
      <c r="B28" s="330"/>
      <c r="C28" s="315"/>
      <c r="D28" s="315"/>
      <c r="E28" s="332"/>
      <c r="F28" s="307" t="str">
        <f>[1]Mastersheet!$H$27</f>
        <v>JASSUSAR GATE, BIKANER</v>
      </c>
      <c r="G28" s="301"/>
      <c r="H28" s="301"/>
      <c r="I28" s="334"/>
    </row>
    <row r="29" spans="1:10">
      <c r="A29" s="236">
        <v>10</v>
      </c>
      <c r="B29" s="240" t="s">
        <v>197</v>
      </c>
      <c r="C29" s="240"/>
      <c r="D29" s="240"/>
      <c r="E29" s="240"/>
      <c r="F29" s="240"/>
      <c r="G29" s="240"/>
      <c r="H29" s="240"/>
      <c r="I29" s="240"/>
    </row>
    <row r="30" spans="1:10">
      <c r="A30" s="236"/>
      <c r="B30" s="252" t="s">
        <v>198</v>
      </c>
      <c r="C30" s="252"/>
      <c r="D30" s="252"/>
      <c r="E30" s="252"/>
      <c r="F30" s="252"/>
      <c r="G30" s="252"/>
      <c r="H30" s="252"/>
      <c r="I30" s="252"/>
    </row>
    <row r="31" spans="1:10">
      <c r="A31" s="236"/>
      <c r="B31" s="252"/>
      <c r="C31" s="252"/>
      <c r="D31" s="252"/>
      <c r="E31" s="252"/>
      <c r="F31" s="252"/>
      <c r="G31" s="252"/>
      <c r="H31" s="252"/>
      <c r="I31" s="252"/>
    </row>
    <row r="32" spans="1:10">
      <c r="A32" s="236"/>
      <c r="B32" s="252"/>
      <c r="C32" s="252"/>
      <c r="D32" s="252"/>
      <c r="E32" s="252"/>
      <c r="F32" s="252"/>
      <c r="G32" s="252"/>
      <c r="H32" s="252"/>
      <c r="I32" s="252"/>
    </row>
    <row r="33" spans="1:9">
      <c r="A33" s="236"/>
      <c r="B33" s="252"/>
      <c r="C33" s="252"/>
      <c r="D33" s="252"/>
      <c r="E33" s="252"/>
      <c r="F33" s="252" t="s">
        <v>199</v>
      </c>
      <c r="G33" s="252"/>
      <c r="H33" s="252"/>
      <c r="I33" s="252"/>
    </row>
    <row r="34" spans="1:9">
      <c r="A34" s="236"/>
      <c r="B34" s="252"/>
      <c r="C34" s="252"/>
      <c r="D34" s="252"/>
      <c r="E34" s="252"/>
      <c r="F34" s="252" t="s">
        <v>177</v>
      </c>
      <c r="G34" s="252"/>
      <c r="H34" s="252"/>
      <c r="I34" s="252"/>
    </row>
    <row r="35" spans="1:9">
      <c r="A35" s="236"/>
      <c r="B35" s="252"/>
      <c r="C35" s="252"/>
      <c r="D35" s="252"/>
      <c r="E35" s="252"/>
      <c r="F35" s="308" t="s">
        <v>200</v>
      </c>
      <c r="G35" s="341"/>
      <c r="H35" s="341"/>
      <c r="I35" s="341"/>
    </row>
    <row r="36" spans="1:9">
      <c r="A36" s="236"/>
      <c r="B36" s="252"/>
      <c r="C36" s="252"/>
      <c r="D36" s="252"/>
      <c r="E36" s="252"/>
      <c r="F36" s="341"/>
      <c r="G36" s="341"/>
      <c r="H36" s="341"/>
      <c r="I36" s="341"/>
    </row>
    <row r="37" spans="1:9">
      <c r="A37" s="295" t="s">
        <v>201</v>
      </c>
      <c r="B37" s="295"/>
      <c r="C37" s="338">
        <f>IF('[1]Family data'!$D$6&gt;0,'[1]Family data'!$D$6,"")</f>
        <v>43528</v>
      </c>
      <c r="D37" s="338"/>
      <c r="E37" s="338"/>
      <c r="F37" s="338"/>
      <c r="G37" s="338"/>
      <c r="H37" s="338"/>
      <c r="I37" s="338"/>
    </row>
    <row r="38" spans="1:9">
      <c r="A38" s="339" t="s">
        <v>202</v>
      </c>
      <c r="B38" s="339"/>
      <c r="C38" s="339"/>
      <c r="D38" s="339"/>
      <c r="E38" s="339"/>
      <c r="F38" s="339"/>
      <c r="G38" s="339"/>
      <c r="H38" s="339"/>
      <c r="I38" s="339"/>
    </row>
    <row r="39" spans="1:9">
      <c r="A39" s="340">
        <v>1</v>
      </c>
      <c r="B39" s="294" t="s">
        <v>203</v>
      </c>
      <c r="C39" s="294"/>
      <c r="D39" s="294"/>
      <c r="E39" s="294"/>
      <c r="F39" s="294"/>
      <c r="G39" s="294"/>
      <c r="H39" s="294"/>
      <c r="I39" s="294"/>
    </row>
    <row r="40" spans="1:9">
      <c r="A40" s="340"/>
      <c r="B40" s="294"/>
      <c r="C40" s="294"/>
      <c r="D40" s="294"/>
      <c r="E40" s="294"/>
      <c r="F40" s="294"/>
      <c r="G40" s="294"/>
      <c r="H40" s="294"/>
      <c r="I40" s="294"/>
    </row>
    <row r="41" spans="1:9">
      <c r="A41" s="340">
        <v>2</v>
      </c>
      <c r="B41" s="294" t="s">
        <v>204</v>
      </c>
      <c r="C41" s="294"/>
      <c r="D41" s="294"/>
      <c r="E41" s="294"/>
      <c r="F41" s="294"/>
      <c r="G41" s="294"/>
      <c r="H41" s="294"/>
      <c r="I41" s="294"/>
    </row>
    <row r="42" spans="1:9">
      <c r="A42" s="340"/>
      <c r="B42" s="294"/>
      <c r="C42" s="294"/>
      <c r="D42" s="294"/>
      <c r="E42" s="294"/>
      <c r="F42" s="294"/>
      <c r="G42" s="294"/>
      <c r="H42" s="294"/>
      <c r="I42" s="294"/>
    </row>
    <row r="43" spans="1:9">
      <c r="A43" s="340">
        <v>3</v>
      </c>
      <c r="B43" s="294" t="s">
        <v>205</v>
      </c>
      <c r="C43" s="294"/>
      <c r="D43" s="294"/>
      <c r="E43" s="294"/>
      <c r="F43" s="294"/>
      <c r="G43" s="294"/>
      <c r="H43" s="294"/>
      <c r="I43" s="294"/>
    </row>
    <row r="44" spans="1:9">
      <c r="A44" s="340"/>
      <c r="B44" s="294"/>
      <c r="C44" s="294"/>
      <c r="D44" s="294"/>
      <c r="E44" s="294"/>
      <c r="F44" s="294"/>
      <c r="G44" s="294"/>
      <c r="H44" s="294"/>
      <c r="I44" s="294"/>
    </row>
    <row r="45" spans="1:9">
      <c r="A45" s="85"/>
      <c r="B45" s="86"/>
      <c r="C45" s="86"/>
      <c r="D45" s="86"/>
      <c r="E45" s="86"/>
      <c r="F45" s="86"/>
      <c r="G45" s="86"/>
      <c r="H45" s="86"/>
      <c r="I45" s="87">
        <v>10</v>
      </c>
    </row>
    <row r="46" spans="1:9">
      <c r="A46" s="248" t="s">
        <v>182</v>
      </c>
      <c r="B46" s="248"/>
      <c r="C46" s="248"/>
      <c r="D46" s="248"/>
      <c r="E46" s="248"/>
      <c r="F46" s="248"/>
      <c r="G46" s="248"/>
      <c r="H46" s="248"/>
      <c r="I46" s="248"/>
    </row>
    <row r="47" spans="1:9">
      <c r="A47" s="248" t="s">
        <v>183</v>
      </c>
      <c r="B47" s="248"/>
      <c r="C47" s="248"/>
      <c r="D47" s="248"/>
      <c r="E47" s="248"/>
      <c r="F47" s="248"/>
      <c r="G47" s="248"/>
      <c r="H47" s="248"/>
      <c r="I47" s="248"/>
    </row>
    <row r="48" spans="1:9">
      <c r="A48" s="248" t="s">
        <v>184</v>
      </c>
      <c r="B48" s="248"/>
      <c r="C48" s="248"/>
      <c r="D48" s="248"/>
      <c r="E48" s="248"/>
      <c r="F48" s="248"/>
      <c r="G48" s="248"/>
      <c r="H48" s="248"/>
      <c r="I48" s="248"/>
    </row>
    <row r="49" spans="1:9">
      <c r="A49" s="249"/>
      <c r="B49" s="249"/>
      <c r="C49" s="249"/>
      <c r="D49" s="249"/>
      <c r="E49" s="249"/>
      <c r="F49" s="249"/>
      <c r="G49" s="249"/>
      <c r="H49" s="249"/>
      <c r="I49" s="249"/>
    </row>
    <row r="50" spans="1:9">
      <c r="A50" s="78">
        <v>1</v>
      </c>
      <c r="B50" s="240" t="s">
        <v>186</v>
      </c>
      <c r="C50" s="240"/>
      <c r="D50" s="240"/>
      <c r="E50" s="240"/>
      <c r="F50" s="237" t="str">
        <f>[1]Pravesh!$C$407</f>
        <v>RAJNI GODRA</v>
      </c>
      <c r="G50" s="238"/>
      <c r="H50" s="238"/>
      <c r="I50" s="239"/>
    </row>
    <row r="51" spans="1:9">
      <c r="A51" s="296">
        <v>2</v>
      </c>
      <c r="B51" s="313" t="s">
        <v>187</v>
      </c>
      <c r="C51" s="314"/>
      <c r="D51" s="314"/>
      <c r="E51" s="314"/>
      <c r="F51" s="315" t="str">
        <f>[1]Mastersheet!$B$3</f>
        <v>OMPRAKASH MANJHU</v>
      </c>
      <c r="G51" s="316"/>
      <c r="H51" s="316"/>
      <c r="I51" s="316"/>
    </row>
    <row r="52" spans="1:9">
      <c r="A52" s="304"/>
      <c r="B52" s="314"/>
      <c r="C52" s="314"/>
      <c r="D52" s="314"/>
      <c r="E52" s="314"/>
      <c r="F52" s="316"/>
      <c r="G52" s="316"/>
      <c r="H52" s="316"/>
      <c r="I52" s="316"/>
    </row>
    <row r="53" spans="1:9">
      <c r="A53" s="296">
        <v>3</v>
      </c>
      <c r="B53" s="313" t="s">
        <v>188</v>
      </c>
      <c r="C53" s="314"/>
      <c r="D53" s="314"/>
      <c r="E53" s="314"/>
      <c r="F53" s="315" t="str">
        <f>[1]Pravesh!$C$409</f>
        <v>Wife</v>
      </c>
      <c r="G53" s="316"/>
      <c r="H53" s="316"/>
      <c r="I53" s="316"/>
    </row>
    <row r="54" spans="1:9">
      <c r="A54" s="304"/>
      <c r="B54" s="314"/>
      <c r="C54" s="314"/>
      <c r="D54" s="314"/>
      <c r="E54" s="314"/>
      <c r="F54" s="316"/>
      <c r="G54" s="316"/>
      <c r="H54" s="316"/>
      <c r="I54" s="316"/>
    </row>
    <row r="55" spans="1:9">
      <c r="A55" s="78">
        <v>4</v>
      </c>
      <c r="B55" s="240" t="s">
        <v>189</v>
      </c>
      <c r="C55" s="240"/>
      <c r="D55" s="240"/>
      <c r="E55" s="240"/>
      <c r="F55" s="256">
        <f>[1]Pravesh!$C$408</f>
        <v>32752</v>
      </c>
      <c r="G55" s="317"/>
      <c r="H55" s="317"/>
      <c r="I55" s="257"/>
    </row>
    <row r="56" spans="1:9">
      <c r="A56" s="78">
        <v>5</v>
      </c>
      <c r="B56" s="240" t="s">
        <v>190</v>
      </c>
      <c r="C56" s="240"/>
      <c r="D56" s="240"/>
      <c r="E56" s="240"/>
      <c r="F56" s="237" t="str">
        <f>[1]Pravesh!$C$410</f>
        <v>4.6  Ft</v>
      </c>
      <c r="G56" s="238"/>
      <c r="H56" s="238"/>
      <c r="I56" s="239"/>
    </row>
    <row r="57" spans="1:9">
      <c r="A57" s="296">
        <v>6</v>
      </c>
      <c r="B57" s="240" t="s">
        <v>191</v>
      </c>
      <c r="C57" s="240"/>
      <c r="D57" s="240"/>
      <c r="E57" s="240"/>
      <c r="F57" s="252"/>
      <c r="G57" s="252"/>
      <c r="H57" s="252"/>
      <c r="I57" s="252"/>
    </row>
    <row r="58" spans="1:9">
      <c r="A58" s="303"/>
      <c r="B58" s="300">
        <v>1</v>
      </c>
      <c r="C58" s="319"/>
      <c r="D58" s="320"/>
      <c r="E58" s="320"/>
      <c r="F58" s="320"/>
      <c r="G58" s="320"/>
      <c r="H58" s="320"/>
      <c r="I58" s="321"/>
    </row>
    <row r="59" spans="1:9">
      <c r="A59" s="303"/>
      <c r="B59" s="318"/>
      <c r="C59" s="322"/>
      <c r="D59" s="323"/>
      <c r="E59" s="323"/>
      <c r="F59" s="323"/>
      <c r="G59" s="323"/>
      <c r="H59" s="323"/>
      <c r="I59" s="324"/>
    </row>
    <row r="60" spans="1:9">
      <c r="A60" s="303"/>
      <c r="B60" s="300">
        <v>2</v>
      </c>
      <c r="C60" s="319"/>
      <c r="D60" s="320"/>
      <c r="E60" s="320"/>
      <c r="F60" s="320"/>
      <c r="G60" s="320"/>
      <c r="H60" s="320"/>
      <c r="I60" s="321"/>
    </row>
    <row r="61" spans="1:9">
      <c r="A61" s="303"/>
      <c r="B61" s="318"/>
      <c r="C61" s="322"/>
      <c r="D61" s="323"/>
      <c r="E61" s="323"/>
      <c r="F61" s="323"/>
      <c r="G61" s="323"/>
      <c r="H61" s="323"/>
      <c r="I61" s="324"/>
    </row>
    <row r="62" spans="1:9">
      <c r="A62" s="303"/>
      <c r="B62" s="300">
        <v>3</v>
      </c>
      <c r="C62" s="319"/>
      <c r="D62" s="320"/>
      <c r="E62" s="320"/>
      <c r="F62" s="320"/>
      <c r="G62" s="320"/>
      <c r="H62" s="320"/>
      <c r="I62" s="321"/>
    </row>
    <row r="63" spans="1:9">
      <c r="A63" s="303"/>
      <c r="B63" s="318"/>
      <c r="C63" s="322"/>
      <c r="D63" s="323"/>
      <c r="E63" s="323"/>
      <c r="F63" s="323"/>
      <c r="G63" s="323"/>
      <c r="H63" s="323"/>
      <c r="I63" s="324"/>
    </row>
    <row r="64" spans="1:9">
      <c r="A64" s="303"/>
      <c r="B64" s="242" t="s">
        <v>192</v>
      </c>
      <c r="C64" s="243"/>
      <c r="D64" s="243"/>
      <c r="E64" s="244"/>
      <c r="F64" s="319" t="s">
        <v>193</v>
      </c>
      <c r="G64" s="320"/>
      <c r="H64" s="320"/>
      <c r="I64" s="321"/>
    </row>
    <row r="65" spans="1:9">
      <c r="A65" s="304"/>
      <c r="B65" s="335"/>
      <c r="C65" s="336"/>
      <c r="D65" s="336"/>
      <c r="E65" s="337"/>
      <c r="F65" s="322"/>
      <c r="G65" s="323"/>
      <c r="H65" s="323"/>
      <c r="I65" s="324"/>
    </row>
    <row r="66" spans="1:9">
      <c r="A66" s="296">
        <v>7</v>
      </c>
      <c r="B66" s="313" t="s">
        <v>194</v>
      </c>
      <c r="C66" s="314"/>
      <c r="D66" s="314"/>
      <c r="E66" s="314"/>
      <c r="F66" s="315" t="str">
        <f>[1]Pravesh!$C$411</f>
        <v>CUT MARK ON LEFT HAND WRIST</v>
      </c>
      <c r="G66" s="316"/>
      <c r="H66" s="316"/>
      <c r="I66" s="316"/>
    </row>
    <row r="67" spans="1:9">
      <c r="A67" s="304"/>
      <c r="B67" s="314"/>
      <c r="C67" s="314"/>
      <c r="D67" s="314"/>
      <c r="E67" s="314"/>
      <c r="F67" s="316"/>
      <c r="G67" s="316"/>
      <c r="H67" s="316"/>
      <c r="I67" s="316"/>
    </row>
    <row r="68" spans="1:9">
      <c r="A68" s="296">
        <v>8</v>
      </c>
      <c r="B68" s="313" t="s">
        <v>195</v>
      </c>
      <c r="C68" s="314"/>
      <c r="D68" s="314"/>
      <c r="E68" s="314"/>
      <c r="F68" s="258" t="str">
        <f>[1]Pravesh!$C$412</f>
        <v>B-27 SURAJ COLONY, JAIPUR ROAD, BIKANER-334001</v>
      </c>
      <c r="G68" s="325"/>
      <c r="H68" s="325"/>
      <c r="I68" s="326"/>
    </row>
    <row r="69" spans="1:9">
      <c r="A69" s="304"/>
      <c r="B69" s="314"/>
      <c r="C69" s="314"/>
      <c r="D69" s="314"/>
      <c r="E69" s="314"/>
      <c r="F69" s="327"/>
      <c r="G69" s="328"/>
      <c r="H69" s="328"/>
      <c r="I69" s="329"/>
    </row>
    <row r="70" spans="1:9">
      <c r="A70" s="236">
        <v>9</v>
      </c>
      <c r="B70" s="330" t="s">
        <v>196</v>
      </c>
      <c r="C70" s="315"/>
      <c r="D70" s="315"/>
      <c r="E70" s="331"/>
      <c r="F70" s="258" t="str">
        <f>[1]Pravesh!$I$197</f>
        <v>Treasury  Bikaner</v>
      </c>
      <c r="G70" s="276"/>
      <c r="H70" s="276"/>
      <c r="I70" s="333"/>
    </row>
    <row r="71" spans="1:9">
      <c r="A71" s="236"/>
      <c r="B71" s="294"/>
      <c r="C71" s="294"/>
      <c r="D71" s="294"/>
      <c r="E71" s="294"/>
      <c r="F71" s="307" t="str">
        <f>[1]Mastersheet!$H$26</f>
        <v>SBI</v>
      </c>
      <c r="G71" s="301"/>
      <c r="H71" s="301"/>
      <c r="I71" s="334"/>
    </row>
    <row r="72" spans="1:9">
      <c r="A72" s="236"/>
      <c r="B72" s="330"/>
      <c r="C72" s="315"/>
      <c r="D72" s="315"/>
      <c r="E72" s="332"/>
      <c r="F72" s="307" t="str">
        <f>[1]Mastersheet!$H$27</f>
        <v>JASSUSAR GATE, BIKANER</v>
      </c>
      <c r="G72" s="301"/>
      <c r="H72" s="301"/>
      <c r="I72" s="334"/>
    </row>
    <row r="73" spans="1:9">
      <c r="A73" s="236">
        <v>10</v>
      </c>
      <c r="B73" s="240" t="s">
        <v>197</v>
      </c>
      <c r="C73" s="240"/>
      <c r="D73" s="240"/>
      <c r="E73" s="240"/>
      <c r="F73" s="240"/>
      <c r="G73" s="240"/>
      <c r="H73" s="240"/>
      <c r="I73" s="240"/>
    </row>
    <row r="74" spans="1:9">
      <c r="A74" s="236"/>
      <c r="B74" s="252" t="s">
        <v>198</v>
      </c>
      <c r="C74" s="252"/>
      <c r="D74" s="252"/>
      <c r="E74" s="252"/>
      <c r="F74" s="252"/>
      <c r="G74" s="252"/>
      <c r="H74" s="252"/>
      <c r="I74" s="252"/>
    </row>
    <row r="75" spans="1:9">
      <c r="A75" s="236"/>
      <c r="B75" s="252"/>
      <c r="C75" s="252"/>
      <c r="D75" s="252"/>
      <c r="E75" s="252"/>
      <c r="F75" s="252"/>
      <c r="G75" s="252"/>
      <c r="H75" s="252"/>
      <c r="I75" s="252"/>
    </row>
    <row r="76" spans="1:9">
      <c r="A76" s="236"/>
      <c r="B76" s="252"/>
      <c r="C76" s="252"/>
      <c r="D76" s="252"/>
      <c r="E76" s="252"/>
      <c r="F76" s="252"/>
      <c r="G76" s="252"/>
      <c r="H76" s="252"/>
      <c r="I76" s="252"/>
    </row>
    <row r="77" spans="1:9">
      <c r="A77" s="236"/>
      <c r="B77" s="252"/>
      <c r="C77" s="252"/>
      <c r="D77" s="252"/>
      <c r="E77" s="252"/>
      <c r="F77" s="252" t="s">
        <v>199</v>
      </c>
      <c r="G77" s="252"/>
      <c r="H77" s="252"/>
      <c r="I77" s="252"/>
    </row>
    <row r="78" spans="1:9">
      <c r="A78" s="236"/>
      <c r="B78" s="252"/>
      <c r="C78" s="252"/>
      <c r="D78" s="252"/>
      <c r="E78" s="252"/>
      <c r="F78" s="252" t="s">
        <v>177</v>
      </c>
      <c r="G78" s="252"/>
      <c r="H78" s="252"/>
      <c r="I78" s="252"/>
    </row>
    <row r="79" spans="1:9">
      <c r="A79" s="236"/>
      <c r="B79" s="252"/>
      <c r="C79" s="252"/>
      <c r="D79" s="252"/>
      <c r="E79" s="252"/>
      <c r="F79" s="308" t="s">
        <v>200</v>
      </c>
      <c r="G79" s="341"/>
      <c r="H79" s="341"/>
      <c r="I79" s="341"/>
    </row>
    <row r="80" spans="1:9">
      <c r="A80" s="236"/>
      <c r="B80" s="252"/>
      <c r="C80" s="252"/>
      <c r="D80" s="252"/>
      <c r="E80" s="252"/>
      <c r="F80" s="341"/>
      <c r="G80" s="341"/>
      <c r="H80" s="341"/>
      <c r="I80" s="341"/>
    </row>
    <row r="81" spans="1:9">
      <c r="A81" s="295" t="s">
        <v>201</v>
      </c>
      <c r="B81" s="295"/>
      <c r="C81" s="338">
        <f>IF('[1]Family data'!$D$6&gt;0,'[1]Family data'!$D$6,"")</f>
        <v>43528</v>
      </c>
      <c r="D81" s="338"/>
      <c r="E81" s="338"/>
      <c r="F81" s="338"/>
      <c r="G81" s="338"/>
      <c r="H81" s="338"/>
      <c r="I81" s="338"/>
    </row>
    <row r="82" spans="1:9">
      <c r="A82" s="339" t="s">
        <v>202</v>
      </c>
      <c r="B82" s="339"/>
      <c r="C82" s="339"/>
      <c r="D82" s="339"/>
      <c r="E82" s="339"/>
      <c r="F82" s="339"/>
      <c r="G82" s="339"/>
      <c r="H82" s="339"/>
      <c r="I82" s="339"/>
    </row>
    <row r="83" spans="1:9">
      <c r="A83" s="340">
        <v>1</v>
      </c>
      <c r="B83" s="294" t="s">
        <v>203</v>
      </c>
      <c r="C83" s="294"/>
      <c r="D83" s="294"/>
      <c r="E83" s="294"/>
      <c r="F83" s="294"/>
      <c r="G83" s="294"/>
      <c r="H83" s="294"/>
      <c r="I83" s="294"/>
    </row>
    <row r="84" spans="1:9">
      <c r="A84" s="340"/>
      <c r="B84" s="294"/>
      <c r="C84" s="294"/>
      <c r="D84" s="294"/>
      <c r="E84" s="294"/>
      <c r="F84" s="294"/>
      <c r="G84" s="294"/>
      <c r="H84" s="294"/>
      <c r="I84" s="294"/>
    </row>
    <row r="85" spans="1:9">
      <c r="A85" s="340">
        <v>2</v>
      </c>
      <c r="B85" s="294" t="s">
        <v>204</v>
      </c>
      <c r="C85" s="294"/>
      <c r="D85" s="294"/>
      <c r="E85" s="294"/>
      <c r="F85" s="294"/>
      <c r="G85" s="294"/>
      <c r="H85" s="294"/>
      <c r="I85" s="294"/>
    </row>
    <row r="86" spans="1:9">
      <c r="A86" s="340"/>
      <c r="B86" s="294"/>
      <c r="C86" s="294"/>
      <c r="D86" s="294"/>
      <c r="E86" s="294"/>
      <c r="F86" s="294"/>
      <c r="G86" s="294"/>
      <c r="H86" s="294"/>
      <c r="I86" s="294"/>
    </row>
    <row r="87" spans="1:9">
      <c r="A87" s="340">
        <v>3</v>
      </c>
      <c r="B87" s="294" t="s">
        <v>205</v>
      </c>
      <c r="C87" s="294"/>
      <c r="D87" s="294"/>
      <c r="E87" s="294"/>
      <c r="F87" s="294"/>
      <c r="G87" s="294"/>
      <c r="H87" s="294"/>
      <c r="I87" s="294"/>
    </row>
    <row r="88" spans="1:9">
      <c r="A88" s="340"/>
      <c r="B88" s="294"/>
      <c r="C88" s="294"/>
      <c r="D88" s="294"/>
      <c r="E88" s="294"/>
      <c r="F88" s="294"/>
      <c r="G88" s="294"/>
      <c r="H88" s="294"/>
      <c r="I88" s="294"/>
    </row>
    <row r="89" spans="1:9">
      <c r="A89" s="85"/>
      <c r="B89" s="86"/>
      <c r="C89" s="86"/>
      <c r="D89" s="86"/>
      <c r="E89" s="86"/>
      <c r="F89" s="86"/>
      <c r="G89" s="86"/>
      <c r="H89" s="86"/>
      <c r="I89" s="87">
        <v>11</v>
      </c>
    </row>
    <row r="90" spans="1:9">
      <c r="A90" s="248" t="s">
        <v>182</v>
      </c>
      <c r="B90" s="248"/>
      <c r="C90" s="248"/>
      <c r="D90" s="248"/>
      <c r="E90" s="248"/>
      <c r="F90" s="248"/>
      <c r="G90" s="248"/>
      <c r="H90" s="248"/>
      <c r="I90" s="248"/>
    </row>
    <row r="91" spans="1:9">
      <c r="A91" s="248" t="s">
        <v>183</v>
      </c>
      <c r="B91" s="248"/>
      <c r="C91" s="248"/>
      <c r="D91" s="248"/>
      <c r="E91" s="248"/>
      <c r="F91" s="248"/>
      <c r="G91" s="248"/>
      <c r="H91" s="248"/>
      <c r="I91" s="248"/>
    </row>
    <row r="92" spans="1:9">
      <c r="A92" s="248" t="s">
        <v>184</v>
      </c>
      <c r="B92" s="248"/>
      <c r="C92" s="248"/>
      <c r="D92" s="248"/>
      <c r="E92" s="248"/>
      <c r="F92" s="248"/>
      <c r="G92" s="248"/>
      <c r="H92" s="248"/>
      <c r="I92" s="248"/>
    </row>
    <row r="93" spans="1:9">
      <c r="A93" s="249"/>
      <c r="B93" s="249"/>
      <c r="C93" s="249"/>
      <c r="D93" s="249"/>
      <c r="E93" s="249"/>
      <c r="F93" s="249"/>
      <c r="G93" s="249"/>
      <c r="H93" s="249"/>
      <c r="I93" s="249"/>
    </row>
    <row r="94" spans="1:9">
      <c r="A94" s="78">
        <v>1</v>
      </c>
      <c r="B94" s="240" t="s">
        <v>186</v>
      </c>
      <c r="C94" s="240"/>
      <c r="D94" s="240"/>
      <c r="E94" s="240"/>
      <c r="F94" s="237" t="str">
        <f>[1]Pravesh!$C$407</f>
        <v>RAJNI GODRA</v>
      </c>
      <c r="G94" s="238"/>
      <c r="H94" s="238"/>
      <c r="I94" s="239"/>
    </row>
    <row r="95" spans="1:9">
      <c r="A95" s="296">
        <v>2</v>
      </c>
      <c r="B95" s="313" t="s">
        <v>187</v>
      </c>
      <c r="C95" s="314"/>
      <c r="D95" s="314"/>
      <c r="E95" s="314"/>
      <c r="F95" s="315" t="str">
        <f>[1]Mastersheet!$B$3</f>
        <v>OMPRAKASH MANJHU</v>
      </c>
      <c r="G95" s="316"/>
      <c r="H95" s="316"/>
      <c r="I95" s="316"/>
    </row>
    <row r="96" spans="1:9">
      <c r="A96" s="304"/>
      <c r="B96" s="314"/>
      <c r="C96" s="314"/>
      <c r="D96" s="314"/>
      <c r="E96" s="314"/>
      <c r="F96" s="316"/>
      <c r="G96" s="316"/>
      <c r="H96" s="316"/>
      <c r="I96" s="316"/>
    </row>
    <row r="97" spans="1:9">
      <c r="A97" s="296">
        <v>3</v>
      </c>
      <c r="B97" s="313" t="s">
        <v>188</v>
      </c>
      <c r="C97" s="314"/>
      <c r="D97" s="314"/>
      <c r="E97" s="314"/>
      <c r="F97" s="315" t="str">
        <f>[1]Pravesh!$C$409</f>
        <v>Wife</v>
      </c>
      <c r="G97" s="316"/>
      <c r="H97" s="316"/>
      <c r="I97" s="316"/>
    </row>
    <row r="98" spans="1:9">
      <c r="A98" s="304"/>
      <c r="B98" s="314"/>
      <c r="C98" s="314"/>
      <c r="D98" s="314"/>
      <c r="E98" s="314"/>
      <c r="F98" s="316"/>
      <c r="G98" s="316"/>
      <c r="H98" s="316"/>
      <c r="I98" s="316"/>
    </row>
    <row r="99" spans="1:9">
      <c r="A99" s="78">
        <v>4</v>
      </c>
      <c r="B99" s="240" t="s">
        <v>189</v>
      </c>
      <c r="C99" s="240"/>
      <c r="D99" s="240"/>
      <c r="E99" s="240"/>
      <c r="F99" s="256">
        <f>[1]Pravesh!$C$408</f>
        <v>32752</v>
      </c>
      <c r="G99" s="317"/>
      <c r="H99" s="317"/>
      <c r="I99" s="257"/>
    </row>
    <row r="100" spans="1:9">
      <c r="A100" s="78">
        <v>5</v>
      </c>
      <c r="B100" s="240" t="s">
        <v>190</v>
      </c>
      <c r="C100" s="240"/>
      <c r="D100" s="240"/>
      <c r="E100" s="240"/>
      <c r="F100" s="237" t="str">
        <f>[1]Pravesh!$C$410</f>
        <v>4.6  Ft</v>
      </c>
      <c r="G100" s="238"/>
      <c r="H100" s="238"/>
      <c r="I100" s="239"/>
    </row>
    <row r="101" spans="1:9">
      <c r="A101" s="296">
        <v>6</v>
      </c>
      <c r="B101" s="240" t="s">
        <v>191</v>
      </c>
      <c r="C101" s="240"/>
      <c r="D101" s="240"/>
      <c r="E101" s="240"/>
      <c r="F101" s="252"/>
      <c r="G101" s="252"/>
      <c r="H101" s="252"/>
      <c r="I101" s="252"/>
    </row>
    <row r="102" spans="1:9">
      <c r="A102" s="303"/>
      <c r="B102" s="300">
        <v>1</v>
      </c>
      <c r="C102" s="319"/>
      <c r="D102" s="320"/>
      <c r="E102" s="320"/>
      <c r="F102" s="320"/>
      <c r="G102" s="320"/>
      <c r="H102" s="320"/>
      <c r="I102" s="321"/>
    </row>
    <row r="103" spans="1:9">
      <c r="A103" s="303"/>
      <c r="B103" s="318"/>
      <c r="C103" s="322"/>
      <c r="D103" s="323"/>
      <c r="E103" s="323"/>
      <c r="F103" s="323"/>
      <c r="G103" s="323"/>
      <c r="H103" s="323"/>
      <c r="I103" s="324"/>
    </row>
    <row r="104" spans="1:9">
      <c r="A104" s="303"/>
      <c r="B104" s="300">
        <v>2</v>
      </c>
      <c r="C104" s="319"/>
      <c r="D104" s="320"/>
      <c r="E104" s="320"/>
      <c r="F104" s="320"/>
      <c r="G104" s="320"/>
      <c r="H104" s="320"/>
      <c r="I104" s="321"/>
    </row>
    <row r="105" spans="1:9">
      <c r="A105" s="303"/>
      <c r="B105" s="318"/>
      <c r="C105" s="322"/>
      <c r="D105" s="323"/>
      <c r="E105" s="323"/>
      <c r="F105" s="323"/>
      <c r="G105" s="323"/>
      <c r="H105" s="323"/>
      <c r="I105" s="324"/>
    </row>
    <row r="106" spans="1:9">
      <c r="A106" s="303"/>
      <c r="B106" s="300">
        <v>3</v>
      </c>
      <c r="C106" s="319"/>
      <c r="D106" s="320"/>
      <c r="E106" s="320"/>
      <c r="F106" s="320"/>
      <c r="G106" s="320"/>
      <c r="H106" s="320"/>
      <c r="I106" s="321"/>
    </row>
    <row r="107" spans="1:9">
      <c r="A107" s="303"/>
      <c r="B107" s="318"/>
      <c r="C107" s="322"/>
      <c r="D107" s="323"/>
      <c r="E107" s="323"/>
      <c r="F107" s="323"/>
      <c r="G107" s="323"/>
      <c r="H107" s="323"/>
      <c r="I107" s="324"/>
    </row>
    <row r="108" spans="1:9">
      <c r="A108" s="303"/>
      <c r="B108" s="242" t="s">
        <v>192</v>
      </c>
      <c r="C108" s="243"/>
      <c r="D108" s="243"/>
      <c r="E108" s="244"/>
      <c r="F108" s="319" t="s">
        <v>193</v>
      </c>
      <c r="G108" s="320"/>
      <c r="H108" s="320"/>
      <c r="I108" s="321"/>
    </row>
    <row r="109" spans="1:9">
      <c r="A109" s="304"/>
      <c r="B109" s="335"/>
      <c r="C109" s="336"/>
      <c r="D109" s="336"/>
      <c r="E109" s="337"/>
      <c r="F109" s="322"/>
      <c r="G109" s="323"/>
      <c r="H109" s="323"/>
      <c r="I109" s="324"/>
    </row>
    <row r="110" spans="1:9">
      <c r="A110" s="296">
        <v>7</v>
      </c>
      <c r="B110" s="313" t="s">
        <v>194</v>
      </c>
      <c r="C110" s="314"/>
      <c r="D110" s="314"/>
      <c r="E110" s="314"/>
      <c r="F110" s="315" t="str">
        <f>[1]Pravesh!$C$411</f>
        <v>CUT MARK ON LEFT HAND WRIST</v>
      </c>
      <c r="G110" s="316"/>
      <c r="H110" s="316"/>
      <c r="I110" s="316"/>
    </row>
    <row r="111" spans="1:9">
      <c r="A111" s="304"/>
      <c r="B111" s="314"/>
      <c r="C111" s="314"/>
      <c r="D111" s="314"/>
      <c r="E111" s="314"/>
      <c r="F111" s="316"/>
      <c r="G111" s="316"/>
      <c r="H111" s="316"/>
      <c r="I111" s="316"/>
    </row>
    <row r="112" spans="1:9">
      <c r="A112" s="296">
        <v>8</v>
      </c>
      <c r="B112" s="313" t="s">
        <v>195</v>
      </c>
      <c r="C112" s="314"/>
      <c r="D112" s="314"/>
      <c r="E112" s="314"/>
      <c r="F112" s="258" t="str">
        <f>[1]Pravesh!$C$412</f>
        <v>B-27 SURAJ COLONY, JAIPUR ROAD, BIKANER-334001</v>
      </c>
      <c r="G112" s="325"/>
      <c r="H112" s="325"/>
      <c r="I112" s="326"/>
    </row>
    <row r="113" spans="1:9">
      <c r="A113" s="304"/>
      <c r="B113" s="314"/>
      <c r="C113" s="314"/>
      <c r="D113" s="314"/>
      <c r="E113" s="314"/>
      <c r="F113" s="327"/>
      <c r="G113" s="328"/>
      <c r="H113" s="328"/>
      <c r="I113" s="329"/>
    </row>
    <row r="114" spans="1:9">
      <c r="A114" s="236">
        <v>9</v>
      </c>
      <c r="B114" s="330" t="s">
        <v>196</v>
      </c>
      <c r="C114" s="315"/>
      <c r="D114" s="315"/>
      <c r="E114" s="331"/>
      <c r="F114" s="258" t="str">
        <f>[1]Pravesh!$I$197</f>
        <v>Treasury  Bikaner</v>
      </c>
      <c r="G114" s="276"/>
      <c r="H114" s="276"/>
      <c r="I114" s="333"/>
    </row>
    <row r="115" spans="1:9">
      <c r="A115" s="236"/>
      <c r="B115" s="294"/>
      <c r="C115" s="294"/>
      <c r="D115" s="294"/>
      <c r="E115" s="294"/>
      <c r="F115" s="307" t="str">
        <f>[1]Mastersheet!$H$26</f>
        <v>SBI</v>
      </c>
      <c r="G115" s="301"/>
      <c r="H115" s="301"/>
      <c r="I115" s="334"/>
    </row>
    <row r="116" spans="1:9">
      <c r="A116" s="236"/>
      <c r="B116" s="330"/>
      <c r="C116" s="315"/>
      <c r="D116" s="315"/>
      <c r="E116" s="332"/>
      <c r="F116" s="307" t="str">
        <f>[1]Mastersheet!$H$27</f>
        <v>JASSUSAR GATE, BIKANER</v>
      </c>
      <c r="G116" s="301"/>
      <c r="H116" s="301"/>
      <c r="I116" s="334"/>
    </row>
    <row r="117" spans="1:9">
      <c r="A117" s="236">
        <v>10</v>
      </c>
      <c r="B117" s="240" t="s">
        <v>197</v>
      </c>
      <c r="C117" s="240"/>
      <c r="D117" s="240"/>
      <c r="E117" s="240"/>
      <c r="F117" s="240"/>
      <c r="G117" s="240"/>
      <c r="H117" s="240"/>
      <c r="I117" s="240"/>
    </row>
    <row r="118" spans="1:9">
      <c r="A118" s="236"/>
      <c r="B118" s="252" t="s">
        <v>198</v>
      </c>
      <c r="C118" s="252"/>
      <c r="D118" s="252"/>
      <c r="E118" s="252"/>
      <c r="F118" s="252"/>
      <c r="G118" s="252"/>
      <c r="H118" s="252"/>
      <c r="I118" s="252"/>
    </row>
    <row r="119" spans="1:9">
      <c r="A119" s="236"/>
      <c r="B119" s="252"/>
      <c r="C119" s="252"/>
      <c r="D119" s="252"/>
      <c r="E119" s="252"/>
      <c r="F119" s="252"/>
      <c r="G119" s="252"/>
      <c r="H119" s="252"/>
      <c r="I119" s="252"/>
    </row>
    <row r="120" spans="1:9">
      <c r="A120" s="236"/>
      <c r="B120" s="252"/>
      <c r="C120" s="252"/>
      <c r="D120" s="252"/>
      <c r="E120" s="252"/>
      <c r="F120" s="252"/>
      <c r="G120" s="252"/>
      <c r="H120" s="252"/>
      <c r="I120" s="252"/>
    </row>
    <row r="121" spans="1:9">
      <c r="A121" s="236"/>
      <c r="B121" s="252"/>
      <c r="C121" s="252"/>
      <c r="D121" s="252"/>
      <c r="E121" s="252"/>
      <c r="F121" s="252" t="s">
        <v>199</v>
      </c>
      <c r="G121" s="252"/>
      <c r="H121" s="252"/>
      <c r="I121" s="252"/>
    </row>
    <row r="122" spans="1:9">
      <c r="A122" s="236"/>
      <c r="B122" s="252"/>
      <c r="C122" s="252"/>
      <c r="D122" s="252"/>
      <c r="E122" s="252"/>
      <c r="F122" s="252" t="s">
        <v>177</v>
      </c>
      <c r="G122" s="252"/>
      <c r="H122" s="252"/>
      <c r="I122" s="252"/>
    </row>
    <row r="123" spans="1:9">
      <c r="A123" s="236"/>
      <c r="B123" s="252"/>
      <c r="C123" s="252"/>
      <c r="D123" s="252"/>
      <c r="E123" s="252"/>
      <c r="F123" s="308" t="s">
        <v>200</v>
      </c>
      <c r="G123" s="341"/>
      <c r="H123" s="341"/>
      <c r="I123" s="341"/>
    </row>
    <row r="124" spans="1:9">
      <c r="A124" s="236"/>
      <c r="B124" s="252"/>
      <c r="C124" s="252"/>
      <c r="D124" s="252"/>
      <c r="E124" s="252"/>
      <c r="F124" s="341"/>
      <c r="G124" s="341"/>
      <c r="H124" s="341"/>
      <c r="I124" s="341"/>
    </row>
    <row r="125" spans="1:9">
      <c r="A125" s="295" t="s">
        <v>201</v>
      </c>
      <c r="B125" s="295"/>
      <c r="C125" s="338">
        <f>IF('[1]Family data'!$D$6&gt;0,'[1]Family data'!$D$6,"")</f>
        <v>43528</v>
      </c>
      <c r="D125" s="338"/>
      <c r="E125" s="338"/>
      <c r="F125" s="338"/>
      <c r="G125" s="338"/>
      <c r="H125" s="338"/>
      <c r="I125" s="338"/>
    </row>
    <row r="126" spans="1:9">
      <c r="A126" s="339" t="s">
        <v>202</v>
      </c>
      <c r="B126" s="339"/>
      <c r="C126" s="339"/>
      <c r="D126" s="339"/>
      <c r="E126" s="339"/>
      <c r="F126" s="339"/>
      <c r="G126" s="339"/>
      <c r="H126" s="339"/>
      <c r="I126" s="339"/>
    </row>
    <row r="127" spans="1:9">
      <c r="A127" s="340">
        <v>1</v>
      </c>
      <c r="B127" s="294" t="s">
        <v>203</v>
      </c>
      <c r="C127" s="294"/>
      <c r="D127" s="294"/>
      <c r="E127" s="294"/>
      <c r="F127" s="294"/>
      <c r="G127" s="294"/>
      <c r="H127" s="294"/>
      <c r="I127" s="294"/>
    </row>
    <row r="128" spans="1:9">
      <c r="A128" s="340"/>
      <c r="B128" s="294"/>
      <c r="C128" s="294"/>
      <c r="D128" s="294"/>
      <c r="E128" s="294"/>
      <c r="F128" s="294"/>
      <c r="G128" s="294"/>
      <c r="H128" s="294"/>
      <c r="I128" s="294"/>
    </row>
    <row r="129" spans="1:9">
      <c r="A129" s="340">
        <v>2</v>
      </c>
      <c r="B129" s="294" t="s">
        <v>204</v>
      </c>
      <c r="C129" s="294"/>
      <c r="D129" s="294"/>
      <c r="E129" s="294"/>
      <c r="F129" s="294"/>
      <c r="G129" s="294"/>
      <c r="H129" s="294"/>
      <c r="I129" s="294"/>
    </row>
    <row r="130" spans="1:9">
      <c r="A130" s="340"/>
      <c r="B130" s="294"/>
      <c r="C130" s="294"/>
      <c r="D130" s="294"/>
      <c r="E130" s="294"/>
      <c r="F130" s="294"/>
      <c r="G130" s="294"/>
      <c r="H130" s="294"/>
      <c r="I130" s="294"/>
    </row>
    <row r="131" spans="1:9">
      <c r="A131" s="340">
        <v>3</v>
      </c>
      <c r="B131" s="294" t="s">
        <v>205</v>
      </c>
      <c r="C131" s="294"/>
      <c r="D131" s="294"/>
      <c r="E131" s="294"/>
      <c r="F131" s="294"/>
      <c r="G131" s="294"/>
      <c r="H131" s="294"/>
      <c r="I131" s="294"/>
    </row>
    <row r="132" spans="1:9">
      <c r="A132" s="340"/>
      <c r="B132" s="294"/>
      <c r="C132" s="294"/>
      <c r="D132" s="294"/>
      <c r="E132" s="294"/>
      <c r="F132" s="294"/>
      <c r="G132" s="294"/>
      <c r="H132" s="294"/>
      <c r="I132" s="294"/>
    </row>
  </sheetData>
  <mergeCells count="167">
    <mergeCell ref="A131:A132"/>
    <mergeCell ref="B131:I132"/>
    <mergeCell ref="A125:B125"/>
    <mergeCell ref="C125:I125"/>
    <mergeCell ref="A126:I126"/>
    <mergeCell ref="A127:A128"/>
    <mergeCell ref="B127:I128"/>
    <mergeCell ref="A129:A130"/>
    <mergeCell ref="B129:I130"/>
    <mergeCell ref="A117:A124"/>
    <mergeCell ref="B117:I117"/>
    <mergeCell ref="B118:E118"/>
    <mergeCell ref="F118:I120"/>
    <mergeCell ref="B119:E124"/>
    <mergeCell ref="F121:I121"/>
    <mergeCell ref="F122:I122"/>
    <mergeCell ref="F123:I124"/>
    <mergeCell ref="A112:A113"/>
    <mergeCell ref="B112:E113"/>
    <mergeCell ref="F112:I113"/>
    <mergeCell ref="A114:A116"/>
    <mergeCell ref="B114:E116"/>
    <mergeCell ref="F114:I114"/>
    <mergeCell ref="F115:I115"/>
    <mergeCell ref="F116:I116"/>
    <mergeCell ref="C104:I105"/>
    <mergeCell ref="B106:B107"/>
    <mergeCell ref="C106:I107"/>
    <mergeCell ref="B108:E109"/>
    <mergeCell ref="F108:I109"/>
    <mergeCell ref="A110:A111"/>
    <mergeCell ref="B110:E111"/>
    <mergeCell ref="F110:I111"/>
    <mergeCell ref="B99:E99"/>
    <mergeCell ref="F99:I99"/>
    <mergeCell ref="B100:E100"/>
    <mergeCell ref="F100:I100"/>
    <mergeCell ref="A101:A109"/>
    <mergeCell ref="B101:E101"/>
    <mergeCell ref="F101:I101"/>
    <mergeCell ref="B102:B103"/>
    <mergeCell ref="C102:I103"/>
    <mergeCell ref="B104:B105"/>
    <mergeCell ref="B94:E94"/>
    <mergeCell ref="F94:I94"/>
    <mergeCell ref="A95:A96"/>
    <mergeCell ref="B95:E96"/>
    <mergeCell ref="F95:I96"/>
    <mergeCell ref="A97:A98"/>
    <mergeCell ref="B97:E98"/>
    <mergeCell ref="F97:I98"/>
    <mergeCell ref="A87:A88"/>
    <mergeCell ref="B87:I88"/>
    <mergeCell ref="A90:I90"/>
    <mergeCell ref="A91:I91"/>
    <mergeCell ref="A92:I92"/>
    <mergeCell ref="A93:I93"/>
    <mergeCell ref="A81:B81"/>
    <mergeCell ref="C81:I81"/>
    <mergeCell ref="A82:I82"/>
    <mergeCell ref="A83:A84"/>
    <mergeCell ref="B83:I84"/>
    <mergeCell ref="A85:A86"/>
    <mergeCell ref="B85:I86"/>
    <mergeCell ref="A73:A80"/>
    <mergeCell ref="B73:I73"/>
    <mergeCell ref="B74:E74"/>
    <mergeCell ref="F74:I76"/>
    <mergeCell ref="B75:E80"/>
    <mergeCell ref="F77:I77"/>
    <mergeCell ref="F78:I78"/>
    <mergeCell ref="F79:I80"/>
    <mergeCell ref="A68:A69"/>
    <mergeCell ref="B68:E69"/>
    <mergeCell ref="F68:I69"/>
    <mergeCell ref="A70:A72"/>
    <mergeCell ref="B70:E72"/>
    <mergeCell ref="F70:I70"/>
    <mergeCell ref="F71:I71"/>
    <mergeCell ref="F72:I72"/>
    <mergeCell ref="C60:I61"/>
    <mergeCell ref="B62:B63"/>
    <mergeCell ref="C62:I63"/>
    <mergeCell ref="B64:E65"/>
    <mergeCell ref="F64:I65"/>
    <mergeCell ref="A66:A67"/>
    <mergeCell ref="B66:E67"/>
    <mergeCell ref="F66:I67"/>
    <mergeCell ref="B55:E55"/>
    <mergeCell ref="F55:I55"/>
    <mergeCell ref="B56:E56"/>
    <mergeCell ref="F56:I56"/>
    <mergeCell ref="A57:A65"/>
    <mergeCell ref="B57:E57"/>
    <mergeCell ref="F57:I57"/>
    <mergeCell ref="B58:B59"/>
    <mergeCell ref="C58:I59"/>
    <mergeCell ref="B60:B61"/>
    <mergeCell ref="B50:E50"/>
    <mergeCell ref="F50:I50"/>
    <mergeCell ref="A51:A52"/>
    <mergeCell ref="B51:E52"/>
    <mergeCell ref="F51:I52"/>
    <mergeCell ref="A53:A54"/>
    <mergeCell ref="B53:E54"/>
    <mergeCell ref="F53:I54"/>
    <mergeCell ref="A43:A44"/>
    <mergeCell ref="B43:I44"/>
    <mergeCell ref="A46:I46"/>
    <mergeCell ref="A47:I47"/>
    <mergeCell ref="A48:I48"/>
    <mergeCell ref="A49:I49"/>
    <mergeCell ref="A37:B37"/>
    <mergeCell ref="C37:I37"/>
    <mergeCell ref="A38:I38"/>
    <mergeCell ref="A39:A40"/>
    <mergeCell ref="B39:I40"/>
    <mergeCell ref="A41:A42"/>
    <mergeCell ref="B41:I42"/>
    <mergeCell ref="A29:A36"/>
    <mergeCell ref="B29:I29"/>
    <mergeCell ref="B30:E30"/>
    <mergeCell ref="F30:I32"/>
    <mergeCell ref="B31:E36"/>
    <mergeCell ref="F33:I33"/>
    <mergeCell ref="F34:I34"/>
    <mergeCell ref="F35:I36"/>
    <mergeCell ref="A24:A25"/>
    <mergeCell ref="B24:E25"/>
    <mergeCell ref="F24:I25"/>
    <mergeCell ref="A26:A28"/>
    <mergeCell ref="B26:E28"/>
    <mergeCell ref="F26:I26"/>
    <mergeCell ref="F27:I27"/>
    <mergeCell ref="F28:I28"/>
    <mergeCell ref="C16:I17"/>
    <mergeCell ref="B18:B19"/>
    <mergeCell ref="C18:I19"/>
    <mergeCell ref="B20:E21"/>
    <mergeCell ref="F20:I21"/>
    <mergeCell ref="A22:A23"/>
    <mergeCell ref="B22:E23"/>
    <mergeCell ref="F22:I23"/>
    <mergeCell ref="A2:I2"/>
    <mergeCell ref="A3:I3"/>
    <mergeCell ref="A4:I4"/>
    <mergeCell ref="B11:E11"/>
    <mergeCell ref="F11:I11"/>
    <mergeCell ref="B12:E12"/>
    <mergeCell ref="F12:I12"/>
    <mergeCell ref="A13:A21"/>
    <mergeCell ref="B13:E13"/>
    <mergeCell ref="F13:I13"/>
    <mergeCell ref="B14:B15"/>
    <mergeCell ref="C14:I15"/>
    <mergeCell ref="B16:B17"/>
    <mergeCell ref="K4:L4"/>
    <mergeCell ref="A5:I5"/>
    <mergeCell ref="K5:L5"/>
    <mergeCell ref="B6:E6"/>
    <mergeCell ref="F6:I6"/>
    <mergeCell ref="A7:A8"/>
    <mergeCell ref="B7:E8"/>
    <mergeCell ref="F7:I8"/>
    <mergeCell ref="A9:A10"/>
    <mergeCell ref="B9:E10"/>
    <mergeCell ref="F9:I10"/>
  </mergeCells>
  <dataValidations count="1">
    <dataValidation type="list" allowBlank="1" showInputMessage="1" showErrorMessage="1" sqref="K5:L5">
      <formula1>"Single copy,Double copy,Triple copy"</formula1>
    </dataValidation>
  </dataValidations>
  <pageMargins left="0.55118110236220474" right="0.35433070866141736" top="0.55118110236220474" bottom="0.43307086614173229" header="0.35433070866141736" footer="0.38"/>
  <pageSetup paperSize="9" orientation="portrait" r:id="rId1"/>
  <headerFooter alignWithMargins="0">
    <oddFooter>&amp;L16.18.1.22.5.19.8√97263.0458756048</oddFooter>
  </headerFooter>
  <rowBreaks count="2" manualBreakCount="2">
    <brk id="44" max="8" man="1"/>
    <brk id="88" max="8" man="1"/>
  </rowBreaks>
</worksheet>
</file>

<file path=xl/worksheets/sheet8.xml><?xml version="1.0" encoding="utf-8"?>
<worksheet xmlns="http://schemas.openxmlformats.org/spreadsheetml/2006/main" xmlns:r="http://schemas.openxmlformats.org/officeDocument/2006/relationships">
  <dimension ref="A1"/>
  <sheetViews>
    <sheetView workbookViewId="0">
      <selection activeCell="G16" sqref="G16"/>
    </sheetView>
  </sheetViews>
  <sheetFormatPr defaultRowHeight="15"/>
  <sheetData/>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CFront</vt:lpstr>
      <vt:lpstr>Index</vt:lpstr>
      <vt:lpstr>CIFMS</vt:lpstr>
      <vt:lpstr>F20</vt:lpstr>
      <vt:lpstr>F21</vt:lpstr>
      <vt:lpstr>f14</vt:lpstr>
      <vt:lpstr>f14a</vt:lpstr>
      <vt:lpstr>Income Declareation letter</vt:lpstr>
      <vt:lpstr>Sheet2</vt:lpstr>
      <vt:lpstr>Sheet3</vt:lpstr>
      <vt:lpstr>'f14'!page387</vt:lpstr>
      <vt:lpstr>CFront!Print_Area</vt:lpstr>
      <vt:lpstr>CIFMS!Print_Area</vt:lpstr>
      <vt:lpstr>'f14'!Print_Area</vt:lpstr>
      <vt:lpstr>f14a!Print_Area</vt:lpstr>
      <vt:lpstr>'F20'!Print_Area</vt:lpstr>
      <vt:lpstr>'F21'!Print_Area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2019-04-03T17:11:56Z</dcterms:modified>
</cp:coreProperties>
</file>