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tables/table2.xml" ContentType="application/vnd.openxmlformats-officedocument.spreadsheetml.table+xml"/>
  <Override PartName="/xl/drawings/drawing6.xml" ContentType="application/vnd.openxmlformats-officedocument.drawing+xml"/>
  <Override PartName="/xl/tables/table3.xml" ContentType="application/vnd.openxmlformats-officedocument.spreadsheetml.table+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autoCompressPictures="0" defaultThemeVersion="124226"/>
  <bookViews>
    <workbookView xWindow="60" yWindow="-45" windowWidth="20460" windowHeight="8325"/>
  </bookViews>
  <sheets>
    <sheet name="HOW TO USE" sheetId="12" r:id="rId1"/>
    <sheet name="DA RATE" sheetId="11" r:id="rId2"/>
    <sheet name="शालादर्पण कार्मिक DATA" sheetId="7" r:id="rId3"/>
    <sheet name="कार्मिक विवरण" sheetId="3" r:id="rId4"/>
    <sheet name="बिल और T.V.न." sheetId="4" r:id="rId5"/>
    <sheet name="भते" sheetId="5" r:id="rId6"/>
    <sheet name="कटोतियाँ" sheetId="6" r:id="rId7"/>
    <sheet name="EDIT PAY POSTING" sheetId="1" r:id="rId8"/>
    <sheet name="PRINT PAY POSTING " sheetId="10" r:id="rId9"/>
  </sheets>
  <definedNames>
    <definedName name="DA">'DA RATE'!$B$4:$N$21</definedName>
    <definedName name="_xlnm.Print_Area" localSheetId="7">'EDIT PAY POSTING'!$A$1:$N$61</definedName>
    <definedName name="_xlnm.Print_Area" localSheetId="8">'PRINT PAY POSTING '!$A$2:$N$61</definedName>
    <definedName name="_xlnm.Print_Titles" localSheetId="7">'EDIT PAY POSTING'!$9:$9</definedName>
    <definedName name="_xlnm.Print_Titles" localSheetId="8">'PRINT PAY POSTING '!$9:$9</definedName>
  </definedNames>
  <calcPr calcId="145621"/>
</workbook>
</file>

<file path=xl/calcChain.xml><?xml version="1.0" encoding="utf-8"?>
<calcChain xmlns="http://schemas.openxmlformats.org/spreadsheetml/2006/main">
  <c r="D6" i="11" l="1"/>
  <c r="C6" i="11"/>
  <c r="K6" i="5"/>
  <c r="K7" i="5"/>
  <c r="K8" i="5"/>
  <c r="K9" i="5"/>
  <c r="K10" i="5"/>
  <c r="K11" i="5"/>
  <c r="K12" i="5"/>
  <c r="K13" i="5"/>
  <c r="K14" i="5"/>
  <c r="K15" i="5"/>
  <c r="K16" i="5"/>
  <c r="K17" i="5"/>
  <c r="K18" i="5"/>
  <c r="K19" i="5"/>
  <c r="K20" i="5"/>
  <c r="K21" i="5"/>
  <c r="K22" i="5"/>
  <c r="K23" i="5"/>
  <c r="K24" i="5"/>
  <c r="K25" i="5"/>
  <c r="K26" i="5"/>
  <c r="K27" i="5"/>
  <c r="K28" i="5"/>
  <c r="K29" i="5"/>
  <c r="K30" i="5"/>
  <c r="K31" i="5"/>
  <c r="K32" i="5"/>
  <c r="K33" i="5"/>
  <c r="K3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B6" i="5"/>
  <c r="B7" i="5"/>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K40" i="1"/>
  <c r="L24" i="1"/>
  <c r="M24" i="1" s="1"/>
  <c r="N24" i="1" s="1"/>
  <c r="F6" i="3"/>
  <c r="F7" i="3"/>
  <c r="F8" i="3"/>
  <c r="F9" i="3"/>
  <c r="F10" i="3"/>
  <c r="F11" i="3"/>
  <c r="F12" i="3"/>
  <c r="F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98" i="3"/>
  <c r="F99" i="3"/>
  <c r="F100" i="3"/>
  <c r="F101" i="3"/>
  <c r="F102" i="3"/>
  <c r="F103" i="3"/>
  <c r="F104" i="3"/>
  <c r="F105" i="3"/>
  <c r="F106" i="3"/>
  <c r="F107" i="3"/>
  <c r="F108" i="3"/>
  <c r="F109" i="3"/>
  <c r="F110" i="3"/>
  <c r="F111" i="3"/>
  <c r="F112" i="3"/>
  <c r="F113" i="3"/>
  <c r="F114" i="3"/>
  <c r="F115" i="3"/>
  <c r="F116" i="3"/>
  <c r="F117" i="3"/>
  <c r="F118" i="3"/>
  <c r="F119" i="3"/>
  <c r="F120" i="3"/>
  <c r="F121" i="3"/>
  <c r="F122" i="3"/>
  <c r="F123" i="3"/>
  <c r="F124" i="3"/>
  <c r="F125" i="3"/>
  <c r="F126" i="3"/>
  <c r="F127" i="3"/>
  <c r="F128" i="3"/>
  <c r="F129" i="3"/>
  <c r="F130" i="3"/>
  <c r="F131" i="3"/>
  <c r="F132" i="3"/>
  <c r="F133" i="3"/>
  <c r="F134" i="3"/>
  <c r="F135" i="3"/>
  <c r="F136" i="3"/>
  <c r="F137" i="3"/>
  <c r="F138" i="3"/>
  <c r="F139" i="3"/>
  <c r="F140" i="3"/>
  <c r="F141" i="3"/>
  <c r="F142" i="3"/>
  <c r="F143" i="3"/>
  <c r="F144" i="3"/>
  <c r="F145" i="3"/>
  <c r="F146" i="3"/>
  <c r="F147" i="3"/>
  <c r="F148" i="3"/>
  <c r="F149" i="3"/>
  <c r="F150" i="3"/>
  <c r="F151" i="3"/>
  <c r="F152" i="3"/>
  <c r="F153" i="3"/>
  <c r="F154"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F182" i="3"/>
  <c r="F183" i="3"/>
  <c r="F184" i="3"/>
  <c r="F185" i="3"/>
  <c r="F186" i="3"/>
  <c r="F187" i="3"/>
  <c r="F188" i="3"/>
  <c r="F189" i="3"/>
  <c r="F190" i="3"/>
  <c r="F191" i="3"/>
  <c r="F192" i="3"/>
  <c r="F193" i="3"/>
  <c r="F194" i="3"/>
  <c r="F195" i="3"/>
  <c r="F196" i="3"/>
  <c r="F197" i="3"/>
  <c r="F198" i="3"/>
  <c r="F199" i="3"/>
  <c r="F200" i="3"/>
  <c r="F201" i="3"/>
  <c r="F202" i="3"/>
  <c r="F203" i="3"/>
  <c r="F204" i="3"/>
  <c r="F205" i="3"/>
  <c r="F206" i="3"/>
  <c r="F207" i="3"/>
  <c r="F208" i="3"/>
  <c r="F209" i="3"/>
  <c r="F210" i="3"/>
  <c r="F211" i="3"/>
  <c r="F212" i="3"/>
  <c r="F213" i="3"/>
  <c r="F214" i="3"/>
  <c r="F215" i="3"/>
  <c r="F216" i="3"/>
  <c r="F217" i="3"/>
  <c r="F218" i="3"/>
  <c r="F219" i="3"/>
  <c r="F220" i="3"/>
  <c r="F221" i="3"/>
  <c r="F222" i="3"/>
  <c r="F223" i="3"/>
  <c r="F224" i="3"/>
  <c r="F225" i="3"/>
  <c r="F226" i="3"/>
  <c r="F227" i="3"/>
  <c r="F228" i="3"/>
  <c r="F229" i="3"/>
  <c r="F230" i="3"/>
  <c r="F231" i="3"/>
  <c r="F232" i="3"/>
  <c r="F233" i="3"/>
  <c r="F234" i="3"/>
  <c r="F235" i="3"/>
  <c r="F236" i="3"/>
  <c r="F237" i="3"/>
  <c r="F238" i="3"/>
  <c r="F239" i="3"/>
  <c r="F240" i="3"/>
  <c r="F241" i="3"/>
  <c r="F242" i="3"/>
  <c r="F243" i="3"/>
  <c r="F244" i="3"/>
  <c r="F245" i="3"/>
  <c r="F246" i="3"/>
  <c r="F247" i="3"/>
  <c r="F248" i="3"/>
  <c r="F249" i="3"/>
  <c r="F250" i="3"/>
  <c r="F251" i="3"/>
  <c r="F252" i="3"/>
  <c r="F253" i="3"/>
  <c r="F254" i="3"/>
  <c r="F255" i="3"/>
  <c r="F256" i="3"/>
  <c r="F257" i="3"/>
  <c r="F258" i="3"/>
  <c r="F259" i="3"/>
  <c r="F260" i="3"/>
  <c r="F261" i="3"/>
  <c r="F262" i="3"/>
  <c r="F263" i="3"/>
  <c r="F264" i="3"/>
  <c r="F265" i="3"/>
  <c r="F266" i="3"/>
  <c r="F267" i="3"/>
  <c r="F268" i="3"/>
  <c r="F269" i="3"/>
  <c r="F270" i="3"/>
  <c r="F271" i="3"/>
  <c r="F272" i="3"/>
  <c r="F273" i="3"/>
  <c r="F274" i="3"/>
  <c r="F275" i="3"/>
  <c r="F276" i="3"/>
  <c r="F277" i="3"/>
  <c r="F278" i="3"/>
  <c r="F279" i="3"/>
  <c r="F280" i="3"/>
  <c r="F281" i="3"/>
  <c r="F282" i="3"/>
  <c r="F283" i="3"/>
  <c r="F284" i="3"/>
  <c r="F285" i="3"/>
  <c r="F286" i="3"/>
  <c r="F287" i="3"/>
  <c r="F288" i="3"/>
  <c r="F289" i="3"/>
  <c r="F290" i="3"/>
  <c r="F291" i="3"/>
  <c r="F292" i="3"/>
  <c r="F293" i="3"/>
  <c r="F294" i="3"/>
  <c r="F295" i="3"/>
  <c r="F296" i="3"/>
  <c r="F297" i="3"/>
  <c r="F298" i="3"/>
  <c r="F299" i="3"/>
  <c r="F300" i="3"/>
  <c r="E6" i="3"/>
  <c r="E7" i="3"/>
  <c r="E8"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66" i="3"/>
  <c r="E167" i="3"/>
  <c r="E168" i="3"/>
  <c r="E169" i="3"/>
  <c r="E170" i="3"/>
  <c r="E171" i="3"/>
  <c r="E172" i="3"/>
  <c r="E173" i="3"/>
  <c r="E174" i="3"/>
  <c r="E175" i="3"/>
  <c r="E176" i="3"/>
  <c r="E177" i="3"/>
  <c r="E178" i="3"/>
  <c r="E179" i="3"/>
  <c r="E180" i="3"/>
  <c r="E181" i="3"/>
  <c r="E182" i="3"/>
  <c r="E183" i="3"/>
  <c r="E184" i="3"/>
  <c r="E185" i="3"/>
  <c r="E186" i="3"/>
  <c r="E187" i="3"/>
  <c r="E188" i="3"/>
  <c r="E189" i="3"/>
  <c r="E190" i="3"/>
  <c r="E191" i="3"/>
  <c r="E192" i="3"/>
  <c r="E193" i="3"/>
  <c r="E194" i="3"/>
  <c r="E195" i="3"/>
  <c r="E196" i="3"/>
  <c r="E197" i="3"/>
  <c r="E198" i="3"/>
  <c r="E199" i="3"/>
  <c r="E200" i="3"/>
  <c r="E201" i="3"/>
  <c r="E202" i="3"/>
  <c r="E203" i="3"/>
  <c r="E204" i="3"/>
  <c r="E205" i="3"/>
  <c r="E206" i="3"/>
  <c r="E207" i="3"/>
  <c r="E208" i="3"/>
  <c r="E209" i="3"/>
  <c r="E210" i="3"/>
  <c r="E211" i="3"/>
  <c r="E212" i="3"/>
  <c r="E213" i="3"/>
  <c r="E214" i="3"/>
  <c r="E215" i="3"/>
  <c r="E216" i="3"/>
  <c r="E217" i="3"/>
  <c r="E218" i="3"/>
  <c r="E219" i="3"/>
  <c r="E220" i="3"/>
  <c r="E221" i="3"/>
  <c r="E222" i="3"/>
  <c r="E223" i="3"/>
  <c r="E224" i="3"/>
  <c r="E225" i="3"/>
  <c r="E226" i="3"/>
  <c r="E227" i="3"/>
  <c r="E228" i="3"/>
  <c r="E229" i="3"/>
  <c r="E230" i="3"/>
  <c r="E231" i="3"/>
  <c r="E232" i="3"/>
  <c r="E233" i="3"/>
  <c r="E234" i="3"/>
  <c r="E235" i="3"/>
  <c r="E236" i="3"/>
  <c r="E237" i="3"/>
  <c r="E238" i="3"/>
  <c r="E239" i="3"/>
  <c r="E240" i="3"/>
  <c r="E241" i="3"/>
  <c r="E242" i="3"/>
  <c r="E243" i="3"/>
  <c r="E244" i="3"/>
  <c r="E245" i="3"/>
  <c r="E246" i="3"/>
  <c r="E247" i="3"/>
  <c r="E248" i="3"/>
  <c r="E249" i="3"/>
  <c r="E250" i="3"/>
  <c r="E251" i="3"/>
  <c r="E252" i="3"/>
  <c r="E253" i="3"/>
  <c r="E254" i="3"/>
  <c r="E255" i="3"/>
  <c r="E256" i="3"/>
  <c r="E257" i="3"/>
  <c r="E258" i="3"/>
  <c r="E259" i="3"/>
  <c r="E260" i="3"/>
  <c r="E261" i="3"/>
  <c r="E262" i="3"/>
  <c r="E263" i="3"/>
  <c r="E264" i="3"/>
  <c r="E265" i="3"/>
  <c r="E266" i="3"/>
  <c r="E267" i="3"/>
  <c r="E268" i="3"/>
  <c r="E269" i="3"/>
  <c r="E270" i="3"/>
  <c r="E271" i="3"/>
  <c r="E272" i="3"/>
  <c r="E273" i="3"/>
  <c r="E274" i="3"/>
  <c r="E275" i="3"/>
  <c r="E276" i="3"/>
  <c r="E277" i="3"/>
  <c r="E278" i="3"/>
  <c r="E279" i="3"/>
  <c r="E280" i="3"/>
  <c r="E281" i="3"/>
  <c r="E282" i="3"/>
  <c r="E283" i="3"/>
  <c r="E284" i="3"/>
  <c r="E285" i="3"/>
  <c r="E286" i="3"/>
  <c r="E287" i="3"/>
  <c r="E288" i="3"/>
  <c r="E289" i="3"/>
  <c r="E290" i="3"/>
  <c r="E291" i="3"/>
  <c r="E292" i="3"/>
  <c r="E293" i="3"/>
  <c r="E294" i="3"/>
  <c r="E295" i="3"/>
  <c r="E296" i="3"/>
  <c r="E297" i="3"/>
  <c r="E298" i="3"/>
  <c r="E299" i="3"/>
  <c r="E300" i="3"/>
  <c r="D6" i="3"/>
  <c r="D7"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120" i="3"/>
  <c r="D121" i="3"/>
  <c r="D122" i="3"/>
  <c r="D123" i="3"/>
  <c r="D124" i="3"/>
  <c r="D125" i="3"/>
  <c r="D126" i="3"/>
  <c r="D127" i="3"/>
  <c r="D128" i="3"/>
  <c r="D129" i="3"/>
  <c r="D130" i="3"/>
  <c r="D131" i="3"/>
  <c r="D132" i="3"/>
  <c r="D133" i="3"/>
  <c r="D134" i="3"/>
  <c r="D135" i="3"/>
  <c r="D136" i="3"/>
  <c r="D137" i="3"/>
  <c r="D138" i="3"/>
  <c r="D139" i="3"/>
  <c r="D140" i="3"/>
  <c r="D141" i="3"/>
  <c r="D142" i="3"/>
  <c r="D143" i="3"/>
  <c r="D144" i="3"/>
  <c r="D145" i="3"/>
  <c r="D146" i="3"/>
  <c r="D147" i="3"/>
  <c r="D148" i="3"/>
  <c r="D149" i="3"/>
  <c r="D150" i="3"/>
  <c r="D151" i="3"/>
  <c r="D152" i="3"/>
  <c r="D153" i="3"/>
  <c r="D154" i="3"/>
  <c r="D155" i="3"/>
  <c r="D156" i="3"/>
  <c r="D157" i="3"/>
  <c r="D158" i="3"/>
  <c r="D159" i="3"/>
  <c r="D160" i="3"/>
  <c r="D161" i="3"/>
  <c r="D162" i="3"/>
  <c r="D163" i="3"/>
  <c r="D164" i="3"/>
  <c r="D165" i="3"/>
  <c r="D166" i="3"/>
  <c r="D167" i="3"/>
  <c r="D168" i="3"/>
  <c r="D169" i="3"/>
  <c r="D170" i="3"/>
  <c r="D171" i="3"/>
  <c r="D172" i="3"/>
  <c r="D173" i="3"/>
  <c r="D174" i="3"/>
  <c r="D175" i="3"/>
  <c r="D176" i="3"/>
  <c r="D177" i="3"/>
  <c r="D178" i="3"/>
  <c r="D179" i="3"/>
  <c r="D180" i="3"/>
  <c r="D181" i="3"/>
  <c r="D182" i="3"/>
  <c r="D183" i="3"/>
  <c r="D184" i="3"/>
  <c r="D185" i="3"/>
  <c r="D186" i="3"/>
  <c r="D187" i="3"/>
  <c r="D188" i="3"/>
  <c r="D189" i="3"/>
  <c r="D190" i="3"/>
  <c r="D191" i="3"/>
  <c r="D192" i="3"/>
  <c r="D193" i="3"/>
  <c r="D194" i="3"/>
  <c r="D195" i="3"/>
  <c r="D196" i="3"/>
  <c r="D197" i="3"/>
  <c r="D198" i="3"/>
  <c r="D199" i="3"/>
  <c r="D200" i="3"/>
  <c r="D201" i="3"/>
  <c r="D202" i="3"/>
  <c r="D203" i="3"/>
  <c r="D204" i="3"/>
  <c r="D205" i="3"/>
  <c r="D206" i="3"/>
  <c r="D207" i="3"/>
  <c r="D208" i="3"/>
  <c r="D209" i="3"/>
  <c r="D210" i="3"/>
  <c r="D211" i="3"/>
  <c r="D212" i="3"/>
  <c r="D213" i="3"/>
  <c r="D214" i="3"/>
  <c r="D215" i="3"/>
  <c r="D216" i="3"/>
  <c r="D217" i="3"/>
  <c r="D218" i="3"/>
  <c r="D219" i="3"/>
  <c r="D220" i="3"/>
  <c r="D221" i="3"/>
  <c r="D222" i="3"/>
  <c r="D223" i="3"/>
  <c r="D224" i="3"/>
  <c r="D225" i="3"/>
  <c r="D226" i="3"/>
  <c r="D227" i="3"/>
  <c r="D228" i="3"/>
  <c r="D229" i="3"/>
  <c r="D230" i="3"/>
  <c r="D231" i="3"/>
  <c r="D232" i="3"/>
  <c r="D233" i="3"/>
  <c r="D234" i="3"/>
  <c r="D235" i="3"/>
  <c r="D236" i="3"/>
  <c r="D237" i="3"/>
  <c r="D238" i="3"/>
  <c r="D239" i="3"/>
  <c r="D240" i="3"/>
  <c r="D241" i="3"/>
  <c r="D242" i="3"/>
  <c r="D243" i="3"/>
  <c r="D244" i="3"/>
  <c r="D245" i="3"/>
  <c r="D246" i="3"/>
  <c r="D247" i="3"/>
  <c r="D248" i="3"/>
  <c r="D249" i="3"/>
  <c r="D250" i="3"/>
  <c r="D251" i="3"/>
  <c r="D252" i="3"/>
  <c r="D253" i="3"/>
  <c r="D254" i="3"/>
  <c r="D255" i="3"/>
  <c r="D256" i="3"/>
  <c r="D257" i="3"/>
  <c r="D258" i="3"/>
  <c r="D259" i="3"/>
  <c r="D260" i="3"/>
  <c r="D261" i="3"/>
  <c r="D262" i="3"/>
  <c r="D263" i="3"/>
  <c r="D264" i="3"/>
  <c r="D265" i="3"/>
  <c r="D266" i="3"/>
  <c r="D267" i="3"/>
  <c r="D268" i="3"/>
  <c r="D269" i="3"/>
  <c r="D270" i="3"/>
  <c r="D271" i="3"/>
  <c r="D272" i="3"/>
  <c r="D273" i="3"/>
  <c r="D274" i="3"/>
  <c r="D275" i="3"/>
  <c r="D276" i="3"/>
  <c r="D277" i="3"/>
  <c r="D278" i="3"/>
  <c r="D279" i="3"/>
  <c r="D280" i="3"/>
  <c r="D281" i="3"/>
  <c r="D282" i="3"/>
  <c r="D283" i="3"/>
  <c r="D284" i="3"/>
  <c r="D285" i="3"/>
  <c r="D286" i="3"/>
  <c r="D287" i="3"/>
  <c r="D288" i="3"/>
  <c r="D289" i="3"/>
  <c r="D290" i="3"/>
  <c r="D291" i="3"/>
  <c r="D292" i="3"/>
  <c r="D293" i="3"/>
  <c r="D294" i="3"/>
  <c r="D295" i="3"/>
  <c r="D296" i="3"/>
  <c r="D297" i="3"/>
  <c r="D298" i="3"/>
  <c r="D299" i="3"/>
  <c r="D300" i="3"/>
  <c r="C6" i="3"/>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98" i="3"/>
  <c r="C99" i="3"/>
  <c r="C100" i="3"/>
  <c r="C101" i="3"/>
  <c r="C102" i="3"/>
  <c r="C103" i="3"/>
  <c r="C104" i="3"/>
  <c r="C105" i="3"/>
  <c r="C106" i="3"/>
  <c r="C107" i="3"/>
  <c r="C108" i="3"/>
  <c r="C109" i="3"/>
  <c r="C110" i="3"/>
  <c r="C111" i="3"/>
  <c r="C112" i="3"/>
  <c r="C113" i="3"/>
  <c r="C114" i="3"/>
  <c r="C115" i="3"/>
  <c r="C116" i="3"/>
  <c r="C117" i="3"/>
  <c r="C118" i="3"/>
  <c r="C119" i="3"/>
  <c r="C120" i="3"/>
  <c r="C121" i="3"/>
  <c r="C122" i="3"/>
  <c r="C123" i="3"/>
  <c r="C124" i="3"/>
  <c r="C125" i="3"/>
  <c r="C126" i="3"/>
  <c r="C127" i="3"/>
  <c r="C128" i="3"/>
  <c r="C129" i="3"/>
  <c r="C130" i="3"/>
  <c r="C131" i="3"/>
  <c r="C132" i="3"/>
  <c r="C133" i="3"/>
  <c r="C134" i="3"/>
  <c r="C135" i="3"/>
  <c r="C136" i="3"/>
  <c r="C137" i="3"/>
  <c r="C138" i="3"/>
  <c r="C139" i="3"/>
  <c r="C140" i="3"/>
  <c r="C141" i="3"/>
  <c r="C142" i="3"/>
  <c r="C143" i="3"/>
  <c r="C144" i="3"/>
  <c r="C145" i="3"/>
  <c r="C146" i="3"/>
  <c r="C147" i="3"/>
  <c r="C148" i="3"/>
  <c r="C149" i="3"/>
  <c r="C150" i="3"/>
  <c r="C151" i="3"/>
  <c r="C152" i="3"/>
  <c r="C153" i="3"/>
  <c r="C154" i="3"/>
  <c r="C155" i="3"/>
  <c r="C156" i="3"/>
  <c r="C157" i="3"/>
  <c r="C158" i="3"/>
  <c r="C159" i="3"/>
  <c r="C160" i="3"/>
  <c r="C161" i="3"/>
  <c r="C162" i="3"/>
  <c r="C163" i="3"/>
  <c r="C164" i="3"/>
  <c r="C165" i="3"/>
  <c r="C166" i="3"/>
  <c r="C167" i="3"/>
  <c r="C168" i="3"/>
  <c r="C169" i="3"/>
  <c r="C170" i="3"/>
  <c r="C171" i="3"/>
  <c r="C172" i="3"/>
  <c r="C173" i="3"/>
  <c r="C174" i="3"/>
  <c r="C175" i="3"/>
  <c r="C176" i="3"/>
  <c r="C177" i="3"/>
  <c r="C178" i="3"/>
  <c r="C179" i="3"/>
  <c r="C180" i="3"/>
  <c r="C181" i="3"/>
  <c r="C182" i="3"/>
  <c r="C183" i="3"/>
  <c r="C184" i="3"/>
  <c r="C185" i="3"/>
  <c r="C186" i="3"/>
  <c r="C187" i="3"/>
  <c r="C188" i="3"/>
  <c r="C189" i="3"/>
  <c r="C190" i="3"/>
  <c r="C191" i="3"/>
  <c r="C192" i="3"/>
  <c r="C193" i="3"/>
  <c r="C194" i="3"/>
  <c r="C195" i="3"/>
  <c r="C196" i="3"/>
  <c r="C197" i="3"/>
  <c r="C198" i="3"/>
  <c r="C199" i="3"/>
  <c r="C200" i="3"/>
  <c r="C201" i="3"/>
  <c r="C202" i="3"/>
  <c r="C203" i="3"/>
  <c r="C204" i="3"/>
  <c r="C205" i="3"/>
  <c r="C206" i="3"/>
  <c r="C207" i="3"/>
  <c r="C208" i="3"/>
  <c r="C209" i="3"/>
  <c r="C210" i="3"/>
  <c r="C211" i="3"/>
  <c r="C212" i="3"/>
  <c r="C213" i="3"/>
  <c r="C214" i="3"/>
  <c r="C215" i="3"/>
  <c r="C216" i="3"/>
  <c r="C217" i="3"/>
  <c r="C218" i="3"/>
  <c r="C219" i="3"/>
  <c r="C220" i="3"/>
  <c r="C221" i="3"/>
  <c r="C222" i="3"/>
  <c r="C223" i="3"/>
  <c r="C224" i="3"/>
  <c r="C225" i="3"/>
  <c r="C226" i="3"/>
  <c r="C227" i="3"/>
  <c r="C228" i="3"/>
  <c r="C229" i="3"/>
  <c r="C230" i="3"/>
  <c r="C231" i="3"/>
  <c r="C232" i="3"/>
  <c r="C233" i="3"/>
  <c r="C234" i="3"/>
  <c r="C235" i="3"/>
  <c r="C236" i="3"/>
  <c r="C237" i="3"/>
  <c r="C238" i="3"/>
  <c r="C239" i="3"/>
  <c r="C240" i="3"/>
  <c r="C241" i="3"/>
  <c r="C242" i="3"/>
  <c r="C243" i="3"/>
  <c r="C244" i="3"/>
  <c r="C245" i="3"/>
  <c r="C246" i="3"/>
  <c r="C247" i="3"/>
  <c r="C248" i="3"/>
  <c r="C249" i="3"/>
  <c r="C250" i="3"/>
  <c r="C251" i="3"/>
  <c r="C252" i="3"/>
  <c r="C253" i="3"/>
  <c r="C254" i="3"/>
  <c r="C255" i="3"/>
  <c r="C256" i="3"/>
  <c r="C257" i="3"/>
  <c r="C258" i="3"/>
  <c r="C259" i="3"/>
  <c r="C260" i="3"/>
  <c r="C261" i="3"/>
  <c r="C262" i="3"/>
  <c r="C263" i="3"/>
  <c r="C264" i="3"/>
  <c r="C265" i="3"/>
  <c r="C266" i="3"/>
  <c r="C267" i="3"/>
  <c r="C268" i="3"/>
  <c r="C269" i="3"/>
  <c r="C270" i="3"/>
  <c r="C271" i="3"/>
  <c r="C272" i="3"/>
  <c r="C273" i="3"/>
  <c r="C274" i="3"/>
  <c r="C275" i="3"/>
  <c r="C276" i="3"/>
  <c r="C277" i="3"/>
  <c r="C278" i="3"/>
  <c r="C279" i="3"/>
  <c r="C280" i="3"/>
  <c r="C281" i="3"/>
  <c r="C282" i="3"/>
  <c r="C283" i="3"/>
  <c r="C284" i="3"/>
  <c r="C285" i="3"/>
  <c r="C286" i="3"/>
  <c r="C287" i="3"/>
  <c r="C288" i="3"/>
  <c r="C289" i="3"/>
  <c r="C290" i="3"/>
  <c r="C291" i="3"/>
  <c r="C292" i="3"/>
  <c r="C293" i="3"/>
  <c r="C294" i="3"/>
  <c r="C295" i="3"/>
  <c r="C296" i="3"/>
  <c r="C297" i="3"/>
  <c r="C298" i="3"/>
  <c r="C299" i="3"/>
  <c r="C300" i="3"/>
  <c r="B6" i="3"/>
  <c r="B7" i="3"/>
  <c r="B8" i="3"/>
  <c r="B9" i="3"/>
  <c r="B10" i="3"/>
  <c r="B11" i="3"/>
  <c r="B12" i="3"/>
  <c r="B13"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B106" i="3"/>
  <c r="B107" i="3"/>
  <c r="B108" i="3"/>
  <c r="B109" i="3"/>
  <c r="B110" i="3"/>
  <c r="B111" i="3"/>
  <c r="B112" i="3"/>
  <c r="B113" i="3"/>
  <c r="B114" i="3"/>
  <c r="B115" i="3"/>
  <c r="B116" i="3"/>
  <c r="B117" i="3"/>
  <c r="B118" i="3"/>
  <c r="B119" i="3"/>
  <c r="B120" i="3"/>
  <c r="B121" i="3"/>
  <c r="B122" i="3"/>
  <c r="B123" i="3"/>
  <c r="B124" i="3"/>
  <c r="B125" i="3"/>
  <c r="B126" i="3"/>
  <c r="B127" i="3"/>
  <c r="B128" i="3"/>
  <c r="B129" i="3"/>
  <c r="B130" i="3"/>
  <c r="B131" i="3"/>
  <c r="B132" i="3"/>
  <c r="B133" i="3"/>
  <c r="B134" i="3"/>
  <c r="B135" i="3"/>
  <c r="B136" i="3"/>
  <c r="B137" i="3"/>
  <c r="B138" i="3"/>
  <c r="B139" i="3"/>
  <c r="B140" i="3"/>
  <c r="B141" i="3"/>
  <c r="B142" i="3"/>
  <c r="B143" i="3"/>
  <c r="B144" i="3"/>
  <c r="B145" i="3"/>
  <c r="B146" i="3"/>
  <c r="B147" i="3"/>
  <c r="B148" i="3"/>
  <c r="B149" i="3"/>
  <c r="B150" i="3"/>
  <c r="B151" i="3"/>
  <c r="B152" i="3"/>
  <c r="B153" i="3"/>
  <c r="B154" i="3"/>
  <c r="B155" i="3"/>
  <c r="B156" i="3"/>
  <c r="B157" i="3"/>
  <c r="B158" i="3"/>
  <c r="B159" i="3"/>
  <c r="B160" i="3"/>
  <c r="B161" i="3"/>
  <c r="B162" i="3"/>
  <c r="B163" i="3"/>
  <c r="B164" i="3"/>
  <c r="B165" i="3"/>
  <c r="B166" i="3"/>
  <c r="B167" i="3"/>
  <c r="B168" i="3"/>
  <c r="B169" i="3"/>
  <c r="B170" i="3"/>
  <c r="B171" i="3"/>
  <c r="B172" i="3"/>
  <c r="B173" i="3"/>
  <c r="B174" i="3"/>
  <c r="B175" i="3"/>
  <c r="B176" i="3"/>
  <c r="B177" i="3"/>
  <c r="B178" i="3"/>
  <c r="B179" i="3"/>
  <c r="B180" i="3"/>
  <c r="B181" i="3"/>
  <c r="B182" i="3"/>
  <c r="B183" i="3"/>
  <c r="B184" i="3"/>
  <c r="B185" i="3"/>
  <c r="B186" i="3"/>
  <c r="B187" i="3"/>
  <c r="B188" i="3"/>
  <c r="B189" i="3"/>
  <c r="B190" i="3"/>
  <c r="B191" i="3"/>
  <c r="B192" i="3"/>
  <c r="B193" i="3"/>
  <c r="B194" i="3"/>
  <c r="B195" i="3"/>
  <c r="B196" i="3"/>
  <c r="B197" i="3"/>
  <c r="B198" i="3"/>
  <c r="B199" i="3"/>
  <c r="B200" i="3"/>
  <c r="B201" i="3"/>
  <c r="B202" i="3"/>
  <c r="B203" i="3"/>
  <c r="B204" i="3"/>
  <c r="B205" i="3"/>
  <c r="B206" i="3"/>
  <c r="B207" i="3"/>
  <c r="B208" i="3"/>
  <c r="B209" i="3"/>
  <c r="B210" i="3"/>
  <c r="B211" i="3"/>
  <c r="B212" i="3"/>
  <c r="B213" i="3"/>
  <c r="B214" i="3"/>
  <c r="B215" i="3"/>
  <c r="B216" i="3"/>
  <c r="B217" i="3"/>
  <c r="B218" i="3"/>
  <c r="B219" i="3"/>
  <c r="B220" i="3"/>
  <c r="B221" i="3"/>
  <c r="B222" i="3"/>
  <c r="B223" i="3"/>
  <c r="B224" i="3"/>
  <c r="B225" i="3"/>
  <c r="B226" i="3"/>
  <c r="B227" i="3"/>
  <c r="B228" i="3"/>
  <c r="B229" i="3"/>
  <c r="B230" i="3"/>
  <c r="B231" i="3"/>
  <c r="B232" i="3"/>
  <c r="B233" i="3"/>
  <c r="B234" i="3"/>
  <c r="B235" i="3"/>
  <c r="B236" i="3"/>
  <c r="B237" i="3"/>
  <c r="B238" i="3"/>
  <c r="B239" i="3"/>
  <c r="B240" i="3"/>
  <c r="B241" i="3"/>
  <c r="B242" i="3"/>
  <c r="B243" i="3"/>
  <c r="B244" i="3"/>
  <c r="B245" i="3"/>
  <c r="B246" i="3"/>
  <c r="B247" i="3"/>
  <c r="B248" i="3"/>
  <c r="B249" i="3"/>
  <c r="B250" i="3"/>
  <c r="B251" i="3"/>
  <c r="B252" i="3"/>
  <c r="B253" i="3"/>
  <c r="B254" i="3"/>
  <c r="B255" i="3"/>
  <c r="B256" i="3"/>
  <c r="B257" i="3"/>
  <c r="B258" i="3"/>
  <c r="B259" i="3"/>
  <c r="B260" i="3"/>
  <c r="B261" i="3"/>
  <c r="B262" i="3"/>
  <c r="B263" i="3"/>
  <c r="B264" i="3"/>
  <c r="B265" i="3"/>
  <c r="B266" i="3"/>
  <c r="B267" i="3"/>
  <c r="B268" i="3"/>
  <c r="B269" i="3"/>
  <c r="B270" i="3"/>
  <c r="B271" i="3"/>
  <c r="B272" i="3"/>
  <c r="B273" i="3"/>
  <c r="B274" i="3"/>
  <c r="B275" i="3"/>
  <c r="B276" i="3"/>
  <c r="B277" i="3"/>
  <c r="B278" i="3"/>
  <c r="B279" i="3"/>
  <c r="B280" i="3"/>
  <c r="B281" i="3"/>
  <c r="B282" i="3"/>
  <c r="B283" i="3"/>
  <c r="B284" i="3"/>
  <c r="B285" i="3"/>
  <c r="B286" i="3"/>
  <c r="B287" i="3"/>
  <c r="B288" i="3"/>
  <c r="B289" i="3"/>
  <c r="B290" i="3"/>
  <c r="B291" i="3"/>
  <c r="B292" i="3"/>
  <c r="B293" i="3"/>
  <c r="B294" i="3"/>
  <c r="B295" i="3"/>
  <c r="B296" i="3"/>
  <c r="B297" i="3"/>
  <c r="B298" i="3"/>
  <c r="B299" i="3"/>
  <c r="B300" i="3"/>
  <c r="A6" i="3"/>
  <c r="A7" i="3"/>
  <c r="A8" i="3"/>
  <c r="A9" i="3"/>
  <c r="A10" i="3"/>
  <c r="A11" i="3"/>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89" i="3"/>
  <c r="A90" i="3"/>
  <c r="A91" i="3"/>
  <c r="A92" i="3"/>
  <c r="A93" i="3"/>
  <c r="A94" i="3"/>
  <c r="A95" i="3"/>
  <c r="A96" i="3"/>
  <c r="A97" i="3"/>
  <c r="A98" i="3"/>
  <c r="A99" i="3"/>
  <c r="A100" i="3"/>
  <c r="A101" i="3"/>
  <c r="A102" i="3"/>
  <c r="A103" i="3"/>
  <c r="A104" i="3"/>
  <c r="A105" i="3"/>
  <c r="A106" i="3"/>
  <c r="A107" i="3"/>
  <c r="A108" i="3"/>
  <c r="A109" i="3"/>
  <c r="A110" i="3"/>
  <c r="A111" i="3"/>
  <c r="A112" i="3"/>
  <c r="A113" i="3"/>
  <c r="A114" i="3"/>
  <c r="A115" i="3"/>
  <c r="A116" i="3"/>
  <c r="A117" i="3"/>
  <c r="A118" i="3"/>
  <c r="A119" i="3"/>
  <c r="A120" i="3"/>
  <c r="A121" i="3"/>
  <c r="A122" i="3"/>
  <c r="A123" i="3"/>
  <c r="A124" i="3"/>
  <c r="A125" i="3"/>
  <c r="A126" i="3"/>
  <c r="A127" i="3"/>
  <c r="A128" i="3"/>
  <c r="A129" i="3"/>
  <c r="A130" i="3"/>
  <c r="A131" i="3"/>
  <c r="A132" i="3"/>
  <c r="A133" i="3"/>
  <c r="A134" i="3"/>
  <c r="A135" i="3"/>
  <c r="A136" i="3"/>
  <c r="A137" i="3"/>
  <c r="A138" i="3"/>
  <c r="A139" i="3"/>
  <c r="A140" i="3"/>
  <c r="A141" i="3"/>
  <c r="A142" i="3"/>
  <c r="A143" i="3"/>
  <c r="A144" i="3"/>
  <c r="A145" i="3"/>
  <c r="A146" i="3"/>
  <c r="A147" i="3"/>
  <c r="A148" i="3"/>
  <c r="A149" i="3"/>
  <c r="A150" i="3"/>
  <c r="A151" i="3"/>
  <c r="A152" i="3"/>
  <c r="A153" i="3"/>
  <c r="A154" i="3"/>
  <c r="A155" i="3"/>
  <c r="A156" i="3"/>
  <c r="A157" i="3"/>
  <c r="A158" i="3"/>
  <c r="A159" i="3"/>
  <c r="A160" i="3"/>
  <c r="A161" i="3"/>
  <c r="A162" i="3"/>
  <c r="A163" i="3"/>
  <c r="A164" i="3"/>
  <c r="A165" i="3"/>
  <c r="A166" i="3"/>
  <c r="A167" i="3"/>
  <c r="A168" i="3"/>
  <c r="A169" i="3"/>
  <c r="A170" i="3"/>
  <c r="A171" i="3"/>
  <c r="A172" i="3"/>
  <c r="A173" i="3"/>
  <c r="A174" i="3"/>
  <c r="A175" i="3"/>
  <c r="A176" i="3"/>
  <c r="A177" i="3"/>
  <c r="A178" i="3"/>
  <c r="A179" i="3"/>
  <c r="A180" i="3"/>
  <c r="A181" i="3"/>
  <c r="A182" i="3"/>
  <c r="A183" i="3"/>
  <c r="A184" i="3"/>
  <c r="A185" i="3"/>
  <c r="A186" i="3"/>
  <c r="A187" i="3"/>
  <c r="A188" i="3"/>
  <c r="A189" i="3"/>
  <c r="A190" i="3"/>
  <c r="A191" i="3"/>
  <c r="A192" i="3"/>
  <c r="A193" i="3"/>
  <c r="A194" i="3"/>
  <c r="A195" i="3"/>
  <c r="A196" i="3"/>
  <c r="A197" i="3"/>
  <c r="A198" i="3"/>
  <c r="A199" i="3"/>
  <c r="A200" i="3"/>
  <c r="A201" i="3"/>
  <c r="A202" i="3"/>
  <c r="A203" i="3"/>
  <c r="A204" i="3"/>
  <c r="A205" i="3"/>
  <c r="A206" i="3"/>
  <c r="A207" i="3"/>
  <c r="A208" i="3"/>
  <c r="A209" i="3"/>
  <c r="A210" i="3"/>
  <c r="A211" i="3"/>
  <c r="A212" i="3"/>
  <c r="A213" i="3"/>
  <c r="A214" i="3"/>
  <c r="A215" i="3"/>
  <c r="A216" i="3"/>
  <c r="A217" i="3"/>
  <c r="A218" i="3"/>
  <c r="A219" i="3"/>
  <c r="A220" i="3"/>
  <c r="A221" i="3"/>
  <c r="A222" i="3"/>
  <c r="A223" i="3"/>
  <c r="A224" i="3"/>
  <c r="A225" i="3"/>
  <c r="A226" i="3"/>
  <c r="A227" i="3"/>
  <c r="A228" i="3"/>
  <c r="A229" i="3"/>
  <c r="A230" i="3"/>
  <c r="A231" i="3"/>
  <c r="A232" i="3"/>
  <c r="A233" i="3"/>
  <c r="A234" i="3"/>
  <c r="A235" i="3"/>
  <c r="A236" i="3"/>
  <c r="A237" i="3"/>
  <c r="A238" i="3"/>
  <c r="A239" i="3"/>
  <c r="A240" i="3"/>
  <c r="A241" i="3"/>
  <c r="A242" i="3"/>
  <c r="A243" i="3"/>
  <c r="A244" i="3"/>
  <c r="A245" i="3"/>
  <c r="A246" i="3"/>
  <c r="A247" i="3"/>
  <c r="A248" i="3"/>
  <c r="A249" i="3"/>
  <c r="A250" i="3"/>
  <c r="A251" i="3"/>
  <c r="A252" i="3"/>
  <c r="A253" i="3"/>
  <c r="A254" i="3"/>
  <c r="A255" i="3"/>
  <c r="A256" i="3"/>
  <c r="A257" i="3"/>
  <c r="A258" i="3"/>
  <c r="A259" i="3"/>
  <c r="A260" i="3"/>
  <c r="A261" i="3"/>
  <c r="A262" i="3"/>
  <c r="A263" i="3"/>
  <c r="A264" i="3"/>
  <c r="A265" i="3"/>
  <c r="A266" i="3"/>
  <c r="A267" i="3"/>
  <c r="A268" i="3"/>
  <c r="A269" i="3"/>
  <c r="A270" i="3"/>
  <c r="A271" i="3"/>
  <c r="A272" i="3"/>
  <c r="A273" i="3"/>
  <c r="A274" i="3"/>
  <c r="A275" i="3"/>
  <c r="A276" i="3"/>
  <c r="A277" i="3"/>
  <c r="A278" i="3"/>
  <c r="A279" i="3"/>
  <c r="A280" i="3"/>
  <c r="A281" i="3"/>
  <c r="A282" i="3"/>
  <c r="A283" i="3"/>
  <c r="A284" i="3"/>
  <c r="A285" i="3"/>
  <c r="A286" i="3"/>
  <c r="A287" i="3"/>
  <c r="A288" i="3"/>
  <c r="A289" i="3"/>
  <c r="A290" i="3"/>
  <c r="A291" i="3"/>
  <c r="A292" i="3"/>
  <c r="A293" i="3"/>
  <c r="A294" i="3"/>
  <c r="A295" i="3"/>
  <c r="A296" i="3"/>
  <c r="A297" i="3"/>
  <c r="A298" i="3"/>
  <c r="A299" i="3"/>
  <c r="A300" i="3"/>
  <c r="O6" i="6"/>
  <c r="O7" i="6"/>
  <c r="O8" i="6"/>
  <c r="O9" i="6"/>
  <c r="O10" i="6"/>
  <c r="O11" i="6"/>
  <c r="O12" i="6"/>
  <c r="O13" i="6"/>
  <c r="O14" i="6"/>
  <c r="O15" i="6"/>
  <c r="O16" i="6"/>
  <c r="O17" i="6"/>
  <c r="O18" i="6"/>
  <c r="O19" i="6"/>
  <c r="O20" i="6"/>
  <c r="O21" i="6"/>
  <c r="O22" i="6"/>
  <c r="O23" i="6"/>
  <c r="O24" i="6"/>
  <c r="O25" i="6"/>
  <c r="O26" i="6"/>
  <c r="O27" i="6"/>
  <c r="O28" i="6"/>
  <c r="O29" i="6"/>
  <c r="O30" i="6"/>
  <c r="O31" i="6"/>
  <c r="O32" i="6"/>
  <c r="O33" i="6"/>
  <c r="O34" i="6"/>
  <c r="O35" i="6"/>
  <c r="O36" i="6"/>
  <c r="O37" i="6"/>
  <c r="O38" i="6"/>
  <c r="O39" i="6"/>
  <c r="O40" i="6"/>
  <c r="O41" i="6"/>
  <c r="O42" i="6"/>
  <c r="O43" i="6"/>
  <c r="O44" i="6"/>
  <c r="O45" i="6"/>
  <c r="O46" i="6"/>
  <c r="O47" i="6"/>
  <c r="O48" i="6"/>
  <c r="O49" i="6"/>
  <c r="O50" i="6"/>
  <c r="O51" i="6"/>
  <c r="O52" i="6"/>
  <c r="O53" i="6"/>
  <c r="O54" i="6"/>
  <c r="O55" i="6"/>
  <c r="O56" i="6"/>
  <c r="O57" i="6"/>
  <c r="O58" i="6"/>
  <c r="O59" i="6"/>
  <c r="O60" i="6"/>
  <c r="O61" i="6"/>
  <c r="O62" i="6"/>
  <c r="O63" i="6"/>
  <c r="O64" i="6"/>
  <c r="O65" i="6"/>
  <c r="O66" i="6"/>
  <c r="O67" i="6"/>
  <c r="O68" i="6"/>
  <c r="O69" i="6"/>
  <c r="O70" i="6"/>
  <c r="O71" i="6"/>
  <c r="O72" i="6"/>
  <c r="O73" i="6"/>
  <c r="O74" i="6"/>
  <c r="O75" i="6"/>
  <c r="O76" i="6"/>
  <c r="O77" i="6"/>
  <c r="O78" i="6"/>
  <c r="O79" i="6"/>
  <c r="O80" i="6"/>
  <c r="O81" i="6"/>
  <c r="O82" i="6"/>
  <c r="O83" i="6"/>
  <c r="O84" i="6"/>
  <c r="O85" i="6"/>
  <c r="O86" i="6"/>
  <c r="O87" i="6"/>
  <c r="O88" i="6"/>
  <c r="O89" i="6"/>
  <c r="O90" i="6"/>
  <c r="O91" i="6"/>
  <c r="O92" i="6"/>
  <c r="O93" i="6"/>
  <c r="O94" i="6"/>
  <c r="O95" i="6"/>
  <c r="O96" i="6"/>
  <c r="O97" i="6"/>
  <c r="O98" i="6"/>
  <c r="O99" i="6"/>
  <c r="O100" i="6"/>
  <c r="O101" i="6"/>
  <c r="O102" i="6"/>
  <c r="O103" i="6"/>
  <c r="O104" i="6"/>
  <c r="B6" i="6"/>
  <c r="B7" i="6"/>
  <c r="B8" i="6"/>
  <c r="B9" i="6"/>
  <c r="B10" i="6"/>
  <c r="B11" i="6"/>
  <c r="B12" i="6"/>
  <c r="B13" i="6"/>
  <c r="B14" i="6"/>
  <c r="B15" i="6"/>
  <c r="B16" i="6"/>
  <c r="B17" i="6"/>
  <c r="B18" i="6"/>
  <c r="B19" i="6"/>
  <c r="B20" i="6"/>
  <c r="B21" i="6"/>
  <c r="B22" i="6"/>
  <c r="B23" i="6"/>
  <c r="B24" i="6"/>
  <c r="B25" i="6"/>
  <c r="B26" i="6"/>
  <c r="B27" i="6"/>
  <c r="B28" i="6"/>
  <c r="B29" i="6"/>
  <c r="B30" i="6"/>
  <c r="B31" i="6"/>
  <c r="B32" i="6"/>
  <c r="B33" i="6"/>
  <c r="B34" i="6"/>
  <c r="B35" i="6"/>
  <c r="B36" i="6"/>
  <c r="B37" i="6"/>
  <c r="B38" i="6"/>
  <c r="B39" i="6"/>
  <c r="B40" i="6"/>
  <c r="B41" i="6"/>
  <c r="B42" i="6"/>
  <c r="B43" i="6"/>
  <c r="B44" i="6"/>
  <c r="B45" i="6"/>
  <c r="B46" i="6"/>
  <c r="B47" i="6"/>
  <c r="B48" i="6"/>
  <c r="B49" i="6"/>
  <c r="B50" i="6"/>
  <c r="B51" i="6"/>
  <c r="B52" i="6"/>
  <c r="B53" i="6"/>
  <c r="B54" i="6"/>
  <c r="B55" i="6"/>
  <c r="B56" i="6"/>
  <c r="B57" i="6"/>
  <c r="B58" i="6"/>
  <c r="B59" i="6"/>
  <c r="B60" i="6"/>
  <c r="B61" i="6"/>
  <c r="B62" i="6"/>
  <c r="B63" i="6"/>
  <c r="B64" i="6"/>
  <c r="B65" i="6"/>
  <c r="B66" i="6"/>
  <c r="B67" i="6"/>
  <c r="B68" i="6"/>
  <c r="B69" i="6"/>
  <c r="B70" i="6"/>
  <c r="B71" i="6"/>
  <c r="B72" i="6"/>
  <c r="B73" i="6"/>
  <c r="B74" i="6"/>
  <c r="B75" i="6"/>
  <c r="B76" i="6"/>
  <c r="B77" i="6"/>
  <c r="B78" i="6"/>
  <c r="B79" i="6"/>
  <c r="B80" i="6"/>
  <c r="B81" i="6"/>
  <c r="B82" i="6"/>
  <c r="B83" i="6"/>
  <c r="B84" i="6"/>
  <c r="B85" i="6"/>
  <c r="B86" i="6"/>
  <c r="B87" i="6"/>
  <c r="B88" i="6"/>
  <c r="B89" i="6"/>
  <c r="B90" i="6"/>
  <c r="B91" i="6"/>
  <c r="B92" i="6"/>
  <c r="B93" i="6"/>
  <c r="B94" i="6"/>
  <c r="B95" i="6"/>
  <c r="B96" i="6"/>
  <c r="B97" i="6"/>
  <c r="B98" i="6"/>
  <c r="B99" i="6"/>
  <c r="B100" i="6"/>
  <c r="B101" i="6"/>
  <c r="B102" i="6"/>
  <c r="B103" i="6"/>
  <c r="B104" i="6"/>
  <c r="A6" i="6"/>
  <c r="A7" i="6"/>
  <c r="A8" i="6"/>
  <c r="A9" i="6"/>
  <c r="A10" i="6"/>
  <c r="A11" i="6"/>
  <c r="A12" i="6"/>
  <c r="A13" i="6"/>
  <c r="A14" i="6"/>
  <c r="A15" i="6"/>
  <c r="A16" i="6"/>
  <c r="A17" i="6"/>
  <c r="A18" i="6"/>
  <c r="A19" i="6"/>
  <c r="A20" i="6"/>
  <c r="A21" i="6"/>
  <c r="A22" i="6"/>
  <c r="A23" i="6"/>
  <c r="A24" i="6"/>
  <c r="A25" i="6"/>
  <c r="A26" i="6"/>
  <c r="A27" i="6"/>
  <c r="A28" i="6"/>
  <c r="A29" i="6"/>
  <c r="A30" i="6"/>
  <c r="A31" i="6"/>
  <c r="A32" i="6"/>
  <c r="A33" i="6"/>
  <c r="A34" i="6"/>
  <c r="A35" i="6"/>
  <c r="A36" i="6"/>
  <c r="A37" i="6"/>
  <c r="A38" i="6"/>
  <c r="A39" i="6"/>
  <c r="A40" i="6"/>
  <c r="A41" i="6"/>
  <c r="A42" i="6"/>
  <c r="A43" i="6"/>
  <c r="A44" i="6"/>
  <c r="A45" i="6"/>
  <c r="A46" i="6"/>
  <c r="A47" i="6"/>
  <c r="A48" i="6"/>
  <c r="A49" i="6"/>
  <c r="A50" i="6"/>
  <c r="A51" i="6"/>
  <c r="A52" i="6"/>
  <c r="A53" i="6"/>
  <c r="A54" i="6"/>
  <c r="A55" i="6"/>
  <c r="A56" i="6"/>
  <c r="A57" i="6"/>
  <c r="A58" i="6"/>
  <c r="A59" i="6"/>
  <c r="A60" i="6"/>
  <c r="A61" i="6"/>
  <c r="A62" i="6"/>
  <c r="A63" i="6"/>
  <c r="A64" i="6"/>
  <c r="A65" i="6"/>
  <c r="A66" i="6"/>
  <c r="A67" i="6"/>
  <c r="A68" i="6"/>
  <c r="A69" i="6"/>
  <c r="A70" i="6"/>
  <c r="A71" i="6"/>
  <c r="A72" i="6"/>
  <c r="A73" i="6"/>
  <c r="A74" i="6"/>
  <c r="A75" i="6"/>
  <c r="A76" i="6"/>
  <c r="A77" i="6"/>
  <c r="A78" i="6"/>
  <c r="A79" i="6"/>
  <c r="A80" i="6"/>
  <c r="A81" i="6"/>
  <c r="A82" i="6"/>
  <c r="A83" i="6"/>
  <c r="A84" i="6"/>
  <c r="A85" i="6"/>
  <c r="A86" i="6"/>
  <c r="A87" i="6"/>
  <c r="A88" i="6"/>
  <c r="A89" i="6"/>
  <c r="A90" i="6"/>
  <c r="A91" i="6"/>
  <c r="A92" i="6"/>
  <c r="A93" i="6"/>
  <c r="A94" i="6"/>
  <c r="A95" i="6"/>
  <c r="A96" i="6"/>
  <c r="A97" i="6"/>
  <c r="A98" i="6"/>
  <c r="A99" i="6"/>
  <c r="A100" i="6"/>
  <c r="A101" i="6"/>
  <c r="A102" i="6"/>
  <c r="A103" i="6"/>
  <c r="A104" i="6"/>
  <c r="O5" i="6"/>
  <c r="K5" i="5"/>
  <c r="X9" i="1" l="1"/>
  <c r="X13" i="1"/>
  <c r="Y13" i="1"/>
  <c r="Z13" i="1"/>
  <c r="AA13" i="1"/>
  <c r="AB13" i="1"/>
  <c r="AC13" i="1"/>
  <c r="AD13" i="1"/>
  <c r="AE13" i="1"/>
  <c r="AF13" i="1"/>
  <c r="AG13" i="1"/>
  <c r="N14" i="1"/>
  <c r="M14" i="1"/>
  <c r="L14" i="1"/>
  <c r="K14" i="1"/>
  <c r="J14" i="1"/>
  <c r="I14" i="1"/>
  <c r="H14" i="1"/>
  <c r="G14" i="1"/>
  <c r="F14" i="1"/>
  <c r="E14" i="1"/>
  <c r="D14" i="1"/>
  <c r="N13" i="1"/>
  <c r="M13" i="1"/>
  <c r="L13" i="1"/>
  <c r="K13" i="1"/>
  <c r="J13" i="1"/>
  <c r="I13" i="1"/>
  <c r="H13" i="1"/>
  <c r="G13" i="1"/>
  <c r="F13" i="1"/>
  <c r="E13" i="1"/>
  <c r="D13" i="1"/>
  <c r="N12" i="1"/>
  <c r="M12" i="1"/>
  <c r="L12" i="1"/>
  <c r="K12" i="1"/>
  <c r="J12" i="1"/>
  <c r="I12" i="1"/>
  <c r="H12" i="1"/>
  <c r="G12" i="1"/>
  <c r="F12" i="1"/>
  <c r="E12" i="1"/>
  <c r="D12" i="1"/>
  <c r="F11" i="1"/>
  <c r="G11" i="1"/>
  <c r="H11" i="1"/>
  <c r="I11" i="1"/>
  <c r="J11" i="1"/>
  <c r="K11" i="1"/>
  <c r="L11" i="1"/>
  <c r="M11" i="1"/>
  <c r="N11" i="1"/>
  <c r="E11" i="1"/>
  <c r="D11" i="1"/>
  <c r="C14" i="1"/>
  <c r="C13" i="1"/>
  <c r="C12" i="1"/>
  <c r="C11" i="1"/>
  <c r="B55" i="10" l="1"/>
  <c r="B49" i="10"/>
  <c r="C49" i="10"/>
  <c r="D49" i="10"/>
  <c r="E49" i="10"/>
  <c r="F49" i="10"/>
  <c r="G49" i="10"/>
  <c r="H49" i="10"/>
  <c r="I49" i="10"/>
  <c r="J49" i="10"/>
  <c r="K49" i="10"/>
  <c r="L49" i="10"/>
  <c r="M49" i="10"/>
  <c r="N49" i="10"/>
  <c r="B50" i="10"/>
  <c r="C50" i="10"/>
  <c r="D50" i="10"/>
  <c r="E50" i="10"/>
  <c r="F50" i="10"/>
  <c r="G50" i="10"/>
  <c r="H50" i="10"/>
  <c r="I50" i="10"/>
  <c r="J50" i="10"/>
  <c r="K50" i="10"/>
  <c r="L50" i="10"/>
  <c r="M50" i="10"/>
  <c r="N50" i="10"/>
  <c r="B51" i="10"/>
  <c r="C51" i="10"/>
  <c r="D51" i="10"/>
  <c r="E51" i="10"/>
  <c r="F51" i="10"/>
  <c r="G51" i="10"/>
  <c r="H51" i="10"/>
  <c r="I51" i="10"/>
  <c r="J51" i="10"/>
  <c r="K51" i="10"/>
  <c r="L51" i="10"/>
  <c r="M51" i="10"/>
  <c r="N51" i="10"/>
  <c r="C48" i="10"/>
  <c r="D48" i="10"/>
  <c r="D52" i="10" s="1"/>
  <c r="E48" i="10"/>
  <c r="F48" i="10"/>
  <c r="F52" i="10" s="1"/>
  <c r="G48" i="10"/>
  <c r="H48" i="10"/>
  <c r="H52" i="10" s="1"/>
  <c r="I48" i="10"/>
  <c r="J48" i="10"/>
  <c r="J52" i="10" s="1"/>
  <c r="K48" i="10"/>
  <c r="L48" i="10"/>
  <c r="L52" i="10" s="1"/>
  <c r="M48" i="10"/>
  <c r="N48" i="10"/>
  <c r="N52" i="10" s="1"/>
  <c r="B48" i="10"/>
  <c r="N39" i="10"/>
  <c r="N40" i="10"/>
  <c r="M39" i="10"/>
  <c r="M40" i="10"/>
  <c r="L39" i="10"/>
  <c r="L40" i="10"/>
  <c r="K39" i="10"/>
  <c r="J39" i="10"/>
  <c r="J40" i="10"/>
  <c r="I39" i="10"/>
  <c r="I40" i="10"/>
  <c r="H39" i="10"/>
  <c r="H40" i="10"/>
  <c r="G39" i="10"/>
  <c r="G40" i="10"/>
  <c r="F39" i="10"/>
  <c r="F40" i="10"/>
  <c r="E33" i="10"/>
  <c r="E39" i="10"/>
  <c r="E40" i="10"/>
  <c r="D39" i="10"/>
  <c r="D40" i="10"/>
  <c r="C40" i="10"/>
  <c r="M52" i="10" l="1"/>
  <c r="K52" i="10"/>
  <c r="I52" i="10"/>
  <c r="G52" i="10"/>
  <c r="E52" i="10"/>
  <c r="C52" i="10"/>
  <c r="M9" i="1"/>
  <c r="N9" i="1"/>
  <c r="L9" i="1"/>
  <c r="D9" i="1"/>
  <c r="E9" i="1"/>
  <c r="F9" i="1"/>
  <c r="G9" i="1"/>
  <c r="H9" i="1"/>
  <c r="I9" i="1"/>
  <c r="J9" i="1"/>
  <c r="K9" i="1"/>
  <c r="C9" i="1"/>
  <c r="V13" i="1"/>
  <c r="J9" i="10" l="1"/>
  <c r="H9" i="10"/>
  <c r="F9" i="10"/>
  <c r="K9" i="10"/>
  <c r="I9" i="10"/>
  <c r="G9" i="10"/>
  <c r="E9" i="10"/>
  <c r="N9" i="10"/>
  <c r="L9" i="10"/>
  <c r="M9" i="10"/>
  <c r="D9" i="10"/>
  <c r="C9" i="10"/>
  <c r="U1" i="1" l="1"/>
  <c r="W13" i="1"/>
  <c r="V12" i="1" l="1"/>
  <c r="Y12" i="1"/>
  <c r="AA12" i="1"/>
  <c r="AC12" i="1"/>
  <c r="AE12" i="1"/>
  <c r="AG12" i="1"/>
  <c r="X12" i="1"/>
  <c r="Z12" i="1"/>
  <c r="AB12" i="1"/>
  <c r="AD12" i="1"/>
  <c r="AF12" i="1"/>
  <c r="W12" i="1"/>
  <c r="U9" i="1"/>
  <c r="W9" i="1"/>
  <c r="V9" i="1" l="1"/>
  <c r="U11" i="1"/>
  <c r="U13" i="1" s="1"/>
  <c r="U10" i="1"/>
  <c r="U12" i="1" s="1"/>
  <c r="U14" i="1" s="1"/>
  <c r="E4" i="11" l="1"/>
  <c r="F4" i="11" l="1"/>
  <c r="G4" i="11" s="1"/>
  <c r="H4" i="11" s="1"/>
  <c r="B5" i="6"/>
  <c r="A5" i="6" s="1"/>
  <c r="C30" i="1" s="1"/>
  <c r="B5" i="5"/>
  <c r="A5" i="5" s="1"/>
  <c r="B5" i="3"/>
  <c r="A5" i="3" s="1"/>
  <c r="F5" i="1" s="1"/>
  <c r="L6" i="3"/>
  <c r="L7" i="3"/>
  <c r="L8" i="3"/>
  <c r="L9" i="3"/>
  <c r="L10" i="3"/>
  <c r="L11" i="3"/>
  <c r="L12" i="3"/>
  <c r="L13" i="3"/>
  <c r="L14" i="3"/>
  <c r="L15" i="3"/>
  <c r="L16" i="3"/>
  <c r="L17" i="3"/>
  <c r="L18" i="3"/>
  <c r="L19" i="3"/>
  <c r="L20" i="3"/>
  <c r="L21" i="3"/>
  <c r="L22" i="3"/>
  <c r="L23" i="3"/>
  <c r="L24" i="3"/>
  <c r="L25" i="3"/>
  <c r="L26" i="3"/>
  <c r="L27" i="3"/>
  <c r="L28" i="3"/>
  <c r="L29" i="3"/>
  <c r="L30" i="3"/>
  <c r="L31" i="3"/>
  <c r="L32" i="3"/>
  <c r="L33" i="3"/>
  <c r="L34" i="3"/>
  <c r="L35" i="3"/>
  <c r="L36" i="3"/>
  <c r="L37" i="3"/>
  <c r="L38" i="3"/>
  <c r="L39" i="3"/>
  <c r="L40" i="3"/>
  <c r="L41" i="3"/>
  <c r="L42" i="3"/>
  <c r="L43" i="3"/>
  <c r="L44" i="3"/>
  <c r="L45" i="3"/>
  <c r="L46" i="3"/>
  <c r="L47" i="3"/>
  <c r="L48" i="3"/>
  <c r="L49" i="3"/>
  <c r="L50" i="3"/>
  <c r="L51" i="3"/>
  <c r="L52" i="3"/>
  <c r="L53" i="3"/>
  <c r="L54" i="3"/>
  <c r="L55" i="3"/>
  <c r="L56" i="3"/>
  <c r="L57" i="3"/>
  <c r="L58" i="3"/>
  <c r="L59" i="3"/>
  <c r="L60" i="3"/>
  <c r="L61" i="3"/>
  <c r="L62" i="3"/>
  <c r="L63" i="3"/>
  <c r="L64" i="3"/>
  <c r="L65" i="3"/>
  <c r="L66" i="3"/>
  <c r="L67" i="3"/>
  <c r="L68" i="3"/>
  <c r="L69" i="3"/>
  <c r="L70" i="3"/>
  <c r="L71" i="3"/>
  <c r="L72" i="3"/>
  <c r="L73" i="3"/>
  <c r="L74" i="3"/>
  <c r="L75" i="3"/>
  <c r="L76" i="3"/>
  <c r="L77" i="3"/>
  <c r="L78" i="3"/>
  <c r="L79" i="3"/>
  <c r="L80" i="3"/>
  <c r="L81" i="3"/>
  <c r="L82" i="3"/>
  <c r="L83" i="3"/>
  <c r="L84" i="3"/>
  <c r="L85" i="3"/>
  <c r="L86" i="3"/>
  <c r="L87" i="3"/>
  <c r="L88" i="3"/>
  <c r="L89" i="3"/>
  <c r="L90" i="3"/>
  <c r="L91" i="3"/>
  <c r="L92" i="3"/>
  <c r="L93" i="3"/>
  <c r="L94" i="3"/>
  <c r="L95" i="3"/>
  <c r="L96" i="3"/>
  <c r="L97" i="3"/>
  <c r="L98" i="3"/>
  <c r="L99" i="3"/>
  <c r="L100" i="3"/>
  <c r="L101" i="3"/>
  <c r="L102" i="3"/>
  <c r="L103" i="3"/>
  <c r="L104" i="3"/>
  <c r="L105" i="3"/>
  <c r="L106" i="3"/>
  <c r="L107" i="3"/>
  <c r="L108" i="3"/>
  <c r="L109" i="3"/>
  <c r="L110" i="3"/>
  <c r="L111" i="3"/>
  <c r="L112" i="3"/>
  <c r="L113" i="3"/>
  <c r="L114" i="3"/>
  <c r="L115" i="3"/>
  <c r="L116" i="3"/>
  <c r="L117" i="3"/>
  <c r="L118" i="3"/>
  <c r="L119" i="3"/>
  <c r="L120" i="3"/>
  <c r="L121" i="3"/>
  <c r="L122" i="3"/>
  <c r="L123" i="3"/>
  <c r="L124" i="3"/>
  <c r="L125" i="3"/>
  <c r="L126" i="3"/>
  <c r="L127" i="3"/>
  <c r="L128" i="3"/>
  <c r="L129" i="3"/>
  <c r="L130" i="3"/>
  <c r="L131" i="3"/>
  <c r="L132" i="3"/>
  <c r="L133" i="3"/>
  <c r="L134" i="3"/>
  <c r="L135" i="3"/>
  <c r="L136" i="3"/>
  <c r="L137" i="3"/>
  <c r="L138" i="3"/>
  <c r="L139" i="3"/>
  <c r="L140" i="3"/>
  <c r="L141" i="3"/>
  <c r="L142" i="3"/>
  <c r="L143" i="3"/>
  <c r="L144" i="3"/>
  <c r="L145" i="3"/>
  <c r="L146" i="3"/>
  <c r="L147" i="3"/>
  <c r="L148" i="3"/>
  <c r="L149" i="3"/>
  <c r="L150" i="3"/>
  <c r="L151" i="3"/>
  <c r="L152" i="3"/>
  <c r="L153" i="3"/>
  <c r="L154" i="3"/>
  <c r="L155" i="3"/>
  <c r="L156" i="3"/>
  <c r="L157" i="3"/>
  <c r="L158" i="3"/>
  <c r="L159" i="3"/>
  <c r="L160" i="3"/>
  <c r="L161" i="3"/>
  <c r="L162" i="3"/>
  <c r="L163" i="3"/>
  <c r="L164" i="3"/>
  <c r="L165" i="3"/>
  <c r="L166" i="3"/>
  <c r="L167" i="3"/>
  <c r="L168" i="3"/>
  <c r="L169" i="3"/>
  <c r="L170" i="3"/>
  <c r="L171" i="3"/>
  <c r="L172" i="3"/>
  <c r="L173" i="3"/>
  <c r="L174" i="3"/>
  <c r="L175" i="3"/>
  <c r="L176" i="3"/>
  <c r="L177" i="3"/>
  <c r="L178" i="3"/>
  <c r="L179" i="3"/>
  <c r="L180" i="3"/>
  <c r="L181" i="3"/>
  <c r="L182" i="3"/>
  <c r="L183" i="3"/>
  <c r="L184" i="3"/>
  <c r="L185" i="3"/>
  <c r="L186" i="3"/>
  <c r="L187" i="3"/>
  <c r="L188" i="3"/>
  <c r="L189" i="3"/>
  <c r="L190" i="3"/>
  <c r="L191" i="3"/>
  <c r="L192" i="3"/>
  <c r="L193" i="3"/>
  <c r="L194" i="3"/>
  <c r="L195" i="3"/>
  <c r="L196" i="3"/>
  <c r="L197" i="3"/>
  <c r="L198" i="3"/>
  <c r="L199" i="3"/>
  <c r="L200" i="3"/>
  <c r="L201" i="3"/>
  <c r="L202" i="3"/>
  <c r="L203" i="3"/>
  <c r="L204" i="3"/>
  <c r="L205" i="3"/>
  <c r="L206" i="3"/>
  <c r="L207" i="3"/>
  <c r="L208" i="3"/>
  <c r="L209" i="3"/>
  <c r="L210" i="3"/>
  <c r="L211" i="3"/>
  <c r="L212" i="3"/>
  <c r="L213" i="3"/>
  <c r="L214" i="3"/>
  <c r="L215" i="3"/>
  <c r="L216" i="3"/>
  <c r="L217" i="3"/>
  <c r="L218" i="3"/>
  <c r="L219" i="3"/>
  <c r="L220" i="3"/>
  <c r="L221" i="3"/>
  <c r="L222" i="3"/>
  <c r="L223" i="3"/>
  <c r="L224" i="3"/>
  <c r="L225" i="3"/>
  <c r="L226" i="3"/>
  <c r="L227" i="3"/>
  <c r="L228" i="3"/>
  <c r="L229" i="3"/>
  <c r="L230" i="3"/>
  <c r="L231" i="3"/>
  <c r="L232" i="3"/>
  <c r="L233" i="3"/>
  <c r="L234" i="3"/>
  <c r="L235" i="3"/>
  <c r="L236" i="3"/>
  <c r="L237" i="3"/>
  <c r="L238" i="3"/>
  <c r="L239" i="3"/>
  <c r="L240" i="3"/>
  <c r="L241" i="3"/>
  <c r="L242" i="3"/>
  <c r="L243" i="3"/>
  <c r="L244" i="3"/>
  <c r="L245" i="3"/>
  <c r="L246" i="3"/>
  <c r="L247" i="3"/>
  <c r="L248" i="3"/>
  <c r="L249" i="3"/>
  <c r="L250" i="3"/>
  <c r="L251" i="3"/>
  <c r="L252" i="3"/>
  <c r="L253" i="3"/>
  <c r="L254" i="3"/>
  <c r="L255" i="3"/>
  <c r="L256" i="3"/>
  <c r="L257" i="3"/>
  <c r="L258" i="3"/>
  <c r="L259" i="3"/>
  <c r="L260" i="3"/>
  <c r="L261" i="3"/>
  <c r="L262" i="3"/>
  <c r="L263" i="3"/>
  <c r="L264" i="3"/>
  <c r="L265" i="3"/>
  <c r="L266" i="3"/>
  <c r="L267" i="3"/>
  <c r="L268" i="3"/>
  <c r="L269" i="3"/>
  <c r="L270" i="3"/>
  <c r="L271" i="3"/>
  <c r="L272" i="3"/>
  <c r="L273" i="3"/>
  <c r="L274" i="3"/>
  <c r="L275" i="3"/>
  <c r="L276" i="3"/>
  <c r="L277" i="3"/>
  <c r="L278" i="3"/>
  <c r="L279" i="3"/>
  <c r="L280" i="3"/>
  <c r="L281" i="3"/>
  <c r="L282" i="3"/>
  <c r="L283" i="3"/>
  <c r="L284" i="3"/>
  <c r="L285" i="3"/>
  <c r="L286" i="3"/>
  <c r="L287" i="3"/>
  <c r="L288" i="3"/>
  <c r="L289" i="3"/>
  <c r="L290" i="3"/>
  <c r="L291" i="3"/>
  <c r="L292" i="3"/>
  <c r="L293" i="3"/>
  <c r="L294" i="3"/>
  <c r="L295" i="3"/>
  <c r="L296" i="3"/>
  <c r="L297" i="3"/>
  <c r="L298" i="3"/>
  <c r="L299" i="3"/>
  <c r="L300" i="3"/>
  <c r="F5" i="3"/>
  <c r="L5" i="3"/>
  <c r="D5" i="3"/>
  <c r="C5" i="3"/>
  <c r="E5" i="3"/>
  <c r="C24" i="1" l="1"/>
  <c r="C17" i="1"/>
  <c r="J6" i="1"/>
  <c r="B7" i="1"/>
  <c r="B6" i="1"/>
  <c r="M6" i="1"/>
  <c r="F7" i="1"/>
  <c r="J7" i="1"/>
  <c r="F6" i="1"/>
  <c r="J5" i="1"/>
  <c r="M5" i="1"/>
  <c r="M7" i="1"/>
  <c r="B5" i="1"/>
  <c r="A9" i="1" s="1"/>
  <c r="O2" i="1"/>
  <c r="O3" i="1"/>
  <c r="C21" i="1" l="1"/>
  <c r="F32" i="1"/>
  <c r="F32" i="10" s="1"/>
  <c r="J32" i="1"/>
  <c r="J32" i="10" s="1"/>
  <c r="N32" i="1"/>
  <c r="N32" i="10" s="1"/>
  <c r="G32" i="1"/>
  <c r="G32" i="10" s="1"/>
  <c r="K32" i="1"/>
  <c r="K32" i="10" s="1"/>
  <c r="C32" i="1"/>
  <c r="C32" i="10" s="1"/>
  <c r="D32" i="1"/>
  <c r="D32" i="10" s="1"/>
  <c r="H32" i="1"/>
  <c r="H32" i="10" s="1"/>
  <c r="L32" i="1"/>
  <c r="L32" i="10" s="1"/>
  <c r="E32" i="1"/>
  <c r="E32" i="10" s="1"/>
  <c r="I32" i="1"/>
  <c r="I32" i="10" s="1"/>
  <c r="M32" i="1"/>
  <c r="M32" i="10" s="1"/>
  <c r="J4" i="11"/>
  <c r="K4" i="11" l="1"/>
  <c r="K40" i="10"/>
  <c r="L4" i="11" l="1"/>
  <c r="A49" i="10"/>
  <c r="A50" i="10"/>
  <c r="A51" i="10"/>
  <c r="A48" i="10"/>
  <c r="B18" i="10"/>
  <c r="B19" i="10"/>
  <c r="B20" i="10"/>
  <c r="B21" i="10"/>
  <c r="B22" i="10"/>
  <c r="B23" i="10"/>
  <c r="B24" i="10"/>
  <c r="B25" i="10"/>
  <c r="B26" i="10"/>
  <c r="B17" i="10"/>
  <c r="D52" i="1"/>
  <c r="E52" i="1"/>
  <c r="F52" i="1"/>
  <c r="G52" i="1"/>
  <c r="H52" i="1"/>
  <c r="I52" i="1"/>
  <c r="J52" i="1"/>
  <c r="K52" i="1"/>
  <c r="L52" i="1"/>
  <c r="M52" i="1"/>
  <c r="N52" i="1"/>
  <c r="C52" i="1"/>
  <c r="M4" i="11" l="1"/>
  <c r="N4" i="11" l="1"/>
  <c r="C10" i="1" s="1"/>
  <c r="C10" i="10" s="1"/>
  <c r="A2" i="1" l="1"/>
  <c r="A2" i="10" s="1"/>
  <c r="A2" i="4"/>
  <c r="A2" i="6"/>
  <c r="A2" i="5"/>
  <c r="D5" i="11" l="1"/>
  <c r="D10" i="1" s="1"/>
  <c r="D10" i="10" s="1"/>
  <c r="V15" i="1"/>
  <c r="B6" i="10"/>
  <c r="M5" i="10"/>
  <c r="F7" i="10"/>
  <c r="J7" i="10"/>
  <c r="F6" i="10"/>
  <c r="M7" i="10"/>
  <c r="J6" i="10"/>
  <c r="F5" i="10"/>
  <c r="M6" i="10"/>
  <c r="J5" i="10"/>
  <c r="B7" i="10"/>
  <c r="C18" i="1" l="1"/>
  <c r="C19" i="1"/>
  <c r="C25" i="1"/>
  <c r="C25" i="10" s="1"/>
  <c r="C23" i="1"/>
  <c r="C23" i="10" s="1"/>
  <c r="C26" i="1"/>
  <c r="C26" i="10" s="1"/>
  <c r="C22" i="1"/>
  <c r="C22" i="10" s="1"/>
  <c r="C42" i="1"/>
  <c r="C42" i="10" s="1"/>
  <c r="C36" i="1"/>
  <c r="C43" i="1"/>
  <c r="C43" i="10" s="1"/>
  <c r="C38" i="1"/>
  <c r="C38" i="10" s="1"/>
  <c r="C37" i="1"/>
  <c r="C37" i="10" s="1"/>
  <c r="C33" i="1"/>
  <c r="C41" i="1"/>
  <c r="C41" i="10" s="1"/>
  <c r="C35" i="1"/>
  <c r="C35" i="10" s="1"/>
  <c r="C39" i="1"/>
  <c r="C39" i="10" s="1"/>
  <c r="C34" i="1"/>
  <c r="C34" i="10" s="1"/>
  <c r="C31" i="1"/>
  <c r="C31" i="10" s="1"/>
  <c r="E5" i="11"/>
  <c r="A9" i="10"/>
  <c r="B5" i="10"/>
  <c r="D26" i="1" l="1"/>
  <c r="D26" i="10" s="1"/>
  <c r="C30" i="10"/>
  <c r="D30" i="1"/>
  <c r="E30" i="1" s="1"/>
  <c r="C44" i="1"/>
  <c r="D24" i="1"/>
  <c r="E24" i="1" s="1"/>
  <c r="C24" i="10"/>
  <c r="C19" i="10"/>
  <c r="D19" i="1"/>
  <c r="D18" i="1"/>
  <c r="C18" i="10"/>
  <c r="D33" i="1"/>
  <c r="D33" i="10" s="1"/>
  <c r="C33" i="10"/>
  <c r="C36" i="10"/>
  <c r="D36" i="1"/>
  <c r="C17" i="10"/>
  <c r="D17" i="1"/>
  <c r="D20" i="1" s="1"/>
  <c r="C21" i="10"/>
  <c r="C20" i="1"/>
  <c r="C20" i="10" s="1"/>
  <c r="F5" i="11"/>
  <c r="E10" i="1"/>
  <c r="E10" i="10" s="1"/>
  <c r="D25" i="1"/>
  <c r="D25" i="10" s="1"/>
  <c r="D22" i="1"/>
  <c r="E22" i="1" s="1"/>
  <c r="D23" i="1"/>
  <c r="D23" i="10" s="1"/>
  <c r="D43" i="1"/>
  <c r="D43" i="10" s="1"/>
  <c r="D35" i="1"/>
  <c r="D31" i="1"/>
  <c r="D42" i="1"/>
  <c r="D42" i="10" s="1"/>
  <c r="D37" i="1"/>
  <c r="D37" i="10" s="1"/>
  <c r="D34" i="1"/>
  <c r="D34" i="10" s="1"/>
  <c r="D38" i="1"/>
  <c r="D38" i="10" s="1"/>
  <c r="D41" i="1"/>
  <c r="D41" i="10" s="1"/>
  <c r="E25" i="1" l="1"/>
  <c r="E25" i="10" s="1"/>
  <c r="E26" i="1"/>
  <c r="E26" i="10" s="1"/>
  <c r="D17" i="10"/>
  <c r="E17" i="1"/>
  <c r="D36" i="10"/>
  <c r="E36" i="1"/>
  <c r="D19" i="10"/>
  <c r="E19" i="1"/>
  <c r="C44" i="10"/>
  <c r="E18" i="1"/>
  <c r="D18" i="10"/>
  <c r="F30" i="1"/>
  <c r="E30" i="10"/>
  <c r="E31" i="1"/>
  <c r="E31" i="10" s="1"/>
  <c r="D31" i="10"/>
  <c r="E22" i="10"/>
  <c r="D22" i="10"/>
  <c r="E35" i="1"/>
  <c r="D35" i="10"/>
  <c r="G5" i="11"/>
  <c r="F10" i="1"/>
  <c r="F10" i="10" s="1"/>
  <c r="E24" i="10"/>
  <c r="E23" i="1"/>
  <c r="E41" i="1"/>
  <c r="E41" i="10" s="1"/>
  <c r="E42" i="1"/>
  <c r="E42" i="10" s="1"/>
  <c r="E38" i="1"/>
  <c r="E38" i="10" s="1"/>
  <c r="E34" i="1"/>
  <c r="E34" i="10" s="1"/>
  <c r="E37" i="1"/>
  <c r="E37" i="10" s="1"/>
  <c r="E43" i="1"/>
  <c r="E43" i="10" s="1"/>
  <c r="F24" i="1"/>
  <c r="F24" i="10" s="1"/>
  <c r="C27" i="10"/>
  <c r="C27" i="1"/>
  <c r="C45" i="1" s="1"/>
  <c r="H5" i="11" l="1"/>
  <c r="E23" i="10"/>
  <c r="F23" i="1"/>
  <c r="F25" i="1"/>
  <c r="F25" i="10" s="1"/>
  <c r="F22" i="1"/>
  <c r="F22" i="10" s="1"/>
  <c r="F26" i="1"/>
  <c r="F26" i="10" s="1"/>
  <c r="C45" i="10"/>
  <c r="G30" i="1"/>
  <c r="H30" i="1" s="1"/>
  <c r="I30" i="1" s="1"/>
  <c r="J30" i="1" s="1"/>
  <c r="F30" i="10"/>
  <c r="F18" i="1"/>
  <c r="E18" i="10"/>
  <c r="E19" i="10"/>
  <c r="F19" i="1"/>
  <c r="E36" i="10"/>
  <c r="F36" i="1"/>
  <c r="E17" i="10"/>
  <c r="F17" i="1"/>
  <c r="E35" i="10"/>
  <c r="F35" i="1"/>
  <c r="F23" i="10"/>
  <c r="D44" i="10"/>
  <c r="E44" i="10"/>
  <c r="I5" i="11"/>
  <c r="AB15" i="1" s="1"/>
  <c r="G10" i="1"/>
  <c r="G10" i="10" s="1"/>
  <c r="F31" i="1"/>
  <c r="F31" i="10" s="1"/>
  <c r="F34" i="1"/>
  <c r="F34" i="10" s="1"/>
  <c r="F41" i="1"/>
  <c r="F41" i="10" s="1"/>
  <c r="F42" i="1"/>
  <c r="F42" i="10" s="1"/>
  <c r="F43" i="1"/>
  <c r="F43" i="10" s="1"/>
  <c r="F37" i="1"/>
  <c r="F37" i="10" s="1"/>
  <c r="F38" i="1"/>
  <c r="F38" i="10" s="1"/>
  <c r="F33" i="1"/>
  <c r="F33" i="10" s="1"/>
  <c r="G24" i="1"/>
  <c r="G24" i="10" s="1"/>
  <c r="AA15" i="1" l="1"/>
  <c r="H10" i="1"/>
  <c r="H10" i="10" s="1"/>
  <c r="G25" i="1"/>
  <c r="G25" i="10" s="1"/>
  <c r="G26" i="1"/>
  <c r="G26" i="10" s="1"/>
  <c r="G22" i="1"/>
  <c r="G23" i="1"/>
  <c r="G23" i="10" s="1"/>
  <c r="G18" i="1"/>
  <c r="F18" i="10"/>
  <c r="K30" i="1"/>
  <c r="J30" i="10"/>
  <c r="F17" i="10"/>
  <c r="G17" i="1"/>
  <c r="F36" i="10"/>
  <c r="G36" i="1"/>
  <c r="F19" i="10"/>
  <c r="G19" i="1"/>
  <c r="G35" i="1"/>
  <c r="F35" i="10"/>
  <c r="I10" i="1"/>
  <c r="I10" i="10" s="1"/>
  <c r="AC15" i="1"/>
  <c r="G37" i="1"/>
  <c r="G37" i="10" s="1"/>
  <c r="G34" i="1"/>
  <c r="G34" i="10" s="1"/>
  <c r="G33" i="1"/>
  <c r="G33" i="10" s="1"/>
  <c r="G42" i="1"/>
  <c r="G42" i="10" s="1"/>
  <c r="G38" i="1"/>
  <c r="G43" i="1"/>
  <c r="G43" i="10" s="1"/>
  <c r="G41" i="1"/>
  <c r="G41" i="10" s="1"/>
  <c r="G31" i="1"/>
  <c r="G31" i="10" s="1"/>
  <c r="H25" i="1"/>
  <c r="H25" i="10" s="1"/>
  <c r="H26" i="1"/>
  <c r="H26" i="10" s="1"/>
  <c r="D44" i="1"/>
  <c r="H24" i="1"/>
  <c r="H24" i="10" s="1"/>
  <c r="G30" i="10"/>
  <c r="G38" i="10" l="1"/>
  <c r="H38" i="1"/>
  <c r="G22" i="10"/>
  <c r="H22" i="1"/>
  <c r="H22" i="10" s="1"/>
  <c r="F44" i="10"/>
  <c r="H23" i="1"/>
  <c r="H23" i="10" s="1"/>
  <c r="L30" i="1"/>
  <c r="K30" i="10"/>
  <c r="H18" i="1"/>
  <c r="G18" i="10"/>
  <c r="H19" i="1"/>
  <c r="G19" i="10"/>
  <c r="H36" i="1"/>
  <c r="G36" i="10"/>
  <c r="H17" i="1"/>
  <c r="G17" i="10"/>
  <c r="H35" i="1"/>
  <c r="G35" i="10"/>
  <c r="G44" i="10" s="1"/>
  <c r="K5" i="11"/>
  <c r="J10" i="1"/>
  <c r="J10" i="10" s="1"/>
  <c r="H43" i="1"/>
  <c r="H43" i="10" s="1"/>
  <c r="H41" i="1"/>
  <c r="H41" i="10" s="1"/>
  <c r="H42" i="1"/>
  <c r="H42" i="10" s="1"/>
  <c r="H34" i="1"/>
  <c r="H34" i="10" s="1"/>
  <c r="H33" i="1"/>
  <c r="H33" i="10" s="1"/>
  <c r="H31" i="1"/>
  <c r="H31" i="10" s="1"/>
  <c r="H37" i="1"/>
  <c r="H37" i="10" s="1"/>
  <c r="I24" i="1"/>
  <c r="I22" i="1"/>
  <c r="I22" i="10" s="1"/>
  <c r="I26" i="1"/>
  <c r="I26" i="10" s="1"/>
  <c r="I25" i="1"/>
  <c r="I25" i="10" s="1"/>
  <c r="E44" i="1"/>
  <c r="H30" i="10"/>
  <c r="K10" i="1" l="1"/>
  <c r="K10" i="10" s="1"/>
  <c r="AD15" i="1"/>
  <c r="I38" i="1"/>
  <c r="J38" i="1" s="1"/>
  <c r="H38" i="10"/>
  <c r="I24" i="10"/>
  <c r="I23" i="1"/>
  <c r="I23" i="10" s="1"/>
  <c r="H17" i="10"/>
  <c r="I17" i="1"/>
  <c r="H36" i="10"/>
  <c r="I36" i="1"/>
  <c r="H19" i="10"/>
  <c r="I19" i="1"/>
  <c r="I18" i="1"/>
  <c r="H18" i="10"/>
  <c r="M30" i="1"/>
  <c r="L30" i="10"/>
  <c r="I35" i="1"/>
  <c r="H35" i="10"/>
  <c r="L5" i="11"/>
  <c r="I34" i="1"/>
  <c r="I34" i="10" s="1"/>
  <c r="I38" i="10"/>
  <c r="I43" i="1"/>
  <c r="I43" i="10" s="1"/>
  <c r="I37" i="1"/>
  <c r="I37" i="10" s="1"/>
  <c r="I33" i="1"/>
  <c r="I33" i="10" s="1"/>
  <c r="I31" i="1"/>
  <c r="I31" i="10" s="1"/>
  <c r="I42" i="1"/>
  <c r="I41" i="1"/>
  <c r="I41" i="10" s="1"/>
  <c r="J26" i="1"/>
  <c r="J26" i="10" s="1"/>
  <c r="J25" i="1"/>
  <c r="J25" i="10" s="1"/>
  <c r="J22" i="1"/>
  <c r="J22" i="10" s="1"/>
  <c r="F44" i="1"/>
  <c r="I30" i="10"/>
  <c r="L10" i="1" l="1"/>
  <c r="L10" i="10" s="1"/>
  <c r="AE15" i="1"/>
  <c r="K38" i="1"/>
  <c r="L38" i="1" s="1"/>
  <c r="M38" i="1" s="1"/>
  <c r="N38" i="1" s="1"/>
  <c r="J38" i="10"/>
  <c r="J24" i="10"/>
  <c r="J23" i="1"/>
  <c r="J23" i="10" s="1"/>
  <c r="H44" i="10"/>
  <c r="N30" i="1"/>
  <c r="N30" i="10" s="1"/>
  <c r="M30" i="10"/>
  <c r="J18" i="1"/>
  <c r="I18" i="10"/>
  <c r="I19" i="10"/>
  <c r="J19" i="1"/>
  <c r="I36" i="10"/>
  <c r="J36" i="1"/>
  <c r="J17" i="1"/>
  <c r="I17" i="10"/>
  <c r="J35" i="1"/>
  <c r="I35" i="10"/>
  <c r="J42" i="1"/>
  <c r="J42" i="10" s="1"/>
  <c r="I42" i="10"/>
  <c r="M5" i="11"/>
  <c r="J41" i="1"/>
  <c r="J41" i="10" s="1"/>
  <c r="J37" i="1"/>
  <c r="J37" i="10" s="1"/>
  <c r="J33" i="1"/>
  <c r="J33" i="10" s="1"/>
  <c r="J31" i="1"/>
  <c r="J31" i="10" s="1"/>
  <c r="J43" i="1"/>
  <c r="J43" i="10" s="1"/>
  <c r="J34" i="1"/>
  <c r="J34" i="10" s="1"/>
  <c r="K22" i="1"/>
  <c r="K22" i="10" s="1"/>
  <c r="K23" i="1"/>
  <c r="K23" i="10" s="1"/>
  <c r="G44" i="1"/>
  <c r="K25" i="1"/>
  <c r="K25" i="10" s="1"/>
  <c r="K26" i="1"/>
  <c r="K26" i="10" s="1"/>
  <c r="M10" i="1" l="1"/>
  <c r="M10" i="10" s="1"/>
  <c r="AF15" i="1"/>
  <c r="J35" i="10"/>
  <c r="K35" i="1"/>
  <c r="K24" i="10"/>
  <c r="I44" i="10"/>
  <c r="J17" i="10"/>
  <c r="K17" i="1"/>
  <c r="K18" i="1"/>
  <c r="J18" i="10"/>
  <c r="J36" i="10"/>
  <c r="K36" i="1"/>
  <c r="J19" i="10"/>
  <c r="K19" i="1"/>
  <c r="J44" i="10"/>
  <c r="N5" i="11"/>
  <c r="K43" i="1"/>
  <c r="K43" i="10" s="1"/>
  <c r="K42" i="1"/>
  <c r="K42" i="10" s="1"/>
  <c r="K33" i="1"/>
  <c r="K33" i="10" s="1"/>
  <c r="K31" i="1"/>
  <c r="K31" i="10" s="1"/>
  <c r="K41" i="1"/>
  <c r="K41" i="10" s="1"/>
  <c r="K34" i="1"/>
  <c r="K34" i="10" s="1"/>
  <c r="K38" i="10"/>
  <c r="K37" i="1"/>
  <c r="K37" i="10" s="1"/>
  <c r="L26" i="1"/>
  <c r="L26" i="10" s="1"/>
  <c r="L23" i="1"/>
  <c r="L23" i="10" s="1"/>
  <c r="H44" i="1"/>
  <c r="L25" i="1"/>
  <c r="L25" i="10" s="1"/>
  <c r="L22" i="1"/>
  <c r="L22" i="10" s="1"/>
  <c r="L24" i="10"/>
  <c r="N10" i="1" l="1"/>
  <c r="N10" i="10" s="1"/>
  <c r="AG15" i="1"/>
  <c r="L35" i="1"/>
  <c r="K35" i="10"/>
  <c r="L18" i="1"/>
  <c r="K18" i="10"/>
  <c r="K19" i="10"/>
  <c r="L19" i="1"/>
  <c r="K36" i="10"/>
  <c r="L36" i="1"/>
  <c r="K17" i="10"/>
  <c r="L17" i="1"/>
  <c r="L34" i="1"/>
  <c r="L34" i="10" s="1"/>
  <c r="L31" i="1"/>
  <c r="L31" i="10" s="1"/>
  <c r="L43" i="1"/>
  <c r="L43" i="10" s="1"/>
  <c r="L37" i="1"/>
  <c r="L37" i="10" s="1"/>
  <c r="L38" i="10"/>
  <c r="L41" i="1"/>
  <c r="L41" i="10" s="1"/>
  <c r="L42" i="1"/>
  <c r="L42" i="10" s="1"/>
  <c r="L33" i="1"/>
  <c r="L33" i="10" s="1"/>
  <c r="M23" i="1"/>
  <c r="M23" i="10" s="1"/>
  <c r="M24" i="10"/>
  <c r="M25" i="1"/>
  <c r="M25" i="10" s="1"/>
  <c r="M26" i="1"/>
  <c r="M26" i="10" s="1"/>
  <c r="I44" i="1"/>
  <c r="M22" i="1"/>
  <c r="M22" i="10" s="1"/>
  <c r="K44" i="10" l="1"/>
  <c r="W15" i="1"/>
  <c r="M35" i="1"/>
  <c r="L35" i="10"/>
  <c r="L18" i="10"/>
  <c r="M18" i="1"/>
  <c r="L17" i="10"/>
  <c r="M17" i="1"/>
  <c r="L36" i="10"/>
  <c r="M36" i="1"/>
  <c r="M19" i="1"/>
  <c r="L19" i="10"/>
  <c r="L44" i="10"/>
  <c r="M42" i="1"/>
  <c r="M42" i="10" s="1"/>
  <c r="M41" i="1"/>
  <c r="M41" i="10" s="1"/>
  <c r="M37" i="1"/>
  <c r="M37" i="10" s="1"/>
  <c r="M31" i="1"/>
  <c r="M33" i="1"/>
  <c r="M33" i="10" s="1"/>
  <c r="M34" i="1"/>
  <c r="M34" i="10" s="1"/>
  <c r="M38" i="10"/>
  <c r="M43" i="1"/>
  <c r="M43" i="10" s="1"/>
  <c r="N22" i="1"/>
  <c r="N22" i="10" s="1"/>
  <c r="N24" i="10"/>
  <c r="N23" i="1"/>
  <c r="N23" i="10" s="1"/>
  <c r="N26" i="1"/>
  <c r="N26" i="10" s="1"/>
  <c r="N25" i="1"/>
  <c r="N25" i="10" s="1"/>
  <c r="J44" i="1"/>
  <c r="X15" i="1" l="1"/>
  <c r="N35" i="1"/>
  <c r="N35" i="10" s="1"/>
  <c r="M35" i="10"/>
  <c r="M31" i="10"/>
  <c r="N31" i="1"/>
  <c r="N31" i="10" s="1"/>
  <c r="M19" i="10"/>
  <c r="N19" i="1"/>
  <c r="N19" i="10" s="1"/>
  <c r="M36" i="10"/>
  <c r="N36" i="1"/>
  <c r="N36" i="10" s="1"/>
  <c r="M17" i="10"/>
  <c r="N17" i="1"/>
  <c r="N17" i="10" s="1"/>
  <c r="M18" i="10"/>
  <c r="N18" i="1"/>
  <c r="N18" i="10" s="1"/>
  <c r="N38" i="10"/>
  <c r="N34" i="1"/>
  <c r="N34" i="10" s="1"/>
  <c r="N37" i="1"/>
  <c r="N37" i="10" s="1"/>
  <c r="N42" i="1"/>
  <c r="N42" i="10" s="1"/>
  <c r="N33" i="1"/>
  <c r="N33" i="10" s="1"/>
  <c r="N43" i="1"/>
  <c r="N43" i="10" s="1"/>
  <c r="N41" i="1"/>
  <c r="N41" i="10" s="1"/>
  <c r="K44" i="1"/>
  <c r="M44" i="10" l="1"/>
  <c r="Z15" i="1"/>
  <c r="Y15" i="1"/>
  <c r="N44" i="10"/>
  <c r="L44" i="1"/>
  <c r="M44" i="1" l="1"/>
  <c r="N44" i="1" l="1"/>
  <c r="D12" i="10" l="1"/>
  <c r="D14" i="10"/>
  <c r="D13" i="10"/>
  <c r="H12" i="10"/>
  <c r="H14" i="10"/>
  <c r="H13" i="10"/>
  <c r="L12" i="10"/>
  <c r="L14" i="10"/>
  <c r="L13" i="10"/>
  <c r="E12" i="10"/>
  <c r="E14" i="10"/>
  <c r="E13" i="10"/>
  <c r="I14" i="10"/>
  <c r="I13" i="10"/>
  <c r="I12" i="10"/>
  <c r="M13" i="10"/>
  <c r="M12" i="10"/>
  <c r="M14" i="10"/>
  <c r="M55" i="1"/>
  <c r="M55" i="10" s="1"/>
  <c r="E55" i="1"/>
  <c r="E55" i="10" s="1"/>
  <c r="N14" i="10"/>
  <c r="F14" i="10"/>
  <c r="J14" i="10"/>
  <c r="F13" i="10"/>
  <c r="J13" i="10"/>
  <c r="N13" i="10"/>
  <c r="F12" i="10"/>
  <c r="J12" i="10"/>
  <c r="N12" i="10"/>
  <c r="G14" i="10"/>
  <c r="K14" i="10"/>
  <c r="G13" i="10"/>
  <c r="K13" i="10"/>
  <c r="G12" i="10"/>
  <c r="K12" i="10"/>
  <c r="D55" i="1"/>
  <c r="D55" i="10" s="1"/>
  <c r="G55" i="1"/>
  <c r="G55" i="10" s="1"/>
  <c r="J55" i="1"/>
  <c r="L55" i="1"/>
  <c r="L55" i="10" s="1"/>
  <c r="F11" i="10"/>
  <c r="F55" i="1"/>
  <c r="F55" i="10" s="1"/>
  <c r="G11" i="10"/>
  <c r="N11" i="10"/>
  <c r="D11" i="10"/>
  <c r="M11" i="10"/>
  <c r="H11" i="10"/>
  <c r="H55" i="1"/>
  <c r="H55" i="10" s="1"/>
  <c r="K11" i="10"/>
  <c r="I11" i="10"/>
  <c r="I55" i="1"/>
  <c r="I55" i="10" s="1"/>
  <c r="J11" i="10"/>
  <c r="L11" i="10"/>
  <c r="E11" i="10"/>
  <c r="E20" i="1"/>
  <c r="E20" i="10" s="1"/>
  <c r="F21" i="1"/>
  <c r="F21" i="10" s="1"/>
  <c r="J55" i="10" l="1"/>
  <c r="D20" i="10"/>
  <c r="F20" i="1"/>
  <c r="F20" i="10" s="1"/>
  <c r="D21" i="1"/>
  <c r="D21" i="10" s="1"/>
  <c r="E21" i="1"/>
  <c r="E21" i="10" s="1"/>
  <c r="D12" i="11" l="1"/>
  <c r="E12" i="11" s="1"/>
  <c r="F12" i="11" s="1"/>
  <c r="G12" i="11" s="1"/>
  <c r="H12" i="11" s="1"/>
  <c r="I12" i="11" s="1"/>
  <c r="J12" i="11" s="1"/>
  <c r="K12" i="11" s="1"/>
  <c r="L12" i="11" s="1"/>
  <c r="M12" i="11" s="1"/>
  <c r="N12" i="11" s="1"/>
  <c r="C13" i="11" s="1"/>
  <c r="D13" i="11" s="1"/>
  <c r="E13" i="11" s="1"/>
  <c r="F13" i="11" s="1"/>
  <c r="G13" i="11" s="1"/>
  <c r="H13" i="11" s="1"/>
  <c r="I13" i="11" s="1"/>
  <c r="J13" i="11" s="1"/>
  <c r="K13" i="11" s="1"/>
  <c r="L13" i="11" s="1"/>
  <c r="M13" i="11" s="1"/>
  <c r="N13" i="11" s="1"/>
  <c r="C14" i="11" s="1"/>
  <c r="D14" i="11" s="1"/>
  <c r="E14" i="11" s="1"/>
  <c r="F14" i="11" s="1"/>
  <c r="G14" i="11" s="1"/>
  <c r="H14" i="11" s="1"/>
  <c r="I14" i="11" s="1"/>
  <c r="J14" i="11" s="1"/>
  <c r="K14" i="11" s="1"/>
  <c r="L14" i="11" s="1"/>
  <c r="M14" i="11" s="1"/>
  <c r="N14" i="11" s="1"/>
  <c r="C15" i="11" s="1"/>
  <c r="D15" i="11" s="1"/>
  <c r="E15" i="11" s="1"/>
  <c r="F15" i="11" s="1"/>
  <c r="G15" i="11" s="1"/>
  <c r="H15" i="11" s="1"/>
  <c r="I15" i="11" s="1"/>
  <c r="J15" i="11" s="1"/>
  <c r="K15" i="11" s="1"/>
  <c r="L15" i="11" s="1"/>
  <c r="M15" i="11" s="1"/>
  <c r="N15" i="11" s="1"/>
  <c r="C16" i="11" s="1"/>
  <c r="D16" i="11" s="1"/>
  <c r="E16" i="11" s="1"/>
  <c r="F16" i="11" s="1"/>
  <c r="G16" i="11" s="1"/>
  <c r="H16" i="11" s="1"/>
  <c r="I16" i="11" s="1"/>
  <c r="J16" i="11" s="1"/>
  <c r="K16" i="11" s="1"/>
  <c r="L16" i="11" s="1"/>
  <c r="M16" i="11" s="1"/>
  <c r="N16" i="11" s="1"/>
  <c r="C17" i="11" s="1"/>
  <c r="D17" i="11" s="1"/>
  <c r="E17" i="11" s="1"/>
  <c r="F17" i="11" s="1"/>
  <c r="G17" i="11" s="1"/>
  <c r="H17" i="11" s="1"/>
  <c r="I17" i="11" s="1"/>
  <c r="J17" i="11" s="1"/>
  <c r="K17" i="11" s="1"/>
  <c r="L17" i="11" s="1"/>
  <c r="M17" i="11" s="1"/>
  <c r="N17" i="11" s="1"/>
  <c r="C18" i="11" s="1"/>
  <c r="D18" i="11" s="1"/>
  <c r="E18" i="11" s="1"/>
  <c r="F18" i="11" s="1"/>
  <c r="G18" i="11" s="1"/>
  <c r="H18" i="11" s="1"/>
  <c r="I18" i="11" s="1"/>
  <c r="J18" i="11" s="1"/>
  <c r="K18" i="11" s="1"/>
  <c r="L18" i="11" s="1"/>
  <c r="M18" i="11" s="1"/>
  <c r="N18" i="11" s="1"/>
  <c r="C19" i="11" s="1"/>
  <c r="D19" i="11" s="1"/>
  <c r="E19" i="11" s="1"/>
  <c r="F19" i="11" s="1"/>
  <c r="G19" i="11" s="1"/>
  <c r="H19" i="11" s="1"/>
  <c r="I19" i="11" s="1"/>
  <c r="J19" i="11" s="1"/>
  <c r="K19" i="11" s="1"/>
  <c r="L19" i="11" s="1"/>
  <c r="M19" i="11" s="1"/>
  <c r="N19" i="11" s="1"/>
  <c r="C20" i="11" s="1"/>
  <c r="D20" i="11" s="1"/>
  <c r="E20" i="11" s="1"/>
  <c r="F20" i="11" s="1"/>
  <c r="G20" i="11" s="1"/>
  <c r="H20" i="11" s="1"/>
  <c r="I20" i="11" s="1"/>
  <c r="J20" i="11" s="1"/>
  <c r="K20" i="11" s="1"/>
  <c r="L20" i="11" s="1"/>
  <c r="M20" i="11" s="1"/>
  <c r="N20" i="11" s="1"/>
  <c r="C21" i="11" s="1"/>
  <c r="D21" i="11" s="1"/>
  <c r="E21" i="11" s="1"/>
  <c r="F21" i="11" s="1"/>
  <c r="G21" i="11" s="1"/>
  <c r="H21" i="11" s="1"/>
  <c r="I21" i="11" s="1"/>
  <c r="J21" i="11" s="1"/>
  <c r="K21" i="11" s="1"/>
  <c r="L21" i="11" s="1"/>
  <c r="M21" i="11" s="1"/>
  <c r="N21" i="11" s="1"/>
  <c r="E27" i="10"/>
  <c r="E27" i="1"/>
  <c r="E45" i="1" s="1"/>
  <c r="E57" i="1" s="1"/>
  <c r="D27" i="1"/>
  <c r="D45" i="1" s="1"/>
  <c r="D57" i="1" s="1"/>
  <c r="G21" i="1"/>
  <c r="G21" i="10" s="1"/>
  <c r="G20" i="1"/>
  <c r="G20" i="10" s="1"/>
  <c r="D27" i="10"/>
  <c r="F27" i="10"/>
  <c r="F27" i="1"/>
  <c r="F45" i="1" s="1"/>
  <c r="F57" i="1" s="1"/>
  <c r="D45" i="10" l="1"/>
  <c r="D57" i="10" s="1"/>
  <c r="F45" i="10"/>
  <c r="F57" i="10" s="1"/>
  <c r="E45" i="10"/>
  <c r="E57" i="10" s="1"/>
  <c r="H20" i="1"/>
  <c r="H20" i="10" s="1"/>
  <c r="H21" i="1"/>
  <c r="H21" i="10" s="1"/>
  <c r="G27" i="1"/>
  <c r="G45" i="1" s="1"/>
  <c r="G57" i="1" s="1"/>
  <c r="G27" i="10"/>
  <c r="G45" i="10" l="1"/>
  <c r="G57" i="10" s="1"/>
  <c r="I20" i="1"/>
  <c r="I20" i="10" s="1"/>
  <c r="I21" i="1"/>
  <c r="I21" i="10" s="1"/>
  <c r="H27" i="1"/>
  <c r="H45" i="1" s="1"/>
  <c r="H57" i="1" s="1"/>
  <c r="H27" i="10"/>
  <c r="H45" i="10" l="1"/>
  <c r="H57" i="10" s="1"/>
  <c r="I27" i="10"/>
  <c r="I27" i="1"/>
  <c r="I45" i="1" s="1"/>
  <c r="I57" i="1" s="1"/>
  <c r="J21" i="1"/>
  <c r="J21" i="10" s="1"/>
  <c r="J20" i="1"/>
  <c r="J20" i="10" s="1"/>
  <c r="J27" i="10" l="1"/>
  <c r="J45" i="10" s="1"/>
  <c r="J57" i="10" s="1"/>
  <c r="I45" i="10"/>
  <c r="I57" i="10" s="1"/>
  <c r="J27" i="1"/>
  <c r="J45" i="1" s="1"/>
  <c r="J57" i="1" s="1"/>
  <c r="K20" i="1"/>
  <c r="K21" i="1"/>
  <c r="K21" i="10" s="1"/>
  <c r="K20" i="10" l="1"/>
  <c r="K55" i="1"/>
  <c r="K55" i="10" s="1"/>
  <c r="K27" i="10"/>
  <c r="K27" i="1"/>
  <c r="K45" i="1" s="1"/>
  <c r="L20" i="1"/>
  <c r="L20" i="10" s="1"/>
  <c r="L21" i="1"/>
  <c r="L21" i="10" s="1"/>
  <c r="K57" i="1" l="1"/>
  <c r="K45" i="10"/>
  <c r="K57" i="10" s="1"/>
  <c r="M21" i="1"/>
  <c r="M21" i="10" s="1"/>
  <c r="M20" i="1"/>
  <c r="M20" i="10" s="1"/>
  <c r="L27" i="10"/>
  <c r="L27" i="1"/>
  <c r="L45" i="1" s="1"/>
  <c r="L57" i="1" s="1"/>
  <c r="L45" i="10" l="1"/>
  <c r="L57" i="10" s="1"/>
  <c r="M27" i="10"/>
  <c r="M27" i="1"/>
  <c r="M45" i="1" s="1"/>
  <c r="M57" i="1" s="1"/>
  <c r="N21" i="1"/>
  <c r="N21" i="10" s="1"/>
  <c r="N20" i="1"/>
  <c r="N20" i="10" s="1"/>
  <c r="M45" i="10" l="1"/>
  <c r="M57" i="10" s="1"/>
  <c r="N55" i="1"/>
  <c r="N55" i="10" s="1"/>
  <c r="N27" i="1"/>
  <c r="N45" i="1" s="1"/>
  <c r="N27" i="10"/>
  <c r="N45" i="10" s="1"/>
  <c r="N57" i="1" l="1"/>
  <c r="N57" i="10"/>
  <c r="C12" i="10"/>
  <c r="C55" i="1"/>
  <c r="C14" i="10"/>
  <c r="C11" i="10"/>
  <c r="C13" i="10"/>
  <c r="C55" i="10" l="1"/>
  <c r="C57" i="10" s="1"/>
  <c r="C57" i="1"/>
</calcChain>
</file>

<file path=xl/comments1.xml><?xml version="1.0" encoding="utf-8"?>
<comments xmlns="http://schemas.openxmlformats.org/spreadsheetml/2006/main">
  <authors>
    <author>BHAGIRATH MAL</author>
  </authors>
  <commentList>
    <comment ref="P4" authorId="0">
      <text>
        <r>
          <rPr>
            <b/>
            <sz val="9"/>
            <color indexed="14"/>
            <rFont val="Tahoma"/>
            <family val="2"/>
          </rPr>
          <t>BHAGIRATH MAL</t>
        </r>
        <r>
          <rPr>
            <b/>
            <sz val="9"/>
            <color indexed="81"/>
            <rFont val="Tahoma"/>
            <family val="2"/>
          </rPr>
          <t>:</t>
        </r>
        <r>
          <rPr>
            <sz val="9"/>
            <color indexed="81"/>
            <rFont val="Tahoma"/>
            <family val="2"/>
          </rPr>
          <t xml:space="preserve">
</t>
        </r>
        <r>
          <rPr>
            <sz val="9"/>
            <color indexed="32"/>
            <rFont val="Tahoma"/>
            <family val="2"/>
          </rPr>
          <t>अगर प्रोबेसन में है तो YES नहीं तो NO SELECT करे</t>
        </r>
      </text>
    </comment>
  </commentList>
</comments>
</file>

<file path=xl/comments2.xml><?xml version="1.0" encoding="utf-8"?>
<comments xmlns="http://schemas.openxmlformats.org/spreadsheetml/2006/main">
  <authors>
    <author>BHAGIRATH MALKALWANIAYAN</author>
    <author>BHAGIRATH MAL</author>
  </authors>
  <commentList>
    <comment ref="P2" authorId="0">
      <text>
        <r>
          <rPr>
            <b/>
            <sz val="9"/>
            <color indexed="10"/>
            <rFont val="Tahoma"/>
            <family val="2"/>
          </rPr>
          <t>BHAGIRATH MALKALWANIAYAN:</t>
        </r>
        <r>
          <rPr>
            <sz val="9"/>
            <color indexed="81"/>
            <rFont val="Tahoma"/>
            <family val="2"/>
          </rPr>
          <t xml:space="preserve">
</t>
        </r>
        <r>
          <rPr>
            <b/>
            <sz val="9"/>
            <color indexed="81"/>
            <rFont val="Tahoma"/>
            <family val="2"/>
          </rPr>
          <t>जिस कार्मिक का प्रिंट करना है उसकी क्रम संख्या लिखें</t>
        </r>
      </text>
    </comment>
    <comment ref="R6" authorId="1">
      <text>
        <r>
          <rPr>
            <b/>
            <sz val="9"/>
            <color indexed="81"/>
            <rFont val="Tahoma"/>
            <family val="2"/>
          </rPr>
          <t xml:space="preserve">BHAGIRATH MAL:
BASIC CHANGE हो तो  माह SELECT करे पीले सेल में मूल वेतन लिखे नहीं तो रिक्त छोड़े </t>
        </r>
        <r>
          <rPr>
            <sz val="9"/>
            <color indexed="81"/>
            <rFont val="Tahoma"/>
            <family val="2"/>
          </rPr>
          <t xml:space="preserve">
</t>
        </r>
      </text>
    </comment>
  </commentList>
</comments>
</file>

<file path=xl/sharedStrings.xml><?xml version="1.0" encoding="utf-8"?>
<sst xmlns="http://schemas.openxmlformats.org/spreadsheetml/2006/main" count="514" uniqueCount="264">
  <si>
    <t>नाम</t>
  </si>
  <si>
    <t>पद</t>
  </si>
  <si>
    <t>आधार कार्ड नंबर</t>
  </si>
  <si>
    <t>GPF No.</t>
  </si>
  <si>
    <t>SI No.</t>
  </si>
  <si>
    <t>PRAN No.</t>
  </si>
  <si>
    <t>वेतन एवं कटौती का विवरण</t>
  </si>
  <si>
    <t xml:space="preserve">अवकाश वेतन </t>
  </si>
  <si>
    <t>विशेष वेतन</t>
  </si>
  <si>
    <t>मंहगाई भत्ता</t>
  </si>
  <si>
    <t>मकान किराया भत्ता</t>
  </si>
  <si>
    <t>विकलांग भत्ता</t>
  </si>
  <si>
    <t xml:space="preserve">शहरी भत्ता </t>
  </si>
  <si>
    <t>अन्य 1</t>
  </si>
  <si>
    <t>अन्य 2</t>
  </si>
  <si>
    <t>अन्य 3</t>
  </si>
  <si>
    <t>मूल वेतन</t>
  </si>
  <si>
    <t>GPF Loan</t>
  </si>
  <si>
    <t>NPS</t>
  </si>
  <si>
    <t>SI</t>
  </si>
  <si>
    <t>SI Loan</t>
  </si>
  <si>
    <t>ITAX</t>
  </si>
  <si>
    <t>LIC</t>
  </si>
  <si>
    <t>GIS</t>
  </si>
  <si>
    <t xml:space="preserve">हितकारी निधि </t>
  </si>
  <si>
    <t>योग (अ)</t>
  </si>
  <si>
    <t>लिपिक के हस्ताक्षर</t>
  </si>
  <si>
    <t>DDO के हस्ताक्षर</t>
  </si>
  <si>
    <t>TV No.</t>
  </si>
  <si>
    <t>Month</t>
  </si>
  <si>
    <t>Bill No.</t>
  </si>
  <si>
    <t>MAY</t>
  </si>
  <si>
    <t>APR</t>
  </si>
  <si>
    <t>JUN</t>
  </si>
  <si>
    <t>JUL</t>
  </si>
  <si>
    <t>AUG</t>
  </si>
  <si>
    <t>SEP</t>
  </si>
  <si>
    <t>OCT</t>
  </si>
  <si>
    <t>NOV</t>
  </si>
  <si>
    <t>DEC</t>
  </si>
  <si>
    <t>JAN</t>
  </si>
  <si>
    <t>FEB</t>
  </si>
  <si>
    <t>MAR</t>
  </si>
  <si>
    <t>बैंक नाम</t>
  </si>
  <si>
    <t>DOB</t>
  </si>
  <si>
    <t>Arrear 1</t>
  </si>
  <si>
    <t>Arrear 2</t>
  </si>
  <si>
    <t>Arrear 3</t>
  </si>
  <si>
    <t>Arrear 4</t>
  </si>
  <si>
    <t>कुल राशि</t>
  </si>
  <si>
    <t>बैंक A/c</t>
  </si>
  <si>
    <t>क्र.सं.</t>
  </si>
  <si>
    <t>माह का नाम</t>
  </si>
  <si>
    <t>बिल नं.</t>
  </si>
  <si>
    <t>टी.वी. नं.</t>
  </si>
  <si>
    <t>IFSC Code</t>
  </si>
  <si>
    <t>PAN No</t>
  </si>
  <si>
    <t>M</t>
  </si>
  <si>
    <t>Junior Assistant</t>
  </si>
  <si>
    <t>---</t>
  </si>
  <si>
    <t>A+</t>
  </si>
  <si>
    <t>Senior Teacher (II Gr.)</t>
  </si>
  <si>
    <t>English</t>
  </si>
  <si>
    <t>O+</t>
  </si>
  <si>
    <t>Teacher (III Gr.) Level 2</t>
  </si>
  <si>
    <t>Hindi</t>
  </si>
  <si>
    <t>AB+</t>
  </si>
  <si>
    <t>F</t>
  </si>
  <si>
    <t>Sanskrit</t>
  </si>
  <si>
    <t>B+</t>
  </si>
  <si>
    <t>Mathematics</t>
  </si>
  <si>
    <t>Teacher (III Gr.) Level 1</t>
  </si>
  <si>
    <t>PET (III Gr.)</t>
  </si>
  <si>
    <t>Employee Data</t>
  </si>
  <si>
    <t>समर्पित या अंतिम उपार्जित अवकाश</t>
  </si>
  <si>
    <t>नाम-</t>
  </si>
  <si>
    <t>आधार कार्ड नंबर-</t>
  </si>
  <si>
    <t>पद-</t>
  </si>
  <si>
    <t>SI No.-</t>
  </si>
  <si>
    <t>बैंक नाम-</t>
  </si>
  <si>
    <t>DOB-</t>
  </si>
  <si>
    <t>GPF No.-</t>
  </si>
  <si>
    <t>IFSC Cod-</t>
  </si>
  <si>
    <t>पैन नंबर-</t>
  </si>
  <si>
    <t>बैंक A/c-</t>
  </si>
  <si>
    <t>SBI</t>
  </si>
  <si>
    <t>Yes</t>
  </si>
  <si>
    <t>No</t>
  </si>
  <si>
    <t>Arrear Type</t>
  </si>
  <si>
    <t>Bill No. and TV No.</t>
  </si>
  <si>
    <t>राजपत्रित</t>
  </si>
  <si>
    <t>XXXXXXXX5832</t>
  </si>
  <si>
    <t>SBIN00</t>
  </si>
  <si>
    <t>XXXXXXXX7101</t>
  </si>
  <si>
    <t>SBIN0031406</t>
  </si>
  <si>
    <t>XXXXXXXX7272</t>
  </si>
  <si>
    <t>XXXXXXXX7163</t>
  </si>
  <si>
    <t>XXXXXXXX5107</t>
  </si>
  <si>
    <t>XXXXXXXX5359</t>
  </si>
  <si>
    <t>XXXXXXXX9436</t>
  </si>
  <si>
    <t>XXXXXXXX0113</t>
  </si>
  <si>
    <t>XXXXXXXX0642</t>
  </si>
  <si>
    <t>XXXXXXXX0787</t>
  </si>
  <si>
    <t>XXXXXXXX2059</t>
  </si>
  <si>
    <t>XXXXXXXX4135</t>
  </si>
  <si>
    <t>Social Science</t>
  </si>
  <si>
    <t>XXXXS1582D</t>
  </si>
  <si>
    <t>XXXXXX5095</t>
  </si>
  <si>
    <t>A-</t>
  </si>
  <si>
    <t>XXXXK6245L</t>
  </si>
  <si>
    <t>XXXXXX9204</t>
  </si>
  <si>
    <t>XXXXC9446G</t>
  </si>
  <si>
    <t>XXXXXX5637</t>
  </si>
  <si>
    <t>XXXXM3231R</t>
  </si>
  <si>
    <t>XXXXXX2286</t>
  </si>
  <si>
    <t>XXXXD8016L</t>
  </si>
  <si>
    <t>XXXXXX7761</t>
  </si>
  <si>
    <t>XXXXR3560F</t>
  </si>
  <si>
    <t>XXXXXX7474</t>
  </si>
  <si>
    <t>Class IV</t>
  </si>
  <si>
    <t>XXXXK6106C</t>
  </si>
  <si>
    <t>XXXXXX1384</t>
  </si>
  <si>
    <t>XXXXM5115H</t>
  </si>
  <si>
    <t>XXXXXX5076</t>
  </si>
  <si>
    <t>Headmaster &amp; Equivalent</t>
  </si>
  <si>
    <t>XXXXK6555R</t>
  </si>
  <si>
    <t>XXXXXX1071</t>
  </si>
  <si>
    <t>XXXXK6782N</t>
  </si>
  <si>
    <t>XXXXXX2816</t>
  </si>
  <si>
    <t>XXXXs9321a</t>
  </si>
  <si>
    <t>XXXXXX6091</t>
  </si>
  <si>
    <t>XXXXR4026M</t>
  </si>
  <si>
    <t>XXXXXX4082</t>
  </si>
  <si>
    <t xml:space="preserve">सत्र </t>
  </si>
  <si>
    <t>APRIL</t>
  </si>
  <si>
    <t>JUNE</t>
  </si>
  <si>
    <t>JULY</t>
  </si>
  <si>
    <t>AUGUST</t>
  </si>
  <si>
    <t>SEPTEMBER</t>
  </si>
  <si>
    <t>OCTOBER</t>
  </si>
  <si>
    <t>NOVEMBER</t>
  </si>
  <si>
    <t>DECEMBER</t>
  </si>
  <si>
    <t>JANUARY</t>
  </si>
  <si>
    <t>FEBRUARY</t>
  </si>
  <si>
    <t>MARCH</t>
  </si>
  <si>
    <t>2022-23</t>
  </si>
  <si>
    <t>2023-24</t>
  </si>
  <si>
    <t>2024-25</t>
  </si>
  <si>
    <t>2025-26</t>
  </si>
  <si>
    <t>2026-27</t>
  </si>
  <si>
    <t>2027-28</t>
  </si>
  <si>
    <t>2028-29</t>
  </si>
  <si>
    <t>2029-30</t>
  </si>
  <si>
    <t>कार्मिक विवरण</t>
  </si>
  <si>
    <t>राजकीय उच्च माध्यमिक विद्यालय डसाणा खुर्द,मौलासर,नागौर</t>
  </si>
  <si>
    <t>GPF/GPF2004</t>
  </si>
  <si>
    <t>RPMF/RGHS</t>
  </si>
  <si>
    <t>OTHER</t>
  </si>
  <si>
    <t>1. वेतन</t>
  </si>
  <si>
    <t>योग (1)</t>
  </si>
  <si>
    <t>(3) शेष बकाया भुगतान का विवरण</t>
  </si>
  <si>
    <t>योग (2)</t>
  </si>
  <si>
    <t>कुल देय वेतन राशि (1-2)</t>
  </si>
  <si>
    <t>योग 3</t>
  </si>
  <si>
    <t>APR-2022-23</t>
  </si>
  <si>
    <t>may-2022-23</t>
  </si>
  <si>
    <t>jun-22-23</t>
  </si>
  <si>
    <t>july-22-23</t>
  </si>
  <si>
    <t>2022-</t>
  </si>
  <si>
    <t>YEAR</t>
  </si>
  <si>
    <t>IFERROR(IF(B11&gt;=M11,0,VLOOKUP($C$7,GPF_Rate,2,0)),"")</t>
  </si>
  <si>
    <t>IFERROR(VLOOKUP($C$7,GPF_Rate,3,0),"")</t>
  </si>
  <si>
    <t>IFERROR(VLOOKUP($B$1,DA,2,0),"")</t>
  </si>
  <si>
    <t>IFERROR(VLOOKUP($B$1,DA,3,0),"")</t>
  </si>
  <si>
    <t>IFERROR(VLOOKUP($B$1,DA,4,0),"")</t>
  </si>
  <si>
    <t>IFERROR(VLOOKUP($B$1,DA,5,0),"")</t>
  </si>
  <si>
    <t>IFERROR(VLOOKUP($B$1,DA,6,0),"")</t>
  </si>
  <si>
    <t>IFERROR(VLOOKUP($B$1,DA,7,0),"")</t>
  </si>
  <si>
    <t>IFERROR(VLOOKUP($B$1,DA,8,0),"")</t>
  </si>
  <si>
    <t>IFERROR(VLOOKUP($B$1,DA,9,0),"")</t>
  </si>
  <si>
    <t>IFERROR(VLOOKUP($B$1,DA,10,0),"")</t>
  </si>
  <si>
    <t>IFERROR(VLOOKUP($B$1,DA,11,0),"")</t>
  </si>
  <si>
    <t>IFERROR(VLOOKUP($B$1,DA,12,0),"")</t>
  </si>
  <si>
    <t>IFERROR(VLOOKUP($B$1,DA,13,0),"")</t>
  </si>
  <si>
    <t>DA Rates %</t>
  </si>
  <si>
    <t>DA RATES%</t>
  </si>
  <si>
    <t>PAY POSTING RAGISTER</t>
  </si>
  <si>
    <t>EMP. ID-</t>
  </si>
  <si>
    <t>DDO के हस्ताक्षर/शील</t>
  </si>
  <si>
    <t>DATE</t>
  </si>
  <si>
    <t>कुल प्राप्त वेतन योग माहवार</t>
  </si>
  <si>
    <t>(4) समर्पित या उपार्जित अवकाश का भुगतान विवरण</t>
  </si>
  <si>
    <t>(2)माहवार  कटौतियां</t>
  </si>
  <si>
    <t>(2) माहवार कटौतियां</t>
  </si>
  <si>
    <t xml:space="preserve">BASIC CHANGE हो तो पीले सेल में मूल वेतन लिखे </t>
  </si>
  <si>
    <t>समर्पित अवकाश माह</t>
  </si>
  <si>
    <t xml:space="preserve">अति महत्त्व पूर्ण निर्देश इस excell प्रोग्राम में DATA फीड करने से पहले एक बार जरूर पढ़े </t>
  </si>
  <si>
    <t>A</t>
  </si>
  <si>
    <t>B</t>
  </si>
  <si>
    <t>C</t>
  </si>
  <si>
    <t>D</t>
  </si>
  <si>
    <t>E</t>
  </si>
  <si>
    <t>G</t>
  </si>
  <si>
    <t>H</t>
  </si>
  <si>
    <t>I</t>
  </si>
  <si>
    <t>J</t>
  </si>
  <si>
    <t>K</t>
  </si>
  <si>
    <t>L</t>
  </si>
  <si>
    <t>N</t>
  </si>
  <si>
    <t>O</t>
  </si>
  <si>
    <t>P</t>
  </si>
  <si>
    <t>Q</t>
  </si>
  <si>
    <t>R</t>
  </si>
  <si>
    <t>S</t>
  </si>
  <si>
    <t>T</t>
  </si>
  <si>
    <t>U</t>
  </si>
  <si>
    <t>V</t>
  </si>
  <si>
    <t>W</t>
  </si>
  <si>
    <t>X</t>
  </si>
  <si>
    <t>Z</t>
  </si>
  <si>
    <t>RJNA199728012345</t>
  </si>
  <si>
    <t xml:space="preserve">ALLOWANCES DETAIL </t>
  </si>
  <si>
    <t>योग 2</t>
  </si>
  <si>
    <t xml:space="preserve">   2 सबसे पहले shala दर्पण से कार्मिकों के DATA डाउनलोड कर इस शालादर्पण कार्मिक DATA sheet पर PASTE करे एवं सभी सभी CELLS की आवश्यकतानुसार पूर्ति करे  </t>
  </si>
  <si>
    <t xml:space="preserve">    3. TV.NO.AND BIL. NO SHEETS में इनके नंबर और दिनांक लिखे </t>
  </si>
  <si>
    <t xml:space="preserve">  4 कार्मिक विवरण sheet में जो data शाला दर्पण कार्मिक sheet से नहीं है उनकी पूर्ति करे,ड्रॉप डाउन सेल से उचित ड्रॉप डाउन चुने </t>
  </si>
  <si>
    <t xml:space="preserve"> 5 .भते sheet के white colour unlock cell में आवश्यकता नुसार data फीड करे BASICसैलरी CELL में जिस वर्ष का आप पे रजिस्टर बनाना चाहते है उस वर्ष के अप्रैल माह का बेसिक वेतन लिखे </t>
  </si>
  <si>
    <t xml:space="preserve"> 6 .कटोतियाँ  sheet के white colour unlock cell में आवश्यकता नुसार data फीड करे</t>
  </si>
  <si>
    <t>8 .प्रिंट पे पोस्टिंग sheet में आप CONTROL+P के प्रिंट ले सकते हैऔर PRINT बटन पर क्लिक करेंगे तो भी कंप्यूटर से प्रिंट भी निकल जायेगा और PDF SAVE LOCATION भी आपसे मांग लेगा वंहा आप कार्मिक के नाम से सेव भी कर सकते है  आप अपने कार्यालय कार्मिकों का वर्ष वार PAYRECORD संधारण कर सकते है|</t>
  </si>
  <si>
    <t xml:space="preserve">यह मेरा एक छोटा सा प्रयास है किसी भी कार्यालय में कार्यरत कार्मिको का ऑफलाइन पे REGISTER संधारण के लिए|इसमें किसी भी प्रकार के सुधार की आवश्यकता है तो मुझे अपने विचारों से अवगत करवाए |इसको हो सके जितना SHARE करे किसी के कार्य  में सहयोग मिल सके </t>
  </si>
  <si>
    <t>प्रोग्राम निर्माणकर्ता</t>
  </si>
  <si>
    <t>भागीरथ मल MOB. NO 982879204</t>
  </si>
  <si>
    <t xml:space="preserve">अध्यापक L-1 , राजकीय उच्च मा.विद्यालय डसाणा खुर्द (मौलासर) नागौर  </t>
  </si>
  <si>
    <r>
      <t xml:space="preserve">स्थाई पता :- </t>
    </r>
    <r>
      <rPr>
        <b/>
        <sz val="22"/>
        <color rgb="FFFF00FF"/>
        <rFont val="Calibri"/>
        <family val="2"/>
      </rPr>
      <t>कोलिया</t>
    </r>
    <r>
      <rPr>
        <b/>
        <sz val="18"/>
        <color rgb="FFFF0000"/>
        <rFont val="Calibri"/>
        <family val="2"/>
      </rPr>
      <t xml:space="preserve"> , तह. - डीडवाना , जिला - नागौर </t>
    </r>
  </si>
  <si>
    <t>bhagirathmalkalwania@gmail.com</t>
  </si>
  <si>
    <r>
      <t xml:space="preserve">   1.DA रेट sheet  पूर्ण रूप से प्रोटेक्ट sheet है अति आवश्यक परिस्तिथियों में केवल DA RATE दर CELL में आगामी वर्षों का बनाने के लिए जिस माह से DA की नई दर से वेतन मिलना लगा है उस माह में DA रेट की  DATA ENTRY करनी है बाकी के cell में कुछ नहीं करना है क्योंकि यह पूरा PROGRAAM इसी sheet पर आधारित है इसका </t>
    </r>
    <r>
      <rPr>
        <sz val="11"/>
        <color rgb="FFFF0000"/>
        <rFont val="Calibri"/>
        <family val="2"/>
        <scheme val="minor"/>
      </rPr>
      <t>cell रेंज पासवर्ड DA</t>
    </r>
    <r>
      <rPr>
        <sz val="11"/>
        <color theme="1"/>
        <rFont val="Calibri"/>
        <family val="2"/>
        <scheme val="minor"/>
      </rPr>
      <t xml:space="preserve"> है</t>
    </r>
  </si>
  <si>
    <t>MADE BY:-भागीरथ मल कलवानियाँ कोलिया  MOB. NO 982879204</t>
  </si>
  <si>
    <r>
      <rPr>
        <sz val="14"/>
        <color rgb="FFFF0000"/>
        <rFont val="Calibri"/>
        <family val="2"/>
        <scheme val="minor"/>
      </rPr>
      <t>MADE BY:-</t>
    </r>
    <r>
      <rPr>
        <sz val="14"/>
        <color rgb="FFFF00FF"/>
        <rFont val="Calibri"/>
        <family val="2"/>
        <scheme val="minor"/>
      </rPr>
      <t>भागीरथ मल कलवानियाँ कोलिया  MOB. NO 982879204</t>
    </r>
  </si>
  <si>
    <r>
      <rPr>
        <sz val="14"/>
        <color rgb="FFFF0000"/>
        <rFont val="Calibri"/>
        <family val="2"/>
        <scheme val="minor"/>
      </rPr>
      <t>MADE BY:</t>
    </r>
    <r>
      <rPr>
        <sz val="14"/>
        <color rgb="FFFF00FF"/>
        <rFont val="Calibri"/>
        <family val="2"/>
        <scheme val="minor"/>
      </rPr>
      <t>-भागीरथ मल कलवानियाँ कोलिया  MOB. NO 982879204</t>
    </r>
  </si>
  <si>
    <t>DEDUCTION DETAIL</t>
  </si>
  <si>
    <t>योग 1</t>
  </si>
  <si>
    <t>BILL NO. AND TV NO.DETAIL</t>
  </si>
  <si>
    <t>BLOOD GROUP</t>
  </si>
  <si>
    <t>MOBILE NO</t>
  </si>
  <si>
    <t>ADHAR NO</t>
  </si>
  <si>
    <t>ADDRESS</t>
  </si>
  <si>
    <t xml:space="preserve">DATE OF JOINING </t>
  </si>
  <si>
    <t>SUBJECT</t>
  </si>
  <si>
    <t>POST</t>
  </si>
  <si>
    <t>NAME</t>
  </si>
  <si>
    <t>EMPLOYEE ID</t>
  </si>
  <si>
    <t>FATHER NAME</t>
  </si>
  <si>
    <t>GENDER</t>
  </si>
  <si>
    <t>APRIL MONTH मूल वेतन</t>
  </si>
  <si>
    <t>EMP. ID</t>
  </si>
  <si>
    <t>S.N.</t>
  </si>
  <si>
    <t>PAN NO</t>
  </si>
  <si>
    <t>NPS EMPLOYEE</t>
  </si>
  <si>
    <t>HRA RATE</t>
  </si>
  <si>
    <t>IS  IN PROBATION</t>
  </si>
  <si>
    <t>S.NO</t>
  </si>
  <si>
    <t>DA RATE</t>
  </si>
  <si>
    <r>
      <t xml:space="preserve"> </t>
    </r>
    <r>
      <rPr>
        <b/>
        <sz val="11"/>
        <color theme="1" tint="0.14999847407452621"/>
        <rFont val="Calibri"/>
        <family val="2"/>
        <scheme val="minor"/>
      </rPr>
      <t xml:space="preserve">7 .EDITPAY पोस्टिंग sheet में सबसे पहले जिस वर्ष का PAY POSTNG RAGISTER बना रहे है वो वितीय वर्ष CELL A1और B1 दोनों CELL में अलग अलग लिखने है उसके बाद कॉलम Q2 CELLS में सबसे पहले उस कार्मिक के क्रम संख्या न कार्मिक  विवरण sheet की क्रं संख्या लिखनी है इससे निचे Q4 cell में अगर उस वर्ष में उसकी बेसिक change हुई है तो माह dropdown से SELECT करइसके  आगे के cell में CHANGE बेसिक वेतन लिखे उसके निचे cell में अगर SURRENDER का भुगतान लिया है तो माह DROPDOWN से SELECT  करे   उसके बाद आप इसको एक बार अच्छी तरह अपने ऑफलाइन से मिलान कर ले फिर इस sheet के कटोतियाँ या अन्य कोई CELL में कोई संसोधन करना है तो उन CELLS को UNPROTECT कर उनमे संसोधन कर सकते है </t>
    </r>
    <r>
      <rPr>
        <b/>
        <sz val="14"/>
        <color rgb="FFFF0000"/>
        <rFont val="Calibri"/>
        <family val="2"/>
        <scheme val="minor"/>
      </rPr>
      <t>CELL रेंज</t>
    </r>
    <r>
      <rPr>
        <sz val="11"/>
        <color rgb="FFFF0000"/>
        <rFont val="Calibri"/>
        <family val="2"/>
        <scheme val="minor"/>
      </rPr>
      <t xml:space="preserve"> </t>
    </r>
    <r>
      <rPr>
        <sz val="14"/>
        <color rgb="FFFF0000"/>
        <rFont val="Calibri"/>
        <family val="2"/>
        <scheme val="minor"/>
      </rPr>
      <t>पासवर्ड</t>
    </r>
    <r>
      <rPr>
        <sz val="11"/>
        <color rgb="FFFF0000"/>
        <rFont val="Calibri"/>
        <family val="2"/>
        <scheme val="minor"/>
      </rPr>
      <t xml:space="preserve"> </t>
    </r>
    <r>
      <rPr>
        <sz val="14"/>
        <color rgb="FFFF0000"/>
        <rFont val="Calibri"/>
        <family val="2"/>
        <scheme val="minor"/>
      </rPr>
      <t>वेतन CELL RANGE का</t>
    </r>
    <r>
      <rPr>
        <sz val="11"/>
        <color rgb="FFFF0000"/>
        <rFont val="Calibri"/>
        <family val="2"/>
        <scheme val="minor"/>
      </rPr>
      <t xml:space="preserve"> </t>
    </r>
    <r>
      <rPr>
        <b/>
        <sz val="18"/>
        <color rgb="FFFF00FF"/>
        <rFont val="Calibri"/>
        <family val="2"/>
        <scheme val="minor"/>
      </rPr>
      <t>1</t>
    </r>
    <r>
      <rPr>
        <b/>
        <sz val="12"/>
        <color rgb="FFFF0000"/>
        <rFont val="Calibri"/>
        <family val="2"/>
        <scheme val="minor"/>
      </rPr>
      <t xml:space="preserve"> कटोतियाँ CELLS RANGE का</t>
    </r>
    <r>
      <rPr>
        <b/>
        <sz val="20"/>
        <color rgb="FFFF00FF"/>
        <rFont val="Calibri"/>
        <family val="2"/>
        <scheme val="minor"/>
      </rPr>
      <t xml:space="preserve"> </t>
    </r>
    <r>
      <rPr>
        <sz val="18"/>
        <color rgb="FFFF00FF"/>
        <rFont val="Calibri"/>
        <family val="2"/>
        <scheme val="minor"/>
      </rPr>
      <t>2</t>
    </r>
    <r>
      <rPr>
        <sz val="20"/>
        <color rgb="FFFF00FF"/>
        <rFont val="Calibri"/>
        <family val="2"/>
        <scheme val="minor"/>
      </rPr>
      <t xml:space="preserve"> </t>
    </r>
    <r>
      <rPr>
        <b/>
        <sz val="12"/>
        <color rgb="FFFF00FF"/>
        <rFont val="Calibri"/>
        <family val="2"/>
        <scheme val="minor"/>
      </rPr>
      <t>व</t>
    </r>
    <r>
      <rPr>
        <b/>
        <sz val="12"/>
        <rFont val="Calibri"/>
        <family val="2"/>
        <scheme val="minor"/>
      </rPr>
      <t xml:space="preserve"> </t>
    </r>
    <r>
      <rPr>
        <b/>
        <sz val="12"/>
        <color rgb="FFFF0000"/>
        <rFont val="Calibri"/>
        <family val="2"/>
        <scheme val="minor"/>
      </rPr>
      <t>अन्य बकाया भुगतान RANGE का</t>
    </r>
    <r>
      <rPr>
        <sz val="11"/>
        <rFont val="Calibri"/>
        <family val="2"/>
        <scheme val="minor"/>
      </rPr>
      <t xml:space="preserve"> </t>
    </r>
    <r>
      <rPr>
        <sz val="18"/>
        <color rgb="FFFF00FF"/>
        <rFont val="Calibri"/>
        <family val="2"/>
        <scheme val="minor"/>
      </rPr>
      <t>3</t>
    </r>
    <r>
      <rPr>
        <sz val="11"/>
        <color rgb="FFFF0000"/>
        <rFont val="Calibri"/>
        <family val="2"/>
        <scheme val="minor"/>
      </rPr>
      <t xml:space="preserve">   अन्य </t>
    </r>
    <r>
      <rPr>
        <sz val="11"/>
        <rFont val="Calibri"/>
        <family val="2"/>
        <scheme val="minor"/>
      </rPr>
      <t>CELLS  में किसी प्रकार की अनावश्यक EDITING नहीं करे नहीं तो गणना सही नहीं रहेगी</t>
    </r>
    <r>
      <rPr>
        <sz val="11"/>
        <color rgb="FFFF0000"/>
        <rFont val="Calibri"/>
        <family val="2"/>
        <scheme val="minor"/>
      </rPr>
      <t xml:space="preserve"> </t>
    </r>
    <r>
      <rPr>
        <sz val="11"/>
        <rFont val="Calibri"/>
        <family val="2"/>
        <scheme val="minor"/>
      </rPr>
      <t xml:space="preserve">|इस sheet के जिन CELLS में संसोधन आवश्यक हो उसके अलावा अन्य में  नहीं करे प्रिंट लेने के बाद जिन सेल्स में संसोधन किया उस </t>
    </r>
    <r>
      <rPr>
        <sz val="11"/>
        <color rgb="FFFF00FF"/>
        <rFont val="Calibri"/>
        <family val="2"/>
        <scheme val="minor"/>
      </rPr>
      <t>CELL</t>
    </r>
    <r>
      <rPr>
        <sz val="11"/>
        <rFont val="Calibri"/>
        <family val="2"/>
        <scheme val="minor"/>
      </rPr>
      <t xml:space="preserve"> में</t>
    </r>
    <r>
      <rPr>
        <sz val="18"/>
        <color rgb="FFFF00FF"/>
        <rFont val="Calibri"/>
        <family val="2"/>
        <scheme val="minor"/>
      </rPr>
      <t xml:space="preserve"> =</t>
    </r>
    <r>
      <rPr>
        <sz val="11"/>
        <rFont val="Calibri"/>
        <family val="2"/>
        <scheme val="minor"/>
      </rPr>
      <t xml:space="preserve"> का निसान लगाकर पीछे के सेल पर क्लिक कर</t>
    </r>
    <r>
      <rPr>
        <sz val="18"/>
        <color rgb="FFFF00FF"/>
        <rFont val="Calibri"/>
        <family val="2"/>
        <scheme val="minor"/>
      </rPr>
      <t xml:space="preserve"> </t>
    </r>
    <r>
      <rPr>
        <sz val="11"/>
        <rFont val="Calibri"/>
        <family val="2"/>
        <scheme val="minor"/>
      </rPr>
      <t xml:space="preserve">ENTER दबा दो एक ROW में  एक से ज्यादा CELLS में संसोधन  किया है तो यह कार्य MAY माह के CELL में कर आगे मार्च माह तक ड्रैग कर दो  क्योंकि दुसरे कार्मिक का प्रिंट करने पर जिस सेल में संसोधन किया उसके आगे के सेल में हम जितने के कार्मिक के भी बनायेंगे वो संसोधित राशि ही आएगी इस से बचने के लिए प्रिंट लेने के बाद पीछे वाले CELLS को आगे ड्रैग करना आवश्यक है |जिस वर्ष का बना रहे APRIL माह  बेसिक उसी वर्ष का लिखे,भते SHEET में| </t>
    </r>
  </si>
  <si>
    <t>DEC-2023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</si>
</sst>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 ####\ ####"/>
  </numFmts>
  <fonts count="73" x14ac:knownFonts="1">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b/>
      <sz val="12"/>
      <color theme="1"/>
      <name val="Calibri"/>
      <family val="2"/>
      <scheme val="minor"/>
    </font>
    <font>
      <sz val="11"/>
      <color theme="1"/>
      <name val="Calibri"/>
      <family val="2"/>
      <scheme val="minor"/>
    </font>
    <font>
      <b/>
      <sz val="14"/>
      <color theme="1"/>
      <name val="Calibri"/>
      <family val="2"/>
      <scheme val="minor"/>
    </font>
    <font>
      <b/>
      <sz val="16"/>
      <color theme="1"/>
      <name val="Calibri"/>
      <family val="2"/>
      <scheme val="minor"/>
    </font>
    <font>
      <b/>
      <sz val="18"/>
      <color theme="1"/>
      <name val="Calibri"/>
      <family val="2"/>
      <scheme val="minor"/>
    </font>
    <font>
      <b/>
      <sz val="16"/>
      <color rgb="FFC00000"/>
      <name val="Calibri"/>
      <family val="2"/>
      <scheme val="minor"/>
    </font>
    <font>
      <b/>
      <sz val="14"/>
      <color rgb="FFC00000"/>
      <name val="Calibri"/>
      <family val="2"/>
      <scheme val="minor"/>
    </font>
    <font>
      <b/>
      <sz val="11"/>
      <color rgb="FFC00000"/>
      <name val="Calibri"/>
      <family val="2"/>
      <scheme val="minor"/>
    </font>
    <font>
      <sz val="10"/>
      <color rgb="FFC00000"/>
      <name val="Calibri"/>
      <family val="2"/>
      <scheme val="minor"/>
    </font>
    <font>
      <b/>
      <sz val="11"/>
      <color theme="3" tint="-0.249977111117893"/>
      <name val="Calibri"/>
      <family val="2"/>
      <scheme val="minor"/>
    </font>
    <font>
      <sz val="8"/>
      <color theme="1"/>
      <name val="Calibri"/>
      <family val="2"/>
      <scheme val="minor"/>
    </font>
    <font>
      <sz val="11"/>
      <color theme="1"/>
      <name val="Calibri"/>
      <family val="2"/>
      <scheme val="minor"/>
    </font>
    <font>
      <sz val="11"/>
      <color rgb="FFFF0000"/>
      <name val="Calibri"/>
      <family val="2"/>
      <scheme val="minor"/>
    </font>
    <font>
      <sz val="11"/>
      <name val="Calibri"/>
      <family val="2"/>
      <scheme val="minor"/>
    </font>
    <font>
      <sz val="9"/>
      <color indexed="81"/>
      <name val="Tahoma"/>
      <family val="2"/>
    </font>
    <font>
      <b/>
      <sz val="9"/>
      <color indexed="81"/>
      <name val="Tahoma"/>
      <family val="2"/>
    </font>
    <font>
      <b/>
      <sz val="9"/>
      <color indexed="14"/>
      <name val="Tahoma"/>
      <family val="2"/>
    </font>
    <font>
      <sz val="9"/>
      <color indexed="32"/>
      <name val="Tahoma"/>
      <family val="2"/>
    </font>
    <font>
      <sz val="14"/>
      <color rgb="FFFF0000"/>
      <name val="Calibri"/>
      <family val="2"/>
      <scheme val="minor"/>
    </font>
    <font>
      <b/>
      <sz val="18"/>
      <color rgb="FFFF00FF"/>
      <name val="Calibri"/>
      <family val="2"/>
      <scheme val="minor"/>
    </font>
    <font>
      <b/>
      <sz val="11"/>
      <color theme="5" tint="-0.249977111117893"/>
      <name val="Calibri"/>
      <family val="2"/>
      <scheme val="minor"/>
    </font>
    <font>
      <sz val="11"/>
      <color theme="5" tint="-0.499984740745262"/>
      <name val="Calibri"/>
      <family val="2"/>
      <scheme val="minor"/>
    </font>
    <font>
      <b/>
      <sz val="11"/>
      <color theme="5" tint="-0.499984740745262"/>
      <name val="Calibri"/>
      <family val="2"/>
      <scheme val="minor"/>
    </font>
    <font>
      <b/>
      <sz val="11"/>
      <color rgb="FFFF0000"/>
      <name val="Calibri"/>
      <family val="2"/>
      <scheme val="minor"/>
    </font>
    <font>
      <b/>
      <sz val="10"/>
      <color rgb="FFC00000"/>
      <name val="Calibri"/>
      <family val="2"/>
      <scheme val="minor"/>
    </font>
    <font>
      <sz val="11"/>
      <color rgb="FFC00000"/>
      <name val="Calibri"/>
      <family val="2"/>
      <scheme val="minor"/>
    </font>
    <font>
      <sz val="12"/>
      <color theme="5" tint="-0.499984740745262"/>
      <name val="Calibri"/>
      <family val="2"/>
      <scheme val="minor"/>
    </font>
    <font>
      <b/>
      <sz val="12"/>
      <color rgb="FFFF0000"/>
      <name val="Calibri"/>
      <family val="2"/>
      <scheme val="minor"/>
    </font>
    <font>
      <b/>
      <sz val="14"/>
      <color rgb="FFFF0000"/>
      <name val="Calibri"/>
      <family val="2"/>
      <scheme val="minor"/>
    </font>
    <font>
      <b/>
      <sz val="12"/>
      <color rgb="FFFF00FF"/>
      <name val="Calibri"/>
      <family val="2"/>
      <scheme val="minor"/>
    </font>
    <font>
      <b/>
      <sz val="10"/>
      <color theme="1" tint="4.9989318521683403E-2"/>
      <name val="Calibri"/>
      <family val="2"/>
      <scheme val="minor"/>
    </font>
    <font>
      <b/>
      <sz val="9"/>
      <color theme="1" tint="4.9989318521683403E-2"/>
      <name val="Calibri"/>
      <family val="2"/>
      <scheme val="minor"/>
    </font>
    <font>
      <b/>
      <sz val="12"/>
      <color theme="5" tint="-0.499984740745262"/>
      <name val="Calibri"/>
      <family val="2"/>
      <scheme val="minor"/>
    </font>
    <font>
      <b/>
      <sz val="24"/>
      <color rgb="FFFF00FF"/>
      <name val="Calibri"/>
      <family val="2"/>
      <scheme val="minor"/>
    </font>
    <font>
      <b/>
      <sz val="12"/>
      <color theme="3" tint="-0.499984740745262"/>
      <name val="Calibri"/>
      <family val="2"/>
      <scheme val="minor"/>
    </font>
    <font>
      <sz val="11"/>
      <color theme="1" tint="4.9989318521683403E-2"/>
      <name val="Calibri"/>
      <family val="2"/>
      <scheme val="minor"/>
    </font>
    <font>
      <b/>
      <sz val="10"/>
      <color rgb="FFFF0000"/>
      <name val="Calibri"/>
      <family val="2"/>
      <scheme val="minor"/>
    </font>
    <font>
      <b/>
      <sz val="10"/>
      <color rgb="FFFF00FF"/>
      <name val="Calibri"/>
      <family val="2"/>
      <scheme val="minor"/>
    </font>
    <font>
      <b/>
      <sz val="11"/>
      <color rgb="FFFF00FF"/>
      <name val="Calibri"/>
      <family val="2"/>
      <scheme val="minor"/>
    </font>
    <font>
      <sz val="10"/>
      <color rgb="FFFF0000"/>
      <name val="Calibri"/>
      <family val="2"/>
      <scheme val="minor"/>
    </font>
    <font>
      <b/>
      <sz val="11"/>
      <color theme="1" tint="4.9989318521683403E-2"/>
      <name val="Calibri"/>
      <family val="2"/>
      <scheme val="minor"/>
    </font>
    <font>
      <sz val="11"/>
      <color rgb="FF0070C0"/>
      <name val="Calibri"/>
      <family val="2"/>
      <scheme val="minor"/>
    </font>
    <font>
      <sz val="11"/>
      <color rgb="FFFFFF00"/>
      <name val="Calibri"/>
      <family val="2"/>
      <scheme val="minor"/>
    </font>
    <font>
      <sz val="11"/>
      <color rgb="FFFF00FF"/>
      <name val="Calibri"/>
      <family val="2"/>
      <scheme val="minor"/>
    </font>
    <font>
      <b/>
      <sz val="11"/>
      <color theme="1" tint="0.14999847407452621"/>
      <name val="Calibri"/>
      <family val="2"/>
      <scheme val="minor"/>
    </font>
    <font>
      <b/>
      <sz val="20"/>
      <color rgb="FFFF00FF"/>
      <name val="Calibri"/>
      <family val="2"/>
      <scheme val="minor"/>
    </font>
    <font>
      <sz val="18"/>
      <color rgb="FFFF00FF"/>
      <name val="Calibri"/>
      <family val="2"/>
      <scheme val="minor"/>
    </font>
    <font>
      <sz val="20"/>
      <color rgb="FFFF00FF"/>
      <name val="Calibri"/>
      <family val="2"/>
      <scheme val="minor"/>
    </font>
    <font>
      <b/>
      <sz val="12"/>
      <name val="Calibri"/>
      <family val="2"/>
      <scheme val="minor"/>
    </font>
    <font>
      <b/>
      <sz val="16"/>
      <color rgb="FF00B050"/>
      <name val="Calibri"/>
      <family val="2"/>
    </font>
    <font>
      <b/>
      <sz val="20"/>
      <color rgb="FFFF00FF"/>
      <name val="Calibri"/>
      <family val="2"/>
    </font>
    <font>
      <b/>
      <sz val="14"/>
      <color rgb="FF002060"/>
      <name val="Calibri"/>
      <family val="2"/>
    </font>
    <font>
      <b/>
      <sz val="18"/>
      <color rgb="FFFF0000"/>
      <name val="Calibri"/>
      <family val="2"/>
    </font>
    <font>
      <b/>
      <sz val="22"/>
      <color rgb="FFFF00FF"/>
      <name val="Calibri"/>
      <family val="2"/>
    </font>
    <font>
      <u/>
      <sz val="11"/>
      <color theme="10"/>
      <name val="Calibri"/>
      <family val="2"/>
    </font>
    <font>
      <u/>
      <sz val="12"/>
      <name val="Calibri"/>
      <family val="2"/>
    </font>
    <font>
      <b/>
      <sz val="12"/>
      <name val="Calibri"/>
      <family val="2"/>
    </font>
    <font>
      <b/>
      <sz val="8"/>
      <color rgb="FFC00000"/>
      <name val="Calibri"/>
      <family val="2"/>
      <scheme val="minor"/>
    </font>
    <font>
      <sz val="22"/>
      <color rgb="FFFF00FF"/>
      <name val="Calibri"/>
      <family val="2"/>
      <scheme val="minor"/>
    </font>
    <font>
      <sz val="12"/>
      <color rgb="FFFF00FF"/>
      <name val="Calibri"/>
      <family val="2"/>
      <scheme val="minor"/>
    </font>
    <font>
      <sz val="14"/>
      <color rgb="FFFF00FF"/>
      <name val="Calibri"/>
      <family val="2"/>
      <scheme val="minor"/>
    </font>
    <font>
      <sz val="14"/>
      <color theme="1"/>
      <name val="Calibri"/>
      <family val="2"/>
      <scheme val="minor"/>
    </font>
    <font>
      <sz val="16"/>
      <color rgb="FFFF00FF"/>
      <name val="Calibri"/>
      <family val="2"/>
      <scheme val="minor"/>
    </font>
    <font>
      <b/>
      <sz val="16"/>
      <color theme="9" tint="0.79998168889431442"/>
      <name val="Calibri"/>
      <family val="2"/>
      <scheme val="minor"/>
    </font>
    <font>
      <sz val="11"/>
      <color theme="0"/>
      <name val="Calibri"/>
      <family val="2"/>
      <scheme val="minor"/>
    </font>
    <font>
      <b/>
      <sz val="10"/>
      <color rgb="FFFFFF00"/>
      <name val="Calibri"/>
      <family val="2"/>
      <scheme val="minor"/>
    </font>
    <font>
      <sz val="22"/>
      <color rgb="FFFFFF00"/>
      <name val="Calibri"/>
      <family val="2"/>
      <scheme val="minor"/>
    </font>
    <font>
      <b/>
      <sz val="9"/>
      <color indexed="10"/>
      <name val="Tahoma"/>
      <family val="2"/>
    </font>
    <font>
      <sz val="12"/>
      <color rgb="FFFF0000"/>
      <name val="Calibri"/>
      <family val="2"/>
      <scheme val="minor"/>
    </font>
  </fonts>
  <fills count="25">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FFFFCC"/>
        <bgColor indexed="64"/>
      </patternFill>
    </fill>
    <fill>
      <patternFill patternType="solid">
        <fgColor theme="3" tint="0.59996337778862885"/>
        <bgColor indexed="64"/>
      </patternFill>
    </fill>
    <fill>
      <patternFill patternType="solid">
        <fgColor theme="4" tint="0.79998168889431442"/>
        <bgColor indexed="64"/>
      </patternFill>
    </fill>
    <fill>
      <patternFill patternType="solid">
        <fgColor theme="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8"/>
        <bgColor indexed="64"/>
      </patternFill>
    </fill>
    <fill>
      <patternFill patternType="solid">
        <fgColor rgb="FFE7FED0"/>
        <bgColor indexed="64"/>
      </patternFill>
    </fill>
    <fill>
      <patternFill patternType="solid">
        <fgColor theme="5" tint="0.79998168889431442"/>
        <bgColor indexed="64"/>
      </patternFill>
    </fill>
    <fill>
      <patternFill patternType="solid">
        <fgColor theme="0"/>
        <bgColor indexed="64"/>
      </patternFill>
    </fill>
    <fill>
      <patternFill patternType="solid">
        <fgColor theme="9" tint="0.39997558519241921"/>
        <bgColor indexed="64"/>
      </patternFill>
    </fill>
    <fill>
      <patternFill patternType="solid">
        <fgColor theme="3" tint="0.39997558519241921"/>
        <bgColor indexed="64"/>
      </patternFill>
    </fill>
    <fill>
      <patternFill patternType="solid">
        <fgColor rgb="FF7030A0"/>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4"/>
        <bgColor indexed="64"/>
      </patternFill>
    </fill>
    <fill>
      <patternFill patternType="solid">
        <fgColor rgb="FFC00000"/>
        <bgColor indexed="64"/>
      </patternFill>
    </fill>
    <fill>
      <patternFill patternType="solid">
        <fgColor theme="1"/>
        <bgColor indexed="64"/>
      </patternFill>
    </fill>
    <fill>
      <patternFill patternType="solid">
        <fgColor theme="3" tint="0.59999389629810485"/>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ck">
        <color rgb="FFFF0000"/>
      </left>
      <right style="thick">
        <color rgb="FFFF0000"/>
      </right>
      <top style="thick">
        <color rgb="FFFF0000"/>
      </top>
      <bottom style="thick">
        <color rgb="FFFF0000"/>
      </bottom>
      <diagonal/>
    </border>
    <border>
      <left style="thin">
        <color rgb="FF000000"/>
      </left>
      <right style="thin">
        <color rgb="FF000000"/>
      </right>
      <top style="thin">
        <color rgb="FF000000"/>
      </top>
      <bottom/>
      <diagonal/>
    </border>
    <border>
      <left style="thick">
        <color rgb="FFFF00FF"/>
      </left>
      <right style="thick">
        <color rgb="FFFF00FF"/>
      </right>
      <top style="thick">
        <color rgb="FFFF00FF"/>
      </top>
      <bottom style="thick">
        <color rgb="FFFF00FF"/>
      </bottom>
      <diagonal/>
    </border>
    <border>
      <left style="thick">
        <color rgb="FFFF00FF"/>
      </left>
      <right/>
      <top/>
      <bottom/>
      <diagonal/>
    </border>
    <border>
      <left style="thick">
        <color rgb="FFFF0000"/>
      </left>
      <right/>
      <top/>
      <bottom style="thick">
        <color rgb="FFFF0000"/>
      </bottom>
      <diagonal/>
    </border>
    <border>
      <left/>
      <right/>
      <top/>
      <bottom style="thick">
        <color rgb="FFFF0000"/>
      </bottom>
      <diagonal/>
    </border>
    <border>
      <left/>
      <right/>
      <top/>
      <bottom style="thin">
        <color rgb="FF000000"/>
      </bottom>
      <diagonal/>
    </border>
    <border>
      <left style="double">
        <color rgb="FFFF00FF"/>
      </left>
      <right style="thin">
        <color indexed="64"/>
      </right>
      <top style="double">
        <color rgb="FFFF00FF"/>
      </top>
      <bottom style="double">
        <color rgb="FFFF00FF"/>
      </bottom>
      <diagonal/>
    </border>
    <border>
      <left style="thin">
        <color indexed="64"/>
      </left>
      <right style="thin">
        <color indexed="64"/>
      </right>
      <top style="double">
        <color rgb="FFFF00FF"/>
      </top>
      <bottom style="double">
        <color rgb="FFFF00FF"/>
      </bottom>
      <diagonal/>
    </border>
    <border>
      <left style="thin">
        <color indexed="64"/>
      </left>
      <right style="double">
        <color rgb="FFFF00FF"/>
      </right>
      <top style="double">
        <color rgb="FFFF00FF"/>
      </top>
      <bottom style="double">
        <color rgb="FFFF00FF"/>
      </bottom>
      <diagonal/>
    </border>
    <border>
      <left/>
      <right/>
      <top style="double">
        <color rgb="FFFF00FF"/>
      </top>
      <bottom/>
      <diagonal/>
    </border>
    <border>
      <left style="thick">
        <color rgb="FFFF00FF"/>
      </left>
      <right/>
      <top style="thick">
        <color rgb="FFFF00FF"/>
      </top>
      <bottom/>
      <diagonal/>
    </border>
    <border>
      <left/>
      <right/>
      <top style="thick">
        <color rgb="FFFF00FF"/>
      </top>
      <bottom/>
      <diagonal/>
    </border>
    <border>
      <left/>
      <right style="thick">
        <color rgb="FFFF00FF"/>
      </right>
      <top style="thick">
        <color rgb="FFFF00FF"/>
      </top>
      <bottom/>
      <diagonal/>
    </border>
    <border>
      <left style="thick">
        <color rgb="FFFF00FF"/>
      </left>
      <right/>
      <top/>
      <bottom style="thick">
        <color rgb="FFFF00FF"/>
      </bottom>
      <diagonal/>
    </border>
    <border>
      <left/>
      <right/>
      <top/>
      <bottom style="thick">
        <color rgb="FFFF00FF"/>
      </bottom>
      <diagonal/>
    </border>
    <border>
      <left/>
      <right style="thick">
        <color rgb="FFFF00FF"/>
      </right>
      <top/>
      <bottom style="thick">
        <color rgb="FFFF00FF"/>
      </bottom>
      <diagonal/>
    </border>
    <border>
      <left style="thick">
        <color rgb="FFFF00FF"/>
      </left>
      <right/>
      <top style="thick">
        <color rgb="FFFF00FF"/>
      </top>
      <bottom style="thick">
        <color rgb="FFFF00FF"/>
      </bottom>
      <diagonal/>
    </border>
    <border>
      <left/>
      <right/>
      <top style="thick">
        <color rgb="FFFF00FF"/>
      </top>
      <bottom style="thick">
        <color rgb="FFFF00FF"/>
      </bottom>
      <diagonal/>
    </border>
    <border>
      <left/>
      <right style="thick">
        <color rgb="FFFF00FF"/>
      </right>
      <top style="thick">
        <color rgb="FFFF00FF"/>
      </top>
      <bottom style="thick">
        <color rgb="FFFF00FF"/>
      </bottom>
      <diagonal/>
    </border>
    <border>
      <left style="thick">
        <color rgb="FFFF00FF"/>
      </left>
      <right style="thick">
        <color rgb="FFFF00FF"/>
      </right>
      <top style="thick">
        <color rgb="FFFF00FF"/>
      </top>
      <bottom/>
      <diagonal/>
    </border>
    <border>
      <left style="thick">
        <color rgb="FFFF00FF"/>
      </left>
      <right style="thick">
        <color rgb="FFFF00FF"/>
      </right>
      <top/>
      <bottom style="thick">
        <color rgb="FFFF00FF"/>
      </bottom>
      <diagonal/>
    </border>
    <border>
      <left style="thin">
        <color theme="4" tint="0.39997558519241921"/>
      </left>
      <right/>
      <top style="thick">
        <color rgb="FFFF0000"/>
      </top>
      <bottom style="thin">
        <color theme="4" tint="0.39997558519241921"/>
      </bottom>
      <diagonal/>
    </border>
    <border>
      <left/>
      <right/>
      <top style="thick">
        <color rgb="FFFF0000"/>
      </top>
      <bottom style="thin">
        <color theme="4" tint="0.39997558519241921"/>
      </bottom>
      <diagonal/>
    </border>
  </borders>
  <cellStyleXfs count="3">
    <xf numFmtId="0" fontId="0" fillId="0" borderId="0"/>
    <xf numFmtId="9" fontId="5" fillId="0" borderId="0" applyFont="0" applyFill="0" applyBorder="0" applyAlignment="0" applyProtection="0"/>
    <xf numFmtId="0" fontId="58" fillId="0" borderId="0" applyNumberFormat="0" applyFill="0" applyBorder="0" applyAlignment="0" applyProtection="0">
      <alignment vertical="top"/>
      <protection locked="0"/>
    </xf>
  </cellStyleXfs>
  <cellXfs count="269">
    <xf numFmtId="0" fontId="0" fillId="0" borderId="0" xfId="0"/>
    <xf numFmtId="0" fontId="0" fillId="0" borderId="0" xfId="0" applyAlignment="1">
      <alignment vertical="center"/>
    </xf>
    <xf numFmtId="0" fontId="0" fillId="0" borderId="0" xfId="0" applyFont="1" applyAlignment="1" applyProtection="1">
      <alignment vertical="center"/>
      <protection locked="0"/>
    </xf>
    <xf numFmtId="0" fontId="0" fillId="0" borderId="0" xfId="0" applyFont="1" applyAlignment="1" applyProtection="1">
      <alignment horizontal="center" vertical="center"/>
      <protection locked="0"/>
    </xf>
    <xf numFmtId="0" fontId="0" fillId="0" borderId="5" xfId="0" applyFont="1" applyBorder="1" applyAlignment="1" applyProtection="1">
      <alignment horizontal="center" vertical="center"/>
      <protection locked="0"/>
    </xf>
    <xf numFmtId="9" fontId="0" fillId="0" borderId="5" xfId="0" applyNumberFormat="1" applyFont="1" applyBorder="1" applyAlignment="1" applyProtection="1">
      <alignment horizontal="center" vertical="center"/>
      <protection locked="0"/>
    </xf>
    <xf numFmtId="1" fontId="0" fillId="0" borderId="5" xfId="0" applyNumberFormat="1" applyFont="1" applyBorder="1" applyAlignment="1" applyProtection="1">
      <alignment horizontal="center" vertical="center"/>
      <protection locked="0"/>
    </xf>
    <xf numFmtId="1" fontId="0" fillId="0" borderId="1" xfId="0" applyNumberFormat="1"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1" fontId="5" fillId="0" borderId="1" xfId="0" applyNumberFormat="1" applyFont="1" applyBorder="1" applyAlignment="1" applyProtection="1">
      <alignment horizontal="center" vertical="center"/>
      <protection locked="0"/>
    </xf>
    <xf numFmtId="0" fontId="0" fillId="0" borderId="1" xfId="0" applyNumberFormat="1" applyFont="1" applyBorder="1" applyAlignment="1" applyProtection="1">
      <alignment horizontal="center" vertical="center"/>
      <protection locked="0"/>
    </xf>
    <xf numFmtId="0" fontId="0" fillId="0" borderId="1" xfId="0" applyFont="1" applyBorder="1" applyAlignment="1" applyProtection="1">
      <alignment horizontal="center" vertical="center"/>
      <protection locked="0"/>
    </xf>
    <xf numFmtId="0" fontId="0" fillId="0" borderId="0" xfId="0" applyProtection="1">
      <protection locked="0"/>
    </xf>
    <xf numFmtId="0" fontId="0" fillId="0" borderId="0" xfId="0" applyAlignment="1" applyProtection="1">
      <alignment horizontal="center" vertical="center"/>
      <protection locked="0"/>
    </xf>
    <xf numFmtId="0" fontId="0" fillId="0" borderId="0" xfId="0" applyAlignment="1" applyProtection="1">
      <alignment vertical="center"/>
      <protection locked="0"/>
    </xf>
    <xf numFmtId="0" fontId="2" fillId="0" borderId="0" xfId="0" applyFont="1" applyAlignment="1" applyProtection="1">
      <alignment vertical="center" wrapText="1"/>
      <protection locked="0"/>
    </xf>
    <xf numFmtId="0" fontId="0" fillId="0" borderId="1"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2" fillId="0" borderId="4" xfId="0" applyFont="1" applyBorder="1" applyAlignment="1" applyProtection="1">
      <alignment vertical="center" wrapText="1"/>
      <protection locked="0"/>
    </xf>
    <xf numFmtId="0" fontId="0" fillId="0" borderId="1" xfId="0" applyBorder="1" applyAlignment="1" applyProtection="1">
      <alignment horizontal="center" vertical="center" wrapText="1"/>
      <protection hidden="1"/>
    </xf>
    <xf numFmtId="0" fontId="1" fillId="0" borderId="1" xfId="0" applyFont="1" applyBorder="1" applyAlignment="1" applyProtection="1">
      <alignment horizontal="center" vertical="center" wrapText="1"/>
      <protection hidden="1"/>
    </xf>
    <xf numFmtId="0" fontId="1" fillId="0" borderId="1" xfId="0" applyFont="1" applyBorder="1" applyAlignment="1" applyProtection="1">
      <alignment vertical="center" wrapText="1"/>
      <protection hidden="1"/>
    </xf>
    <xf numFmtId="14" fontId="14" fillId="0" borderId="1" xfId="0" applyNumberFormat="1" applyFont="1" applyBorder="1" applyAlignment="1" applyProtection="1">
      <alignment horizontal="left" vertical="center" wrapText="1"/>
      <protection hidden="1"/>
    </xf>
    <xf numFmtId="0" fontId="2" fillId="0" borderId="1" xfId="0" applyNumberFormat="1" applyFont="1" applyBorder="1" applyAlignment="1" applyProtection="1">
      <alignment horizontal="left" vertical="center" wrapText="1"/>
      <protection hidden="1"/>
    </xf>
    <xf numFmtId="0" fontId="15" fillId="0" borderId="1" xfId="0" applyFont="1" applyBorder="1" applyAlignment="1" applyProtection="1">
      <alignment horizontal="center" vertical="center"/>
      <protection locked="0"/>
    </xf>
    <xf numFmtId="0" fontId="0" fillId="0" borderId="5" xfId="0" applyNumberFormat="1" applyFont="1" applyBorder="1" applyAlignment="1" applyProtection="1">
      <alignment horizontal="center" vertical="center"/>
      <protection hidden="1"/>
    </xf>
    <xf numFmtId="1" fontId="0" fillId="5" borderId="13" xfId="0" applyNumberFormat="1" applyFill="1" applyBorder="1" applyAlignment="1">
      <alignment horizontal="center" vertical="center"/>
    </xf>
    <xf numFmtId="0" fontId="4" fillId="0" borderId="13" xfId="0" applyFont="1" applyBorder="1" applyAlignment="1" applyProtection="1">
      <alignment horizontal="center" vertical="center"/>
      <protection locked="0"/>
    </xf>
    <xf numFmtId="14" fontId="4" fillId="0" borderId="13" xfId="0" applyNumberFormat="1" applyFont="1" applyBorder="1" applyAlignment="1" applyProtection="1">
      <alignment horizontal="center" vertical="center"/>
      <protection locked="0"/>
    </xf>
    <xf numFmtId="0" fontId="0" fillId="0" borderId="13" xfId="0" applyBorder="1" applyProtection="1">
      <protection locked="0"/>
    </xf>
    <xf numFmtId="0" fontId="0" fillId="0" borderId="13" xfId="0" applyBorder="1" applyAlignment="1" applyProtection="1">
      <alignment horizontal="center" vertical="center"/>
      <protection hidden="1"/>
    </xf>
    <xf numFmtId="0" fontId="0" fillId="0" borderId="13" xfId="0" applyBorder="1" applyAlignment="1" applyProtection="1">
      <alignment horizontal="center" vertical="center"/>
      <protection locked="0"/>
    </xf>
    <xf numFmtId="0" fontId="0" fillId="0" borderId="13" xfId="0" applyNumberFormat="1" applyBorder="1" applyAlignment="1" applyProtection="1">
      <alignment horizontal="center" vertical="center"/>
      <protection hidden="1"/>
    </xf>
    <xf numFmtId="0" fontId="27" fillId="5" borderId="1" xfId="0" applyFont="1" applyFill="1" applyBorder="1" applyAlignment="1" applyProtection="1">
      <alignment horizontal="center" vertical="center" wrapText="1"/>
      <protection hidden="1"/>
    </xf>
    <xf numFmtId="0" fontId="28" fillId="5" borderId="5" xfId="0" applyFont="1" applyFill="1" applyBorder="1" applyAlignment="1" applyProtection="1">
      <alignment horizontal="left" vertical="center" wrapText="1"/>
      <protection hidden="1"/>
    </xf>
    <xf numFmtId="0" fontId="29" fillId="5" borderId="1" xfId="0" applyFont="1" applyFill="1" applyBorder="1" applyAlignment="1" applyProtection="1">
      <alignment horizontal="center" vertical="center" wrapText="1"/>
      <protection hidden="1"/>
    </xf>
    <xf numFmtId="0" fontId="11" fillId="5" borderId="1" xfId="0" applyFont="1" applyFill="1" applyBorder="1" applyAlignment="1" applyProtection="1">
      <alignment horizontal="center" vertical="center" wrapText="1"/>
      <protection hidden="1"/>
    </xf>
    <xf numFmtId="0" fontId="27" fillId="7" borderId="1" xfId="0" applyFont="1" applyFill="1" applyBorder="1" applyAlignment="1" applyProtection="1">
      <alignment horizontal="center" vertical="center" wrapText="1"/>
      <protection hidden="1"/>
    </xf>
    <xf numFmtId="0" fontId="13" fillId="11" borderId="0" xfId="0" applyFont="1" applyFill="1" applyAlignment="1" applyProtection="1">
      <alignment vertical="center"/>
      <protection hidden="1"/>
    </xf>
    <xf numFmtId="0" fontId="26" fillId="10" borderId="1" xfId="0" applyFont="1" applyFill="1" applyBorder="1" applyAlignment="1" applyProtection="1">
      <alignment vertical="center" wrapText="1"/>
      <protection hidden="1"/>
    </xf>
    <xf numFmtId="0" fontId="30" fillId="10" borderId="2" xfId="0" applyFont="1" applyFill="1" applyBorder="1" applyAlignment="1" applyProtection="1">
      <alignment horizontal="right" vertical="center" wrapText="1"/>
      <protection hidden="1"/>
    </xf>
    <xf numFmtId="0" fontId="30" fillId="10" borderId="2" xfId="0" applyFont="1" applyFill="1" applyBorder="1" applyAlignment="1" applyProtection="1">
      <alignment horizontal="center" vertical="center" wrapText="1"/>
      <protection hidden="1"/>
    </xf>
    <xf numFmtId="0" fontId="0" fillId="9" borderId="0" xfId="0" applyFill="1" applyAlignment="1" applyProtection="1">
      <alignment horizontal="center" vertical="center"/>
      <protection locked="0"/>
    </xf>
    <xf numFmtId="0" fontId="25" fillId="10" borderId="2" xfId="0" applyFont="1" applyFill="1" applyBorder="1" applyAlignment="1" applyProtection="1">
      <alignment horizontal="right" vertical="center" wrapText="1"/>
      <protection hidden="1"/>
    </xf>
    <xf numFmtId="0" fontId="27" fillId="0" borderId="1" xfId="0" applyFont="1" applyBorder="1" applyAlignment="1" applyProtection="1">
      <alignment horizontal="center" vertical="center" wrapText="1"/>
      <protection hidden="1"/>
    </xf>
    <xf numFmtId="0" fontId="33" fillId="13" borderId="1" xfId="0" applyFont="1" applyFill="1" applyBorder="1" applyAlignment="1" applyProtection="1">
      <alignment horizontal="center" vertical="center" wrapText="1"/>
      <protection hidden="1"/>
    </xf>
    <xf numFmtId="0" fontId="0" fillId="8" borderId="0" xfId="0" applyFill="1" applyAlignment="1" applyProtection="1">
      <alignment horizontal="center" vertical="center"/>
      <protection locked="0"/>
    </xf>
    <xf numFmtId="0" fontId="0" fillId="15" borderId="1" xfId="0" applyFill="1" applyBorder="1" applyAlignment="1" applyProtection="1">
      <alignment horizontal="center" vertical="center" wrapText="1"/>
      <protection hidden="1"/>
    </xf>
    <xf numFmtId="0" fontId="27" fillId="15" borderId="1" xfId="0" applyFont="1" applyFill="1" applyBorder="1" applyAlignment="1" applyProtection="1">
      <alignment horizontal="center" vertical="center" wrapText="1"/>
      <protection hidden="1"/>
    </xf>
    <xf numFmtId="0" fontId="2" fillId="0" borderId="1" xfId="0" applyFont="1" applyBorder="1" applyAlignment="1" applyProtection="1">
      <alignment horizontal="center" vertical="center" wrapText="1"/>
      <protection hidden="1"/>
    </xf>
    <xf numFmtId="0" fontId="39" fillId="8" borderId="1" xfId="0" applyFont="1" applyFill="1" applyBorder="1" applyAlignment="1" applyProtection="1">
      <alignment horizontal="center" vertical="center" wrapText="1"/>
      <protection hidden="1"/>
    </xf>
    <xf numFmtId="0" fontId="44" fillId="8" borderId="1" xfId="0" applyFont="1" applyFill="1" applyBorder="1" applyAlignment="1" applyProtection="1">
      <alignment horizontal="center" vertical="center" wrapText="1"/>
      <protection hidden="1"/>
    </xf>
    <xf numFmtId="0" fontId="24" fillId="5" borderId="1" xfId="0" applyNumberFormat="1" applyFont="1" applyFill="1" applyBorder="1" applyAlignment="1" applyProtection="1">
      <alignment horizontal="center" vertical="center" wrapText="1"/>
      <protection hidden="1"/>
    </xf>
    <xf numFmtId="1" fontId="0" fillId="5" borderId="13" xfId="1" applyNumberFormat="1" applyFont="1" applyFill="1" applyBorder="1" applyAlignment="1">
      <alignment horizontal="center" vertical="center"/>
    </xf>
    <xf numFmtId="0" fontId="2" fillId="0" borderId="1" xfId="0" applyFont="1" applyBorder="1" applyAlignment="1" applyProtection="1">
      <alignment horizontal="right" vertical="center" wrapText="1"/>
      <protection hidden="1"/>
    </xf>
    <xf numFmtId="0" fontId="16" fillId="0" borderId="1" xfId="0" applyFont="1" applyBorder="1" applyAlignment="1" applyProtection="1">
      <alignment horizontal="center" vertical="center" wrapText="1"/>
      <protection hidden="1"/>
    </xf>
    <xf numFmtId="0" fontId="16" fillId="14" borderId="1" xfId="0" applyFont="1" applyFill="1" applyBorder="1" applyAlignment="1" applyProtection="1">
      <alignment horizontal="center" vertical="center"/>
      <protection hidden="1"/>
    </xf>
    <xf numFmtId="0" fontId="2" fillId="0" borderId="2" xfId="0" applyFont="1" applyBorder="1" applyAlignment="1" applyProtection="1">
      <alignment horizontal="right" vertical="center" wrapText="1"/>
      <protection locked="0" hidden="1"/>
    </xf>
    <xf numFmtId="0" fontId="2" fillId="11" borderId="2" xfId="0" applyFont="1" applyFill="1" applyBorder="1" applyAlignment="1" applyProtection="1">
      <alignment horizontal="right" vertical="center" wrapText="1"/>
      <protection locked="0" hidden="1"/>
    </xf>
    <xf numFmtId="0" fontId="0" fillId="0" borderId="13" xfId="0" applyBorder="1" applyAlignment="1" applyProtection="1">
      <alignment horizontal="center" vertical="center"/>
      <protection locked="0" hidden="1"/>
    </xf>
    <xf numFmtId="0" fontId="36" fillId="2" borderId="0" xfId="0" applyFont="1" applyFill="1" applyAlignment="1" applyProtection="1">
      <alignment vertical="center"/>
      <protection hidden="1"/>
    </xf>
    <xf numFmtId="0" fontId="43" fillId="2" borderId="13" xfId="0" applyFont="1" applyFill="1" applyBorder="1" applyAlignment="1" applyProtection="1">
      <alignment horizontal="center" vertical="center" wrapText="1"/>
      <protection hidden="1"/>
    </xf>
    <xf numFmtId="0" fontId="39" fillId="4" borderId="1" xfId="0" applyFont="1" applyFill="1" applyBorder="1" applyAlignment="1" applyProtection="1">
      <alignment vertical="center"/>
      <protection hidden="1"/>
    </xf>
    <xf numFmtId="0" fontId="34" fillId="9" borderId="1" xfId="0" applyFont="1" applyFill="1" applyBorder="1" applyAlignment="1" applyProtection="1">
      <alignment horizontal="center" vertical="center" wrapText="1"/>
      <protection hidden="1"/>
    </xf>
    <xf numFmtId="14" fontId="35" fillId="8" borderId="1" xfId="0" applyNumberFormat="1" applyFont="1" applyFill="1" applyBorder="1" applyAlignment="1" applyProtection="1">
      <alignment horizontal="center" vertical="center" wrapText="1"/>
      <protection hidden="1"/>
    </xf>
    <xf numFmtId="0" fontId="35" fillId="9" borderId="1" xfId="0" applyFont="1" applyFill="1" applyBorder="1" applyAlignment="1" applyProtection="1">
      <alignment horizontal="center" vertical="center" wrapText="1"/>
      <protection hidden="1"/>
    </xf>
    <xf numFmtId="0" fontId="0" fillId="9" borderId="0" xfId="0" applyFill="1" applyAlignment="1" applyProtection="1">
      <alignment horizontal="center" vertical="center"/>
      <protection hidden="1"/>
    </xf>
    <xf numFmtId="0" fontId="0" fillId="0" borderId="1" xfId="0" applyBorder="1" applyAlignment="1" applyProtection="1">
      <alignment horizontal="center" vertical="center" wrapText="1"/>
    </xf>
    <xf numFmtId="0" fontId="2" fillId="0" borderId="4" xfId="0" applyFont="1" applyBorder="1" applyAlignment="1" applyProtection="1">
      <alignment vertical="center" wrapText="1"/>
    </xf>
    <xf numFmtId="1" fontId="0" fillId="5" borderId="13" xfId="1" applyNumberFormat="1" applyFont="1" applyFill="1" applyBorder="1" applyAlignment="1" applyProtection="1">
      <alignment horizontal="center" vertical="center"/>
      <protection hidden="1"/>
    </xf>
    <xf numFmtId="1" fontId="0" fillId="5" borderId="13" xfId="0" applyNumberFormat="1" applyFill="1" applyBorder="1" applyAlignment="1" applyProtection="1">
      <alignment horizontal="center" vertical="center"/>
      <protection hidden="1"/>
    </xf>
    <xf numFmtId="0" fontId="47" fillId="17" borderId="0" xfId="0" applyFont="1" applyFill="1" applyAlignment="1">
      <alignment horizontal="left" vertical="top" wrapText="1"/>
    </xf>
    <xf numFmtId="0" fontId="16" fillId="17" borderId="0" xfId="0" applyFont="1" applyFill="1" applyAlignment="1">
      <alignment horizontal="left" vertical="top" wrapText="1"/>
    </xf>
    <xf numFmtId="0" fontId="17" fillId="17" borderId="0" xfId="0" applyFont="1" applyFill="1" applyAlignment="1">
      <alignment horizontal="left" vertical="top" wrapText="1"/>
    </xf>
    <xf numFmtId="0" fontId="0" fillId="2" borderId="0" xfId="0" applyFill="1"/>
    <xf numFmtId="0" fontId="16" fillId="2" borderId="0" xfId="0" applyFont="1" applyFill="1"/>
    <xf numFmtId="0" fontId="0" fillId="0" borderId="0" xfId="0" applyNumberFormat="1" applyAlignment="1" applyProtection="1">
      <alignment vertical="center"/>
      <protection hidden="1"/>
    </xf>
    <xf numFmtId="0" fontId="0" fillId="0" borderId="0" xfId="0" applyAlignment="1" applyProtection="1">
      <alignment vertical="center"/>
      <protection hidden="1"/>
    </xf>
    <xf numFmtId="0" fontId="16" fillId="2" borderId="13" xfId="0" applyFont="1" applyFill="1" applyBorder="1" applyAlignment="1" applyProtection="1">
      <alignment vertical="center"/>
      <protection hidden="1"/>
    </xf>
    <xf numFmtId="0" fontId="11" fillId="15" borderId="1" xfId="0" applyFont="1" applyFill="1" applyBorder="1" applyAlignment="1" applyProtection="1">
      <alignment horizontal="center" vertical="center" wrapText="1"/>
      <protection hidden="1"/>
    </xf>
    <xf numFmtId="0" fontId="61" fillId="15" borderId="1" xfId="0" applyFont="1" applyFill="1" applyBorder="1" applyAlignment="1" applyProtection="1">
      <alignment horizontal="center" vertical="center" wrapText="1"/>
      <protection hidden="1"/>
    </xf>
    <xf numFmtId="0" fontId="0" fillId="0" borderId="0" xfId="0" applyAlignment="1">
      <alignment horizontal="center" vertical="center"/>
    </xf>
    <xf numFmtId="0" fontId="0" fillId="5" borderId="13" xfId="0" applyFill="1" applyBorder="1" applyAlignment="1" applyProtection="1">
      <alignment horizontal="center" vertical="center"/>
      <protection hidden="1"/>
    </xf>
    <xf numFmtId="0" fontId="0" fillId="5" borderId="13" xfId="0" applyNumberFormat="1" applyFill="1" applyBorder="1" applyAlignment="1" applyProtection="1">
      <alignment horizontal="center" vertical="center"/>
      <protection hidden="1"/>
    </xf>
    <xf numFmtId="0" fontId="0" fillId="0" borderId="0" xfId="0" applyProtection="1">
      <protection hidden="1"/>
    </xf>
    <xf numFmtId="0" fontId="0" fillId="0" borderId="13" xfId="0" applyBorder="1" applyProtection="1">
      <protection hidden="1"/>
    </xf>
    <xf numFmtId="0" fontId="43" fillId="2" borderId="7" xfId="0" applyFont="1" applyFill="1" applyBorder="1" applyAlignment="1" applyProtection="1">
      <alignment horizontal="center" vertical="center" wrapText="1"/>
      <protection hidden="1"/>
    </xf>
    <xf numFmtId="0" fontId="0" fillId="4" borderId="1" xfId="0" applyFill="1" applyBorder="1" applyAlignment="1" applyProtection="1">
      <alignment horizontal="center" vertical="center"/>
      <protection hidden="1"/>
    </xf>
    <xf numFmtId="0" fontId="0" fillId="4" borderId="0" xfId="0" applyFill="1" applyAlignment="1" applyProtection="1">
      <alignment vertical="center"/>
    </xf>
    <xf numFmtId="0" fontId="27" fillId="5" borderId="13" xfId="0" applyFont="1" applyFill="1" applyBorder="1" applyAlignment="1" applyProtection="1">
      <alignment horizontal="center" vertical="center"/>
      <protection hidden="1"/>
    </xf>
    <xf numFmtId="0" fontId="40" fillId="2" borderId="11" xfId="0" applyFont="1" applyFill="1" applyBorder="1" applyAlignment="1" applyProtection="1">
      <alignment horizontal="center" vertical="center"/>
      <protection hidden="1"/>
    </xf>
    <xf numFmtId="0" fontId="40" fillId="2" borderId="7" xfId="0" applyFont="1" applyFill="1" applyBorder="1" applyAlignment="1" applyProtection="1">
      <alignment horizontal="center" vertical="center"/>
      <protection hidden="1"/>
    </xf>
    <xf numFmtId="0" fontId="40" fillId="2" borderId="7" xfId="0" applyFont="1" applyFill="1" applyBorder="1" applyAlignment="1" applyProtection="1">
      <alignment horizontal="center" vertical="center" wrapText="1"/>
      <protection hidden="1"/>
    </xf>
    <xf numFmtId="0" fontId="40" fillId="2" borderId="9" xfId="0" applyFont="1" applyFill="1" applyBorder="1" applyAlignment="1" applyProtection="1">
      <alignment horizontal="center" vertical="center"/>
      <protection hidden="1"/>
    </xf>
    <xf numFmtId="0" fontId="40" fillId="2" borderId="7" xfId="0" applyFont="1" applyFill="1" applyBorder="1" applyAlignment="1" applyProtection="1">
      <alignment horizontal="center" vertical="center" wrapText="1"/>
      <protection locked="0" hidden="1"/>
    </xf>
    <xf numFmtId="0" fontId="0" fillId="4" borderId="5" xfId="0" applyNumberFormat="1" applyFont="1" applyFill="1" applyBorder="1" applyAlignment="1" applyProtection="1">
      <alignment horizontal="center" vertical="center"/>
      <protection hidden="1"/>
    </xf>
    <xf numFmtId="0" fontId="0" fillId="4" borderId="10" xfId="0" applyNumberFormat="1" applyFont="1" applyFill="1" applyBorder="1" applyAlignment="1" applyProtection="1">
      <alignment horizontal="center" vertical="center"/>
      <protection hidden="1"/>
    </xf>
    <xf numFmtId="14" fontId="0" fillId="4" borderId="5" xfId="0" applyNumberFormat="1" applyFont="1" applyFill="1" applyBorder="1" applyAlignment="1" applyProtection="1">
      <alignment horizontal="center" vertical="center"/>
      <protection hidden="1"/>
    </xf>
    <xf numFmtId="0" fontId="67" fillId="4" borderId="0" xfId="0" applyFont="1" applyFill="1" applyAlignment="1" applyProtection="1">
      <alignment horizontal="center" vertical="center"/>
      <protection locked="0"/>
    </xf>
    <xf numFmtId="14" fontId="0" fillId="0" borderId="1" xfId="0" applyNumberFormat="1" applyBorder="1" applyAlignment="1" applyProtection="1">
      <alignment horizontal="center" vertical="center" wrapText="1"/>
      <protection locked="0"/>
    </xf>
    <xf numFmtId="1" fontId="0" fillId="0" borderId="1" xfId="0" applyNumberForma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1" fillId="2" borderId="14" xfId="0" applyFont="1" applyFill="1" applyBorder="1" applyAlignment="1" applyProtection="1">
      <alignment horizontal="center" vertical="center" wrapText="1"/>
      <protection hidden="1"/>
    </xf>
    <xf numFmtId="0" fontId="0" fillId="16" borderId="0" xfId="0" applyFill="1"/>
    <xf numFmtId="0" fontId="0" fillId="15" borderId="0" xfId="0" applyFill="1"/>
    <xf numFmtId="0" fontId="0" fillId="0" borderId="0" xfId="0" applyAlignment="1">
      <alignment horizontal="center" vertical="center"/>
    </xf>
    <xf numFmtId="0" fontId="3" fillId="15" borderId="1" xfId="0" applyFont="1" applyFill="1" applyBorder="1" applyAlignment="1" applyProtection="1">
      <alignment horizontal="center" vertical="center" wrapText="1"/>
      <protection hidden="1"/>
    </xf>
    <xf numFmtId="0" fontId="68" fillId="0" borderId="0" xfId="0" applyFont="1" applyAlignment="1" applyProtection="1">
      <alignment horizontal="center" vertical="center"/>
      <protection hidden="1"/>
    </xf>
    <xf numFmtId="0" fontId="0" fillId="0" borderId="0" xfId="0" applyAlignment="1" applyProtection="1">
      <alignment vertical="center"/>
    </xf>
    <xf numFmtId="0" fontId="0" fillId="0" borderId="0" xfId="0" applyAlignment="1" applyProtection="1">
      <alignment horizontal="center" vertical="center"/>
      <protection hidden="1"/>
    </xf>
    <xf numFmtId="0" fontId="68" fillId="0" borderId="0" xfId="0" applyFont="1" applyAlignment="1" applyProtection="1">
      <alignment vertical="center"/>
      <protection hidden="1"/>
    </xf>
    <xf numFmtId="0" fontId="62" fillId="2" borderId="15" xfId="0" applyFont="1" applyFill="1" applyBorder="1" applyAlignment="1" applyProtection="1">
      <alignment horizontal="center" vertical="center"/>
      <protection locked="0"/>
    </xf>
    <xf numFmtId="0" fontId="70" fillId="21" borderId="15" xfId="0" applyFont="1" applyFill="1" applyBorder="1" applyAlignment="1" applyProtection="1">
      <alignment horizontal="center" vertical="center"/>
      <protection locked="0"/>
    </xf>
    <xf numFmtId="0" fontId="68" fillId="23" borderId="7" xfId="0" applyFont="1" applyFill="1" applyBorder="1" applyAlignment="1" applyProtection="1">
      <alignment horizontal="center" vertical="center" wrapText="1"/>
      <protection hidden="1"/>
    </xf>
    <xf numFmtId="0" fontId="0" fillId="0" borderId="0" xfId="0" applyFont="1" applyAlignment="1" applyProtection="1">
      <alignment vertical="center"/>
      <protection hidden="1"/>
    </xf>
    <xf numFmtId="0" fontId="0" fillId="0" borderId="0" xfId="0" applyFont="1" applyAlignment="1" applyProtection="1">
      <alignment horizontal="center" vertical="center"/>
      <protection hidden="1"/>
    </xf>
    <xf numFmtId="0" fontId="72" fillId="2" borderId="7" xfId="0" applyFont="1" applyFill="1" applyBorder="1" applyAlignment="1" applyProtection="1">
      <alignment horizontal="center" vertical="center" wrapText="1"/>
      <protection hidden="1"/>
    </xf>
    <xf numFmtId="0" fontId="0" fillId="4" borderId="0" xfId="0" applyFill="1" applyAlignment="1" applyProtection="1">
      <alignment horizontal="center" vertical="center"/>
    </xf>
    <xf numFmtId="0" fontId="13" fillId="15" borderId="1" xfId="0" applyFont="1" applyFill="1" applyBorder="1" applyAlignment="1" applyProtection="1">
      <alignment vertical="center"/>
      <protection hidden="1"/>
    </xf>
    <xf numFmtId="0" fontId="13" fillId="0" borderId="1" xfId="0" applyFont="1" applyBorder="1" applyAlignment="1" applyProtection="1">
      <alignment vertical="center"/>
      <protection hidden="1"/>
    </xf>
    <xf numFmtId="0" fontId="41" fillId="2" borderId="1" xfId="0" applyFont="1" applyFill="1" applyBorder="1" applyAlignment="1" applyProtection="1">
      <alignment horizontal="left" vertical="center" wrapText="1"/>
      <protection hidden="1"/>
    </xf>
    <xf numFmtId="0" fontId="40" fillId="15" borderId="1" xfId="0" applyFont="1" applyFill="1" applyBorder="1" applyAlignment="1" applyProtection="1">
      <alignment horizontal="center" vertical="center" wrapText="1"/>
      <protection hidden="1"/>
    </xf>
    <xf numFmtId="0" fontId="16" fillId="2" borderId="13" xfId="0" applyFont="1" applyFill="1" applyBorder="1" applyAlignment="1">
      <alignment horizontal="center" vertical="center"/>
    </xf>
    <xf numFmtId="0" fontId="0" fillId="4" borderId="13" xfId="0" applyFill="1" applyBorder="1" applyAlignment="1">
      <alignment horizontal="center" vertical="center"/>
    </xf>
    <xf numFmtId="0" fontId="0" fillId="0" borderId="0" xfId="0" applyAlignment="1" applyProtection="1">
      <alignment horizontal="center" vertical="center"/>
      <protection locked="0" hidden="1"/>
    </xf>
    <xf numFmtId="0" fontId="0" fillId="0" borderId="0" xfId="0" applyAlignment="1" applyProtection="1">
      <alignment vertical="center"/>
      <protection locked="0" hidden="1"/>
    </xf>
    <xf numFmtId="0" fontId="2" fillId="0" borderId="0" xfId="0" applyFont="1" applyAlignment="1" applyProtection="1">
      <alignment vertical="center"/>
      <protection locked="0" hidden="1"/>
    </xf>
    <xf numFmtId="0" fontId="17" fillId="0" borderId="0" xfId="0" applyFont="1" applyAlignment="1" applyProtection="1">
      <alignment horizontal="center" vertical="center"/>
      <protection locked="0" hidden="1"/>
    </xf>
    <xf numFmtId="0" fontId="38" fillId="2" borderId="15" xfId="0" applyFont="1" applyFill="1" applyBorder="1" applyAlignment="1" applyProtection="1">
      <alignment horizontal="center" vertical="center"/>
      <protection locked="0" hidden="1"/>
    </xf>
    <xf numFmtId="0" fontId="0" fillId="0" borderId="0" xfId="0" applyProtection="1">
      <protection locked="0" hidden="1"/>
    </xf>
    <xf numFmtId="0" fontId="33" fillId="2" borderId="15" xfId="0" applyFont="1" applyFill="1" applyBorder="1" applyAlignment="1" applyProtection="1">
      <alignment horizontal="center" vertical="center"/>
      <protection locked="0" hidden="1"/>
    </xf>
    <xf numFmtId="0" fontId="45" fillId="17" borderId="0" xfId="0" applyFont="1" applyFill="1" applyAlignment="1">
      <alignment horizontal="center" vertical="center" wrapText="1"/>
    </xf>
    <xf numFmtId="0" fontId="16" fillId="4" borderId="0" xfId="0" applyFont="1" applyFill="1" applyAlignment="1">
      <alignment horizontal="left" vertical="top" wrapText="1"/>
    </xf>
    <xf numFmtId="0" fontId="0" fillId="4" borderId="0" xfId="0" applyFill="1" applyAlignment="1">
      <alignment horizontal="left" vertical="top" wrapText="1"/>
    </xf>
    <xf numFmtId="0" fontId="65" fillId="2" borderId="20" xfId="0" applyFont="1" applyFill="1" applyBorder="1" applyAlignment="1">
      <alignment horizontal="center" vertical="center"/>
    </xf>
    <xf numFmtId="0" fontId="65" fillId="2" borderId="21" xfId="0" applyFont="1" applyFill="1" applyBorder="1" applyAlignment="1">
      <alignment horizontal="center" vertical="center"/>
    </xf>
    <xf numFmtId="0" fontId="65" fillId="2" borderId="22" xfId="0" applyFont="1" applyFill="1" applyBorder="1" applyAlignment="1">
      <alignment horizontal="center" vertical="center"/>
    </xf>
    <xf numFmtId="0" fontId="56" fillId="20" borderId="0" xfId="0" applyFont="1" applyFill="1" applyAlignment="1">
      <alignment horizontal="center" vertical="center"/>
    </xf>
    <xf numFmtId="0" fontId="59" fillId="0" borderId="0" xfId="2" applyFont="1" applyAlignment="1" applyProtection="1">
      <alignment horizontal="center" vertical="center"/>
    </xf>
    <xf numFmtId="0" fontId="60" fillId="0" borderId="0" xfId="0" applyFont="1" applyAlignment="1">
      <alignment horizontal="center" vertical="center"/>
    </xf>
    <xf numFmtId="0" fontId="16" fillId="2" borderId="0" xfId="0" applyFont="1" applyFill="1" applyAlignment="1">
      <alignment horizontal="left" vertical="top" wrapText="1"/>
    </xf>
    <xf numFmtId="0" fontId="16" fillId="19" borderId="0" xfId="0" applyFont="1" applyFill="1" applyAlignment="1">
      <alignment horizontal="left" vertical="top" wrapText="1"/>
    </xf>
    <xf numFmtId="0" fontId="63" fillId="0" borderId="0" xfId="0" applyFont="1" applyAlignment="1">
      <alignment horizontal="center" vertical="top" wrapText="1"/>
    </xf>
    <xf numFmtId="0" fontId="64" fillId="0" borderId="0" xfId="0" applyFont="1" applyAlignment="1">
      <alignment horizontal="center" vertical="top" wrapText="1"/>
    </xf>
    <xf numFmtId="0" fontId="53" fillId="4" borderId="0" xfId="0" applyFont="1" applyFill="1" applyAlignment="1">
      <alignment horizontal="center" vertical="center"/>
    </xf>
    <xf numFmtId="0" fontId="54" fillId="5" borderId="0" xfId="0" applyFont="1" applyFill="1" applyAlignment="1">
      <alignment horizontal="center" vertical="center"/>
    </xf>
    <xf numFmtId="0" fontId="55" fillId="10" borderId="0" xfId="0" applyFont="1" applyFill="1" applyAlignment="1">
      <alignment horizontal="center" vertical="center"/>
    </xf>
    <xf numFmtId="0" fontId="47" fillId="5" borderId="0" xfId="0" applyFont="1" applyFill="1" applyAlignment="1">
      <alignment horizontal="left" vertical="top" wrapText="1"/>
    </xf>
    <xf numFmtId="0" fontId="0" fillId="4" borderId="23" xfId="0" applyFill="1" applyBorder="1" applyAlignment="1">
      <alignment horizontal="left" vertical="top" wrapText="1"/>
    </xf>
    <xf numFmtId="0" fontId="46" fillId="18" borderId="0" xfId="0" applyFont="1" applyFill="1" applyAlignment="1">
      <alignment horizontal="left" vertical="top" wrapText="1"/>
    </xf>
    <xf numFmtId="0" fontId="16" fillId="10" borderId="0" xfId="0" applyFont="1" applyFill="1" applyAlignment="1">
      <alignment horizontal="left" vertical="top" wrapText="1"/>
    </xf>
    <xf numFmtId="0" fontId="64" fillId="5" borderId="0" xfId="0" applyFont="1" applyFill="1" applyAlignment="1">
      <alignment horizontal="center" vertical="center"/>
    </xf>
    <xf numFmtId="0" fontId="22" fillId="4" borderId="18" xfId="0" applyFont="1" applyFill="1" applyBorder="1" applyAlignment="1">
      <alignment horizontal="center" vertical="center"/>
    </xf>
    <xf numFmtId="0" fontId="0" fillId="24" borderId="35" xfId="0" applyFont="1" applyFill="1" applyBorder="1" applyAlignment="1">
      <alignment horizontal="center" vertical="center"/>
    </xf>
    <xf numFmtId="0" fontId="0" fillId="24" borderId="36" xfId="0" applyFont="1" applyFill="1" applyBorder="1" applyAlignment="1">
      <alignment horizontal="center" vertical="center"/>
    </xf>
    <xf numFmtId="0" fontId="22" fillId="4" borderId="19" xfId="0" applyFont="1" applyFill="1" applyBorder="1" applyAlignment="1" applyProtection="1">
      <alignment horizontal="center" vertical="center"/>
      <protection locked="0"/>
    </xf>
    <xf numFmtId="0" fontId="66" fillId="2" borderId="0" xfId="0" applyFont="1" applyFill="1" applyAlignment="1" applyProtection="1">
      <alignment horizontal="center" vertical="center"/>
      <protection hidden="1"/>
    </xf>
    <xf numFmtId="0" fontId="8"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64" fillId="4" borderId="0" xfId="0" applyFont="1" applyFill="1" applyAlignment="1">
      <alignment horizontal="center" vertical="center"/>
    </xf>
    <xf numFmtId="0" fontId="6" fillId="2" borderId="13" xfId="0" applyFont="1" applyFill="1" applyBorder="1" applyAlignment="1" applyProtection="1">
      <alignment horizontal="center" vertical="center"/>
      <protection hidden="1"/>
    </xf>
    <xf numFmtId="0" fontId="10" fillId="4" borderId="13" xfId="0" applyFont="1" applyFill="1" applyBorder="1" applyAlignment="1" applyProtection="1">
      <alignment horizontal="center" vertical="center"/>
      <protection hidden="1"/>
    </xf>
    <xf numFmtId="0" fontId="66" fillId="4" borderId="18" xfId="0" applyFont="1" applyFill="1" applyBorder="1" applyAlignment="1" applyProtection="1">
      <alignment horizontal="center" vertical="center"/>
      <protection locked="0"/>
    </xf>
    <xf numFmtId="0" fontId="7" fillId="2" borderId="0" xfId="0" applyFont="1" applyFill="1" applyAlignment="1" applyProtection="1">
      <alignment horizontal="center" vertical="center"/>
      <protection hidden="1"/>
    </xf>
    <xf numFmtId="0" fontId="10" fillId="4" borderId="0" xfId="0" applyFont="1" applyFill="1" applyAlignment="1" applyProtection="1">
      <alignment horizontal="center" vertical="center"/>
      <protection hidden="1"/>
    </xf>
    <xf numFmtId="0" fontId="7" fillId="2" borderId="13" xfId="0" applyFont="1" applyFill="1" applyBorder="1" applyAlignment="1" applyProtection="1">
      <alignment horizontal="center" vertical="center"/>
      <protection hidden="1"/>
    </xf>
    <xf numFmtId="0" fontId="64" fillId="4" borderId="17" xfId="0" applyFont="1" applyFill="1" applyBorder="1" applyAlignment="1">
      <alignment horizontal="center" vertical="center"/>
    </xf>
    <xf numFmtId="0" fontId="64" fillId="4" borderId="18" xfId="0" applyFont="1" applyFill="1" applyBorder="1" applyAlignment="1">
      <alignment horizontal="center" vertical="center"/>
    </xf>
    <xf numFmtId="0" fontId="2" fillId="0" borderId="2" xfId="0" applyFont="1" applyBorder="1" applyAlignment="1" applyProtection="1">
      <alignment horizontal="center" vertical="top" wrapText="1"/>
      <protection locked="0" hidden="1"/>
    </xf>
    <xf numFmtId="0" fontId="2" fillId="0" borderId="3" xfId="0" applyFont="1" applyBorder="1" applyAlignment="1" applyProtection="1">
      <alignment horizontal="center" vertical="top" wrapText="1"/>
      <protection locked="0" hidden="1"/>
    </xf>
    <xf numFmtId="0" fontId="2" fillId="0" borderId="4" xfId="0" applyFont="1" applyBorder="1" applyAlignment="1" applyProtection="1">
      <alignment horizontal="center" vertical="top" wrapText="1"/>
      <protection locked="0" hidden="1"/>
    </xf>
    <xf numFmtId="0" fontId="12" fillId="12" borderId="2" xfId="0" applyFont="1" applyFill="1" applyBorder="1" applyAlignment="1" applyProtection="1">
      <alignment horizontal="center" vertical="center" wrapText="1"/>
      <protection locked="0"/>
    </xf>
    <xf numFmtId="0" fontId="12" fillId="12" borderId="3" xfId="0" applyFont="1" applyFill="1" applyBorder="1" applyAlignment="1" applyProtection="1">
      <alignment horizontal="center" vertical="center" wrapText="1"/>
      <protection locked="0"/>
    </xf>
    <xf numFmtId="0" fontId="12" fillId="12" borderId="4" xfId="0" applyFont="1" applyFill="1" applyBorder="1" applyAlignment="1" applyProtection="1">
      <alignment horizontal="center" vertical="center" wrapText="1"/>
      <protection locked="0"/>
    </xf>
    <xf numFmtId="0" fontId="33" fillId="13" borderId="2" xfId="0" applyFont="1" applyFill="1" applyBorder="1" applyAlignment="1" applyProtection="1">
      <alignment horizontal="right" vertical="center" wrapText="1"/>
      <protection hidden="1"/>
    </xf>
    <xf numFmtId="0" fontId="33" fillId="13" borderId="4" xfId="0" applyFont="1" applyFill="1" applyBorder="1" applyAlignment="1" applyProtection="1">
      <alignment horizontal="right" vertical="center" wrapText="1"/>
      <protection hidden="1"/>
    </xf>
    <xf numFmtId="0" fontId="1" fillId="11" borderId="5" xfId="0" applyFont="1" applyFill="1" applyBorder="1" applyAlignment="1" applyProtection="1">
      <alignment horizontal="center" vertical="center" wrapText="1"/>
      <protection hidden="1"/>
    </xf>
    <xf numFmtId="0" fontId="1" fillId="11" borderId="6" xfId="0" applyFont="1" applyFill="1" applyBorder="1" applyAlignment="1" applyProtection="1">
      <alignment horizontal="center" vertical="center" wrapText="1"/>
      <protection hidden="1"/>
    </xf>
    <xf numFmtId="0" fontId="1" fillId="11" borderId="7" xfId="0" applyFont="1" applyFill="1" applyBorder="1" applyAlignment="1" applyProtection="1">
      <alignment horizontal="center" vertical="center" wrapText="1"/>
      <protection hidden="1"/>
    </xf>
    <xf numFmtId="0" fontId="27" fillId="7" borderId="2" xfId="0" applyFont="1" applyFill="1" applyBorder="1" applyAlignment="1" applyProtection="1">
      <alignment horizontal="right" vertical="center" wrapText="1"/>
      <protection hidden="1"/>
    </xf>
    <xf numFmtId="0" fontId="27" fillId="7" borderId="4" xfId="0" applyFont="1" applyFill="1" applyBorder="1" applyAlignment="1" applyProtection="1">
      <alignment horizontal="right" vertical="center" wrapText="1"/>
      <protection hidden="1"/>
    </xf>
    <xf numFmtId="0" fontId="22" fillId="6" borderId="2" xfId="0" applyFont="1" applyFill="1" applyBorder="1" applyAlignment="1" applyProtection="1">
      <alignment horizontal="center" vertical="top" wrapText="1"/>
      <protection locked="0" hidden="1"/>
    </xf>
    <xf numFmtId="0" fontId="22" fillId="6" borderId="4" xfId="0" applyFont="1" applyFill="1" applyBorder="1" applyAlignment="1" applyProtection="1">
      <alignment horizontal="center" vertical="top" wrapText="1"/>
      <protection locked="0" hidden="1"/>
    </xf>
    <xf numFmtId="0" fontId="32" fillId="10" borderId="2" xfId="0" applyFont="1" applyFill="1" applyBorder="1" applyAlignment="1" applyProtection="1">
      <alignment horizontal="right" vertical="center" wrapText="1"/>
      <protection hidden="1"/>
    </xf>
    <xf numFmtId="0" fontId="32" fillId="10" borderId="4" xfId="0" applyFont="1" applyFill="1" applyBorder="1" applyAlignment="1" applyProtection="1">
      <alignment horizontal="right" vertical="center" wrapText="1"/>
      <protection hidden="1"/>
    </xf>
    <xf numFmtId="0" fontId="12" fillId="12" borderId="2" xfId="0" applyFont="1" applyFill="1" applyBorder="1" applyAlignment="1" applyProtection="1">
      <alignment horizontal="center" vertical="center" wrapText="1"/>
      <protection locked="0" hidden="1"/>
    </xf>
    <xf numFmtId="0" fontId="12" fillId="12" borderId="3" xfId="0" applyFont="1" applyFill="1" applyBorder="1" applyAlignment="1" applyProtection="1">
      <alignment horizontal="center" vertical="center" wrapText="1"/>
      <protection locked="0" hidden="1"/>
    </xf>
    <xf numFmtId="0" fontId="12" fillId="12" borderId="4" xfId="0" applyFont="1" applyFill="1" applyBorder="1" applyAlignment="1" applyProtection="1">
      <alignment horizontal="center" vertical="center" wrapText="1"/>
      <protection locked="0" hidden="1"/>
    </xf>
    <xf numFmtId="0" fontId="24" fillId="2" borderId="24" xfId="0" applyFont="1" applyFill="1" applyBorder="1" applyAlignment="1" applyProtection="1">
      <alignment horizontal="center" vertical="center"/>
      <protection locked="0" hidden="1"/>
    </xf>
    <xf numFmtId="0" fontId="24" fillId="2" borderId="25" xfId="0" applyFont="1" applyFill="1" applyBorder="1" applyAlignment="1" applyProtection="1">
      <alignment horizontal="center" vertical="center"/>
      <protection locked="0" hidden="1"/>
    </xf>
    <xf numFmtId="0" fontId="24" fillId="2" borderId="26" xfId="0" applyFont="1" applyFill="1" applyBorder="1" applyAlignment="1" applyProtection="1">
      <alignment horizontal="center" vertical="center"/>
      <protection locked="0" hidden="1"/>
    </xf>
    <xf numFmtId="0" fontId="24" fillId="2" borderId="27" xfId="0" applyFont="1" applyFill="1" applyBorder="1" applyAlignment="1" applyProtection="1">
      <alignment horizontal="center" vertical="center"/>
      <protection locked="0" hidden="1"/>
    </xf>
    <xf numFmtId="0" fontId="24" fillId="2" borderId="28" xfId="0" applyFont="1" applyFill="1" applyBorder="1" applyAlignment="1" applyProtection="1">
      <alignment horizontal="center" vertical="center"/>
      <protection locked="0" hidden="1"/>
    </xf>
    <xf numFmtId="0" fontId="24" fillId="2" borderId="29" xfId="0" applyFont="1" applyFill="1" applyBorder="1" applyAlignment="1" applyProtection="1">
      <alignment horizontal="center" vertical="center"/>
      <protection locked="0" hidden="1"/>
    </xf>
    <xf numFmtId="0" fontId="31" fillId="5" borderId="2" xfId="0" applyFont="1" applyFill="1" applyBorder="1" applyAlignment="1" applyProtection="1">
      <alignment horizontal="center" vertical="center" wrapText="1"/>
      <protection hidden="1"/>
    </xf>
    <xf numFmtId="0" fontId="31" fillId="5" borderId="3" xfId="0" applyFont="1" applyFill="1" applyBorder="1" applyAlignment="1" applyProtection="1">
      <alignment horizontal="center" vertical="center" wrapText="1"/>
      <protection hidden="1"/>
    </xf>
    <xf numFmtId="0" fontId="31" fillId="5" borderId="4" xfId="0" applyFont="1" applyFill="1" applyBorder="1" applyAlignment="1" applyProtection="1">
      <alignment horizontal="center" vertical="center" wrapText="1"/>
      <protection hidden="1"/>
    </xf>
    <xf numFmtId="0" fontId="2" fillId="11" borderId="8" xfId="0" applyFont="1" applyFill="1" applyBorder="1" applyAlignment="1" applyProtection="1">
      <alignment horizontal="left" wrapText="1"/>
      <protection hidden="1"/>
    </xf>
    <xf numFmtId="0" fontId="2" fillId="11" borderId="9" xfId="0" applyFont="1" applyFill="1" applyBorder="1" applyAlignment="1" applyProtection="1">
      <alignment horizontal="left" wrapText="1"/>
      <protection hidden="1"/>
    </xf>
    <xf numFmtId="0" fontId="2" fillId="0" borderId="2" xfId="0" applyFont="1" applyBorder="1" applyAlignment="1" applyProtection="1">
      <alignment horizontal="center" vertical="center" wrapText="1"/>
      <protection locked="0" hidden="1"/>
    </xf>
    <xf numFmtId="0" fontId="2" fillId="0" borderId="3" xfId="0" applyFont="1" applyBorder="1" applyAlignment="1" applyProtection="1">
      <alignment horizontal="center" vertical="center" wrapText="1"/>
      <protection locked="0" hidden="1"/>
    </xf>
    <xf numFmtId="0" fontId="2" fillId="0" borderId="4" xfId="0" applyFont="1" applyBorder="1" applyAlignment="1" applyProtection="1">
      <alignment horizontal="center" vertical="center" wrapText="1"/>
      <protection locked="0" hidden="1"/>
    </xf>
    <xf numFmtId="0" fontId="10" fillId="10" borderId="0" xfId="0" applyFont="1" applyFill="1" applyAlignment="1" applyProtection="1">
      <alignment horizontal="center" vertical="center"/>
      <protection hidden="1"/>
    </xf>
    <xf numFmtId="0" fontId="10" fillId="12" borderId="0" xfId="0" applyFont="1" applyFill="1" applyAlignment="1" applyProtection="1">
      <alignment horizontal="center" vertical="center"/>
      <protection hidden="1"/>
    </xf>
    <xf numFmtId="0" fontId="1" fillId="12" borderId="2" xfId="0" applyFont="1" applyFill="1" applyBorder="1" applyAlignment="1" applyProtection="1">
      <alignment horizontal="center" vertical="center" wrapText="1"/>
      <protection locked="0"/>
    </xf>
    <xf numFmtId="0" fontId="1" fillId="12" borderId="3" xfId="0" applyFont="1" applyFill="1" applyBorder="1" applyAlignment="1" applyProtection="1">
      <alignment horizontal="center" vertical="center" wrapText="1"/>
      <protection locked="0"/>
    </xf>
    <xf numFmtId="0" fontId="1" fillId="12" borderId="4" xfId="0" applyFont="1" applyFill="1" applyBorder="1" applyAlignment="1" applyProtection="1">
      <alignment horizontal="center" vertical="center" wrapText="1"/>
      <protection locked="0"/>
    </xf>
    <xf numFmtId="0" fontId="33" fillId="2" borderId="0" xfId="0" applyFont="1" applyFill="1" applyAlignment="1" applyProtection="1">
      <alignment vertical="center"/>
      <protection hidden="1"/>
    </xf>
    <xf numFmtId="0" fontId="36" fillId="2" borderId="0" xfId="0" applyFont="1" applyFill="1" applyAlignment="1" applyProtection="1">
      <alignment vertical="center"/>
      <protection hidden="1"/>
    </xf>
    <xf numFmtId="164" fontId="36" fillId="2" borderId="0" xfId="0" applyNumberFormat="1" applyFont="1" applyFill="1" applyAlignment="1" applyProtection="1">
      <alignment horizontal="left" vertical="center"/>
      <protection hidden="1"/>
    </xf>
    <xf numFmtId="0" fontId="11" fillId="12" borderId="2" xfId="0" applyFont="1" applyFill="1" applyBorder="1" applyAlignment="1" applyProtection="1">
      <alignment horizontal="center" vertical="center" wrapText="1"/>
      <protection locked="0"/>
    </xf>
    <xf numFmtId="0" fontId="11" fillId="12" borderId="3" xfId="0" applyFont="1" applyFill="1" applyBorder="1" applyAlignment="1" applyProtection="1">
      <alignment horizontal="center" vertical="center" wrapText="1"/>
      <protection locked="0"/>
    </xf>
    <xf numFmtId="0" fontId="11" fillId="12" borderId="4" xfId="0" applyFont="1" applyFill="1" applyBorder="1" applyAlignment="1" applyProtection="1">
      <alignment horizontal="center" vertical="center" wrapText="1"/>
      <protection locked="0"/>
    </xf>
    <xf numFmtId="0" fontId="11" fillId="12" borderId="2" xfId="0" applyFont="1" applyFill="1" applyBorder="1" applyAlignment="1" applyProtection="1">
      <alignment horizontal="center" vertical="center" wrapText="1"/>
      <protection hidden="1"/>
    </xf>
    <xf numFmtId="0" fontId="11" fillId="12" borderId="3" xfId="0" applyFont="1" applyFill="1" applyBorder="1" applyAlignment="1" applyProtection="1">
      <alignment horizontal="center" vertical="center" wrapText="1"/>
      <protection hidden="1"/>
    </xf>
    <xf numFmtId="0" fontId="11" fillId="12" borderId="4" xfId="0" applyFont="1" applyFill="1" applyBorder="1" applyAlignment="1" applyProtection="1">
      <alignment horizontal="center" vertical="center" wrapText="1"/>
      <protection hidden="1"/>
    </xf>
    <xf numFmtId="0" fontId="0" fillId="12" borderId="12" xfId="0" applyFill="1" applyBorder="1" applyAlignment="1" applyProtection="1">
      <alignment horizontal="center" vertical="center"/>
      <protection hidden="1"/>
    </xf>
    <xf numFmtId="0" fontId="22" fillId="5" borderId="16" xfId="0" applyFont="1" applyFill="1" applyBorder="1" applyAlignment="1" applyProtection="1">
      <alignment horizontal="center" vertical="center"/>
      <protection hidden="1"/>
    </xf>
    <xf numFmtId="0" fontId="22" fillId="5" borderId="0" xfId="0" applyFont="1" applyFill="1" applyAlignment="1" applyProtection="1">
      <alignment horizontal="center" vertical="center"/>
      <protection hidden="1"/>
    </xf>
    <xf numFmtId="0" fontId="33" fillId="13" borderId="30" xfId="0" applyFont="1" applyFill="1" applyBorder="1" applyAlignment="1" applyProtection="1">
      <alignment horizontal="center" vertical="center"/>
      <protection locked="0" hidden="1"/>
    </xf>
    <xf numFmtId="0" fontId="33" fillId="13" borderId="31" xfId="0" applyFont="1" applyFill="1" applyBorder="1" applyAlignment="1" applyProtection="1">
      <alignment horizontal="center" vertical="center"/>
      <protection locked="0" hidden="1"/>
    </xf>
    <xf numFmtId="0" fontId="33" fillId="13" borderId="32" xfId="0" applyFont="1" applyFill="1" applyBorder="1" applyAlignment="1" applyProtection="1">
      <alignment horizontal="center" vertical="center"/>
      <protection locked="0" hidden="1"/>
    </xf>
    <xf numFmtId="0" fontId="24" fillId="13" borderId="33" xfId="0" applyFont="1" applyFill="1" applyBorder="1" applyAlignment="1" applyProtection="1">
      <alignment horizontal="center" vertical="center"/>
      <protection locked="0" hidden="1"/>
    </xf>
    <xf numFmtId="0" fontId="24" fillId="13" borderId="34" xfId="0" applyFont="1" applyFill="1" applyBorder="1" applyAlignment="1" applyProtection="1">
      <alignment horizontal="center" vertical="center"/>
      <protection locked="0" hidden="1"/>
    </xf>
    <xf numFmtId="0" fontId="36" fillId="2" borderId="0" xfId="0" applyFont="1" applyFill="1" applyAlignment="1" applyProtection="1">
      <alignment horizontal="left" vertical="center"/>
      <protection hidden="1"/>
    </xf>
    <xf numFmtId="0" fontId="38" fillId="16" borderId="30" xfId="0" applyFont="1" applyFill="1" applyBorder="1" applyAlignment="1" applyProtection="1">
      <alignment horizontal="center" vertical="center"/>
      <protection locked="0" hidden="1"/>
    </xf>
    <xf numFmtId="0" fontId="38" fillId="16" borderId="32" xfId="0" applyFont="1" applyFill="1" applyBorder="1" applyAlignment="1" applyProtection="1">
      <alignment horizontal="center" vertical="center"/>
      <protection locked="0" hidden="1"/>
    </xf>
    <xf numFmtId="0" fontId="36" fillId="2" borderId="0" xfId="0" applyFont="1" applyFill="1" applyAlignment="1" applyProtection="1">
      <alignment horizontal="center" vertical="center"/>
      <protection hidden="1"/>
    </xf>
    <xf numFmtId="1" fontId="36" fillId="2" borderId="0" xfId="0" applyNumberFormat="1" applyFont="1" applyFill="1" applyAlignment="1" applyProtection="1">
      <alignment horizontal="center" vertical="center"/>
      <protection hidden="1"/>
    </xf>
    <xf numFmtId="14" fontId="36" fillId="2" borderId="0" xfId="0" applyNumberFormat="1" applyFont="1" applyFill="1" applyAlignment="1" applyProtection="1">
      <alignment horizontal="left" vertical="center"/>
      <protection hidden="1"/>
    </xf>
    <xf numFmtId="0" fontId="69" fillId="22" borderId="30" xfId="0" applyFont="1" applyFill="1" applyBorder="1" applyAlignment="1" applyProtection="1">
      <alignment horizontal="center" vertical="center"/>
      <protection locked="0" hidden="1"/>
    </xf>
    <xf numFmtId="0" fontId="69" fillId="22" borderId="31" xfId="0" applyFont="1" applyFill="1" applyBorder="1" applyAlignment="1" applyProtection="1">
      <alignment horizontal="center" vertical="center"/>
      <protection locked="0" hidden="1"/>
    </xf>
    <xf numFmtId="0" fontId="69" fillId="22" borderId="32" xfId="0" applyFont="1" applyFill="1" applyBorder="1" applyAlignment="1" applyProtection="1">
      <alignment horizontal="center" vertical="center"/>
      <protection locked="0" hidden="1"/>
    </xf>
    <xf numFmtId="0" fontId="37" fillId="2" borderId="24" xfId="0" applyFont="1" applyFill="1" applyBorder="1" applyAlignment="1" applyProtection="1">
      <alignment horizontal="center" vertical="center"/>
      <protection locked="0" hidden="1"/>
    </xf>
    <xf numFmtId="0" fontId="37" fillId="2" borderId="25" xfId="0" applyFont="1" applyFill="1" applyBorder="1" applyAlignment="1" applyProtection="1">
      <alignment horizontal="center" vertical="center"/>
      <protection locked="0" hidden="1"/>
    </xf>
    <xf numFmtId="0" fontId="37" fillId="2" borderId="26" xfId="0" applyFont="1" applyFill="1" applyBorder="1" applyAlignment="1" applyProtection="1">
      <alignment horizontal="center" vertical="center"/>
      <protection locked="0" hidden="1"/>
    </xf>
    <xf numFmtId="0" fontId="37" fillId="2" borderId="27" xfId="0" applyFont="1" applyFill="1" applyBorder="1" applyAlignment="1" applyProtection="1">
      <alignment horizontal="center" vertical="center"/>
      <protection locked="0" hidden="1"/>
    </xf>
    <xf numFmtId="0" fontId="37" fillId="2" borderId="28" xfId="0" applyFont="1" applyFill="1" applyBorder="1" applyAlignment="1" applyProtection="1">
      <alignment horizontal="center" vertical="center"/>
      <protection locked="0" hidden="1"/>
    </xf>
    <xf numFmtId="0" fontId="37" fillId="2" borderId="29" xfId="0" applyFont="1" applyFill="1" applyBorder="1" applyAlignment="1" applyProtection="1">
      <alignment horizontal="center" vertical="center"/>
      <protection locked="0" hidden="1"/>
    </xf>
    <xf numFmtId="0" fontId="23" fillId="3" borderId="0" xfId="0" applyFont="1" applyFill="1" applyAlignment="1" applyProtection="1">
      <alignment horizontal="center" vertical="center"/>
      <protection hidden="1"/>
    </xf>
    <xf numFmtId="0" fontId="2" fillId="0" borderId="1" xfId="0" applyFont="1" applyBorder="1" applyAlignment="1" applyProtection="1">
      <alignment horizontal="center" vertical="center" wrapText="1"/>
      <protection hidden="1"/>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12" fillId="14" borderId="1" xfId="0" applyFont="1" applyFill="1" applyBorder="1" applyAlignment="1" applyProtection="1">
      <alignment horizontal="center" vertical="center" wrapText="1"/>
      <protection hidden="1"/>
    </xf>
    <xf numFmtId="0" fontId="40" fillId="15" borderId="1" xfId="0" applyFont="1" applyFill="1" applyBorder="1" applyAlignment="1" applyProtection="1">
      <alignment horizontal="right" vertical="center" wrapText="1"/>
      <protection hidden="1"/>
    </xf>
    <xf numFmtId="0" fontId="1" fillId="14" borderId="1" xfId="0" applyFont="1" applyFill="1" applyBorder="1" applyAlignment="1" applyProtection="1">
      <alignment horizontal="center" vertical="center" wrapText="1"/>
      <protection hidden="1"/>
    </xf>
    <xf numFmtId="0" fontId="2" fillId="0" borderId="1" xfId="0" applyFont="1" applyBorder="1" applyAlignment="1" applyProtection="1">
      <alignment horizontal="right" vertical="center" wrapText="1"/>
      <protection hidden="1"/>
    </xf>
    <xf numFmtId="0" fontId="3" fillId="15" borderId="1" xfId="0" applyFont="1" applyFill="1" applyBorder="1" applyAlignment="1" applyProtection="1">
      <alignment horizontal="center" vertical="center" wrapText="1"/>
      <protection hidden="1"/>
    </xf>
    <xf numFmtId="0" fontId="11" fillId="14" borderId="1" xfId="0" applyFont="1" applyFill="1" applyBorder="1" applyAlignment="1" applyProtection="1">
      <alignment horizontal="center" vertical="center" wrapText="1"/>
      <protection hidden="1"/>
    </xf>
    <xf numFmtId="0" fontId="43" fillId="0" borderId="1" xfId="0" applyFont="1" applyBorder="1" applyAlignment="1" applyProtection="1">
      <alignment horizontal="right" vertical="center" wrapText="1"/>
      <protection hidden="1"/>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14" borderId="1" xfId="0" applyFill="1" applyBorder="1" applyAlignment="1" applyProtection="1">
      <alignment horizontal="center" vertical="center"/>
      <protection hidden="1"/>
    </xf>
    <xf numFmtId="0" fontId="1" fillId="0" borderId="1" xfId="0" applyFont="1" applyBorder="1" applyAlignment="1" applyProtection="1">
      <alignment horizontal="center" vertical="center" wrapText="1"/>
      <protection hidden="1"/>
    </xf>
    <xf numFmtId="0" fontId="31" fillId="15" borderId="1" xfId="0" applyFont="1" applyFill="1" applyBorder="1" applyAlignment="1" applyProtection="1">
      <alignment horizontal="center" vertical="center" wrapText="1"/>
      <protection hidden="1"/>
    </xf>
    <xf numFmtId="164" fontId="1" fillId="0" borderId="1" xfId="0" applyNumberFormat="1" applyFont="1" applyBorder="1" applyAlignment="1" applyProtection="1">
      <alignment horizontal="left" vertical="center"/>
      <protection hidden="1"/>
    </xf>
    <xf numFmtId="0" fontId="1" fillId="0" borderId="1" xfId="0" applyFont="1" applyBorder="1" applyAlignment="1" applyProtection="1">
      <alignment horizontal="left" vertical="center"/>
      <protection hidden="1"/>
    </xf>
    <xf numFmtId="1" fontId="1" fillId="0" borderId="1" xfId="0" applyNumberFormat="1" applyFont="1" applyBorder="1" applyAlignment="1" applyProtection="1">
      <alignment horizontal="center" vertical="center"/>
      <protection hidden="1"/>
    </xf>
    <xf numFmtId="0" fontId="8" fillId="5" borderId="1" xfId="0" applyFont="1" applyFill="1" applyBorder="1" applyAlignment="1" applyProtection="1">
      <alignment horizontal="center" vertical="center"/>
      <protection hidden="1"/>
    </xf>
    <xf numFmtId="0" fontId="10" fillId="4" borderId="1" xfId="0" applyFont="1" applyFill="1" applyBorder="1" applyAlignment="1" applyProtection="1">
      <alignment horizontal="center" vertical="center"/>
      <protection hidden="1"/>
    </xf>
    <xf numFmtId="0" fontId="10" fillId="14" borderId="1" xfId="0" applyFont="1" applyFill="1" applyBorder="1" applyAlignment="1" applyProtection="1">
      <alignment horizontal="center" vertical="center"/>
      <protection hidden="1"/>
    </xf>
    <xf numFmtId="0" fontId="42" fillId="2" borderId="1" xfId="0" applyFont="1" applyFill="1" applyBorder="1" applyAlignment="1" applyProtection="1">
      <alignment horizontal="left" vertical="center"/>
      <protection hidden="1"/>
    </xf>
    <xf numFmtId="0" fontId="1" fillId="0" borderId="1" xfId="0" applyFont="1" applyBorder="1" applyAlignment="1" applyProtection="1">
      <alignment vertical="center"/>
      <protection hidden="1"/>
    </xf>
    <xf numFmtId="14" fontId="1" fillId="0" borderId="1" xfId="0" applyNumberFormat="1" applyFont="1" applyBorder="1" applyAlignment="1" applyProtection="1">
      <alignment horizontal="left" vertical="center"/>
      <protection hidden="1"/>
    </xf>
    <xf numFmtId="0" fontId="1" fillId="0" borderId="1" xfId="0" applyNumberFormat="1" applyFont="1" applyBorder="1" applyAlignment="1" applyProtection="1">
      <alignment horizontal="center" vertical="center"/>
      <protection hidden="1"/>
    </xf>
    <xf numFmtId="0" fontId="64" fillId="4" borderId="9" xfId="0" applyFont="1" applyFill="1" applyBorder="1" applyAlignment="1">
      <alignment horizontal="center" vertical="center"/>
    </xf>
    <xf numFmtId="0" fontId="64" fillId="4" borderId="12" xfId="0" applyFont="1" applyFill="1" applyBorder="1" applyAlignment="1">
      <alignment horizontal="center" vertical="center"/>
    </xf>
  </cellXfs>
  <cellStyles count="3">
    <cellStyle name="Hyperlink" xfId="2" builtinId="8"/>
    <cellStyle name="Normal" xfId="0" builtinId="0"/>
    <cellStyle name="Percent" xfId="1" builtinId="5"/>
  </cellStyles>
  <dxfs count="56">
    <dxf>
      <numFmt numFmtId="0" formatCode="General"/>
      <alignment horizontal="center" vertical="center" textRotation="0" wrapText="0" relativeIndent="0" justifyLastLine="0" shrinkToFit="0" readingOrder="0"/>
      <border diagonalUp="0" diagonalDown="0">
        <left style="thick">
          <color rgb="FFFF0000"/>
        </left>
        <right/>
        <top style="thick">
          <color rgb="FFFF0000"/>
        </top>
        <bottom style="thick">
          <color rgb="FFFF0000"/>
        </bottom>
        <vertical style="thick">
          <color rgb="FFFF0000"/>
        </vertical>
        <horizontal style="thick">
          <color rgb="FFFF0000"/>
        </horizontal>
      </border>
      <protection locked="1" hidden="1"/>
    </dxf>
    <dxf>
      <alignment horizontal="center" vertical="center" textRotation="0" wrapText="0" relativeIndent="0" justifyLastLine="0" shrinkToFit="0" readingOrder="0"/>
      <border diagonalUp="0" diagonalDown="0">
        <left style="thick">
          <color rgb="FFFF0000"/>
        </left>
        <right style="thick">
          <color rgb="FFFF0000"/>
        </right>
        <top style="thick">
          <color rgb="FFFF0000"/>
        </top>
        <bottom style="thick">
          <color rgb="FFFF0000"/>
        </bottom>
        <vertical style="thick">
          <color rgb="FFFF0000"/>
        </vertical>
        <horizontal style="thick">
          <color rgb="FFFF0000"/>
        </horizontal>
      </border>
      <protection locked="0" hidden="0"/>
    </dxf>
    <dxf>
      <alignment horizontal="center" vertical="center" textRotation="0" wrapText="0" relativeIndent="0" justifyLastLine="0" shrinkToFit="0" readingOrder="0"/>
      <border diagonalUp="0" diagonalDown="0">
        <left style="thick">
          <color rgb="FFFF0000"/>
        </left>
        <right style="thick">
          <color rgb="FFFF0000"/>
        </right>
        <top style="thick">
          <color rgb="FFFF0000"/>
        </top>
        <bottom style="thick">
          <color rgb="FFFF0000"/>
        </bottom>
        <vertical style="thick">
          <color rgb="FFFF0000"/>
        </vertical>
        <horizontal style="thick">
          <color rgb="FFFF0000"/>
        </horizontal>
      </border>
      <protection locked="0" hidden="0"/>
    </dxf>
    <dxf>
      <alignment horizontal="center" vertical="center" textRotation="0" wrapText="0" relativeIndent="0" justifyLastLine="0" shrinkToFit="0" readingOrder="0"/>
      <border diagonalUp="0" diagonalDown="0">
        <left style="thick">
          <color rgb="FFFF0000"/>
        </left>
        <right style="thick">
          <color rgb="FFFF0000"/>
        </right>
        <top style="thick">
          <color rgb="FFFF0000"/>
        </top>
        <bottom style="thick">
          <color rgb="FFFF0000"/>
        </bottom>
        <vertical style="thick">
          <color rgb="FFFF0000"/>
        </vertical>
        <horizontal style="thick">
          <color rgb="FFFF0000"/>
        </horizontal>
      </border>
      <protection locked="0" hidden="0"/>
    </dxf>
    <dxf>
      <alignment horizontal="center" vertical="center" textRotation="0" wrapText="0" relativeIndent="0" justifyLastLine="0" shrinkToFit="0" readingOrder="0"/>
      <border diagonalUp="0" diagonalDown="0">
        <left style="thick">
          <color rgb="FFFF0000"/>
        </left>
        <right style="thick">
          <color rgb="FFFF0000"/>
        </right>
        <top style="thick">
          <color rgb="FFFF0000"/>
        </top>
        <bottom style="thick">
          <color rgb="FFFF0000"/>
        </bottom>
        <vertical style="thick">
          <color rgb="FFFF0000"/>
        </vertical>
        <horizontal style="thick">
          <color rgb="FFFF0000"/>
        </horizontal>
      </border>
      <protection locked="0" hidden="0"/>
    </dxf>
    <dxf>
      <alignment horizontal="center" vertical="center" textRotation="0" wrapText="0" relativeIndent="0" justifyLastLine="0" shrinkToFit="0" readingOrder="0"/>
      <border diagonalUp="0" diagonalDown="0">
        <left style="thick">
          <color rgb="FFFF0000"/>
        </left>
        <right style="thick">
          <color rgb="FFFF0000"/>
        </right>
        <top style="thick">
          <color rgb="FFFF0000"/>
        </top>
        <bottom style="thick">
          <color rgb="FFFF0000"/>
        </bottom>
        <vertical style="thick">
          <color rgb="FFFF0000"/>
        </vertical>
        <horizontal style="thick">
          <color rgb="FFFF0000"/>
        </horizontal>
      </border>
      <protection locked="0" hidden="0"/>
    </dxf>
    <dxf>
      <alignment horizontal="center" vertical="center" textRotation="0" wrapText="0" relativeIndent="0" justifyLastLine="0" shrinkToFit="0" readingOrder="0"/>
      <border diagonalUp="0" diagonalDown="0">
        <left style="thick">
          <color rgb="FFFF0000"/>
        </left>
        <right style="thick">
          <color rgb="FFFF0000"/>
        </right>
        <top style="thick">
          <color rgb="FFFF0000"/>
        </top>
        <bottom style="thick">
          <color rgb="FFFF0000"/>
        </bottom>
        <vertical style="thick">
          <color rgb="FFFF0000"/>
        </vertical>
        <horizontal style="thick">
          <color rgb="FFFF0000"/>
        </horizontal>
      </border>
      <protection locked="0" hidden="0"/>
    </dxf>
    <dxf>
      <alignment horizontal="center" vertical="center" textRotation="0" wrapText="0" relativeIndent="0" justifyLastLine="0" shrinkToFit="0" readingOrder="0"/>
      <border diagonalUp="0" diagonalDown="0">
        <left style="thick">
          <color rgb="FFFF0000"/>
        </left>
        <right style="thick">
          <color rgb="FFFF0000"/>
        </right>
        <top style="thick">
          <color rgb="FFFF0000"/>
        </top>
        <bottom style="thick">
          <color rgb="FFFF0000"/>
        </bottom>
        <vertical style="thick">
          <color rgb="FFFF0000"/>
        </vertical>
        <horizontal style="thick">
          <color rgb="FFFF0000"/>
        </horizontal>
      </border>
      <protection locked="0" hidden="0"/>
    </dxf>
    <dxf>
      <alignment horizontal="center" vertical="center" textRotation="0" wrapText="0" relativeIndent="0" justifyLastLine="0" shrinkToFit="0" readingOrder="0"/>
      <border diagonalUp="0" diagonalDown="0">
        <left style="thick">
          <color rgb="FFFF0000"/>
        </left>
        <right style="thick">
          <color rgb="FFFF0000"/>
        </right>
        <top style="thick">
          <color rgb="FFFF0000"/>
        </top>
        <bottom style="thick">
          <color rgb="FFFF0000"/>
        </bottom>
        <vertical style="thick">
          <color rgb="FFFF0000"/>
        </vertical>
        <horizontal style="thick">
          <color rgb="FFFF0000"/>
        </horizontal>
      </border>
      <protection locked="0" hidden="0"/>
    </dxf>
    <dxf>
      <alignment horizontal="center" vertical="center" textRotation="0" wrapText="0" relativeIndent="0" justifyLastLine="0" shrinkToFit="0" readingOrder="0"/>
      <border diagonalUp="0" diagonalDown="0">
        <left style="thick">
          <color rgb="FFFF0000"/>
        </left>
        <right style="thick">
          <color rgb="FFFF0000"/>
        </right>
        <top style="thick">
          <color rgb="FFFF0000"/>
        </top>
        <bottom style="thick">
          <color rgb="FFFF0000"/>
        </bottom>
        <vertical style="thick">
          <color rgb="FFFF0000"/>
        </vertical>
        <horizontal style="thick">
          <color rgb="FFFF0000"/>
        </horizontal>
      </border>
      <protection locked="0" hidden="0"/>
    </dxf>
    <dxf>
      <alignment horizontal="center" vertical="center" textRotation="0" wrapText="0" relativeIndent="0" justifyLastLine="0" shrinkToFit="0" readingOrder="0"/>
      <border diagonalUp="0" diagonalDown="0">
        <left style="thick">
          <color rgb="FFFF0000"/>
        </left>
        <right style="thick">
          <color rgb="FFFF0000"/>
        </right>
        <top style="thick">
          <color rgb="FFFF0000"/>
        </top>
        <bottom style="thick">
          <color rgb="FFFF0000"/>
        </bottom>
        <vertical style="thick">
          <color rgb="FFFF0000"/>
        </vertical>
        <horizontal style="thick">
          <color rgb="FFFF0000"/>
        </horizontal>
      </border>
      <protection locked="0" hidden="0"/>
    </dxf>
    <dxf>
      <alignment horizontal="center" vertical="center" textRotation="0" wrapText="0" relativeIndent="0" justifyLastLine="0" shrinkToFit="0" readingOrder="0"/>
      <border diagonalUp="0" diagonalDown="0">
        <left style="thick">
          <color rgb="FFFF0000"/>
        </left>
        <right style="thick">
          <color rgb="FFFF0000"/>
        </right>
        <top style="thick">
          <color rgb="FFFF0000"/>
        </top>
        <bottom style="thick">
          <color rgb="FFFF0000"/>
        </bottom>
        <vertical style="thick">
          <color rgb="FFFF0000"/>
        </vertical>
        <horizontal style="thick">
          <color rgb="FFFF0000"/>
        </horizontal>
      </border>
      <protection locked="0" hidden="0"/>
    </dxf>
    <dxf>
      <alignment horizontal="center" vertical="center" textRotation="0" wrapText="0" relativeIndent="0" justifyLastLine="0" shrinkToFit="0" readingOrder="0"/>
      <border diagonalUp="0" diagonalDown="0" outline="0">
        <left style="thick">
          <color rgb="FFFF0000"/>
        </left>
        <right style="thick">
          <color rgb="FFFF0000"/>
        </right>
        <top style="thick">
          <color rgb="FFFF0000"/>
        </top>
        <bottom style="thick">
          <color rgb="FFFF0000"/>
        </bottom>
      </border>
      <protection locked="0" hidden="0"/>
    </dxf>
    <dxf>
      <numFmt numFmtId="0" formatCode="General"/>
      <alignment horizontal="center" vertical="center" textRotation="0" wrapText="0" indent="0" justifyLastLine="0" shrinkToFit="0" readingOrder="0"/>
      <border diagonalUp="0" diagonalDown="0" outline="0">
        <left style="thick">
          <color rgb="FFFF0000"/>
        </left>
        <right style="thick">
          <color rgb="FFFF0000"/>
        </right>
        <top style="thick">
          <color rgb="FFFF0000"/>
        </top>
        <bottom style="thick">
          <color rgb="FFFF0000"/>
        </bottom>
      </border>
      <protection locked="1" hidden="1"/>
    </dxf>
    <dxf>
      <numFmt numFmtId="0" formatCode="General"/>
      <alignment horizontal="center" vertical="center" textRotation="0" wrapText="0" indent="0" justifyLastLine="0" shrinkToFit="0" readingOrder="0"/>
      <border diagonalUp="0" diagonalDown="0" outline="0">
        <left/>
        <right style="thick">
          <color rgb="FFFF0000"/>
        </right>
        <top style="thick">
          <color rgb="FFFF0000"/>
        </top>
        <bottom style="thick">
          <color rgb="FFFF0000"/>
        </bottom>
      </border>
      <protection locked="1" hidden="1"/>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general" vertical="center" textRotation="0" wrapText="0" indent="0" justifyLastLine="0" shrinkToFit="0" readingOrder="0"/>
      <protection locked="0" hidden="0"/>
    </dxf>
    <dxf>
      <border>
        <bottom style="thin">
          <color indexed="64"/>
        </bottom>
      </border>
    </dxf>
    <dxf>
      <font>
        <b val="0"/>
        <i val="0"/>
        <strike val="0"/>
        <condense val="0"/>
        <extend val="0"/>
        <outline val="0"/>
        <shadow val="0"/>
        <u val="none"/>
        <vertAlign val="baseline"/>
        <sz val="10"/>
        <color rgb="FFFF0000"/>
        <name val="Calibri"/>
        <scheme val="minor"/>
      </font>
      <fill>
        <patternFill patternType="solid">
          <fgColor indexed="64"/>
          <bgColor rgb="FFFFFF00"/>
        </patternFill>
      </fill>
      <alignment horizontal="center" vertical="center" textRotation="0" wrapText="1" indent="0" justifyLastLine="0" shrinkToFit="0" readingOrder="0"/>
      <border diagonalUp="0" diagonalDown="0" outline="0">
        <left style="thick">
          <color rgb="FFFF0000"/>
        </left>
        <right style="thick">
          <color rgb="FFFF0000"/>
        </right>
        <top/>
        <bottom/>
      </border>
      <protection locked="1" hidden="1"/>
    </dxf>
    <dxf>
      <numFmt numFmtId="0" formatCode="General"/>
      <fill>
        <patternFill patternType="solid">
          <fgColor indexed="64"/>
          <bgColor theme="9"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numFmt numFmtId="0" formatCode="General"/>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numFmt numFmtId="0" formatCode="General"/>
      <fill>
        <patternFill patternType="solid">
          <fgColor indexed="64"/>
          <bgColor theme="9"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border outline="0">
        <top style="thin">
          <color indexed="64"/>
        </top>
      </border>
    </dxf>
    <dxf>
      <alignment vertical="center" textRotation="0" indent="0" justifyLastLine="0" shrinkToFit="0" readingOrder="0"/>
      <protection locked="0" hidden="0"/>
    </dxf>
    <dxf>
      <border outline="0">
        <bottom style="thin">
          <color indexed="64"/>
        </bottom>
      </border>
    </dxf>
    <dxf>
      <font>
        <b val="0"/>
        <i val="0"/>
        <strike val="0"/>
        <condense val="0"/>
        <extend val="0"/>
        <outline val="0"/>
        <shadow val="0"/>
        <u val="none"/>
        <vertAlign val="baseline"/>
        <sz val="10"/>
        <color rgb="FFFF0000"/>
        <name val="Calibri"/>
        <scheme val="minor"/>
      </font>
      <fill>
        <patternFill patternType="solid">
          <fgColor indexed="64"/>
          <bgColor rgb="FFFFFF00"/>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1"/>
    </dxf>
    <dxf>
      <font>
        <b val="0"/>
        <i val="0"/>
        <strike val="0"/>
        <condense val="0"/>
        <extend val="0"/>
        <outline val="0"/>
        <shadow val="0"/>
        <u val="none"/>
        <vertAlign val="baseline"/>
        <sz val="11"/>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scheme val="minor"/>
      </font>
      <numFmt numFmtId="1" formatCode="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scheme val="minor"/>
      </font>
      <numFmt numFmtId="164" formatCode="####\ ####\ ####"/>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1"/>
        <color theme="1"/>
        <name val="Calibri"/>
        <scheme val="minor"/>
      </font>
      <numFmt numFmtId="1"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scheme val="minor"/>
      </font>
      <numFmt numFmtId="0" formatCode="Genera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scheme val="minor"/>
      </font>
      <numFmt numFmtId="0" formatCode="Genera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scheme val="minor"/>
      </font>
      <numFmt numFmtId="0" formatCode="Genera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1"/>
        <color theme="1"/>
        <name val="Calibri"/>
        <scheme val="minor"/>
      </font>
      <numFmt numFmtId="0" formatCode="Genera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1"/>
        <color theme="1"/>
        <name val="Calibri"/>
        <scheme val="minor"/>
      </font>
      <numFmt numFmtId="0" formatCode="Genera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1"/>
        <color theme="1"/>
        <name val="Calibri"/>
        <scheme val="minor"/>
      </font>
      <numFmt numFmtId="0" formatCode="Genera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1"/>
        <color theme="1"/>
        <name val="Calibri"/>
        <scheme val="minor"/>
      </font>
      <numFmt numFmtId="0" formatCode="Genera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1"/>
        <color theme="1"/>
        <name val="Calibri"/>
        <scheme val="minor"/>
      </font>
      <numFmt numFmtId="0" formatCode="Genera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protection locked="1" hidden="1"/>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general" vertical="center"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0"/>
        <color rgb="FFFF0000"/>
        <name val="Calibri"/>
        <scheme val="minor"/>
      </font>
      <fill>
        <patternFill patternType="solid">
          <fgColor indexed="64"/>
          <bgColor rgb="FFFFFF00"/>
        </patternFill>
      </fill>
      <alignment horizontal="center" vertical="center" textRotation="0" wrapText="0" indent="0" justifyLastLine="0" shrinkToFit="0" readingOrder="0"/>
      <border diagonalUp="0" diagonalDown="0" outline="0">
        <left style="thin">
          <color indexed="64"/>
        </left>
        <right style="thin">
          <color indexed="64"/>
        </right>
        <top/>
        <bottom/>
      </border>
      <protection locked="1" hidden="1"/>
    </dxf>
  </dxfs>
  <tableStyles count="0" defaultTableStyle="TableStyleMedium2" defaultPivotStyle="PivotStyleLight16"/>
  <colors>
    <mruColors>
      <color rgb="FFFF00FF"/>
      <color rgb="FFFFFFCC"/>
      <color rgb="FFE7FED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hyperlink" Target="#'&#2325;&#2366;&#2352;&#2381;&#2350;&#2367;&#2325; &#2357;&#2367;&#2357;&#2352;&#2339;'!A1"/></Relationships>
</file>

<file path=xl/drawings/_rels/drawing3.xml.rels><?xml version="1.0" encoding="UTF-8" standalone="yes"?>
<Relationships xmlns="http://schemas.openxmlformats.org/package/2006/relationships"><Relationship Id="rId1" Type="http://schemas.openxmlformats.org/officeDocument/2006/relationships/hyperlink" Target="#'&#2348;&#2367;&#2354; &#2324;&#2352; T.V.&#2344;.'!A1"/></Relationships>
</file>

<file path=xl/drawings/_rels/drawing4.xml.rels><?xml version="1.0" encoding="UTF-8" standalone="yes"?>
<Relationships xmlns="http://schemas.openxmlformats.org/package/2006/relationships"><Relationship Id="rId1" Type="http://schemas.openxmlformats.org/officeDocument/2006/relationships/hyperlink" Target="#&#2349;&#2340;&#2375;!A1"/></Relationships>
</file>

<file path=xl/drawings/_rels/drawing5.xml.rels><?xml version="1.0" encoding="UTF-8" standalone="yes"?>
<Relationships xmlns="http://schemas.openxmlformats.org/package/2006/relationships"><Relationship Id="rId1" Type="http://schemas.openxmlformats.org/officeDocument/2006/relationships/hyperlink" Target="#&#2325;&#2335;&#2379;&#2340;&#2367;&#2351;&#2366;&#2305;!A1"/></Relationships>
</file>

<file path=xl/drawings/_rels/drawing6.xml.rels><?xml version="1.0" encoding="UTF-8" standalone="yes"?>
<Relationships xmlns="http://schemas.openxmlformats.org/package/2006/relationships"><Relationship Id="rId1" Type="http://schemas.openxmlformats.org/officeDocument/2006/relationships/hyperlink" Target="#'Edit Pay Posting'!A1"/></Relationships>
</file>

<file path=xl/drawings/_rels/drawing7.xml.rels><?xml version="1.0" encoding="UTF-8" standalone="yes"?>
<Relationships xmlns="http://schemas.openxmlformats.org/package/2006/relationships"><Relationship Id="rId1" Type="http://schemas.openxmlformats.org/officeDocument/2006/relationships/hyperlink" Target="#'PRINT PAY POSTING '!A1"/></Relationships>
</file>

<file path=xl/drawings/_rels/drawing8.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EDIT PAY POSTING'!A1"/></Relationships>
</file>

<file path=xl/drawings/drawing1.xml><?xml version="1.0" encoding="utf-8"?>
<xdr:wsDr xmlns:xdr="http://schemas.openxmlformats.org/drawingml/2006/spreadsheetDrawing" xmlns:a="http://schemas.openxmlformats.org/drawingml/2006/main">
  <xdr:oneCellAnchor>
    <xdr:from>
      <xdr:col>1</xdr:col>
      <xdr:colOff>0</xdr:colOff>
      <xdr:row>20</xdr:row>
      <xdr:rowOff>19050</xdr:rowOff>
    </xdr:from>
    <xdr:ext cx="1095374" cy="1162050"/>
    <xdr:pic>
      <xdr:nvPicPr>
        <xdr:cNvPr id="2" name="image4.jpg"/>
        <xdr:cNvPicPr preferRelativeResize="0"/>
      </xdr:nvPicPr>
      <xdr:blipFill>
        <a:blip xmlns:r="http://schemas.openxmlformats.org/officeDocument/2006/relationships" r:embed="rId1" cstate="print"/>
        <a:stretch>
          <a:fillRect/>
        </a:stretch>
      </xdr:blipFill>
      <xdr:spPr>
        <a:xfrm>
          <a:off x="0" y="7915275"/>
          <a:ext cx="1095374" cy="1162050"/>
        </a:xfrm>
        <a:prstGeom prst="rect">
          <a:avLst/>
        </a:prstGeom>
        <a:noFill/>
      </xdr:spPr>
    </xdr:pic>
    <xdr:clientData fLocksWithSheet="0"/>
  </xdr:oneCellAnchor>
  <xdr:twoCellAnchor editAs="oneCell">
    <xdr:from>
      <xdr:col>10</xdr:col>
      <xdr:colOff>600075</xdr:colOff>
      <xdr:row>20</xdr:row>
      <xdr:rowOff>38101</xdr:rowOff>
    </xdr:from>
    <xdr:to>
      <xdr:col>12</xdr:col>
      <xdr:colOff>561974</xdr:colOff>
      <xdr:row>22</xdr:row>
      <xdr:rowOff>161925</xdr:rowOff>
    </xdr:to>
    <xdr:pic>
      <xdr:nvPicPr>
        <xdr:cNvPr id="3" name="Picture 2" descr="Capture.JPG"/>
        <xdr:cNvPicPr>
          <a:picLocks noChangeAspect="1"/>
        </xdr:cNvPicPr>
      </xdr:nvPicPr>
      <xdr:blipFill>
        <a:blip xmlns:r="http://schemas.openxmlformats.org/officeDocument/2006/relationships" r:embed="rId2" cstate="print"/>
        <a:stretch>
          <a:fillRect/>
        </a:stretch>
      </xdr:blipFill>
      <xdr:spPr>
        <a:xfrm>
          <a:off x="6724650" y="7934326"/>
          <a:ext cx="1181099" cy="1133474"/>
        </a:xfrm>
        <a:prstGeom prst="rect">
          <a:avLst/>
        </a:prstGeom>
        <a:ln>
          <a:solidFill>
            <a:srgbClr val="FF00FF"/>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695325</xdr:colOff>
      <xdr:row>0</xdr:row>
      <xdr:rowOff>142875</xdr:rowOff>
    </xdr:from>
    <xdr:to>
      <xdr:col>11</xdr:col>
      <xdr:colOff>476250</xdr:colOff>
      <xdr:row>2</xdr:row>
      <xdr:rowOff>57150</xdr:rowOff>
    </xdr:to>
    <xdr:sp macro="" textlink="">
      <xdr:nvSpPr>
        <xdr:cNvPr id="2" name="Right Arrow 1">
          <a:hlinkClick xmlns:r="http://schemas.openxmlformats.org/officeDocument/2006/relationships" r:id="rId1"/>
        </xdr:cNvPr>
        <xdr:cNvSpPr/>
      </xdr:nvSpPr>
      <xdr:spPr>
        <a:xfrm>
          <a:off x="12696825" y="142875"/>
          <a:ext cx="1657350" cy="552450"/>
        </a:xfrm>
        <a:prstGeom prst="rightArrow">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IN" sz="1100">
              <a:solidFill>
                <a:srgbClr val="FFFF00"/>
              </a:solidFill>
            </a:rPr>
            <a:t>GO TO </a:t>
          </a:r>
          <a:r>
            <a:rPr lang="hi-IN" sz="1100">
              <a:solidFill>
                <a:srgbClr val="FFFF00"/>
              </a:solidFill>
            </a:rPr>
            <a:t>कार्मिक विवरण</a:t>
          </a:r>
          <a:endParaRPr lang="en-US" sz="1100">
            <a:solidFill>
              <a:srgbClr val="FFFF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314740</xdr:colOff>
      <xdr:row>1</xdr:row>
      <xdr:rowOff>115958</xdr:rowOff>
    </xdr:from>
    <xdr:to>
      <xdr:col>14</xdr:col>
      <xdr:colOff>1367459</xdr:colOff>
      <xdr:row>3</xdr:row>
      <xdr:rowOff>24848</xdr:rowOff>
    </xdr:to>
    <xdr:sp macro="" textlink="">
      <xdr:nvSpPr>
        <xdr:cNvPr id="2" name="Right Arrow 1">
          <a:hlinkClick xmlns:r="http://schemas.openxmlformats.org/officeDocument/2006/relationships" r:id="rId1"/>
        </xdr:cNvPr>
        <xdr:cNvSpPr/>
      </xdr:nvSpPr>
      <xdr:spPr>
        <a:xfrm>
          <a:off x="12589566" y="364436"/>
          <a:ext cx="1930676" cy="654325"/>
        </a:xfrm>
        <a:prstGeom prst="rightArrow">
          <a:avLst/>
        </a:prstGeom>
        <a:solidFill>
          <a:srgbClr val="FFFFCC"/>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US" sz="1200" b="1">
              <a:solidFill>
                <a:srgbClr val="FF0000"/>
              </a:solidFill>
            </a:rPr>
            <a:t>GO TO  BILL AND TV NO </a:t>
          </a:r>
          <a:r>
            <a:rPr lang="en-US" sz="1100" b="1" baseline="0"/>
            <a:t>TV No</a:t>
          </a:r>
          <a:endParaRPr lang="en-US" sz="11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390525</xdr:colOff>
      <xdr:row>1</xdr:row>
      <xdr:rowOff>209549</xdr:rowOff>
    </xdr:from>
    <xdr:to>
      <xdr:col>5</xdr:col>
      <xdr:colOff>1080052</xdr:colOff>
      <xdr:row>3</xdr:row>
      <xdr:rowOff>57150</xdr:rowOff>
    </xdr:to>
    <xdr:sp macro="" textlink="">
      <xdr:nvSpPr>
        <xdr:cNvPr id="2" name="Right Arrow 1">
          <a:hlinkClick xmlns:r="http://schemas.openxmlformats.org/officeDocument/2006/relationships" r:id="rId1"/>
        </xdr:cNvPr>
        <xdr:cNvSpPr/>
      </xdr:nvSpPr>
      <xdr:spPr>
        <a:xfrm>
          <a:off x="4619625" y="523874"/>
          <a:ext cx="1870627" cy="619126"/>
        </a:xfrm>
        <a:prstGeom prst="rightArrow">
          <a:avLst/>
        </a:prstGeom>
        <a:solidFill>
          <a:schemeClr val="bg1"/>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US" sz="1100" b="1">
              <a:solidFill>
                <a:srgbClr val="FF0000"/>
              </a:solidFill>
            </a:rPr>
            <a:t>GO TO ALLOWANCES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381000</xdr:colOff>
      <xdr:row>1</xdr:row>
      <xdr:rowOff>19454</xdr:rowOff>
    </xdr:from>
    <xdr:to>
      <xdr:col>10</xdr:col>
      <xdr:colOff>824119</xdr:colOff>
      <xdr:row>3</xdr:row>
      <xdr:rowOff>151985</xdr:rowOff>
    </xdr:to>
    <xdr:sp macro="" textlink="">
      <xdr:nvSpPr>
        <xdr:cNvPr id="2" name="Right Arrow 1">
          <a:hlinkClick xmlns:r="http://schemas.openxmlformats.org/officeDocument/2006/relationships" r:id="rId1"/>
        </xdr:cNvPr>
        <xdr:cNvSpPr/>
      </xdr:nvSpPr>
      <xdr:spPr>
        <a:xfrm>
          <a:off x="7210425" y="267104"/>
          <a:ext cx="1871869" cy="704031"/>
        </a:xfrm>
        <a:prstGeom prst="rightArrow">
          <a:avLst/>
        </a:prstGeom>
        <a:solidFill>
          <a:schemeClr val="accent6">
            <a:lumMod val="20000"/>
            <a:lumOff val="80000"/>
          </a:schemeClr>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US" sz="1100" b="1">
              <a:solidFill>
                <a:srgbClr val="FF00FF"/>
              </a:solidFill>
            </a:rPr>
            <a:t>GO TO DEDUCTION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133350</xdr:colOff>
      <xdr:row>0</xdr:row>
      <xdr:rowOff>149489</xdr:rowOff>
    </xdr:from>
    <xdr:to>
      <xdr:col>14</xdr:col>
      <xdr:colOff>938833</xdr:colOff>
      <xdr:row>3</xdr:row>
      <xdr:rowOff>26088</xdr:rowOff>
    </xdr:to>
    <xdr:sp macro="" textlink="">
      <xdr:nvSpPr>
        <xdr:cNvPr id="2" name="Right Arrow 1">
          <a:hlinkClick xmlns:r="http://schemas.openxmlformats.org/officeDocument/2006/relationships" r:id="rId1"/>
        </xdr:cNvPr>
        <xdr:cNvSpPr/>
      </xdr:nvSpPr>
      <xdr:spPr>
        <a:xfrm>
          <a:off x="8115300" y="149489"/>
          <a:ext cx="1872283" cy="867199"/>
        </a:xfrm>
        <a:prstGeom prst="rightArrow">
          <a:avLst/>
        </a:prstGeom>
        <a:solidFill>
          <a:schemeClr val="accent4">
            <a:lumMod val="50000"/>
          </a:schemeClr>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US" sz="1100" b="1">
              <a:solidFill>
                <a:srgbClr val="FFFF00"/>
              </a:solidFill>
            </a:rPr>
            <a:t>GO TO PAY POSTING</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14</xdr:col>
      <xdr:colOff>0</xdr:colOff>
      <xdr:row>9</xdr:row>
      <xdr:rowOff>76199</xdr:rowOff>
    </xdr:from>
    <xdr:to>
      <xdr:col>18</xdr:col>
      <xdr:colOff>114300</xdr:colOff>
      <xdr:row>13</xdr:row>
      <xdr:rowOff>219075</xdr:rowOff>
    </xdr:to>
    <xdr:sp macro="" textlink="">
      <xdr:nvSpPr>
        <xdr:cNvPr id="2" name="6-Point Star 1">
          <a:hlinkClick xmlns:r="http://schemas.openxmlformats.org/officeDocument/2006/relationships" r:id="rId1"/>
        </xdr:cNvPr>
        <xdr:cNvSpPr/>
      </xdr:nvSpPr>
      <xdr:spPr>
        <a:xfrm>
          <a:off x="10267950" y="2495549"/>
          <a:ext cx="1476375" cy="1133476"/>
        </a:xfrm>
        <a:prstGeom prst="star6">
          <a:avLst/>
        </a:prstGeom>
        <a:gradFill>
          <a:gsLst>
            <a:gs pos="45000">
              <a:schemeClr val="accent2">
                <a:shade val="51000"/>
                <a:satMod val="130000"/>
              </a:schemeClr>
            </a:gs>
            <a:gs pos="4000">
              <a:schemeClr val="accent2">
                <a:shade val="93000"/>
                <a:satMod val="130000"/>
              </a:schemeClr>
            </a:gs>
            <a:gs pos="41000">
              <a:schemeClr val="accent3">
                <a:alpha val="69000"/>
              </a:schemeClr>
            </a:gs>
          </a:gsLst>
        </a:gradFill>
        <a:effectLst>
          <a:outerShdw blurRad="40000" dist="23000" dir="5400000" rotWithShape="0">
            <a:srgbClr val="000000">
              <a:alpha val="35000"/>
            </a:srgbClr>
          </a:outerShdw>
          <a:reflection dist="50800" dir="5400000" sy="-100000" algn="bl" rotWithShape="0"/>
        </a:effectLst>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US" sz="1400" b="1">
              <a:solidFill>
                <a:srgbClr val="FFFF00"/>
              </a:solidFill>
            </a:rPr>
            <a:t>GO TO PAY  PRINT</a:t>
          </a:r>
          <a:endParaRPr lang="en-US" sz="1400" b="1">
            <a:solidFill>
              <a:schemeClr val="bg1"/>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13</xdr:col>
      <xdr:colOff>629515</xdr:colOff>
      <xdr:row>3</xdr:row>
      <xdr:rowOff>47625</xdr:rowOff>
    </xdr:from>
    <xdr:to>
      <xdr:col>16</xdr:col>
      <xdr:colOff>562840</xdr:colOff>
      <xdr:row>6</xdr:row>
      <xdr:rowOff>248516</xdr:rowOff>
    </xdr:to>
    <xdr:sp macro="" textlink="">
      <xdr:nvSpPr>
        <xdr:cNvPr id="5" name="Left Arrow 4">
          <a:hlinkClick xmlns:r="http://schemas.openxmlformats.org/officeDocument/2006/relationships" r:id="rId1"/>
        </xdr:cNvPr>
        <xdr:cNvSpPr/>
      </xdr:nvSpPr>
      <xdr:spPr>
        <a:xfrm>
          <a:off x="10154515" y="1043420"/>
          <a:ext cx="1795030" cy="850323"/>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US" sz="1200" b="1"/>
            <a:t>GO TO EDIT PAY</a:t>
          </a:r>
        </a:p>
      </xdr:txBody>
    </xdr:sp>
    <xdr:clientData/>
  </xdr:twoCellAnchor>
  <xdr:twoCellAnchor editAs="oneCell">
    <xdr:from>
      <xdr:col>14</xdr:col>
      <xdr:colOff>38100</xdr:colOff>
      <xdr:row>1</xdr:row>
      <xdr:rowOff>47625</xdr:rowOff>
    </xdr:from>
    <xdr:to>
      <xdr:col>15</xdr:col>
      <xdr:colOff>80357</xdr:colOff>
      <xdr:row>3</xdr:row>
      <xdr:rowOff>87110</xdr:rowOff>
    </xdr:to>
    <xdr:pic>
      <xdr:nvPicPr>
        <xdr:cNvPr id="7" name="Picture 6" descr="Capture.JPG"/>
        <xdr:cNvPicPr>
          <a:picLocks noChangeAspect="1"/>
        </xdr:cNvPicPr>
      </xdr:nvPicPr>
      <xdr:blipFill>
        <a:blip xmlns:r="http://schemas.openxmlformats.org/officeDocument/2006/relationships" r:embed="rId2" cstate="print">
          <a:lum bright="10000"/>
        </a:blip>
        <a:stretch>
          <a:fillRect/>
        </a:stretch>
      </xdr:blipFill>
      <xdr:spPr>
        <a:xfrm>
          <a:off x="10191750" y="390525"/>
          <a:ext cx="651857" cy="687185"/>
        </a:xfrm>
        <a:prstGeom prst="rect">
          <a:avLst/>
        </a:prstGeom>
        <a:noFill/>
        <a:ln>
          <a:noFill/>
        </a:ln>
        <a:effectLst>
          <a:glow rad="139700">
            <a:schemeClr val="accent2">
              <a:satMod val="175000"/>
              <a:alpha val="40000"/>
            </a:schemeClr>
          </a:glow>
        </a:effectLst>
      </xdr:spPr>
    </xdr:pic>
    <xdr:clientData/>
  </xdr:twoCellAnchor>
</xdr:wsDr>
</file>

<file path=xl/tables/table1.xml><?xml version="1.0" encoding="utf-8"?>
<table xmlns="http://schemas.openxmlformats.org/spreadsheetml/2006/main" id="1" name="कार्मिक_विवरण" displayName="कार्मिक_विवरण" ref="A4:P300" totalsRowShown="0" headerRowDxfId="55" dataDxfId="53" headerRowBorderDxfId="54" tableBorderDxfId="52" totalsRowBorderDxfId="51">
  <tableColumns count="16">
    <tableColumn id="1" name="S.N." dataDxfId="50">
      <calculatedColumnFormula>IF(कार्मिक_विवरण[NAME]="","",ROWS($A$2:A2))</calculatedColumnFormula>
    </tableColumn>
    <tableColumn id="2" name="NAME" dataDxfId="49">
      <calculatedColumnFormula>IF('शालादर्पण कार्मिक DATA'!A4="","",'शालादर्पण कार्मिक DATA'!A4)</calculatedColumnFormula>
    </tableColumn>
    <tableColumn id="3" name="पद" dataDxfId="48">
      <calculatedColumnFormula>UPPER(IF('शालादर्पण कार्मिक DATA'!F4="","",'शालादर्पण कार्मिक DATA'!F4))</calculatedColumnFormula>
    </tableColumn>
    <tableColumn id="4" name="DOB" dataDxfId="47">
      <calculatedColumnFormula>IF('शालादर्पण कार्मिक DATA'!E4="","",'शालादर्पण कार्मिक DATA'!E4)</calculatedColumnFormula>
    </tableColumn>
    <tableColumn id="5" name="PAN NO" dataDxfId="46">
      <calculatedColumnFormula>IF('शालादर्पण कार्मिक DATA'!K4="","",'शालादर्पण कार्मिक DATA'!K4)</calculatedColumnFormula>
    </tableColumn>
    <tableColumn id="6" name="EMP. ID" dataDxfId="45">
      <calculatedColumnFormula>IF('शालादर्पण कार्मिक DATA'!B4="","",'शालादर्पण कार्मिक DATA'!B4)</calculatedColumnFormula>
    </tableColumn>
    <tableColumn id="16" name="NPS EMPLOYEE" dataDxfId="44"/>
    <tableColumn id="14" name="HRA RATE" dataDxfId="43"/>
    <tableColumn id="7" name="SI No." dataDxfId="42"/>
    <tableColumn id="8" name="GPF No." dataDxfId="41"/>
    <tableColumn id="9" name="PRAN No." dataDxfId="40"/>
    <tableColumn id="10" name="आधार कार्ड नंबर" dataDxfId="39">
      <calculatedColumnFormula>IF('शालादर्पण कार्मिक DATA'!J4="","",'शालादर्पण कार्मिक DATA'!J4)</calculatedColumnFormula>
    </tableColumn>
    <tableColumn id="11" name="बैंक नाम" dataDxfId="38"/>
    <tableColumn id="12" name="IFSC Code" dataDxfId="37"/>
    <tableColumn id="13" name="बैंक A/c" dataDxfId="36"/>
    <tableColumn id="17" name="IS  IN PROBATION" dataDxfId="35"/>
  </tableColumns>
  <tableStyleInfo name="TableStyleLight21" showFirstColumn="0" showLastColumn="0" showRowStripes="0" showColumnStripes="0"/>
</table>
</file>

<file path=xl/tables/table2.xml><?xml version="1.0" encoding="utf-8"?>
<table xmlns="http://schemas.openxmlformats.org/spreadsheetml/2006/main" id="2" name="भते" displayName="भते" ref="A4:K105" totalsRowShown="0" headerRowDxfId="34" dataDxfId="32" headerRowBorderDxfId="33" tableBorderDxfId="31">
  <tableColumns count="11">
    <tableColumn id="1" name="S.NO" dataDxfId="30">
      <calculatedColumnFormula>IF(भते[[#This Row],[NAME]]="","",ROWS($A$2:A2))</calculatedColumnFormula>
    </tableColumn>
    <tableColumn id="2" name="NAME" dataDxfId="29">
      <calculatedColumnFormula>(IF(कार्मिक_विवरण[[#This Row],[NAME]]="","",कार्मिक_विवरण[[#This Row],[NAME]]))</calculatedColumnFormula>
    </tableColumn>
    <tableColumn id="3" name="APRIL MONTH मूल वेतन" dataDxfId="28"/>
    <tableColumn id="4" name="अवकाश वेतन " dataDxfId="27"/>
    <tableColumn id="5" name="विशेष वेतन" dataDxfId="26"/>
    <tableColumn id="8" name="विकलांग भत्ता" dataDxfId="25"/>
    <tableColumn id="9" name="शहरी भत्ता " dataDxfId="24"/>
    <tableColumn id="10" name="अन्य 1" dataDxfId="23"/>
    <tableColumn id="11" name="अन्य 2" dataDxfId="22"/>
    <tableColumn id="12" name="अन्य 3" dataDxfId="21"/>
    <tableColumn id="13" name="योग 1" dataDxfId="20">
      <calculatedColumnFormula>SUM(भते[[#This Row],[APRIL MONTH मूल वेतन]:[अन्य 3]])</calculatedColumnFormula>
    </tableColumn>
  </tableColumns>
  <tableStyleInfo name="TableStyleLight21" showFirstColumn="0" showLastColumn="0" showRowStripes="0" showColumnStripes="0"/>
</table>
</file>

<file path=xl/tables/table3.xml><?xml version="1.0" encoding="utf-8"?>
<table xmlns="http://schemas.openxmlformats.org/spreadsheetml/2006/main" id="3" name="कटोतियाँ" displayName="कटोतियाँ" ref="A4:O301" totalsRowShown="0" headerRowDxfId="19" dataDxfId="17" headerRowBorderDxfId="18" tableBorderDxfId="16" totalsRowBorderDxfId="15">
  <tableColumns count="15">
    <tableColumn id="1" name="क्र.सं." dataDxfId="14">
      <calculatedColumnFormula>IF(कटोतियाँ[[#This Row],[नाम]]="","",ROWS($A$2:A2))</calculatedColumnFormula>
    </tableColumn>
    <tableColumn id="2" name="नाम" dataDxfId="13">
      <calculatedColumnFormula>IF('शालादर्पण कार्मिक DATA'!A4="","",'शालादर्पण कार्मिक DATA'!A4)</calculatedColumnFormula>
    </tableColumn>
    <tableColumn id="3" name="GPF/GPF2004" dataDxfId="12"/>
    <tableColumn id="4" name="GPF Loan" dataDxfId="11"/>
    <tableColumn id="6" name="SI" dataDxfId="10"/>
    <tableColumn id="7" name="SI Loan" dataDxfId="9"/>
    <tableColumn id="8" name="ITAX" dataDxfId="8"/>
    <tableColumn id="9" name="RPMF/RGHS" dataDxfId="7"/>
    <tableColumn id="10" name="LIC" dataDxfId="6"/>
    <tableColumn id="11" name="OTHER" dataDxfId="5"/>
    <tableColumn id="12" name="GIS" dataDxfId="4"/>
    <tableColumn id="14" name="अन्य 1" dataDxfId="3"/>
    <tableColumn id="15" name="अन्य 2" dataDxfId="2"/>
    <tableColumn id="16" name="अन्य 3" dataDxfId="1"/>
    <tableColumn id="17" name="योग 2" dataDxfId="0">
      <calculatedColumnFormula>SUM(कटोतियाँ[[#This Row],[GPF/GPF2004]:[अन्य 3]])</calculatedColumnFormula>
    </tableColumn>
  </tableColumns>
  <tableStyleInfo name="TableStyleLight21"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bhagirathmalkalwania@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table" Target="../tables/table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FF00"/>
  </sheetPr>
  <dimension ref="A1:N26"/>
  <sheetViews>
    <sheetView tabSelected="1" workbookViewId="0">
      <selection activeCell="B1" sqref="B1:M1"/>
    </sheetView>
  </sheetViews>
  <sheetFormatPr defaultColWidth="0" defaultRowHeight="15" zeroHeight="1" x14ac:dyDescent="0.25"/>
  <cols>
    <col min="1" max="1" width="3.140625" customWidth="1"/>
    <col min="2" max="12" width="9.140625" customWidth="1"/>
    <col min="13" max="13" width="14.140625" customWidth="1"/>
    <col min="14" max="14" width="3.28515625" style="104" customWidth="1"/>
    <col min="15" max="16384" width="9.140625" hidden="1"/>
  </cols>
  <sheetData>
    <row r="1" spans="1:14" ht="26.25" customHeight="1" thickTop="1" thickBot="1" x14ac:dyDescent="0.3">
      <c r="A1" s="103"/>
      <c r="B1" s="134" t="s">
        <v>237</v>
      </c>
      <c r="C1" s="135"/>
      <c r="D1" s="135"/>
      <c r="E1" s="135"/>
      <c r="F1" s="135"/>
      <c r="G1" s="135"/>
      <c r="H1" s="135"/>
      <c r="I1" s="135"/>
      <c r="J1" s="135"/>
      <c r="K1" s="135"/>
      <c r="L1" s="135"/>
      <c r="M1" s="136"/>
      <c r="N1" s="103"/>
    </row>
    <row r="2" spans="1:14" ht="20.25" thickTop="1" thickBot="1" x14ac:dyDescent="0.3">
      <c r="A2" s="103"/>
      <c r="B2" s="134" t="s">
        <v>196</v>
      </c>
      <c r="C2" s="135"/>
      <c r="D2" s="135"/>
      <c r="E2" s="135"/>
      <c r="F2" s="135"/>
      <c r="G2" s="135"/>
      <c r="H2" s="135"/>
      <c r="I2" s="135"/>
      <c r="J2" s="135"/>
      <c r="K2" s="135"/>
      <c r="L2" s="135"/>
      <c r="M2" s="136"/>
      <c r="N2" s="103"/>
    </row>
    <row r="3" spans="1:14" ht="47.25" customHeight="1" thickTop="1" x14ac:dyDescent="0.25">
      <c r="A3" s="103"/>
      <c r="B3" s="148" t="s">
        <v>235</v>
      </c>
      <c r="C3" s="148"/>
      <c r="D3" s="148"/>
      <c r="E3" s="148"/>
      <c r="F3" s="148"/>
      <c r="G3" s="148"/>
      <c r="H3" s="148"/>
      <c r="I3" s="148"/>
      <c r="J3" s="148"/>
      <c r="K3" s="148"/>
      <c r="L3" s="148"/>
      <c r="M3" s="148"/>
      <c r="N3" s="103"/>
    </row>
    <row r="4" spans="1:14" ht="3.75" customHeight="1" x14ac:dyDescent="0.25">
      <c r="A4" s="103"/>
      <c r="B4" s="131"/>
      <c r="C4" s="131"/>
      <c r="D4" s="131"/>
      <c r="E4" s="131"/>
      <c r="F4" s="131"/>
      <c r="G4" s="131"/>
      <c r="H4" s="131"/>
      <c r="I4" s="131"/>
      <c r="J4" s="131"/>
      <c r="K4" s="131"/>
      <c r="L4" s="131"/>
      <c r="M4" s="131"/>
      <c r="N4" s="103"/>
    </row>
    <row r="5" spans="1:14" ht="27" customHeight="1" x14ac:dyDescent="0.25">
      <c r="A5" s="103"/>
      <c r="B5" s="149" t="s">
        <v>223</v>
      </c>
      <c r="C5" s="149"/>
      <c r="D5" s="149"/>
      <c r="E5" s="149"/>
      <c r="F5" s="149"/>
      <c r="G5" s="149"/>
      <c r="H5" s="149"/>
      <c r="I5" s="149"/>
      <c r="J5" s="149"/>
      <c r="K5" s="149"/>
      <c r="L5" s="149"/>
      <c r="M5" s="149"/>
      <c r="N5" s="103"/>
    </row>
    <row r="6" spans="1:14" ht="5.25" customHeight="1" x14ac:dyDescent="0.25">
      <c r="A6" s="103"/>
      <c r="B6" s="149"/>
      <c r="C6" s="149"/>
      <c r="D6" s="149"/>
      <c r="E6" s="149"/>
      <c r="F6" s="149"/>
      <c r="G6" s="149"/>
      <c r="H6" s="149"/>
      <c r="I6" s="149"/>
      <c r="J6" s="149"/>
      <c r="K6" s="149"/>
      <c r="L6" s="149"/>
      <c r="M6" s="149"/>
      <c r="N6" s="103"/>
    </row>
    <row r="7" spans="1:14" ht="14.25" customHeight="1" x14ac:dyDescent="0.25">
      <c r="A7" s="103"/>
      <c r="B7" s="150" t="s">
        <v>224</v>
      </c>
      <c r="C7" s="150"/>
      <c r="D7" s="150"/>
      <c r="E7" s="150"/>
      <c r="F7" s="150"/>
      <c r="G7" s="150"/>
      <c r="H7" s="150"/>
      <c r="I7" s="150"/>
      <c r="J7" s="150"/>
      <c r="K7" s="150"/>
      <c r="L7" s="150"/>
      <c r="M7" s="150"/>
      <c r="N7" s="103"/>
    </row>
    <row r="8" spans="1:14" ht="5.25" customHeight="1" x14ac:dyDescent="0.25">
      <c r="A8" s="103"/>
      <c r="B8" s="131"/>
      <c r="C8" s="131"/>
      <c r="D8" s="131"/>
      <c r="E8" s="131"/>
      <c r="F8" s="131"/>
      <c r="G8" s="131"/>
      <c r="H8" s="131"/>
      <c r="I8" s="131"/>
      <c r="J8" s="131"/>
      <c r="K8" s="131"/>
      <c r="L8" s="131"/>
      <c r="M8" s="131"/>
      <c r="N8" s="103"/>
    </row>
    <row r="9" spans="1:14" ht="33" customHeight="1" x14ac:dyDescent="0.25">
      <c r="A9" s="103"/>
      <c r="B9" s="132" t="s">
        <v>225</v>
      </c>
      <c r="C9" s="132"/>
      <c r="D9" s="132"/>
      <c r="E9" s="132"/>
      <c r="F9" s="132"/>
      <c r="G9" s="132"/>
      <c r="H9" s="132"/>
      <c r="I9" s="132"/>
      <c r="J9" s="132"/>
      <c r="K9" s="132"/>
      <c r="L9" s="132"/>
      <c r="M9" s="132"/>
      <c r="N9" s="103"/>
    </row>
    <row r="10" spans="1:14" ht="5.25" customHeight="1" x14ac:dyDescent="0.25">
      <c r="A10" s="103"/>
      <c r="B10" s="131"/>
      <c r="C10" s="131"/>
      <c r="D10" s="131"/>
      <c r="E10" s="131"/>
      <c r="F10" s="131"/>
      <c r="G10" s="131"/>
      <c r="H10" s="131"/>
      <c r="I10" s="131"/>
      <c r="J10" s="131"/>
      <c r="K10" s="131"/>
      <c r="L10" s="131"/>
      <c r="M10" s="131"/>
      <c r="N10" s="103"/>
    </row>
    <row r="11" spans="1:14" ht="33" customHeight="1" x14ac:dyDescent="0.25">
      <c r="A11" s="103"/>
      <c r="B11" s="133" t="s">
        <v>226</v>
      </c>
      <c r="C11" s="133"/>
      <c r="D11" s="133"/>
      <c r="E11" s="133"/>
      <c r="F11" s="133"/>
      <c r="G11" s="133"/>
      <c r="H11" s="133"/>
      <c r="I11" s="133"/>
      <c r="J11" s="133"/>
      <c r="K11" s="133"/>
      <c r="L11" s="133"/>
      <c r="M11" s="133"/>
      <c r="N11" s="103"/>
    </row>
    <row r="12" spans="1:14" ht="6" customHeight="1" x14ac:dyDescent="0.25">
      <c r="A12" s="103"/>
      <c r="B12" s="131"/>
      <c r="C12" s="131"/>
      <c r="D12" s="131"/>
      <c r="E12" s="131"/>
      <c r="F12" s="131"/>
      <c r="G12" s="131"/>
      <c r="H12" s="131"/>
      <c r="I12" s="131"/>
      <c r="J12" s="131"/>
      <c r="K12" s="131"/>
      <c r="L12" s="131"/>
      <c r="M12" s="131"/>
      <c r="N12" s="103"/>
    </row>
    <row r="13" spans="1:14" x14ac:dyDescent="0.25">
      <c r="A13" s="103"/>
      <c r="B13" s="147" t="s">
        <v>227</v>
      </c>
      <c r="C13" s="147"/>
      <c r="D13" s="147"/>
      <c r="E13" s="147"/>
      <c r="F13" s="147"/>
      <c r="G13" s="147"/>
      <c r="H13" s="147"/>
      <c r="I13" s="147"/>
      <c r="J13" s="147"/>
      <c r="K13" s="147"/>
      <c r="L13" s="147"/>
      <c r="M13" s="147"/>
      <c r="N13" s="103"/>
    </row>
    <row r="14" spans="1:14" ht="6" customHeight="1" x14ac:dyDescent="0.25">
      <c r="A14" s="103"/>
      <c r="B14" s="71"/>
      <c r="C14" s="71"/>
      <c r="D14" s="71"/>
      <c r="E14" s="71"/>
      <c r="F14" s="71"/>
      <c r="G14" s="71"/>
      <c r="H14" s="71"/>
      <c r="I14" s="71"/>
      <c r="J14" s="71"/>
      <c r="K14" s="71"/>
      <c r="L14" s="71"/>
      <c r="M14" s="71"/>
      <c r="N14" s="103"/>
    </row>
    <row r="15" spans="1:14" ht="225.75" customHeight="1" x14ac:dyDescent="0.25">
      <c r="A15" s="103"/>
      <c r="B15" s="140" t="s">
        <v>262</v>
      </c>
      <c r="C15" s="140"/>
      <c r="D15" s="140"/>
      <c r="E15" s="140"/>
      <c r="F15" s="140"/>
      <c r="G15" s="140"/>
      <c r="H15" s="140"/>
      <c r="I15" s="140"/>
      <c r="J15" s="140"/>
      <c r="K15" s="140"/>
      <c r="L15" s="140"/>
      <c r="M15" s="140"/>
      <c r="N15" s="103"/>
    </row>
    <row r="16" spans="1:14" ht="7.5" customHeight="1" x14ac:dyDescent="0.25">
      <c r="A16" s="103"/>
      <c r="B16" s="72"/>
      <c r="C16" s="72"/>
      <c r="D16" s="72"/>
      <c r="E16" s="72"/>
      <c r="F16" s="72"/>
      <c r="G16" s="72"/>
      <c r="H16" s="72"/>
      <c r="I16" s="72"/>
      <c r="J16" s="72"/>
      <c r="K16" s="72"/>
      <c r="L16" s="72"/>
      <c r="M16" s="72"/>
      <c r="N16" s="103"/>
    </row>
    <row r="17" spans="1:14" ht="50.25" customHeight="1" x14ac:dyDescent="0.25">
      <c r="A17" s="103"/>
      <c r="B17" s="141" t="s">
        <v>228</v>
      </c>
      <c r="C17" s="141"/>
      <c r="D17" s="141"/>
      <c r="E17" s="141"/>
      <c r="F17" s="141"/>
      <c r="G17" s="141"/>
      <c r="H17" s="141"/>
      <c r="I17" s="141"/>
      <c r="J17" s="141"/>
      <c r="K17" s="141"/>
      <c r="L17" s="141"/>
      <c r="M17" s="141"/>
      <c r="N17" s="103"/>
    </row>
    <row r="18" spans="1:14" ht="6" customHeight="1" x14ac:dyDescent="0.25">
      <c r="A18" s="103"/>
      <c r="B18" s="73"/>
      <c r="C18" s="73"/>
      <c r="D18" s="73"/>
      <c r="E18" s="73"/>
      <c r="F18" s="73"/>
      <c r="G18" s="73"/>
      <c r="H18" s="73"/>
      <c r="I18" s="73"/>
      <c r="J18" s="73"/>
      <c r="K18" s="73"/>
      <c r="L18" s="73"/>
      <c r="M18" s="73"/>
      <c r="N18" s="103"/>
    </row>
    <row r="19" spans="1:14" ht="53.25" customHeight="1" x14ac:dyDescent="0.25">
      <c r="A19" s="103"/>
      <c r="B19" s="142" t="s">
        <v>229</v>
      </c>
      <c r="C19" s="143"/>
      <c r="D19" s="143"/>
      <c r="E19" s="143"/>
      <c r="F19" s="143"/>
      <c r="G19" s="143"/>
      <c r="H19" s="143"/>
      <c r="I19" s="143"/>
      <c r="J19" s="143"/>
      <c r="K19" s="143"/>
      <c r="L19" s="143"/>
      <c r="M19" s="143"/>
      <c r="N19" s="103"/>
    </row>
    <row r="20" spans="1:14" x14ac:dyDescent="0.25">
      <c r="A20" s="103"/>
      <c r="B20" s="74"/>
      <c r="C20" s="74"/>
      <c r="D20" s="75"/>
      <c r="E20" s="74"/>
      <c r="F20" s="74"/>
      <c r="G20" s="74"/>
      <c r="H20" s="74"/>
      <c r="I20" s="74"/>
      <c r="J20" s="74"/>
      <c r="K20" s="74"/>
      <c r="L20" s="74"/>
      <c r="M20" s="74"/>
      <c r="N20" s="103"/>
    </row>
    <row r="21" spans="1:14" ht="21" x14ac:dyDescent="0.25">
      <c r="A21" s="103"/>
      <c r="B21" s="144" t="s">
        <v>230</v>
      </c>
      <c r="C21" s="144"/>
      <c r="D21" s="144"/>
      <c r="E21" s="144"/>
      <c r="F21" s="144"/>
      <c r="G21" s="144"/>
      <c r="H21" s="144"/>
      <c r="I21" s="144"/>
      <c r="J21" s="144"/>
      <c r="K21" s="144"/>
      <c r="L21" s="144"/>
      <c r="M21" s="144"/>
      <c r="N21" s="103"/>
    </row>
    <row r="22" spans="1:14" ht="26.25" x14ac:dyDescent="0.25">
      <c r="A22" s="103"/>
      <c r="B22" s="145" t="s">
        <v>231</v>
      </c>
      <c r="C22" s="145"/>
      <c r="D22" s="145"/>
      <c r="E22" s="145"/>
      <c r="F22" s="145"/>
      <c r="G22" s="145"/>
      <c r="H22" s="145"/>
      <c r="I22" s="145"/>
      <c r="J22" s="145"/>
      <c r="K22" s="145"/>
      <c r="L22" s="145"/>
      <c r="M22" s="145"/>
      <c r="N22" s="103"/>
    </row>
    <row r="23" spans="1:14" ht="18.75" x14ac:dyDescent="0.25">
      <c r="A23" s="103"/>
      <c r="B23" s="146" t="s">
        <v>232</v>
      </c>
      <c r="C23" s="146"/>
      <c r="D23" s="146"/>
      <c r="E23" s="146"/>
      <c r="F23" s="146"/>
      <c r="G23" s="146"/>
      <c r="H23" s="146"/>
      <c r="I23" s="146"/>
      <c r="J23" s="146"/>
      <c r="K23" s="146"/>
      <c r="L23" s="146"/>
      <c r="M23" s="146"/>
      <c r="N23" s="103"/>
    </row>
    <row r="24" spans="1:14" ht="28.5" x14ac:dyDescent="0.25">
      <c r="A24" s="103"/>
      <c r="B24" s="137" t="s">
        <v>233</v>
      </c>
      <c r="C24" s="137"/>
      <c r="D24" s="137"/>
      <c r="E24" s="137"/>
      <c r="F24" s="137"/>
      <c r="G24" s="137"/>
      <c r="H24" s="137"/>
      <c r="I24" s="137"/>
      <c r="J24" s="137"/>
      <c r="K24" s="137"/>
      <c r="L24" s="137"/>
      <c r="M24" s="137"/>
      <c r="N24" s="103"/>
    </row>
    <row r="25" spans="1:14" ht="15.75" x14ac:dyDescent="0.25">
      <c r="A25" s="103"/>
      <c r="B25" s="138" t="s">
        <v>234</v>
      </c>
      <c r="C25" s="139"/>
      <c r="D25" s="139"/>
      <c r="E25" s="139"/>
      <c r="F25" s="139"/>
      <c r="G25" s="139"/>
      <c r="H25" s="139"/>
      <c r="I25" s="139"/>
      <c r="J25" s="139"/>
      <c r="K25" s="139"/>
      <c r="L25" s="139"/>
      <c r="M25" s="139"/>
      <c r="N25" s="103"/>
    </row>
    <row r="26" spans="1:14" x14ac:dyDescent="0.25">
      <c r="A26" s="103"/>
      <c r="B26" s="74"/>
      <c r="C26" s="74"/>
      <c r="D26" s="75"/>
      <c r="E26" s="74"/>
      <c r="F26" s="74"/>
      <c r="G26" s="74"/>
      <c r="H26" s="74"/>
      <c r="I26" s="74"/>
      <c r="J26" s="74"/>
      <c r="K26" s="74"/>
      <c r="L26" s="74"/>
      <c r="M26" s="74"/>
      <c r="N26" s="103"/>
    </row>
  </sheetData>
  <sheetProtection password="CDA0" sheet="1" objects="1" scenarios="1"/>
  <mergeCells count="21">
    <mergeCell ref="B1:M1"/>
    <mergeCell ref="B24:M24"/>
    <mergeCell ref="B25:M25"/>
    <mergeCell ref="B15:M15"/>
    <mergeCell ref="B17:M17"/>
    <mergeCell ref="B19:M19"/>
    <mergeCell ref="B21:M21"/>
    <mergeCell ref="B22:M22"/>
    <mergeCell ref="B23:M23"/>
    <mergeCell ref="B13:M13"/>
    <mergeCell ref="B2:M2"/>
    <mergeCell ref="B3:M3"/>
    <mergeCell ref="B4:M4"/>
    <mergeCell ref="B5:M5"/>
    <mergeCell ref="B6:M6"/>
    <mergeCell ref="B7:M7"/>
    <mergeCell ref="B8:M8"/>
    <mergeCell ref="B9:M9"/>
    <mergeCell ref="B10:M10"/>
    <mergeCell ref="B11:M11"/>
    <mergeCell ref="B12:M12"/>
  </mergeCells>
  <hyperlinks>
    <hyperlink ref="B25" r:id="rId1"/>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N22"/>
  <sheetViews>
    <sheetView topLeftCell="C1" workbookViewId="0">
      <selection activeCell="C12" sqref="C12"/>
    </sheetView>
  </sheetViews>
  <sheetFormatPr defaultColWidth="0" defaultRowHeight="15" zeroHeight="1" x14ac:dyDescent="0.25"/>
  <cols>
    <col min="1" max="7" width="11" style="105" customWidth="1"/>
    <col min="8" max="8" width="13.42578125" style="105" customWidth="1"/>
    <col min="9" max="9" width="11.42578125" style="105" customWidth="1"/>
    <col min="10" max="10" width="13.42578125" style="105" customWidth="1"/>
    <col min="11" max="11" width="12.7109375" style="105" customWidth="1"/>
    <col min="12" max="12" width="12" style="105" customWidth="1"/>
    <col min="13" max="13" width="12.42578125" style="105" customWidth="1"/>
    <col min="14" max="14" width="12" style="105" customWidth="1"/>
    <col min="15" max="16384" width="9.140625" hidden="1"/>
  </cols>
  <sheetData>
    <row r="1" spans="1:14" ht="27" customHeight="1" x14ac:dyDescent="0.25">
      <c r="A1" s="151" t="s">
        <v>236</v>
      </c>
      <c r="B1" s="151"/>
      <c r="C1" s="151"/>
      <c r="D1" s="151"/>
      <c r="E1" s="151"/>
      <c r="F1" s="151"/>
      <c r="G1" s="151"/>
      <c r="H1" s="151"/>
      <c r="I1" s="151"/>
      <c r="J1" s="151"/>
      <c r="K1" s="151"/>
      <c r="L1" s="151"/>
      <c r="M1" s="151"/>
      <c r="N1" s="151"/>
    </row>
    <row r="2" spans="1:14" ht="15.75" customHeight="1" thickBot="1" x14ac:dyDescent="0.3">
      <c r="A2" s="152" t="s">
        <v>261</v>
      </c>
      <c r="B2" s="152"/>
      <c r="C2" s="152"/>
      <c r="D2" s="152"/>
      <c r="E2" s="152"/>
      <c r="F2" s="152"/>
      <c r="G2" s="152"/>
      <c r="H2" s="152"/>
      <c r="I2" s="152"/>
      <c r="J2" s="152"/>
      <c r="K2" s="152"/>
      <c r="L2" s="152"/>
      <c r="M2" s="152"/>
      <c r="N2" s="152"/>
    </row>
    <row r="3" spans="1:14" ht="16.5" thickTop="1" thickBot="1" x14ac:dyDescent="0.3">
      <c r="A3" s="122" t="s">
        <v>133</v>
      </c>
      <c r="B3" s="122" t="s">
        <v>169</v>
      </c>
      <c r="C3" s="122" t="s">
        <v>134</v>
      </c>
      <c r="D3" s="122" t="s">
        <v>31</v>
      </c>
      <c r="E3" s="122" t="s">
        <v>135</v>
      </c>
      <c r="F3" s="122" t="s">
        <v>136</v>
      </c>
      <c r="G3" s="122" t="s">
        <v>137</v>
      </c>
      <c r="H3" s="122" t="s">
        <v>138</v>
      </c>
      <c r="I3" s="122" t="s">
        <v>139</v>
      </c>
      <c r="J3" s="122" t="s">
        <v>140</v>
      </c>
      <c r="K3" s="122" t="s">
        <v>141</v>
      </c>
      <c r="L3" s="122" t="s">
        <v>142</v>
      </c>
      <c r="M3" s="122" t="s">
        <v>143</v>
      </c>
      <c r="N3" s="122" t="s">
        <v>144</v>
      </c>
    </row>
    <row r="4" spans="1:14" ht="16.5" thickTop="1" thickBot="1" x14ac:dyDescent="0.3">
      <c r="A4" s="123" t="s">
        <v>145</v>
      </c>
      <c r="B4" s="123">
        <v>2022</v>
      </c>
      <c r="C4" s="69">
        <v>34</v>
      </c>
      <c r="D4" s="69">
        <v>34</v>
      </c>
      <c r="E4" s="69">
        <f t="shared" ref="E4:N19" si="0">D4</f>
        <v>34</v>
      </c>
      <c r="F4" s="69">
        <f t="shared" si="0"/>
        <v>34</v>
      </c>
      <c r="G4" s="69">
        <f t="shared" si="0"/>
        <v>34</v>
      </c>
      <c r="H4" s="69">
        <f t="shared" si="0"/>
        <v>34</v>
      </c>
      <c r="I4" s="69">
        <v>38</v>
      </c>
      <c r="J4" s="69">
        <f t="shared" si="0"/>
        <v>38</v>
      </c>
      <c r="K4" s="69">
        <f t="shared" si="0"/>
        <v>38</v>
      </c>
      <c r="L4" s="69">
        <f t="shared" si="0"/>
        <v>38</v>
      </c>
      <c r="M4" s="69">
        <f t="shared" si="0"/>
        <v>38</v>
      </c>
      <c r="N4" s="69">
        <f t="shared" si="0"/>
        <v>38</v>
      </c>
    </row>
    <row r="5" spans="1:14" ht="16.5" thickTop="1" thickBot="1" x14ac:dyDescent="0.3">
      <c r="A5" s="123" t="s">
        <v>146</v>
      </c>
      <c r="B5" s="123">
        <v>2023</v>
      </c>
      <c r="C5" s="70">
        <v>42</v>
      </c>
      <c r="D5" s="69">
        <f>C5</f>
        <v>42</v>
      </c>
      <c r="E5" s="69">
        <f t="shared" si="0"/>
        <v>42</v>
      </c>
      <c r="F5" s="69">
        <f t="shared" si="0"/>
        <v>42</v>
      </c>
      <c r="G5" s="69">
        <f t="shared" si="0"/>
        <v>42</v>
      </c>
      <c r="H5" s="69">
        <f t="shared" si="0"/>
        <v>42</v>
      </c>
      <c r="I5" s="69">
        <f t="shared" si="0"/>
        <v>42</v>
      </c>
      <c r="J5" s="69">
        <v>46</v>
      </c>
      <c r="K5" s="69">
        <f t="shared" si="0"/>
        <v>46</v>
      </c>
      <c r="L5" s="69">
        <f t="shared" si="0"/>
        <v>46</v>
      </c>
      <c r="M5" s="69">
        <f t="shared" ref="M5:N5" si="1">L5</f>
        <v>46</v>
      </c>
      <c r="N5" s="69">
        <f t="shared" si="1"/>
        <v>46</v>
      </c>
    </row>
    <row r="6" spans="1:14" ht="16.5" thickTop="1" thickBot="1" x14ac:dyDescent="0.3">
      <c r="A6" s="123" t="s">
        <v>147</v>
      </c>
      <c r="B6" s="123">
        <v>2024</v>
      </c>
      <c r="C6" s="70">
        <f>M5</f>
        <v>46</v>
      </c>
      <c r="D6" s="69">
        <f>M5</f>
        <v>46</v>
      </c>
      <c r="E6" s="69">
        <v>46</v>
      </c>
      <c r="F6" s="69">
        <v>46</v>
      </c>
      <c r="G6" s="69">
        <v>46</v>
      </c>
      <c r="H6" s="69">
        <v>46</v>
      </c>
      <c r="I6" s="69">
        <v>46</v>
      </c>
      <c r="J6" s="69">
        <v>46</v>
      </c>
      <c r="K6" s="69">
        <v>46</v>
      </c>
      <c r="L6" s="69">
        <v>46</v>
      </c>
      <c r="M6" s="69">
        <v>46</v>
      </c>
      <c r="N6" s="69">
        <v>46</v>
      </c>
    </row>
    <row r="7" spans="1:14" ht="16.5" thickTop="1" thickBot="1" x14ac:dyDescent="0.3">
      <c r="A7" s="123" t="s">
        <v>148</v>
      </c>
      <c r="B7" s="123">
        <v>2025</v>
      </c>
      <c r="C7" s="70">
        <v>46</v>
      </c>
      <c r="D7" s="70">
        <v>46</v>
      </c>
      <c r="E7" s="70">
        <v>46</v>
      </c>
      <c r="F7" s="70">
        <v>46</v>
      </c>
      <c r="G7" s="70">
        <v>46</v>
      </c>
      <c r="H7" s="70">
        <v>46</v>
      </c>
      <c r="I7" s="70">
        <v>46</v>
      </c>
      <c r="J7" s="70">
        <v>46</v>
      </c>
      <c r="K7" s="70">
        <v>46</v>
      </c>
      <c r="L7" s="70">
        <v>46</v>
      </c>
      <c r="M7" s="70">
        <v>46</v>
      </c>
      <c r="N7" s="70">
        <v>46</v>
      </c>
    </row>
    <row r="8" spans="1:14" ht="16.5" thickTop="1" thickBot="1" x14ac:dyDescent="0.3">
      <c r="A8" s="123" t="s">
        <v>149</v>
      </c>
      <c r="B8" s="123">
        <v>2026</v>
      </c>
      <c r="C8" s="70">
        <v>46</v>
      </c>
      <c r="D8" s="70">
        <v>46</v>
      </c>
      <c r="E8" s="70">
        <v>46</v>
      </c>
      <c r="F8" s="70">
        <v>46</v>
      </c>
      <c r="G8" s="70">
        <v>46</v>
      </c>
      <c r="H8" s="70">
        <v>46</v>
      </c>
      <c r="I8" s="70">
        <v>46</v>
      </c>
      <c r="J8" s="70">
        <v>46</v>
      </c>
      <c r="K8" s="70">
        <v>46</v>
      </c>
      <c r="L8" s="70">
        <v>46</v>
      </c>
      <c r="M8" s="70">
        <v>46</v>
      </c>
      <c r="N8" s="70">
        <v>46</v>
      </c>
    </row>
    <row r="9" spans="1:14" ht="16.5" thickTop="1" thickBot="1" x14ac:dyDescent="0.3">
      <c r="A9" s="123" t="s">
        <v>150</v>
      </c>
      <c r="B9" s="123">
        <v>2027</v>
      </c>
      <c r="C9" s="70">
        <v>46</v>
      </c>
      <c r="D9" s="70">
        <v>46</v>
      </c>
      <c r="E9" s="70">
        <v>46</v>
      </c>
      <c r="F9" s="70">
        <v>46</v>
      </c>
      <c r="G9" s="70">
        <v>46</v>
      </c>
      <c r="H9" s="70">
        <v>46</v>
      </c>
      <c r="I9" s="70">
        <v>46</v>
      </c>
      <c r="J9" s="70">
        <v>46</v>
      </c>
      <c r="K9" s="70">
        <v>46</v>
      </c>
      <c r="L9" s="70">
        <v>46</v>
      </c>
      <c r="M9" s="70">
        <v>46</v>
      </c>
      <c r="N9" s="70">
        <v>46</v>
      </c>
    </row>
    <row r="10" spans="1:14" ht="16.5" thickTop="1" thickBot="1" x14ac:dyDescent="0.3">
      <c r="A10" s="123" t="s">
        <v>151</v>
      </c>
      <c r="B10" s="123">
        <v>2028</v>
      </c>
      <c r="C10" s="70">
        <v>46</v>
      </c>
      <c r="D10" s="70">
        <v>46</v>
      </c>
      <c r="E10" s="70">
        <v>46</v>
      </c>
      <c r="F10" s="70">
        <v>46</v>
      </c>
      <c r="G10" s="70">
        <v>46</v>
      </c>
      <c r="H10" s="70">
        <v>46</v>
      </c>
      <c r="I10" s="70">
        <v>46</v>
      </c>
      <c r="J10" s="70">
        <v>46</v>
      </c>
      <c r="K10" s="70">
        <v>46</v>
      </c>
      <c r="L10" s="70">
        <v>46</v>
      </c>
      <c r="M10" s="70">
        <v>46</v>
      </c>
      <c r="N10" s="70">
        <v>46</v>
      </c>
    </row>
    <row r="11" spans="1:14" ht="16.5" thickTop="1" thickBot="1" x14ac:dyDescent="0.3">
      <c r="A11" s="123" t="s">
        <v>152</v>
      </c>
      <c r="B11" s="123">
        <v>2029</v>
      </c>
      <c r="C11" s="70">
        <v>46</v>
      </c>
      <c r="D11" s="70">
        <v>46</v>
      </c>
      <c r="E11" s="70">
        <v>46</v>
      </c>
      <c r="F11" s="70">
        <v>46</v>
      </c>
      <c r="G11" s="70">
        <v>46</v>
      </c>
      <c r="H11" s="70">
        <v>46</v>
      </c>
      <c r="I11" s="70">
        <v>46</v>
      </c>
      <c r="J11" s="70">
        <v>46</v>
      </c>
      <c r="K11" s="70">
        <v>46</v>
      </c>
      <c r="L11" s="70">
        <v>46</v>
      </c>
      <c r="M11" s="70">
        <v>46</v>
      </c>
      <c r="N11" s="70">
        <v>46</v>
      </c>
    </row>
    <row r="12" spans="1:14" ht="16.5" thickTop="1" thickBot="1" x14ac:dyDescent="0.3">
      <c r="A12" s="123"/>
      <c r="B12" s="123"/>
      <c r="C12" s="26">
        <v>0</v>
      </c>
      <c r="D12" s="53">
        <f t="shared" ref="D12:D21" si="2">C12</f>
        <v>0</v>
      </c>
      <c r="E12" s="53">
        <f t="shared" si="0"/>
        <v>0</v>
      </c>
      <c r="F12" s="53">
        <f t="shared" si="0"/>
        <v>0</v>
      </c>
      <c r="G12" s="53">
        <f t="shared" si="0"/>
        <v>0</v>
      </c>
      <c r="H12" s="53">
        <f t="shared" si="0"/>
        <v>0</v>
      </c>
      <c r="I12" s="53">
        <f t="shared" si="0"/>
        <v>0</v>
      </c>
      <c r="J12" s="53">
        <f t="shared" si="0"/>
        <v>0</v>
      </c>
      <c r="K12" s="53">
        <f t="shared" si="0"/>
        <v>0</v>
      </c>
      <c r="L12" s="53">
        <f t="shared" si="0"/>
        <v>0</v>
      </c>
      <c r="M12" s="53">
        <f t="shared" si="0"/>
        <v>0</v>
      </c>
      <c r="N12" s="53">
        <f t="shared" si="0"/>
        <v>0</v>
      </c>
    </row>
    <row r="13" spans="1:14" ht="16.5" thickTop="1" thickBot="1" x14ac:dyDescent="0.3">
      <c r="A13" s="123"/>
      <c r="B13" s="123"/>
      <c r="C13" s="26">
        <f t="shared" ref="C13:C21" si="3">N12</f>
        <v>0</v>
      </c>
      <c r="D13" s="53">
        <f t="shared" si="2"/>
        <v>0</v>
      </c>
      <c r="E13" s="53">
        <f t="shared" si="0"/>
        <v>0</v>
      </c>
      <c r="F13" s="53">
        <f t="shared" si="0"/>
        <v>0</v>
      </c>
      <c r="G13" s="53">
        <f t="shared" si="0"/>
        <v>0</v>
      </c>
      <c r="H13" s="53">
        <f t="shared" si="0"/>
        <v>0</v>
      </c>
      <c r="I13" s="53">
        <f t="shared" si="0"/>
        <v>0</v>
      </c>
      <c r="J13" s="53">
        <f t="shared" si="0"/>
        <v>0</v>
      </c>
      <c r="K13" s="53">
        <f t="shared" si="0"/>
        <v>0</v>
      </c>
      <c r="L13" s="53">
        <f t="shared" si="0"/>
        <v>0</v>
      </c>
      <c r="M13" s="53">
        <f t="shared" si="0"/>
        <v>0</v>
      </c>
      <c r="N13" s="53">
        <f t="shared" si="0"/>
        <v>0</v>
      </c>
    </row>
    <row r="14" spans="1:14" ht="16.5" thickTop="1" thickBot="1" x14ac:dyDescent="0.3">
      <c r="A14" s="123"/>
      <c r="B14" s="123"/>
      <c r="C14" s="26">
        <f t="shared" si="3"/>
        <v>0</v>
      </c>
      <c r="D14" s="53">
        <f t="shared" si="2"/>
        <v>0</v>
      </c>
      <c r="E14" s="53">
        <f t="shared" si="0"/>
        <v>0</v>
      </c>
      <c r="F14" s="53">
        <f t="shared" si="0"/>
        <v>0</v>
      </c>
      <c r="G14" s="53">
        <f t="shared" si="0"/>
        <v>0</v>
      </c>
      <c r="H14" s="53">
        <f t="shared" si="0"/>
        <v>0</v>
      </c>
      <c r="I14" s="53">
        <f t="shared" si="0"/>
        <v>0</v>
      </c>
      <c r="J14" s="53">
        <f t="shared" si="0"/>
        <v>0</v>
      </c>
      <c r="K14" s="53">
        <f t="shared" si="0"/>
        <v>0</v>
      </c>
      <c r="L14" s="53">
        <f t="shared" si="0"/>
        <v>0</v>
      </c>
      <c r="M14" s="53">
        <f t="shared" si="0"/>
        <v>0</v>
      </c>
      <c r="N14" s="53">
        <f t="shared" si="0"/>
        <v>0</v>
      </c>
    </row>
    <row r="15" spans="1:14" ht="16.5" thickTop="1" thickBot="1" x14ac:dyDescent="0.3">
      <c r="A15" s="123"/>
      <c r="B15" s="123"/>
      <c r="C15" s="26">
        <f t="shared" si="3"/>
        <v>0</v>
      </c>
      <c r="D15" s="53">
        <f t="shared" si="2"/>
        <v>0</v>
      </c>
      <c r="E15" s="53">
        <f t="shared" si="0"/>
        <v>0</v>
      </c>
      <c r="F15" s="53">
        <f t="shared" si="0"/>
        <v>0</v>
      </c>
      <c r="G15" s="53">
        <f t="shared" si="0"/>
        <v>0</v>
      </c>
      <c r="H15" s="53">
        <f t="shared" si="0"/>
        <v>0</v>
      </c>
      <c r="I15" s="53">
        <f t="shared" si="0"/>
        <v>0</v>
      </c>
      <c r="J15" s="53">
        <f t="shared" si="0"/>
        <v>0</v>
      </c>
      <c r="K15" s="53">
        <f t="shared" si="0"/>
        <v>0</v>
      </c>
      <c r="L15" s="53">
        <f t="shared" si="0"/>
        <v>0</v>
      </c>
      <c r="M15" s="53">
        <f t="shared" si="0"/>
        <v>0</v>
      </c>
      <c r="N15" s="53">
        <f t="shared" si="0"/>
        <v>0</v>
      </c>
    </row>
    <row r="16" spans="1:14" ht="16.5" thickTop="1" thickBot="1" x14ac:dyDescent="0.3">
      <c r="A16" s="123"/>
      <c r="B16" s="123"/>
      <c r="C16" s="26">
        <f t="shared" si="3"/>
        <v>0</v>
      </c>
      <c r="D16" s="53">
        <f t="shared" si="2"/>
        <v>0</v>
      </c>
      <c r="E16" s="53">
        <f t="shared" si="0"/>
        <v>0</v>
      </c>
      <c r="F16" s="53">
        <f t="shared" si="0"/>
        <v>0</v>
      </c>
      <c r="G16" s="53">
        <f t="shared" si="0"/>
        <v>0</v>
      </c>
      <c r="H16" s="53">
        <f t="shared" si="0"/>
        <v>0</v>
      </c>
      <c r="I16" s="53">
        <f t="shared" si="0"/>
        <v>0</v>
      </c>
      <c r="J16" s="53">
        <f t="shared" si="0"/>
        <v>0</v>
      </c>
      <c r="K16" s="53">
        <f t="shared" si="0"/>
        <v>0</v>
      </c>
      <c r="L16" s="53">
        <f t="shared" si="0"/>
        <v>0</v>
      </c>
      <c r="M16" s="53">
        <f t="shared" si="0"/>
        <v>0</v>
      </c>
      <c r="N16" s="53">
        <f t="shared" si="0"/>
        <v>0</v>
      </c>
    </row>
    <row r="17" spans="1:14" ht="16.5" thickTop="1" thickBot="1" x14ac:dyDescent="0.3">
      <c r="A17" s="123"/>
      <c r="B17" s="123"/>
      <c r="C17" s="26">
        <f t="shared" si="3"/>
        <v>0</v>
      </c>
      <c r="D17" s="53">
        <f t="shared" si="2"/>
        <v>0</v>
      </c>
      <c r="E17" s="53">
        <f t="shared" si="0"/>
        <v>0</v>
      </c>
      <c r="F17" s="53">
        <f t="shared" si="0"/>
        <v>0</v>
      </c>
      <c r="G17" s="53">
        <f t="shared" si="0"/>
        <v>0</v>
      </c>
      <c r="H17" s="53">
        <f t="shared" si="0"/>
        <v>0</v>
      </c>
      <c r="I17" s="53">
        <f t="shared" si="0"/>
        <v>0</v>
      </c>
      <c r="J17" s="53">
        <f t="shared" si="0"/>
        <v>0</v>
      </c>
      <c r="K17" s="53">
        <f t="shared" si="0"/>
        <v>0</v>
      </c>
      <c r="L17" s="53">
        <f t="shared" si="0"/>
        <v>0</v>
      </c>
      <c r="M17" s="53">
        <f t="shared" si="0"/>
        <v>0</v>
      </c>
      <c r="N17" s="53">
        <f t="shared" si="0"/>
        <v>0</v>
      </c>
    </row>
    <row r="18" spans="1:14" ht="16.5" thickTop="1" thickBot="1" x14ac:dyDescent="0.3">
      <c r="A18" s="123"/>
      <c r="B18" s="123"/>
      <c r="C18" s="26">
        <f t="shared" si="3"/>
        <v>0</v>
      </c>
      <c r="D18" s="53">
        <f t="shared" si="2"/>
        <v>0</v>
      </c>
      <c r="E18" s="53">
        <f t="shared" si="0"/>
        <v>0</v>
      </c>
      <c r="F18" s="53">
        <f t="shared" si="0"/>
        <v>0</v>
      </c>
      <c r="G18" s="53">
        <f t="shared" si="0"/>
        <v>0</v>
      </c>
      <c r="H18" s="53">
        <f t="shared" si="0"/>
        <v>0</v>
      </c>
      <c r="I18" s="53">
        <f t="shared" si="0"/>
        <v>0</v>
      </c>
      <c r="J18" s="53">
        <f t="shared" si="0"/>
        <v>0</v>
      </c>
      <c r="K18" s="53">
        <f t="shared" si="0"/>
        <v>0</v>
      </c>
      <c r="L18" s="53">
        <f t="shared" si="0"/>
        <v>0</v>
      </c>
      <c r="M18" s="53">
        <f t="shared" si="0"/>
        <v>0</v>
      </c>
      <c r="N18" s="53">
        <f t="shared" si="0"/>
        <v>0</v>
      </c>
    </row>
    <row r="19" spans="1:14" ht="16.5" thickTop="1" thickBot="1" x14ac:dyDescent="0.3">
      <c r="A19" s="123"/>
      <c r="B19" s="123"/>
      <c r="C19" s="26">
        <f t="shared" si="3"/>
        <v>0</v>
      </c>
      <c r="D19" s="53">
        <f t="shared" si="2"/>
        <v>0</v>
      </c>
      <c r="E19" s="53">
        <f t="shared" si="0"/>
        <v>0</v>
      </c>
      <c r="F19" s="53">
        <f t="shared" si="0"/>
        <v>0</v>
      </c>
      <c r="G19" s="53">
        <f t="shared" si="0"/>
        <v>0</v>
      </c>
      <c r="H19" s="53">
        <f t="shared" si="0"/>
        <v>0</v>
      </c>
      <c r="I19" s="53">
        <f t="shared" si="0"/>
        <v>0</v>
      </c>
      <c r="J19" s="53">
        <f t="shared" si="0"/>
        <v>0</v>
      </c>
      <c r="K19" s="53">
        <f t="shared" si="0"/>
        <v>0</v>
      </c>
      <c r="L19" s="53">
        <f t="shared" si="0"/>
        <v>0</v>
      </c>
      <c r="M19" s="53">
        <f t="shared" si="0"/>
        <v>0</v>
      </c>
      <c r="N19" s="53">
        <f t="shared" si="0"/>
        <v>0</v>
      </c>
    </row>
    <row r="20" spans="1:14" ht="16.5" thickTop="1" thickBot="1" x14ac:dyDescent="0.3">
      <c r="A20" s="123"/>
      <c r="B20" s="123"/>
      <c r="C20" s="26">
        <f t="shared" si="3"/>
        <v>0</v>
      </c>
      <c r="D20" s="53">
        <f t="shared" si="2"/>
        <v>0</v>
      </c>
      <c r="E20" s="53">
        <f t="shared" ref="E20:N20" si="4">D20</f>
        <v>0</v>
      </c>
      <c r="F20" s="53">
        <f t="shared" si="4"/>
        <v>0</v>
      </c>
      <c r="G20" s="53">
        <f t="shared" si="4"/>
        <v>0</v>
      </c>
      <c r="H20" s="53">
        <f t="shared" si="4"/>
        <v>0</v>
      </c>
      <c r="I20" s="53">
        <f t="shared" si="4"/>
        <v>0</v>
      </c>
      <c r="J20" s="53">
        <f t="shared" si="4"/>
        <v>0</v>
      </c>
      <c r="K20" s="53">
        <f t="shared" si="4"/>
        <v>0</v>
      </c>
      <c r="L20" s="53">
        <f t="shared" si="4"/>
        <v>0</v>
      </c>
      <c r="M20" s="53">
        <f t="shared" si="4"/>
        <v>0</v>
      </c>
      <c r="N20" s="53">
        <f t="shared" si="4"/>
        <v>0</v>
      </c>
    </row>
    <row r="21" spans="1:14" ht="16.5" thickTop="1" thickBot="1" x14ac:dyDescent="0.3">
      <c r="A21" s="123"/>
      <c r="B21" s="123"/>
      <c r="C21" s="26">
        <f t="shared" si="3"/>
        <v>0</v>
      </c>
      <c r="D21" s="53">
        <f t="shared" si="2"/>
        <v>0</v>
      </c>
      <c r="E21" s="53">
        <f t="shared" ref="E21:N21" si="5">D21</f>
        <v>0</v>
      </c>
      <c r="F21" s="53">
        <f t="shared" si="5"/>
        <v>0</v>
      </c>
      <c r="G21" s="53">
        <f t="shared" si="5"/>
        <v>0</v>
      </c>
      <c r="H21" s="53">
        <f t="shared" si="5"/>
        <v>0</v>
      </c>
      <c r="I21" s="53">
        <f t="shared" si="5"/>
        <v>0</v>
      </c>
      <c r="J21" s="53">
        <f t="shared" si="5"/>
        <v>0</v>
      </c>
      <c r="K21" s="53">
        <f t="shared" si="5"/>
        <v>0</v>
      </c>
      <c r="L21" s="53">
        <f t="shared" si="5"/>
        <v>0</v>
      </c>
      <c r="M21" s="53">
        <f t="shared" si="5"/>
        <v>0</v>
      </c>
      <c r="N21" s="53">
        <f t="shared" si="5"/>
        <v>0</v>
      </c>
    </row>
    <row r="22" spans="1:14" ht="12" customHeight="1" thickTop="1" x14ac:dyDescent="0.25">
      <c r="A22" s="153"/>
      <c r="B22" s="154"/>
      <c r="C22" s="154"/>
      <c r="D22" s="154"/>
      <c r="E22" s="154"/>
      <c r="F22" s="154"/>
      <c r="G22" s="154"/>
      <c r="H22" s="154"/>
      <c r="I22" s="154"/>
      <c r="J22" s="154"/>
      <c r="K22" s="154"/>
      <c r="L22" s="154"/>
      <c r="M22" s="154"/>
      <c r="N22" s="154"/>
    </row>
  </sheetData>
  <sheetProtection password="CDA0" sheet="1" objects="1" scenarios="1"/>
  <protectedRanges>
    <protectedRange password="CFC5" sqref="C4:N21" name="DA रेट"/>
  </protectedRanges>
  <mergeCells count="3">
    <mergeCell ref="A1:N1"/>
    <mergeCell ref="A2:N2"/>
    <mergeCell ref="A22:N2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sheetPr>
  <dimension ref="A1:M103"/>
  <sheetViews>
    <sheetView workbookViewId="0">
      <pane xSplit="1" ySplit="3" topLeftCell="E88" activePane="bottomRight" state="frozen"/>
      <selection pane="topRight" activeCell="B1" sqref="B1"/>
      <selection pane="bottomLeft" activeCell="A4" sqref="A4"/>
      <selection pane="bottomRight" activeCell="E19" sqref="E19"/>
    </sheetView>
  </sheetViews>
  <sheetFormatPr defaultColWidth="0" defaultRowHeight="15" zeroHeight="1" x14ac:dyDescent="0.25"/>
  <cols>
    <col min="1" max="1" width="28.7109375" style="16" bestFit="1" customWidth="1"/>
    <col min="2" max="2" width="18" style="16" bestFit="1" customWidth="1"/>
    <col min="3" max="3" width="24" style="16" bestFit="1" customWidth="1"/>
    <col min="4" max="4" width="7.7109375" style="16" bestFit="1" customWidth="1"/>
    <col min="5" max="5" width="13.42578125" style="16" customWidth="1"/>
    <col min="6" max="6" width="21.5703125" style="16" bestFit="1" customWidth="1"/>
    <col min="7" max="7" width="15.42578125" style="16" bestFit="1" customWidth="1"/>
    <col min="8" max="8" width="14.5703125" style="16" bestFit="1" customWidth="1"/>
    <col min="9" max="9" width="36.5703125" style="16" bestFit="1" customWidth="1"/>
    <col min="10" max="10" width="15.7109375" style="16" bestFit="1" customWidth="1"/>
    <col min="11" max="11" width="12.42578125" style="16" bestFit="1" customWidth="1"/>
    <col min="12" max="12" width="11.85546875" style="16" bestFit="1" customWidth="1"/>
    <col min="13" max="13" width="12.7109375" style="16" customWidth="1"/>
    <col min="14" max="15" width="9.140625" style="1" hidden="1" customWidth="1"/>
    <col min="16" max="16384" width="9.140625" style="1" hidden="1"/>
  </cols>
  <sheetData>
    <row r="1" spans="1:13" ht="29.25" customHeight="1" x14ac:dyDescent="0.25">
      <c r="A1" s="156" t="s">
        <v>236</v>
      </c>
      <c r="B1" s="156"/>
      <c r="C1" s="156"/>
      <c r="D1" s="156"/>
      <c r="E1" s="156"/>
      <c r="F1" s="156"/>
      <c r="G1" s="156"/>
      <c r="H1" s="156"/>
      <c r="I1" s="156"/>
      <c r="J1" s="156"/>
      <c r="K1" s="156"/>
      <c r="L1" s="156"/>
      <c r="M1" s="156"/>
    </row>
    <row r="2" spans="1:13" ht="21" customHeight="1" x14ac:dyDescent="0.25">
      <c r="A2" s="155" t="s">
        <v>154</v>
      </c>
      <c r="B2" s="155"/>
      <c r="C2" s="155"/>
      <c r="D2" s="155"/>
      <c r="E2" s="155"/>
      <c r="F2" s="155"/>
      <c r="G2" s="155"/>
      <c r="H2" s="155"/>
      <c r="I2" s="155"/>
      <c r="J2" s="155"/>
      <c r="K2" s="155"/>
      <c r="L2" s="155"/>
      <c r="M2" s="155"/>
    </row>
    <row r="3" spans="1:13" ht="30" x14ac:dyDescent="0.25">
      <c r="A3" s="102" t="s">
        <v>249</v>
      </c>
      <c r="B3" s="102" t="s">
        <v>250</v>
      </c>
      <c r="C3" s="102" t="s">
        <v>251</v>
      </c>
      <c r="D3" s="102" t="s">
        <v>252</v>
      </c>
      <c r="E3" s="102" t="s">
        <v>44</v>
      </c>
      <c r="F3" s="102" t="s">
        <v>248</v>
      </c>
      <c r="G3" s="102" t="s">
        <v>247</v>
      </c>
      <c r="H3" s="102" t="s">
        <v>246</v>
      </c>
      <c r="I3" s="102" t="s">
        <v>245</v>
      </c>
      <c r="J3" s="102" t="s">
        <v>244</v>
      </c>
      <c r="K3" s="102" t="s">
        <v>56</v>
      </c>
      <c r="L3" s="102" t="s">
        <v>243</v>
      </c>
      <c r="M3" s="102" t="s">
        <v>242</v>
      </c>
    </row>
    <row r="4" spans="1:13" ht="15.75" customHeight="1" x14ac:dyDescent="0.25">
      <c r="A4" s="101" t="s">
        <v>197</v>
      </c>
      <c r="B4" s="101" t="s">
        <v>220</v>
      </c>
      <c r="C4" s="101" t="s">
        <v>197</v>
      </c>
      <c r="D4" s="101" t="s">
        <v>57</v>
      </c>
      <c r="E4" s="99">
        <v>25954</v>
      </c>
      <c r="F4" s="101" t="s">
        <v>61</v>
      </c>
      <c r="G4" s="101" t="s">
        <v>105</v>
      </c>
      <c r="H4" s="99">
        <v>42671</v>
      </c>
      <c r="I4" s="101" t="s">
        <v>197</v>
      </c>
      <c r="J4" s="101" t="s">
        <v>91</v>
      </c>
      <c r="K4" s="101" t="s">
        <v>106</v>
      </c>
      <c r="L4" s="101" t="s">
        <v>107</v>
      </c>
      <c r="M4" s="101" t="s">
        <v>108</v>
      </c>
    </row>
    <row r="5" spans="1:13" ht="15.75" customHeight="1" x14ac:dyDescent="0.25">
      <c r="A5" s="101" t="s">
        <v>198</v>
      </c>
      <c r="B5" s="101" t="s">
        <v>198</v>
      </c>
      <c r="C5" s="101" t="s">
        <v>198</v>
      </c>
      <c r="D5" s="101" t="s">
        <v>57</v>
      </c>
      <c r="E5" s="99">
        <v>25294</v>
      </c>
      <c r="F5" s="101" t="s">
        <v>71</v>
      </c>
      <c r="G5" s="101" t="s">
        <v>59</v>
      </c>
      <c r="H5" s="99">
        <v>42621</v>
      </c>
      <c r="I5" s="101" t="s">
        <v>198</v>
      </c>
      <c r="J5" s="101" t="s">
        <v>93</v>
      </c>
      <c r="K5" s="101" t="s">
        <v>109</v>
      </c>
      <c r="L5" s="101" t="s">
        <v>110</v>
      </c>
      <c r="M5" s="101" t="s">
        <v>63</v>
      </c>
    </row>
    <row r="6" spans="1:13" ht="15.75" customHeight="1" x14ac:dyDescent="0.25">
      <c r="A6" s="101" t="s">
        <v>199</v>
      </c>
      <c r="B6" s="101" t="s">
        <v>199</v>
      </c>
      <c r="C6" s="101" t="s">
        <v>199</v>
      </c>
      <c r="D6" s="101" t="s">
        <v>57</v>
      </c>
      <c r="E6" s="99">
        <v>32796</v>
      </c>
      <c r="F6" s="101" t="s">
        <v>61</v>
      </c>
      <c r="G6" s="101" t="s">
        <v>68</v>
      </c>
      <c r="H6" s="99">
        <v>44077</v>
      </c>
      <c r="I6" s="101" t="s">
        <v>199</v>
      </c>
      <c r="J6" s="101" t="s">
        <v>95</v>
      </c>
      <c r="K6" s="101" t="s">
        <v>111</v>
      </c>
      <c r="L6" s="101" t="s">
        <v>112</v>
      </c>
      <c r="M6" s="101" t="s">
        <v>69</v>
      </c>
    </row>
    <row r="7" spans="1:13" ht="15.75" customHeight="1" x14ac:dyDescent="0.25">
      <c r="A7" s="101" t="s">
        <v>200</v>
      </c>
      <c r="B7" s="101" t="s">
        <v>200</v>
      </c>
      <c r="C7" s="101" t="s">
        <v>200</v>
      </c>
      <c r="D7" s="101" t="s">
        <v>57</v>
      </c>
      <c r="E7" s="99">
        <v>31912</v>
      </c>
      <c r="F7" s="101" t="s">
        <v>61</v>
      </c>
      <c r="G7" s="101" t="s">
        <v>65</v>
      </c>
      <c r="H7" s="99">
        <v>42002</v>
      </c>
      <c r="I7" s="101" t="s">
        <v>200</v>
      </c>
      <c r="J7" s="101" t="s">
        <v>96</v>
      </c>
      <c r="K7" s="101" t="s">
        <v>113</v>
      </c>
      <c r="L7" s="101" t="s">
        <v>114</v>
      </c>
      <c r="M7" s="101" t="s">
        <v>63</v>
      </c>
    </row>
    <row r="8" spans="1:13" ht="15.75" customHeight="1" x14ac:dyDescent="0.25">
      <c r="A8" s="101" t="s">
        <v>201</v>
      </c>
      <c r="B8" s="101" t="s">
        <v>201</v>
      </c>
      <c r="C8" s="101" t="s">
        <v>201</v>
      </c>
      <c r="D8" s="101" t="s">
        <v>67</v>
      </c>
      <c r="E8" s="99">
        <v>24991</v>
      </c>
      <c r="F8" s="101" t="s">
        <v>71</v>
      </c>
      <c r="G8" s="101" t="s">
        <v>59</v>
      </c>
      <c r="H8" s="99">
        <v>42265</v>
      </c>
      <c r="I8" s="101" t="s">
        <v>201</v>
      </c>
      <c r="J8" s="101" t="s">
        <v>97</v>
      </c>
      <c r="K8" s="101" t="s">
        <v>115</v>
      </c>
      <c r="L8" s="101" t="s">
        <v>116</v>
      </c>
      <c r="M8" s="101" t="s">
        <v>60</v>
      </c>
    </row>
    <row r="9" spans="1:13" ht="15.75" customHeight="1" x14ac:dyDescent="0.25">
      <c r="A9" s="101" t="s">
        <v>67</v>
      </c>
      <c r="B9" s="101" t="s">
        <v>67</v>
      </c>
      <c r="C9" s="101" t="s">
        <v>67</v>
      </c>
      <c r="D9" s="101" t="s">
        <v>57</v>
      </c>
      <c r="E9" s="99">
        <v>31204</v>
      </c>
      <c r="F9" s="101" t="s">
        <v>61</v>
      </c>
      <c r="G9" s="101" t="s">
        <v>62</v>
      </c>
      <c r="H9" s="99">
        <v>43333</v>
      </c>
      <c r="I9" s="101" t="s">
        <v>67</v>
      </c>
      <c r="J9" s="101" t="s">
        <v>98</v>
      </c>
      <c r="K9" s="101" t="s">
        <v>117</v>
      </c>
      <c r="L9" s="101" t="s">
        <v>118</v>
      </c>
      <c r="M9" s="101" t="s">
        <v>69</v>
      </c>
    </row>
    <row r="10" spans="1:13" ht="15.75" customHeight="1" x14ac:dyDescent="0.25">
      <c r="A10" s="101" t="s">
        <v>202</v>
      </c>
      <c r="B10" s="101" t="s">
        <v>202</v>
      </c>
      <c r="C10" s="101" t="s">
        <v>202</v>
      </c>
      <c r="D10" s="101" t="s">
        <v>57</v>
      </c>
      <c r="E10" s="99">
        <v>27003</v>
      </c>
      <c r="F10" s="101" t="s">
        <v>119</v>
      </c>
      <c r="G10" s="101" t="s">
        <v>59</v>
      </c>
      <c r="H10" s="99">
        <v>42621</v>
      </c>
      <c r="I10" s="101" t="s">
        <v>202</v>
      </c>
      <c r="J10" s="101" t="s">
        <v>99</v>
      </c>
      <c r="K10" s="101" t="s">
        <v>120</v>
      </c>
      <c r="L10" s="101" t="s">
        <v>121</v>
      </c>
      <c r="M10" s="101" t="s">
        <v>69</v>
      </c>
    </row>
    <row r="11" spans="1:13" ht="15.75" customHeight="1" x14ac:dyDescent="0.25">
      <c r="A11" s="101" t="s">
        <v>203</v>
      </c>
      <c r="B11" s="101" t="s">
        <v>203</v>
      </c>
      <c r="C11" s="101" t="s">
        <v>203</v>
      </c>
      <c r="D11" s="101" t="s">
        <v>57</v>
      </c>
      <c r="E11" s="99">
        <v>27227</v>
      </c>
      <c r="F11" s="101" t="s">
        <v>72</v>
      </c>
      <c r="G11" s="101" t="s">
        <v>59</v>
      </c>
      <c r="H11" s="99">
        <v>42530</v>
      </c>
      <c r="I11" s="101" t="s">
        <v>203</v>
      </c>
      <c r="J11" s="101" t="s">
        <v>100</v>
      </c>
      <c r="K11" s="101" t="s">
        <v>122</v>
      </c>
      <c r="L11" s="101" t="s">
        <v>123</v>
      </c>
      <c r="M11" s="101" t="s">
        <v>66</v>
      </c>
    </row>
    <row r="12" spans="1:13" ht="15.75" customHeight="1" x14ac:dyDescent="0.25">
      <c r="A12" s="101" t="s">
        <v>204</v>
      </c>
      <c r="B12" s="101" t="s">
        <v>204</v>
      </c>
      <c r="C12" s="101" t="s">
        <v>204</v>
      </c>
      <c r="D12" s="101" t="s">
        <v>57</v>
      </c>
      <c r="E12" s="99">
        <v>31650</v>
      </c>
      <c r="F12" s="101" t="s">
        <v>124</v>
      </c>
      <c r="G12" s="101" t="s">
        <v>59</v>
      </c>
      <c r="H12" s="99">
        <v>43763</v>
      </c>
      <c r="I12" s="101" t="s">
        <v>204</v>
      </c>
      <c r="J12" s="101" t="s">
        <v>101</v>
      </c>
      <c r="K12" s="101" t="s">
        <v>125</v>
      </c>
      <c r="L12" s="101" t="s">
        <v>126</v>
      </c>
      <c r="M12" s="101" t="s">
        <v>63</v>
      </c>
    </row>
    <row r="13" spans="1:13" ht="15.75" customHeight="1" x14ac:dyDescent="0.25">
      <c r="A13" s="101" t="s">
        <v>205</v>
      </c>
      <c r="B13" s="101" t="s">
        <v>205</v>
      </c>
      <c r="C13" s="101" t="s">
        <v>205</v>
      </c>
      <c r="D13" s="101" t="s">
        <v>57</v>
      </c>
      <c r="E13" s="99">
        <v>27546</v>
      </c>
      <c r="F13" s="101" t="s">
        <v>61</v>
      </c>
      <c r="G13" s="101" t="s">
        <v>70</v>
      </c>
      <c r="H13" s="99">
        <v>43307</v>
      </c>
      <c r="I13" s="101" t="s">
        <v>205</v>
      </c>
      <c r="J13" s="101" t="s">
        <v>102</v>
      </c>
      <c r="K13" s="101" t="s">
        <v>127</v>
      </c>
      <c r="L13" s="101" t="s">
        <v>128</v>
      </c>
      <c r="M13" s="101" t="s">
        <v>63</v>
      </c>
    </row>
    <row r="14" spans="1:13" ht="15.75" customHeight="1" x14ac:dyDescent="0.25">
      <c r="A14" s="101" t="s">
        <v>206</v>
      </c>
      <c r="B14" s="101" t="s">
        <v>206</v>
      </c>
      <c r="C14" s="101" t="s">
        <v>206</v>
      </c>
      <c r="D14" s="101" t="s">
        <v>67</v>
      </c>
      <c r="E14" s="99">
        <v>29222</v>
      </c>
      <c r="F14" s="101" t="s">
        <v>64</v>
      </c>
      <c r="G14" s="101" t="s">
        <v>65</v>
      </c>
      <c r="H14" s="99">
        <v>43367</v>
      </c>
      <c r="I14" s="101" t="s">
        <v>206</v>
      </c>
      <c r="J14" s="101" t="s">
        <v>103</v>
      </c>
      <c r="K14" s="101" t="s">
        <v>129</v>
      </c>
      <c r="L14" s="101" t="s">
        <v>130</v>
      </c>
      <c r="M14" s="101" t="s">
        <v>60</v>
      </c>
    </row>
    <row r="15" spans="1:13" ht="15.75" customHeight="1" x14ac:dyDescent="0.25">
      <c r="A15" s="101" t="s">
        <v>207</v>
      </c>
      <c r="B15" s="101" t="s">
        <v>207</v>
      </c>
      <c r="C15" s="101" t="s">
        <v>207</v>
      </c>
      <c r="D15" s="101" t="s">
        <v>67</v>
      </c>
      <c r="E15" s="99">
        <v>36245</v>
      </c>
      <c r="F15" s="101" t="s">
        <v>58</v>
      </c>
      <c r="G15" s="101" t="s">
        <v>59</v>
      </c>
      <c r="H15" s="99">
        <v>44025</v>
      </c>
      <c r="I15" s="101" t="s">
        <v>207</v>
      </c>
      <c r="J15" s="101" t="s">
        <v>104</v>
      </c>
      <c r="K15" s="101" t="s">
        <v>131</v>
      </c>
      <c r="L15" s="101" t="s">
        <v>132</v>
      </c>
      <c r="M15" s="101" t="s">
        <v>63</v>
      </c>
    </row>
    <row r="16" spans="1:13" x14ac:dyDescent="0.25">
      <c r="A16" s="101" t="s">
        <v>57</v>
      </c>
      <c r="B16" s="101" t="s">
        <v>57</v>
      </c>
      <c r="C16" s="101" t="s">
        <v>57</v>
      </c>
      <c r="D16" s="101"/>
      <c r="E16" s="99"/>
      <c r="F16" s="101"/>
      <c r="G16" s="101"/>
      <c r="H16" s="99"/>
      <c r="I16" s="101" t="s">
        <v>57</v>
      </c>
      <c r="J16" s="100"/>
      <c r="K16" s="101"/>
      <c r="L16" s="101"/>
      <c r="M16" s="101"/>
    </row>
    <row r="17" spans="1:13" x14ac:dyDescent="0.25">
      <c r="A17" s="101" t="s">
        <v>208</v>
      </c>
      <c r="B17" s="101" t="s">
        <v>208</v>
      </c>
      <c r="C17" s="101" t="s">
        <v>208</v>
      </c>
      <c r="D17" s="101"/>
      <c r="E17" s="99"/>
      <c r="F17" s="101"/>
      <c r="G17" s="101"/>
      <c r="H17" s="99"/>
      <c r="I17" s="101" t="s">
        <v>208</v>
      </c>
      <c r="J17" s="100"/>
      <c r="K17" s="101"/>
      <c r="L17" s="101"/>
      <c r="M17" s="101"/>
    </row>
    <row r="18" spans="1:13" x14ac:dyDescent="0.25">
      <c r="A18" s="101" t="s">
        <v>209</v>
      </c>
      <c r="B18" s="101" t="s">
        <v>209</v>
      </c>
      <c r="C18" s="101" t="s">
        <v>209</v>
      </c>
      <c r="D18" s="101"/>
      <c r="E18" s="99"/>
      <c r="F18" s="101"/>
      <c r="G18" s="101"/>
      <c r="H18" s="99"/>
      <c r="I18" s="101" t="s">
        <v>209</v>
      </c>
      <c r="J18" s="100"/>
      <c r="K18" s="101"/>
      <c r="L18" s="101"/>
      <c r="M18" s="101"/>
    </row>
    <row r="19" spans="1:13" x14ac:dyDescent="0.25">
      <c r="A19" s="101" t="s">
        <v>210</v>
      </c>
      <c r="B19" s="101" t="s">
        <v>210</v>
      </c>
      <c r="C19" s="101" t="s">
        <v>210</v>
      </c>
      <c r="D19" s="101"/>
      <c r="E19" s="99"/>
      <c r="F19" s="101"/>
      <c r="G19" s="101"/>
      <c r="H19" s="99"/>
      <c r="I19" s="101" t="s">
        <v>210</v>
      </c>
      <c r="J19" s="100"/>
      <c r="K19" s="101"/>
      <c r="L19" s="101"/>
      <c r="M19" s="101"/>
    </row>
    <row r="20" spans="1:13" x14ac:dyDescent="0.25">
      <c r="A20" s="16" t="s">
        <v>211</v>
      </c>
      <c r="B20" s="16" t="s">
        <v>211</v>
      </c>
      <c r="C20" s="16" t="s">
        <v>211</v>
      </c>
      <c r="I20" s="16" t="s">
        <v>211</v>
      </c>
    </row>
    <row r="21" spans="1:13" x14ac:dyDescent="0.25">
      <c r="A21" s="16" t="s">
        <v>212</v>
      </c>
      <c r="B21" s="16" t="s">
        <v>212</v>
      </c>
      <c r="C21" s="16" t="s">
        <v>212</v>
      </c>
      <c r="I21" s="16" t="s">
        <v>212</v>
      </c>
    </row>
    <row r="22" spans="1:13" x14ac:dyDescent="0.25">
      <c r="A22" s="16" t="s">
        <v>213</v>
      </c>
      <c r="B22" s="16" t="s">
        <v>213</v>
      </c>
      <c r="C22" s="16" t="s">
        <v>213</v>
      </c>
      <c r="I22" s="16" t="s">
        <v>213</v>
      </c>
    </row>
    <row r="23" spans="1:13" x14ac:dyDescent="0.25">
      <c r="A23" s="16" t="s">
        <v>214</v>
      </c>
      <c r="B23" s="16" t="s">
        <v>214</v>
      </c>
      <c r="C23" s="16" t="s">
        <v>214</v>
      </c>
      <c r="I23" s="16" t="s">
        <v>214</v>
      </c>
    </row>
    <row r="24" spans="1:13" x14ac:dyDescent="0.25">
      <c r="A24" s="16" t="s">
        <v>215</v>
      </c>
      <c r="B24" s="16" t="s">
        <v>215</v>
      </c>
      <c r="C24" s="16" t="s">
        <v>215</v>
      </c>
      <c r="I24" s="16" t="s">
        <v>215</v>
      </c>
    </row>
    <row r="25" spans="1:13" x14ac:dyDescent="0.25">
      <c r="A25" s="16" t="s">
        <v>216</v>
      </c>
      <c r="B25" s="16" t="s">
        <v>216</v>
      </c>
      <c r="C25" s="16" t="s">
        <v>216</v>
      </c>
      <c r="I25" s="16" t="s">
        <v>216</v>
      </c>
    </row>
    <row r="26" spans="1:13" x14ac:dyDescent="0.25">
      <c r="A26" s="16" t="s">
        <v>217</v>
      </c>
      <c r="B26" s="16" t="s">
        <v>217</v>
      </c>
      <c r="C26" s="16" t="s">
        <v>217</v>
      </c>
      <c r="I26" s="16" t="s">
        <v>217</v>
      </c>
    </row>
    <row r="27" spans="1:13" x14ac:dyDescent="0.25">
      <c r="A27" s="16" t="s">
        <v>218</v>
      </c>
      <c r="B27" s="16" t="s">
        <v>218</v>
      </c>
      <c r="C27" s="16" t="s">
        <v>218</v>
      </c>
      <c r="I27" s="16" t="s">
        <v>218</v>
      </c>
    </row>
    <row r="28" spans="1:13" x14ac:dyDescent="0.25">
      <c r="A28" s="16" t="s">
        <v>219</v>
      </c>
      <c r="B28" s="16" t="s">
        <v>219</v>
      </c>
      <c r="C28" s="16" t="s">
        <v>219</v>
      </c>
      <c r="I28" s="16" t="s">
        <v>219</v>
      </c>
    </row>
    <row r="29" spans="1:13" x14ac:dyDescent="0.25"/>
    <row r="30" spans="1:13" x14ac:dyDescent="0.25"/>
    <row r="31" spans="1:13" x14ac:dyDescent="0.25"/>
    <row r="32" spans="1:13"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sheetData>
  <sheetProtection password="CDA0" sheet="1" objects="1" scenarios="1"/>
  <mergeCells count="2">
    <mergeCell ref="A2:M2"/>
    <mergeCell ref="A1:M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sheetPr>
  <dimension ref="A1:Y300"/>
  <sheetViews>
    <sheetView zoomScale="115" zoomScaleNormal="115" workbookViewId="0">
      <pane xSplit="2" ySplit="4" topLeftCell="K5" activePane="bottomRight" state="frozen"/>
      <selection pane="topRight" activeCell="C1" sqref="C1"/>
      <selection pane="bottomLeft" activeCell="A5" sqref="A5"/>
      <selection pane="bottomRight" activeCell="Q6" sqref="Q6"/>
    </sheetView>
  </sheetViews>
  <sheetFormatPr defaultColWidth="0" defaultRowHeight="20.100000000000001" customHeight="1" zeroHeight="1" x14ac:dyDescent="0.25"/>
  <cols>
    <col min="1" max="1" width="5" style="2" customWidth="1"/>
    <col min="2" max="2" width="19.42578125" style="3" customWidth="1"/>
    <col min="3" max="3" width="24.7109375" style="3" customWidth="1"/>
    <col min="4" max="4" width="12.140625" style="3" customWidth="1"/>
    <col min="5" max="5" width="15.7109375" style="3" customWidth="1"/>
    <col min="6" max="6" width="19.42578125" style="3" customWidth="1"/>
    <col min="7" max="7" width="8" style="3" customWidth="1"/>
    <col min="8" max="8" width="7.5703125" style="3" customWidth="1"/>
    <col min="9" max="9" width="11.5703125" style="3" customWidth="1"/>
    <col min="10" max="10" width="10.85546875" style="3" customWidth="1"/>
    <col min="11" max="11" width="15.5703125" style="3" customWidth="1"/>
    <col min="12" max="12" width="18.42578125" style="3" customWidth="1"/>
    <col min="13" max="13" width="15.85546875" style="3" customWidth="1"/>
    <col min="14" max="14" width="13.140625" style="3" customWidth="1"/>
    <col min="15" max="15" width="20.85546875" style="3" customWidth="1"/>
    <col min="16" max="16" width="9.140625" style="3" customWidth="1"/>
    <col min="17" max="18" width="9.140625" style="114" customWidth="1"/>
    <col min="19" max="19" width="0" style="2" hidden="1" customWidth="1"/>
    <col min="20" max="16384" width="9.140625" style="2" hidden="1"/>
  </cols>
  <sheetData>
    <row r="1" spans="1:25" ht="20.100000000000001" customHeight="1" x14ac:dyDescent="0.25">
      <c r="A1" s="159" t="s">
        <v>236</v>
      </c>
      <c r="B1" s="159"/>
      <c r="C1" s="159"/>
      <c r="D1" s="159"/>
      <c r="E1" s="159"/>
      <c r="F1" s="159"/>
      <c r="G1" s="159"/>
      <c r="H1" s="159"/>
      <c r="I1" s="159"/>
      <c r="J1" s="159"/>
      <c r="K1" s="159"/>
      <c r="L1" s="159"/>
      <c r="M1" s="159"/>
      <c r="N1" s="159"/>
      <c r="O1" s="159"/>
      <c r="P1" s="159"/>
      <c r="Q1" s="109"/>
      <c r="R1" s="109"/>
      <c r="S1" s="81"/>
      <c r="T1" s="81"/>
      <c r="U1" s="81"/>
      <c r="V1" s="81"/>
      <c r="W1" s="81"/>
      <c r="X1" s="81"/>
      <c r="Y1" s="81"/>
    </row>
    <row r="2" spans="1:25" ht="33" customHeight="1" x14ac:dyDescent="0.25">
      <c r="A2" s="157" t="s">
        <v>154</v>
      </c>
      <c r="B2" s="157"/>
      <c r="C2" s="157"/>
      <c r="D2" s="157"/>
      <c r="E2" s="157"/>
      <c r="F2" s="157"/>
      <c r="G2" s="157"/>
      <c r="H2" s="157"/>
      <c r="I2" s="157"/>
      <c r="J2" s="157"/>
      <c r="K2" s="157"/>
      <c r="L2" s="157"/>
      <c r="M2" s="157"/>
      <c r="N2" s="157"/>
      <c r="O2" s="157"/>
      <c r="P2" s="157"/>
    </row>
    <row r="3" spans="1:25" ht="22.5" customHeight="1" x14ac:dyDescent="0.25">
      <c r="A3" s="98" t="s">
        <v>73</v>
      </c>
      <c r="B3" s="158" t="s">
        <v>153</v>
      </c>
      <c r="C3" s="158"/>
      <c r="D3" s="158"/>
      <c r="E3" s="158"/>
      <c r="F3" s="158"/>
      <c r="G3" s="158"/>
      <c r="H3" s="158"/>
      <c r="I3" s="158"/>
      <c r="J3" s="158"/>
      <c r="K3" s="158"/>
      <c r="L3" s="158"/>
      <c r="M3" s="158"/>
      <c r="N3" s="158"/>
      <c r="O3" s="158"/>
      <c r="P3" s="158"/>
    </row>
    <row r="4" spans="1:25" s="3" customFormat="1" ht="27.75" customHeight="1" x14ac:dyDescent="0.25">
      <c r="A4" s="90" t="s">
        <v>255</v>
      </c>
      <c r="B4" s="91" t="s">
        <v>249</v>
      </c>
      <c r="C4" s="91" t="s">
        <v>1</v>
      </c>
      <c r="D4" s="91" t="s">
        <v>44</v>
      </c>
      <c r="E4" s="91" t="s">
        <v>256</v>
      </c>
      <c r="F4" s="91" t="s">
        <v>254</v>
      </c>
      <c r="G4" s="92" t="s">
        <v>257</v>
      </c>
      <c r="H4" s="92" t="s">
        <v>258</v>
      </c>
      <c r="I4" s="91" t="s">
        <v>4</v>
      </c>
      <c r="J4" s="91" t="s">
        <v>3</v>
      </c>
      <c r="K4" s="91" t="s">
        <v>5</v>
      </c>
      <c r="L4" s="91" t="s">
        <v>2</v>
      </c>
      <c r="M4" s="91" t="s">
        <v>43</v>
      </c>
      <c r="N4" s="91" t="s">
        <v>55</v>
      </c>
      <c r="O4" s="93" t="s">
        <v>50</v>
      </c>
      <c r="P4" s="94" t="s">
        <v>259</v>
      </c>
      <c r="Q4" s="115"/>
      <c r="R4" s="115"/>
    </row>
    <row r="5" spans="1:25" ht="20.100000000000001" customHeight="1" x14ac:dyDescent="0.25">
      <c r="A5" s="96">
        <f>IF(कार्मिक_विवरण[NAME]="","",ROWS($A$2:A2))</f>
        <v>1</v>
      </c>
      <c r="B5" s="95" t="str">
        <f>IF('शालादर्पण कार्मिक DATA'!A4="","",'शालादर्पण कार्मिक DATA'!A4)</f>
        <v>A</v>
      </c>
      <c r="C5" s="95" t="str">
        <f>UPPER(IF('शालादर्पण कार्मिक DATA'!F4="","",'शालादर्पण कार्मिक DATA'!F4))</f>
        <v>SENIOR TEACHER (II GR.)</v>
      </c>
      <c r="D5" s="97">
        <f>IF('शालादर्पण कार्मिक DATA'!E4="","",'शालादर्पण कार्मिक DATA'!E4)</f>
        <v>25954</v>
      </c>
      <c r="E5" s="95" t="str">
        <f>IF('शालादर्पण कार्मिक DATA'!K4="","",'शालादर्पण कार्मिक DATA'!K4)</f>
        <v>XXXXS1582D</v>
      </c>
      <c r="F5" s="95" t="str">
        <f>IF('शालादर्पण कार्मिक DATA'!B4="","",'शालादर्पण कार्मिक DATA'!B4)</f>
        <v>RJNA199728012345</v>
      </c>
      <c r="G5" s="4" t="s">
        <v>87</v>
      </c>
      <c r="H5" s="5">
        <v>0.09</v>
      </c>
      <c r="I5" s="4">
        <v>1121192</v>
      </c>
      <c r="J5" s="4">
        <v>123456</v>
      </c>
      <c r="K5" s="6">
        <v>123654987897</v>
      </c>
      <c r="L5" s="95" t="str">
        <f>IF('शालादर्पण कार्मिक DATA'!J4="","",'शालादर्पण कार्मिक DATA'!J4)</f>
        <v>XXXXXXXX5832</v>
      </c>
      <c r="M5" s="4" t="s">
        <v>85</v>
      </c>
      <c r="N5" s="17" t="s">
        <v>92</v>
      </c>
      <c r="O5" s="7">
        <v>61118966625</v>
      </c>
      <c r="P5" s="24" t="s">
        <v>87</v>
      </c>
    </row>
    <row r="6" spans="1:25" ht="20.100000000000001" customHeight="1" x14ac:dyDescent="0.25">
      <c r="A6" s="96">
        <f>IF(कार्मिक_विवरण[NAME]="","",ROWS($A$2:A3))</f>
        <v>2</v>
      </c>
      <c r="B6" s="95" t="str">
        <f>IF('शालादर्पण कार्मिक DATA'!A5="","",'शालादर्पण कार्मिक DATA'!A5)</f>
        <v>B</v>
      </c>
      <c r="C6" s="95" t="str">
        <f>UPPER(IF('शालादर्पण कार्मिक DATA'!F5="","",'शालादर्पण कार्मिक DATA'!F5))</f>
        <v>TEACHER (III GR.) LEVEL 1</v>
      </c>
      <c r="D6" s="97">
        <f>IF('शालादर्पण कार्मिक DATA'!E5="","",'शालादर्पण कार्मिक DATA'!E5)</f>
        <v>25294</v>
      </c>
      <c r="E6" s="95" t="str">
        <f>IF('शालादर्पण कार्मिक DATA'!K5="","",'शालादर्पण कार्मिक DATA'!K5)</f>
        <v>XXXXK6245L</v>
      </c>
      <c r="F6" s="95" t="str">
        <f>IF('शालादर्पण कार्मिक DATA'!B5="","",'शालादर्पण कार्मिक DATA'!B5)</f>
        <v>B</v>
      </c>
      <c r="G6" s="24" t="s">
        <v>87</v>
      </c>
      <c r="H6" s="5">
        <v>0.09</v>
      </c>
      <c r="I6" s="4">
        <v>1121192</v>
      </c>
      <c r="J6" s="4">
        <v>123456</v>
      </c>
      <c r="K6" s="6">
        <v>123654987897</v>
      </c>
      <c r="L6" s="95" t="str">
        <f>IF('शालादर्पण कार्मिक DATA'!J5="","",'शालादर्पण कार्मिक DATA'!J5)</f>
        <v>XXXXXXXX7101</v>
      </c>
      <c r="M6" s="4" t="s">
        <v>85</v>
      </c>
      <c r="N6" s="17" t="s">
        <v>94</v>
      </c>
      <c r="O6" s="7">
        <v>61118966625</v>
      </c>
      <c r="P6" s="24" t="s">
        <v>87</v>
      </c>
    </row>
    <row r="7" spans="1:25" ht="20.100000000000001" customHeight="1" x14ac:dyDescent="0.25">
      <c r="A7" s="96">
        <f>IF(कार्मिक_विवरण[NAME]="","",ROWS($A$2:A4))</f>
        <v>3</v>
      </c>
      <c r="B7" s="95" t="str">
        <f>IF('शालादर्पण कार्मिक DATA'!A6="","",'शालादर्पण कार्मिक DATA'!A6)</f>
        <v>C</v>
      </c>
      <c r="C7" s="95" t="str">
        <f>UPPER(IF('शालादर्पण कार्मिक DATA'!F6="","",'शालादर्पण कार्मिक DATA'!F6))</f>
        <v>SENIOR TEACHER (II GR.)</v>
      </c>
      <c r="D7" s="97">
        <f>IF('शालादर्पण कार्मिक DATA'!E6="","",'शालादर्पण कार्मिक DATA'!E6)</f>
        <v>32796</v>
      </c>
      <c r="E7" s="95" t="str">
        <f>IF('शालादर्पण कार्मिक DATA'!K6="","",'शालादर्पण कार्मिक DATA'!K6)</f>
        <v>XXXXC9446G</v>
      </c>
      <c r="F7" s="95" t="str">
        <f>IF('शालादर्पण कार्मिक DATA'!B6="","",'शालादर्पण कार्मिक DATA'!B6)</f>
        <v>C</v>
      </c>
      <c r="G7" s="24" t="s">
        <v>87</v>
      </c>
      <c r="H7" s="5"/>
      <c r="I7" s="4">
        <v>1121192</v>
      </c>
      <c r="J7" s="4">
        <v>123456</v>
      </c>
      <c r="K7" s="6">
        <v>123654987897</v>
      </c>
      <c r="L7" s="95" t="str">
        <f>IF('शालादर्पण कार्मिक DATA'!J6="","",'शालादर्पण कार्मिक DATA'!J6)</f>
        <v>XXXXXXXX7272</v>
      </c>
      <c r="M7" s="4" t="s">
        <v>85</v>
      </c>
      <c r="N7" s="17" t="s">
        <v>92</v>
      </c>
      <c r="O7" s="7">
        <v>61118966625</v>
      </c>
      <c r="P7" s="24" t="s">
        <v>86</v>
      </c>
    </row>
    <row r="8" spans="1:25" ht="20.100000000000001" customHeight="1" x14ac:dyDescent="0.25">
      <c r="A8" s="96">
        <f>IF(कार्मिक_विवरण[NAME]="","",ROWS($A$2:A5))</f>
        <v>4</v>
      </c>
      <c r="B8" s="95" t="str">
        <f>IF('शालादर्पण कार्मिक DATA'!A7="","",'शालादर्पण कार्मिक DATA'!A7)</f>
        <v>D</v>
      </c>
      <c r="C8" s="95" t="str">
        <f>UPPER(IF('शालादर्पण कार्मिक DATA'!F7="","",'शालादर्पण कार्मिक DATA'!F7))</f>
        <v>SENIOR TEACHER (II GR.)</v>
      </c>
      <c r="D8" s="97">
        <f>IF('शालादर्पण कार्मिक DATA'!E7="","",'शालादर्पण कार्मिक DATA'!E7)</f>
        <v>31912</v>
      </c>
      <c r="E8" s="95" t="str">
        <f>IF('शालादर्पण कार्मिक DATA'!K7="","",'शालादर्पण कार्मिक DATA'!K7)</f>
        <v>XXXXM3231R</v>
      </c>
      <c r="F8" s="95" t="str">
        <f>IF('शालादर्पण कार्मिक DATA'!B7="","",'शालादर्पण कार्मिक DATA'!B7)</f>
        <v>D</v>
      </c>
      <c r="G8" s="24" t="s">
        <v>87</v>
      </c>
      <c r="H8" s="5"/>
      <c r="I8" s="4">
        <v>1121192</v>
      </c>
      <c r="J8" s="4">
        <v>123456</v>
      </c>
      <c r="K8" s="6">
        <v>123654987897</v>
      </c>
      <c r="L8" s="95" t="str">
        <f>IF('शालादर्पण कार्मिक DATA'!J7="","",'शालादर्पण कार्मिक DATA'!J7)</f>
        <v>XXXXXXXX7163</v>
      </c>
      <c r="M8" s="4" t="s">
        <v>85</v>
      </c>
      <c r="N8" s="17" t="s">
        <v>92</v>
      </c>
      <c r="O8" s="7">
        <v>61118966625</v>
      </c>
      <c r="P8" s="24" t="s">
        <v>87</v>
      </c>
    </row>
    <row r="9" spans="1:25" ht="20.100000000000001" customHeight="1" x14ac:dyDescent="0.25">
      <c r="A9" s="96">
        <f>IF(कार्मिक_विवरण[NAME]="","",ROWS($A$2:A6))</f>
        <v>5</v>
      </c>
      <c r="B9" s="95" t="str">
        <f>IF('शालादर्पण कार्मिक DATA'!A8="","",'शालादर्पण कार्मिक DATA'!A8)</f>
        <v>E</v>
      </c>
      <c r="C9" s="95" t="str">
        <f>UPPER(IF('शालादर्पण कार्मिक DATA'!F8="","",'शालादर्पण कार्मिक DATA'!F8))</f>
        <v>TEACHER (III GR.) LEVEL 1</v>
      </c>
      <c r="D9" s="97">
        <f>IF('शालादर्पण कार्मिक DATA'!E8="","",'शालादर्पण कार्मिक DATA'!E8)</f>
        <v>24991</v>
      </c>
      <c r="E9" s="95" t="str">
        <f>IF('शालादर्पण कार्मिक DATA'!K8="","",'शालादर्पण कार्मिक DATA'!K8)</f>
        <v>XXXXD8016L</v>
      </c>
      <c r="F9" s="95" t="str">
        <f>IF('शालादर्पण कार्मिक DATA'!B8="","",'शालादर्पण कार्मिक DATA'!B8)</f>
        <v>E</v>
      </c>
      <c r="G9" s="24" t="s">
        <v>87</v>
      </c>
      <c r="H9" s="5"/>
      <c r="I9" s="4">
        <v>1121192</v>
      </c>
      <c r="J9" s="4">
        <v>123456</v>
      </c>
      <c r="K9" s="6">
        <v>123654987897</v>
      </c>
      <c r="L9" s="95" t="str">
        <f>IF('शालादर्पण कार्मिक DATA'!J8="","",'शालादर्पण कार्मिक DATA'!J8)</f>
        <v>XXXXXXXX5107</v>
      </c>
      <c r="M9" s="4" t="s">
        <v>85</v>
      </c>
      <c r="N9" s="17" t="s">
        <v>92</v>
      </c>
      <c r="O9" s="7">
        <v>61118966625</v>
      </c>
      <c r="P9" s="24" t="s">
        <v>87</v>
      </c>
    </row>
    <row r="10" spans="1:25" ht="20.100000000000001" customHeight="1" x14ac:dyDescent="0.25">
      <c r="A10" s="96">
        <f>IF(कार्मिक_विवरण[NAME]="","",ROWS($A$2:A7))</f>
        <v>6</v>
      </c>
      <c r="B10" s="95" t="str">
        <f>IF('शालादर्पण कार्मिक DATA'!A9="","",'शालादर्पण कार्मिक DATA'!A9)</f>
        <v>F</v>
      </c>
      <c r="C10" s="95" t="str">
        <f>UPPER(IF('शालादर्पण कार्मिक DATA'!F9="","",'शालादर्पण कार्मिक DATA'!F9))</f>
        <v>SENIOR TEACHER (II GR.)</v>
      </c>
      <c r="D10" s="97">
        <f>IF('शालादर्पण कार्मिक DATA'!E9="","",'शालादर्पण कार्मिक DATA'!E9)</f>
        <v>31204</v>
      </c>
      <c r="E10" s="95" t="str">
        <f>IF('शालादर्पण कार्मिक DATA'!K9="","",'शालादर्पण कार्मिक DATA'!K9)</f>
        <v>XXXXR3560F</v>
      </c>
      <c r="F10" s="95" t="str">
        <f>IF('शालादर्पण कार्मिक DATA'!B9="","",'शालादर्पण कार्मिक DATA'!B9)</f>
        <v>F</v>
      </c>
      <c r="G10" s="24" t="s">
        <v>87</v>
      </c>
      <c r="H10" s="5"/>
      <c r="I10" s="4">
        <v>1121192</v>
      </c>
      <c r="J10" s="4">
        <v>123456</v>
      </c>
      <c r="K10" s="6">
        <v>123654987897</v>
      </c>
      <c r="L10" s="95" t="str">
        <f>IF('शालादर्पण कार्मिक DATA'!J9="","",'शालादर्पण कार्मिक DATA'!J9)</f>
        <v>XXXXXXXX5359</v>
      </c>
      <c r="M10" s="4" t="s">
        <v>85</v>
      </c>
      <c r="N10" s="17" t="s">
        <v>92</v>
      </c>
      <c r="O10" s="7">
        <v>61118966625</v>
      </c>
      <c r="P10" s="24" t="s">
        <v>87</v>
      </c>
    </row>
    <row r="11" spans="1:25" ht="20.100000000000001" customHeight="1" x14ac:dyDescent="0.25">
      <c r="A11" s="96">
        <f>IF(कार्मिक_विवरण[NAME]="","",ROWS($A$2:A8))</f>
        <v>7</v>
      </c>
      <c r="B11" s="95" t="str">
        <f>IF('शालादर्पण कार्मिक DATA'!A10="","",'शालादर्पण कार्मिक DATA'!A10)</f>
        <v>G</v>
      </c>
      <c r="C11" s="95" t="str">
        <f>UPPER(IF('शालादर्पण कार्मिक DATA'!F10="","",'शालादर्पण कार्मिक DATA'!F10))</f>
        <v>CLASS IV</v>
      </c>
      <c r="D11" s="97">
        <f>IF('शालादर्पण कार्मिक DATA'!E10="","",'शालादर्पण कार्मिक DATA'!E10)</f>
        <v>27003</v>
      </c>
      <c r="E11" s="95" t="str">
        <f>IF('शालादर्पण कार्मिक DATA'!K10="","",'शालादर्पण कार्मिक DATA'!K10)</f>
        <v>XXXXK6106C</v>
      </c>
      <c r="F11" s="95" t="str">
        <f>IF('शालादर्पण कार्मिक DATA'!B10="","",'शालादर्पण कार्मिक DATA'!B10)</f>
        <v>G</v>
      </c>
      <c r="G11" s="24" t="s">
        <v>87</v>
      </c>
      <c r="H11" s="5"/>
      <c r="I11" s="4">
        <v>1121192</v>
      </c>
      <c r="J11" s="4">
        <v>123456</v>
      </c>
      <c r="K11" s="6">
        <v>123654987897</v>
      </c>
      <c r="L11" s="95" t="str">
        <f>IF('शालादर्पण कार्मिक DATA'!J10="","",'शालादर्पण कार्मिक DATA'!J10)</f>
        <v>XXXXXXXX9436</v>
      </c>
      <c r="M11" s="4" t="s">
        <v>85</v>
      </c>
      <c r="N11" s="17" t="s">
        <v>92</v>
      </c>
      <c r="O11" s="7">
        <v>61118966625</v>
      </c>
      <c r="P11" s="24" t="s">
        <v>87</v>
      </c>
    </row>
    <row r="12" spans="1:25" ht="20.100000000000001" customHeight="1" x14ac:dyDescent="0.25">
      <c r="A12" s="96">
        <f>IF(कार्मिक_विवरण[NAME]="","",ROWS($A$2:A9))</f>
        <v>8</v>
      </c>
      <c r="B12" s="95" t="str">
        <f>IF('शालादर्पण कार्मिक DATA'!A11="","",'शालादर्पण कार्मिक DATA'!A11)</f>
        <v>H</v>
      </c>
      <c r="C12" s="95" t="str">
        <f>UPPER(IF('शालादर्पण कार्मिक DATA'!F11="","",'शालादर्पण कार्मिक DATA'!F11))</f>
        <v>PET (III GR.)</v>
      </c>
      <c r="D12" s="97">
        <f>IF('शालादर्पण कार्मिक DATA'!E11="","",'शालादर्पण कार्मिक DATA'!E11)</f>
        <v>27227</v>
      </c>
      <c r="E12" s="95" t="str">
        <f>IF('शालादर्पण कार्मिक DATA'!K11="","",'शालादर्पण कार्मिक DATA'!K11)</f>
        <v>XXXXM5115H</v>
      </c>
      <c r="F12" s="95" t="str">
        <f>IF('शालादर्पण कार्मिक DATA'!B11="","",'शालादर्पण कार्मिक DATA'!B11)</f>
        <v>H</v>
      </c>
      <c r="G12" s="24" t="s">
        <v>87</v>
      </c>
      <c r="H12" s="5"/>
      <c r="I12" s="4">
        <v>1121192</v>
      </c>
      <c r="J12" s="4">
        <v>123456</v>
      </c>
      <c r="K12" s="6">
        <v>123654987897</v>
      </c>
      <c r="L12" s="95" t="str">
        <f>IF('शालादर्पण कार्मिक DATA'!J11="","",'शालादर्पण कार्मिक DATA'!J11)</f>
        <v>XXXXXXXX0113</v>
      </c>
      <c r="M12" s="4" t="s">
        <v>85</v>
      </c>
      <c r="N12" s="17" t="s">
        <v>92</v>
      </c>
      <c r="O12" s="7">
        <v>61118966625</v>
      </c>
      <c r="P12" s="24" t="s">
        <v>87</v>
      </c>
    </row>
    <row r="13" spans="1:25" ht="20.100000000000001" customHeight="1" x14ac:dyDescent="0.25">
      <c r="A13" s="96">
        <f>IF(कार्मिक_विवरण[NAME]="","",ROWS($A$2:A10))</f>
        <v>9</v>
      </c>
      <c r="B13" s="95" t="str">
        <f>IF('शालादर्पण कार्मिक DATA'!A12="","",'शालादर्पण कार्मिक DATA'!A12)</f>
        <v>I</v>
      </c>
      <c r="C13" s="95" t="str">
        <f>UPPER(IF('शालादर्पण कार्मिक DATA'!F12="","",'शालादर्पण कार्मिक DATA'!F12))</f>
        <v>HEADMASTER &amp; EQUIVALENT</v>
      </c>
      <c r="D13" s="97">
        <f>IF('शालादर्पण कार्मिक DATA'!E12="","",'शालादर्पण कार्मिक DATA'!E12)</f>
        <v>31650</v>
      </c>
      <c r="E13" s="95" t="str">
        <f>IF('शालादर्पण कार्मिक DATA'!K12="","",'शालादर्पण कार्मिक DATA'!K12)</f>
        <v>XXXXK6555R</v>
      </c>
      <c r="F13" s="95" t="str">
        <f>IF('शालादर्पण कार्मिक DATA'!B12="","",'शालादर्पण कार्मिक DATA'!B12)</f>
        <v>I</v>
      </c>
      <c r="G13" s="24" t="s">
        <v>87</v>
      </c>
      <c r="H13" s="5"/>
      <c r="I13" s="4">
        <v>1121192</v>
      </c>
      <c r="J13" s="4">
        <v>123456</v>
      </c>
      <c r="K13" s="6">
        <v>123654987897</v>
      </c>
      <c r="L13" s="95" t="str">
        <f>IF('शालादर्पण कार्मिक DATA'!J12="","",'शालादर्पण कार्मिक DATA'!J12)</f>
        <v>XXXXXXXX0642</v>
      </c>
      <c r="M13" s="4" t="s">
        <v>85</v>
      </c>
      <c r="N13" s="17" t="s">
        <v>92</v>
      </c>
      <c r="O13" s="7">
        <v>61118966625</v>
      </c>
      <c r="P13" s="24" t="s">
        <v>87</v>
      </c>
    </row>
    <row r="14" spans="1:25" ht="20.100000000000001" customHeight="1" x14ac:dyDescent="0.25">
      <c r="A14" s="96">
        <f>IF(कार्मिक_विवरण[NAME]="","",ROWS($A$2:A11))</f>
        <v>10</v>
      </c>
      <c r="B14" s="95" t="str">
        <f>IF('शालादर्पण कार्मिक DATA'!A13="","",'शालादर्पण कार्मिक DATA'!A13)</f>
        <v>J</v>
      </c>
      <c r="C14" s="95" t="str">
        <f>UPPER(IF('शालादर्पण कार्मिक DATA'!F13="","",'शालादर्पण कार्मिक DATA'!F13))</f>
        <v>SENIOR TEACHER (II GR.)</v>
      </c>
      <c r="D14" s="97">
        <f>IF('शालादर्पण कार्मिक DATA'!E13="","",'शालादर्पण कार्मिक DATA'!E13)</f>
        <v>27546</v>
      </c>
      <c r="E14" s="95" t="str">
        <f>IF('शालादर्पण कार्मिक DATA'!K13="","",'शालादर्पण कार्मिक DATA'!K13)</f>
        <v>XXXXK6782N</v>
      </c>
      <c r="F14" s="95" t="str">
        <f>IF('शालादर्पण कार्मिक DATA'!B13="","",'शालादर्पण कार्मिक DATA'!B13)</f>
        <v>J</v>
      </c>
      <c r="G14" s="24" t="s">
        <v>87</v>
      </c>
      <c r="H14" s="5"/>
      <c r="I14" s="4">
        <v>1121192</v>
      </c>
      <c r="J14" s="4">
        <v>123456</v>
      </c>
      <c r="K14" s="6">
        <v>123654987897</v>
      </c>
      <c r="L14" s="95" t="str">
        <f>IF('शालादर्पण कार्मिक DATA'!J13="","",'शालादर्पण कार्मिक DATA'!J13)</f>
        <v>XXXXXXXX0787</v>
      </c>
      <c r="M14" s="4" t="s">
        <v>85</v>
      </c>
      <c r="N14" s="17" t="s">
        <v>92</v>
      </c>
      <c r="O14" s="7">
        <v>61118966625</v>
      </c>
      <c r="P14" s="24" t="s">
        <v>86</v>
      </c>
    </row>
    <row r="15" spans="1:25" ht="20.100000000000001" customHeight="1" x14ac:dyDescent="0.25">
      <c r="A15" s="96">
        <f>IF(कार्मिक_विवरण[NAME]="","",ROWS($A$2:A12))</f>
        <v>11</v>
      </c>
      <c r="B15" s="95" t="str">
        <f>IF('शालादर्पण कार्मिक DATA'!A14="","",'शालादर्पण कार्मिक DATA'!A14)</f>
        <v>K</v>
      </c>
      <c r="C15" s="95" t="str">
        <f>UPPER(IF('शालादर्पण कार्मिक DATA'!F14="","",'शालादर्पण कार्मिक DATA'!F14))</f>
        <v>TEACHER (III GR.) LEVEL 2</v>
      </c>
      <c r="D15" s="97">
        <f>IF('शालादर्पण कार्मिक DATA'!E14="","",'शालादर्पण कार्मिक DATA'!E14)</f>
        <v>29222</v>
      </c>
      <c r="E15" s="95" t="str">
        <f>IF('शालादर्पण कार्मिक DATA'!K14="","",'शालादर्पण कार्मिक DATA'!K14)</f>
        <v>XXXXs9321a</v>
      </c>
      <c r="F15" s="95" t="str">
        <f>IF('शालादर्पण कार्मिक DATA'!B14="","",'शालादर्पण कार्मिक DATA'!B14)</f>
        <v>K</v>
      </c>
      <c r="G15" s="24" t="s">
        <v>87</v>
      </c>
      <c r="H15" s="5"/>
      <c r="I15" s="4">
        <v>1121192</v>
      </c>
      <c r="J15" s="24"/>
      <c r="K15" s="6">
        <v>123654987897</v>
      </c>
      <c r="L15" s="95" t="str">
        <f>IF('शालादर्पण कार्मिक DATA'!J14="","",'शालादर्पण कार्मिक DATA'!J14)</f>
        <v>XXXXXXXX2059</v>
      </c>
      <c r="M15" s="4" t="s">
        <v>85</v>
      </c>
      <c r="N15" s="17" t="s">
        <v>92</v>
      </c>
      <c r="O15" s="7">
        <v>61118966625</v>
      </c>
      <c r="P15" s="24" t="s">
        <v>87</v>
      </c>
    </row>
    <row r="16" spans="1:25" ht="20.100000000000001" customHeight="1" x14ac:dyDescent="0.25">
      <c r="A16" s="96">
        <f>IF(कार्मिक_विवरण[NAME]="","",ROWS($A$2:A13))</f>
        <v>12</v>
      </c>
      <c r="B16" s="95" t="str">
        <f>IF('शालादर्पण कार्मिक DATA'!A15="","",'शालादर्पण कार्मिक DATA'!A15)</f>
        <v>L</v>
      </c>
      <c r="C16" s="95" t="str">
        <f>UPPER(IF('शालादर्पण कार्मिक DATA'!F15="","",'शालादर्पण कार्मिक DATA'!F15))</f>
        <v>JUNIOR ASSISTANT</v>
      </c>
      <c r="D16" s="97">
        <f>IF('शालादर्पण कार्मिक DATA'!E15="","",'शालादर्पण कार्मिक DATA'!E15)</f>
        <v>36245</v>
      </c>
      <c r="E16" s="95" t="str">
        <f>IF('शालादर्पण कार्मिक DATA'!K15="","",'शालादर्पण कार्मिक DATA'!K15)</f>
        <v>XXXXR4026M</v>
      </c>
      <c r="F16" s="95" t="str">
        <f>IF('शालादर्पण कार्मिक DATA'!B15="","",'शालादर्पण कार्मिक DATA'!B15)</f>
        <v>L</v>
      </c>
      <c r="G16" s="24" t="s">
        <v>87</v>
      </c>
      <c r="H16" s="5"/>
      <c r="I16" s="4">
        <v>1121192</v>
      </c>
      <c r="J16" s="24"/>
      <c r="K16" s="6">
        <v>123654987897</v>
      </c>
      <c r="L16" s="95" t="str">
        <f>IF('शालादर्पण कार्मिक DATA'!J15="","",'शालादर्पण कार्मिक DATA'!J15)</f>
        <v>XXXXXXXX4135</v>
      </c>
      <c r="M16" s="4" t="s">
        <v>85</v>
      </c>
      <c r="N16" s="17" t="s">
        <v>92</v>
      </c>
      <c r="O16" s="7">
        <v>61118966625</v>
      </c>
      <c r="P16" s="24" t="s">
        <v>86</v>
      </c>
    </row>
    <row r="17" spans="1:16" ht="20.100000000000001" customHeight="1" x14ac:dyDescent="0.25">
      <c r="A17" s="96">
        <f>IF(कार्मिक_विवरण[NAME]="","",ROWS($A$2:A14))</f>
        <v>13</v>
      </c>
      <c r="B17" s="95" t="str">
        <f>IF('शालादर्पण कार्मिक DATA'!A16="","",'शालादर्पण कार्मिक DATA'!A16)</f>
        <v>M</v>
      </c>
      <c r="C17" s="95" t="str">
        <f>UPPER(IF('शालादर्पण कार्मिक DATA'!F16="","",'शालादर्पण कार्मिक DATA'!F16))</f>
        <v/>
      </c>
      <c r="D17" s="97" t="str">
        <f>IF('शालादर्पण कार्मिक DATA'!E16="","",'शालादर्पण कार्मिक DATA'!E16)</f>
        <v/>
      </c>
      <c r="E17" s="95" t="str">
        <f>IF('शालादर्पण कार्मिक DATA'!K16="","",'शालादर्पण कार्मिक DATA'!K16)</f>
        <v/>
      </c>
      <c r="F17" s="95" t="str">
        <f>IF('शालादर्पण कार्मिक DATA'!B16="","",'शालादर्पण कार्मिक DATA'!B16)</f>
        <v>M</v>
      </c>
      <c r="G17" s="24" t="s">
        <v>87</v>
      </c>
      <c r="H17" s="5"/>
      <c r="I17" s="8"/>
      <c r="J17" s="8"/>
      <c r="K17" s="9"/>
      <c r="L17" s="95" t="str">
        <f>IF('शालादर्पण कार्मिक DATA'!J16="","",'शालादर्पण कार्मिक DATA'!J16)</f>
        <v/>
      </c>
      <c r="M17" s="8"/>
      <c r="N17" s="8"/>
      <c r="O17" s="7"/>
      <c r="P17" s="8"/>
    </row>
    <row r="18" spans="1:16" ht="20.100000000000001" customHeight="1" x14ac:dyDescent="0.25">
      <c r="A18" s="96">
        <f>IF(कार्मिक_विवरण[NAME]="","",ROWS($A$2:A15))</f>
        <v>14</v>
      </c>
      <c r="B18" s="95" t="str">
        <f>IF('शालादर्पण कार्मिक DATA'!A17="","",'शालादर्पण कार्मिक DATA'!A17)</f>
        <v>N</v>
      </c>
      <c r="C18" s="95" t="str">
        <f>UPPER(IF('शालादर्पण कार्मिक DATA'!F17="","",'शालादर्पण कार्मिक DATA'!F17))</f>
        <v/>
      </c>
      <c r="D18" s="97" t="str">
        <f>IF('शालादर्पण कार्मिक DATA'!E17="","",'शालादर्पण कार्मिक DATA'!E17)</f>
        <v/>
      </c>
      <c r="E18" s="95" t="str">
        <f>IF('शालादर्पण कार्मिक DATA'!K17="","",'शालादर्पण कार्मिक DATA'!K17)</f>
        <v/>
      </c>
      <c r="F18" s="95" t="str">
        <f>IF('शालादर्पण कार्मिक DATA'!B17="","",'शालादर्पण कार्मिक DATA'!B17)</f>
        <v>N</v>
      </c>
      <c r="G18" s="24" t="s">
        <v>87</v>
      </c>
      <c r="H18" s="5"/>
      <c r="I18" s="8"/>
      <c r="J18" s="8"/>
      <c r="K18" s="9"/>
      <c r="L18" s="95" t="str">
        <f>IF('शालादर्पण कार्मिक DATA'!J17="","",'शालादर्पण कार्मिक DATA'!J17)</f>
        <v/>
      </c>
      <c r="M18" s="8"/>
      <c r="N18" s="8"/>
      <c r="O18" s="7"/>
      <c r="P18" s="8"/>
    </row>
    <row r="19" spans="1:16" ht="20.100000000000001" customHeight="1" x14ac:dyDescent="0.25">
      <c r="A19" s="96">
        <f>IF(कार्मिक_विवरण[NAME]="","",ROWS($A$2:A16))</f>
        <v>15</v>
      </c>
      <c r="B19" s="95" t="str">
        <f>IF('शालादर्पण कार्मिक DATA'!A18="","",'शालादर्पण कार्मिक DATA'!A18)</f>
        <v>O</v>
      </c>
      <c r="C19" s="95" t="str">
        <f>UPPER(IF('शालादर्पण कार्मिक DATA'!F18="","",'शालादर्पण कार्मिक DATA'!F18))</f>
        <v/>
      </c>
      <c r="D19" s="97" t="str">
        <f>IF('शालादर्पण कार्मिक DATA'!E18="","",'शालादर्पण कार्मिक DATA'!E18)</f>
        <v/>
      </c>
      <c r="E19" s="95" t="str">
        <f>IF('शालादर्पण कार्मिक DATA'!K18="","",'शालादर्पण कार्मिक DATA'!K18)</f>
        <v/>
      </c>
      <c r="F19" s="95" t="str">
        <f>IF('शालादर्पण कार्मिक DATA'!B18="","",'शालादर्पण कार्मिक DATA'!B18)</f>
        <v>O</v>
      </c>
      <c r="G19" s="24" t="s">
        <v>87</v>
      </c>
      <c r="H19" s="5"/>
      <c r="I19" s="8"/>
      <c r="J19" s="8"/>
      <c r="K19" s="9"/>
      <c r="L19" s="95" t="str">
        <f>IF('शालादर्पण कार्मिक DATA'!J18="","",'शालादर्पण कार्मिक DATA'!J18)</f>
        <v/>
      </c>
      <c r="M19" s="8"/>
      <c r="N19" s="8"/>
      <c r="O19" s="7"/>
      <c r="P19" s="8"/>
    </row>
    <row r="20" spans="1:16" ht="20.100000000000001" customHeight="1" x14ac:dyDescent="0.25">
      <c r="A20" s="96">
        <f>IF(कार्मिक_विवरण[NAME]="","",ROWS($A$2:A17))</f>
        <v>16</v>
      </c>
      <c r="B20" s="95" t="str">
        <f>IF('शालादर्पण कार्मिक DATA'!A19="","",'शालादर्पण कार्मिक DATA'!A19)</f>
        <v>P</v>
      </c>
      <c r="C20" s="95" t="str">
        <f>UPPER(IF('शालादर्पण कार्मिक DATA'!F19="","",'शालादर्पण कार्मिक DATA'!F19))</f>
        <v/>
      </c>
      <c r="D20" s="97" t="str">
        <f>IF('शालादर्पण कार्मिक DATA'!E19="","",'शालादर्पण कार्मिक DATA'!E19)</f>
        <v/>
      </c>
      <c r="E20" s="95" t="str">
        <f>IF('शालादर्पण कार्मिक DATA'!K19="","",'शालादर्पण कार्मिक DATA'!K19)</f>
        <v/>
      </c>
      <c r="F20" s="95" t="str">
        <f>IF('शालादर्पण कार्मिक DATA'!B19="","",'शालादर्पण कार्मिक DATA'!B19)</f>
        <v>P</v>
      </c>
      <c r="G20" s="24" t="s">
        <v>87</v>
      </c>
      <c r="H20" s="5"/>
      <c r="I20" s="8"/>
      <c r="J20" s="8"/>
      <c r="K20" s="9"/>
      <c r="L20" s="95" t="str">
        <f>IF('शालादर्पण कार्मिक DATA'!J19="","",'शालादर्पण कार्मिक DATA'!J19)</f>
        <v/>
      </c>
      <c r="M20" s="8"/>
      <c r="N20" s="8"/>
      <c r="O20" s="7"/>
      <c r="P20" s="8"/>
    </row>
    <row r="21" spans="1:16" ht="20.100000000000001" customHeight="1" x14ac:dyDescent="0.25">
      <c r="A21" s="96">
        <f>IF(कार्मिक_विवरण[NAME]="","",ROWS($A$2:A18))</f>
        <v>17</v>
      </c>
      <c r="B21" s="95" t="str">
        <f>IF('शालादर्पण कार्मिक DATA'!A20="","",'शालादर्पण कार्मिक DATA'!A20)</f>
        <v>Q</v>
      </c>
      <c r="C21" s="95" t="str">
        <f>UPPER(IF('शालादर्पण कार्मिक DATA'!F20="","",'शालादर्पण कार्मिक DATA'!F20))</f>
        <v/>
      </c>
      <c r="D21" s="97" t="str">
        <f>IF('शालादर्पण कार्मिक DATA'!E20="","",'शालादर्पण कार्मिक DATA'!E20)</f>
        <v/>
      </c>
      <c r="E21" s="95" t="str">
        <f>IF('शालादर्पण कार्मिक DATA'!K20="","",'शालादर्पण कार्मिक DATA'!K20)</f>
        <v/>
      </c>
      <c r="F21" s="95" t="str">
        <f>IF('शालादर्पण कार्मिक DATA'!B20="","",'शालादर्पण कार्मिक DATA'!B20)</f>
        <v>Q</v>
      </c>
      <c r="G21" s="24" t="s">
        <v>87</v>
      </c>
      <c r="H21" s="5"/>
      <c r="I21" s="8"/>
      <c r="J21" s="8"/>
      <c r="K21" s="9"/>
      <c r="L21" s="95" t="str">
        <f>IF('शालादर्पण कार्मिक DATA'!J20="","",'शालादर्पण कार्मिक DATA'!J20)</f>
        <v/>
      </c>
      <c r="M21" s="8"/>
      <c r="N21" s="8"/>
      <c r="O21" s="7"/>
      <c r="P21" s="8"/>
    </row>
    <row r="22" spans="1:16" ht="20.100000000000001" customHeight="1" x14ac:dyDescent="0.25">
      <c r="A22" s="96">
        <f>IF(कार्मिक_विवरण[NAME]="","",ROWS($A$2:A19))</f>
        <v>18</v>
      </c>
      <c r="B22" s="95" t="str">
        <f>IF('शालादर्पण कार्मिक DATA'!A21="","",'शालादर्पण कार्मिक DATA'!A21)</f>
        <v>R</v>
      </c>
      <c r="C22" s="95" t="str">
        <f>UPPER(IF('शालादर्पण कार्मिक DATA'!F21="","",'शालादर्पण कार्मिक DATA'!F21))</f>
        <v/>
      </c>
      <c r="D22" s="97" t="str">
        <f>IF('शालादर्पण कार्मिक DATA'!E21="","",'शालादर्पण कार्मिक DATA'!E21)</f>
        <v/>
      </c>
      <c r="E22" s="95" t="str">
        <f>IF('शालादर्पण कार्मिक DATA'!K21="","",'शालादर्पण कार्मिक DATA'!K21)</f>
        <v/>
      </c>
      <c r="F22" s="95" t="str">
        <f>IF('शालादर्पण कार्मिक DATA'!B21="","",'शालादर्पण कार्मिक DATA'!B21)</f>
        <v>R</v>
      </c>
      <c r="G22" s="24" t="s">
        <v>87</v>
      </c>
      <c r="H22" s="5"/>
      <c r="I22" s="8"/>
      <c r="J22" s="8"/>
      <c r="K22" s="9"/>
      <c r="L22" s="95" t="str">
        <f>IF('शालादर्पण कार्मिक DATA'!J21="","",'शालादर्पण कार्मिक DATA'!J21)</f>
        <v/>
      </c>
      <c r="M22" s="8"/>
      <c r="N22" s="8"/>
      <c r="O22" s="7"/>
      <c r="P22" s="8"/>
    </row>
    <row r="23" spans="1:16" ht="20.100000000000001" customHeight="1" x14ac:dyDescent="0.25">
      <c r="A23" s="96">
        <f>IF(कार्मिक_विवरण[NAME]="","",ROWS($A$2:A20))</f>
        <v>19</v>
      </c>
      <c r="B23" s="95" t="str">
        <f>IF('शालादर्पण कार्मिक DATA'!A22="","",'शालादर्पण कार्मिक DATA'!A22)</f>
        <v>S</v>
      </c>
      <c r="C23" s="95" t="str">
        <f>UPPER(IF('शालादर्पण कार्मिक DATA'!F22="","",'शालादर्पण कार्मिक DATA'!F22))</f>
        <v/>
      </c>
      <c r="D23" s="97" t="str">
        <f>IF('शालादर्पण कार्मिक DATA'!E22="","",'शालादर्पण कार्मिक DATA'!E22)</f>
        <v/>
      </c>
      <c r="E23" s="95" t="str">
        <f>IF('शालादर्पण कार्मिक DATA'!K22="","",'शालादर्पण कार्मिक DATA'!K22)</f>
        <v/>
      </c>
      <c r="F23" s="95" t="str">
        <f>IF('शालादर्पण कार्मिक DATA'!B22="","",'शालादर्पण कार्मिक DATA'!B22)</f>
        <v>S</v>
      </c>
      <c r="G23" s="8"/>
      <c r="H23" s="5"/>
      <c r="I23" s="8"/>
      <c r="J23" s="8"/>
      <c r="K23" s="9"/>
      <c r="L23" s="95" t="str">
        <f>IF('शालादर्पण कार्मिक DATA'!J22="","",'शालादर्पण कार्मिक DATA'!J22)</f>
        <v/>
      </c>
      <c r="M23" s="8"/>
      <c r="N23" s="8"/>
      <c r="O23" s="7"/>
      <c r="P23" s="8"/>
    </row>
    <row r="24" spans="1:16" ht="20.100000000000001" customHeight="1" x14ac:dyDescent="0.25">
      <c r="A24" s="96">
        <f>IF(कार्मिक_विवरण[NAME]="","",ROWS($A$2:A21))</f>
        <v>20</v>
      </c>
      <c r="B24" s="95" t="str">
        <f>IF('शालादर्पण कार्मिक DATA'!A23="","",'शालादर्पण कार्मिक DATA'!A23)</f>
        <v>T</v>
      </c>
      <c r="C24" s="95" t="str">
        <f>UPPER(IF('शालादर्पण कार्मिक DATA'!F23="","",'शालादर्पण कार्मिक DATA'!F23))</f>
        <v/>
      </c>
      <c r="D24" s="97" t="str">
        <f>IF('शालादर्पण कार्मिक DATA'!E23="","",'शालादर्पण कार्मिक DATA'!E23)</f>
        <v/>
      </c>
      <c r="E24" s="95" t="str">
        <f>IF('शालादर्पण कार्मिक DATA'!K23="","",'शालादर्पण कार्मिक DATA'!K23)</f>
        <v/>
      </c>
      <c r="F24" s="95" t="str">
        <f>IF('शालादर्पण कार्मिक DATA'!B23="","",'शालादर्पण कार्मिक DATA'!B23)</f>
        <v>T</v>
      </c>
      <c r="G24" s="8"/>
      <c r="H24" s="5"/>
      <c r="I24" s="8"/>
      <c r="J24" s="8"/>
      <c r="K24" s="9"/>
      <c r="L24" s="95" t="str">
        <f>IF('शालादर्पण कार्मिक DATA'!J23="","",'शालादर्पण कार्मिक DATA'!J23)</f>
        <v/>
      </c>
      <c r="M24" s="8"/>
      <c r="N24" s="8"/>
      <c r="O24" s="7"/>
      <c r="P24" s="8"/>
    </row>
    <row r="25" spans="1:16" ht="20.100000000000001" customHeight="1" x14ac:dyDescent="0.25">
      <c r="A25" s="96">
        <f>IF(कार्मिक_विवरण[NAME]="","",ROWS($A$2:A22))</f>
        <v>21</v>
      </c>
      <c r="B25" s="95" t="str">
        <f>IF('शालादर्पण कार्मिक DATA'!A24="","",'शालादर्पण कार्मिक DATA'!A24)</f>
        <v>U</v>
      </c>
      <c r="C25" s="95" t="str">
        <f>UPPER(IF('शालादर्पण कार्मिक DATA'!F24="","",'शालादर्पण कार्मिक DATA'!F24))</f>
        <v/>
      </c>
      <c r="D25" s="97" t="str">
        <f>IF('शालादर्पण कार्मिक DATA'!E24="","",'शालादर्पण कार्मिक DATA'!E24)</f>
        <v/>
      </c>
      <c r="E25" s="95" t="str">
        <f>IF('शालादर्पण कार्मिक DATA'!K24="","",'शालादर्पण कार्मिक DATA'!K24)</f>
        <v/>
      </c>
      <c r="F25" s="95" t="str">
        <f>IF('शालादर्पण कार्मिक DATA'!B24="","",'शालादर्पण कार्मिक DATA'!B24)</f>
        <v>U</v>
      </c>
      <c r="G25" s="8"/>
      <c r="H25" s="5"/>
      <c r="I25" s="8"/>
      <c r="J25" s="8"/>
      <c r="K25" s="9"/>
      <c r="L25" s="95" t="str">
        <f>IF('शालादर्पण कार्मिक DATA'!J24="","",'शालादर्पण कार्मिक DATA'!J24)</f>
        <v/>
      </c>
      <c r="M25" s="8"/>
      <c r="N25" s="8"/>
      <c r="O25" s="7"/>
      <c r="P25" s="8"/>
    </row>
    <row r="26" spans="1:16" ht="20.100000000000001" customHeight="1" x14ac:dyDescent="0.25">
      <c r="A26" s="96">
        <f>IF(कार्मिक_विवरण[NAME]="","",ROWS($A$2:A23))</f>
        <v>22</v>
      </c>
      <c r="B26" s="95" t="str">
        <f>IF('शालादर्पण कार्मिक DATA'!A25="","",'शालादर्पण कार्मिक DATA'!A25)</f>
        <v>V</v>
      </c>
      <c r="C26" s="95" t="str">
        <f>UPPER(IF('शालादर्पण कार्मिक DATA'!F25="","",'शालादर्पण कार्मिक DATA'!F25))</f>
        <v/>
      </c>
      <c r="D26" s="97" t="str">
        <f>IF('शालादर्पण कार्मिक DATA'!E25="","",'शालादर्पण कार्मिक DATA'!E25)</f>
        <v/>
      </c>
      <c r="E26" s="95" t="str">
        <f>IF('शालादर्पण कार्मिक DATA'!K25="","",'शालादर्पण कार्मिक DATA'!K25)</f>
        <v/>
      </c>
      <c r="F26" s="95" t="str">
        <f>IF('शालादर्पण कार्मिक DATA'!B25="","",'शालादर्पण कार्मिक DATA'!B25)</f>
        <v>V</v>
      </c>
      <c r="G26" s="8"/>
      <c r="H26" s="5"/>
      <c r="I26" s="8"/>
      <c r="J26" s="8"/>
      <c r="K26" s="9"/>
      <c r="L26" s="95" t="str">
        <f>IF('शालादर्पण कार्मिक DATA'!J25="","",'शालादर्पण कार्मिक DATA'!J25)</f>
        <v/>
      </c>
      <c r="M26" s="8"/>
      <c r="N26" s="8"/>
      <c r="O26" s="7"/>
      <c r="P26" s="8"/>
    </row>
    <row r="27" spans="1:16" ht="20.100000000000001" customHeight="1" x14ac:dyDescent="0.25">
      <c r="A27" s="96">
        <f>IF(कार्मिक_विवरण[NAME]="","",ROWS($A$2:A24))</f>
        <v>23</v>
      </c>
      <c r="B27" s="95" t="str">
        <f>IF('शालादर्पण कार्मिक DATA'!A26="","",'शालादर्पण कार्मिक DATA'!A26)</f>
        <v>W</v>
      </c>
      <c r="C27" s="95" t="str">
        <f>UPPER(IF('शालादर्पण कार्मिक DATA'!F26="","",'शालादर्पण कार्मिक DATA'!F26))</f>
        <v/>
      </c>
      <c r="D27" s="97" t="str">
        <f>IF('शालादर्पण कार्मिक DATA'!E26="","",'शालादर्पण कार्मिक DATA'!E26)</f>
        <v/>
      </c>
      <c r="E27" s="95" t="str">
        <f>IF('शालादर्पण कार्मिक DATA'!K26="","",'शालादर्पण कार्मिक DATA'!K26)</f>
        <v/>
      </c>
      <c r="F27" s="95" t="str">
        <f>IF('शालादर्पण कार्मिक DATA'!B26="","",'शालादर्पण कार्मिक DATA'!B26)</f>
        <v>W</v>
      </c>
      <c r="G27" s="8"/>
      <c r="H27" s="5"/>
      <c r="I27" s="8"/>
      <c r="J27" s="8"/>
      <c r="K27" s="9"/>
      <c r="L27" s="95" t="str">
        <f>IF('शालादर्पण कार्मिक DATA'!J26="","",'शालादर्पण कार्मिक DATA'!J26)</f>
        <v/>
      </c>
      <c r="M27" s="8"/>
      <c r="N27" s="8"/>
      <c r="O27" s="7"/>
      <c r="P27" s="8"/>
    </row>
    <row r="28" spans="1:16" ht="20.100000000000001" customHeight="1" x14ac:dyDescent="0.25">
      <c r="A28" s="96">
        <f>IF(कार्मिक_विवरण[NAME]="","",ROWS($A$2:A25))</f>
        <v>24</v>
      </c>
      <c r="B28" s="95" t="str">
        <f>IF('शालादर्पण कार्मिक DATA'!A27="","",'शालादर्पण कार्मिक DATA'!A27)</f>
        <v>X</v>
      </c>
      <c r="C28" s="95" t="str">
        <f>UPPER(IF('शालादर्पण कार्मिक DATA'!F27="","",'शालादर्पण कार्मिक DATA'!F27))</f>
        <v/>
      </c>
      <c r="D28" s="97" t="str">
        <f>IF('शालादर्पण कार्मिक DATA'!E27="","",'शालादर्पण कार्मिक DATA'!E27)</f>
        <v/>
      </c>
      <c r="E28" s="95" t="str">
        <f>IF('शालादर्पण कार्मिक DATA'!K27="","",'शालादर्पण कार्मिक DATA'!K27)</f>
        <v/>
      </c>
      <c r="F28" s="95" t="str">
        <f>IF('शालादर्पण कार्मिक DATA'!B27="","",'शालादर्पण कार्मिक DATA'!B27)</f>
        <v>X</v>
      </c>
      <c r="G28" s="8"/>
      <c r="H28" s="5"/>
      <c r="I28" s="8"/>
      <c r="J28" s="8"/>
      <c r="K28" s="9"/>
      <c r="L28" s="95" t="str">
        <f>IF('शालादर्पण कार्मिक DATA'!J27="","",'शालादर्पण कार्मिक DATA'!J27)</f>
        <v/>
      </c>
      <c r="M28" s="8"/>
      <c r="N28" s="8"/>
      <c r="O28" s="7"/>
      <c r="P28" s="8"/>
    </row>
    <row r="29" spans="1:16" ht="20.100000000000001" customHeight="1" x14ac:dyDescent="0.25">
      <c r="A29" s="96">
        <f>IF(कार्मिक_विवरण[NAME]="","",ROWS($A$2:A26))</f>
        <v>25</v>
      </c>
      <c r="B29" s="95" t="str">
        <f>IF('शालादर्पण कार्मिक DATA'!A28="","",'शालादर्पण कार्मिक DATA'!A28)</f>
        <v>Z</v>
      </c>
      <c r="C29" s="95" t="str">
        <f>UPPER(IF('शालादर्पण कार्मिक DATA'!F28="","",'शालादर्पण कार्मिक DATA'!F28))</f>
        <v/>
      </c>
      <c r="D29" s="97" t="str">
        <f>IF('शालादर्पण कार्मिक DATA'!E28="","",'शालादर्पण कार्मिक DATA'!E28)</f>
        <v/>
      </c>
      <c r="E29" s="95" t="str">
        <f>IF('शालादर्पण कार्मिक DATA'!K28="","",'शालादर्पण कार्मिक DATA'!K28)</f>
        <v/>
      </c>
      <c r="F29" s="95" t="str">
        <f>IF('शालादर्पण कार्मिक DATA'!B28="","",'शालादर्पण कार्मिक DATA'!B28)</f>
        <v>Z</v>
      </c>
      <c r="G29" s="8"/>
      <c r="H29" s="5"/>
      <c r="I29" s="8"/>
      <c r="J29" s="8"/>
      <c r="K29" s="9"/>
      <c r="L29" s="95" t="str">
        <f>IF('शालादर्पण कार्मिक DATA'!J28="","",'शालादर्पण कार्मिक DATA'!J28)</f>
        <v/>
      </c>
      <c r="M29" s="8"/>
      <c r="N29" s="8"/>
      <c r="O29" s="7"/>
      <c r="P29" s="8"/>
    </row>
    <row r="30" spans="1:16" ht="20.100000000000001" customHeight="1" x14ac:dyDescent="0.25">
      <c r="A30" s="96" t="str">
        <f>IF(कार्मिक_विवरण[NAME]="","",ROWS($A$2:A27))</f>
        <v/>
      </c>
      <c r="B30" s="95" t="str">
        <f>IF('शालादर्पण कार्मिक DATA'!A29="","",'शालादर्पण कार्मिक DATA'!A29)</f>
        <v/>
      </c>
      <c r="C30" s="95" t="str">
        <f>UPPER(IF('शालादर्पण कार्मिक DATA'!F29="","",'शालादर्पण कार्मिक DATA'!F29))</f>
        <v/>
      </c>
      <c r="D30" s="97" t="str">
        <f>IF('शालादर्पण कार्मिक DATA'!E29="","",'शालादर्पण कार्मिक DATA'!E29)</f>
        <v/>
      </c>
      <c r="E30" s="95" t="str">
        <f>IF('शालादर्पण कार्मिक DATA'!K29="","",'शालादर्पण कार्मिक DATA'!K29)</f>
        <v/>
      </c>
      <c r="F30" s="95" t="str">
        <f>IF('शालादर्पण कार्मिक DATA'!B29="","",'शालादर्पण कार्मिक DATA'!B29)</f>
        <v/>
      </c>
      <c r="G30" s="8"/>
      <c r="H30" s="5"/>
      <c r="I30" s="8"/>
      <c r="J30" s="8"/>
      <c r="K30" s="9"/>
      <c r="L30" s="95" t="str">
        <f>IF('शालादर्पण कार्मिक DATA'!J29="","",'शालादर्पण कार्मिक DATA'!J29)</f>
        <v/>
      </c>
      <c r="M30" s="8"/>
      <c r="N30" s="8"/>
      <c r="O30" s="7"/>
      <c r="P30" s="8"/>
    </row>
    <row r="31" spans="1:16" ht="20.100000000000001" customHeight="1" x14ac:dyDescent="0.25">
      <c r="A31" s="96" t="str">
        <f>IF(कार्मिक_विवरण[NAME]="","",ROWS($A$2:A28))</f>
        <v/>
      </c>
      <c r="B31" s="95" t="str">
        <f>IF('शालादर्पण कार्मिक DATA'!A30="","",'शालादर्पण कार्मिक DATA'!A30)</f>
        <v/>
      </c>
      <c r="C31" s="95" t="str">
        <f>UPPER(IF('शालादर्पण कार्मिक DATA'!F30="","",'शालादर्पण कार्मिक DATA'!F30))</f>
        <v/>
      </c>
      <c r="D31" s="97" t="str">
        <f>IF('शालादर्पण कार्मिक DATA'!E30="","",'शालादर्पण कार्मिक DATA'!E30)</f>
        <v/>
      </c>
      <c r="E31" s="95" t="str">
        <f>IF('शालादर्पण कार्मिक DATA'!K30="","",'शालादर्पण कार्मिक DATA'!K30)</f>
        <v/>
      </c>
      <c r="F31" s="95" t="str">
        <f>IF('शालादर्पण कार्मिक DATA'!B30="","",'शालादर्पण कार्मिक DATA'!B30)</f>
        <v/>
      </c>
      <c r="G31" s="8"/>
      <c r="H31" s="5"/>
      <c r="I31" s="8"/>
      <c r="J31" s="8"/>
      <c r="K31" s="9"/>
      <c r="L31" s="95" t="str">
        <f>IF('शालादर्पण कार्मिक DATA'!J30="","",'शालादर्पण कार्मिक DATA'!J30)</f>
        <v/>
      </c>
      <c r="M31" s="8"/>
      <c r="N31" s="8"/>
      <c r="O31" s="7"/>
      <c r="P31" s="8"/>
    </row>
    <row r="32" spans="1:16" ht="20.100000000000001" customHeight="1" x14ac:dyDescent="0.25">
      <c r="A32" s="96" t="str">
        <f>IF(कार्मिक_विवरण[NAME]="","",ROWS($A$2:A29))</f>
        <v/>
      </c>
      <c r="B32" s="95" t="str">
        <f>IF('शालादर्पण कार्मिक DATA'!A31="","",'शालादर्पण कार्मिक DATA'!A31)</f>
        <v/>
      </c>
      <c r="C32" s="95" t="str">
        <f>UPPER(IF('शालादर्पण कार्मिक DATA'!F31="","",'शालादर्पण कार्मिक DATA'!F31))</f>
        <v/>
      </c>
      <c r="D32" s="97" t="str">
        <f>IF('शालादर्पण कार्मिक DATA'!E31="","",'शालादर्पण कार्मिक DATA'!E31)</f>
        <v/>
      </c>
      <c r="E32" s="95" t="str">
        <f>IF('शालादर्पण कार्मिक DATA'!K31="","",'शालादर्पण कार्मिक DATA'!K31)</f>
        <v/>
      </c>
      <c r="F32" s="95" t="str">
        <f>IF('शालादर्पण कार्मिक DATA'!B31="","",'शालादर्पण कार्मिक DATA'!B31)</f>
        <v/>
      </c>
      <c r="G32" s="8"/>
      <c r="H32" s="5"/>
      <c r="I32" s="8"/>
      <c r="J32" s="8"/>
      <c r="K32" s="9"/>
      <c r="L32" s="95" t="str">
        <f>IF('शालादर्पण कार्मिक DATA'!J31="","",'शालादर्पण कार्मिक DATA'!J31)</f>
        <v/>
      </c>
      <c r="M32" s="8"/>
      <c r="N32" s="8"/>
      <c r="O32" s="7"/>
      <c r="P32" s="8"/>
    </row>
    <row r="33" spans="1:16" ht="20.100000000000001" customHeight="1" x14ac:dyDescent="0.25">
      <c r="A33" s="96" t="str">
        <f>IF(कार्मिक_विवरण[NAME]="","",ROWS($A$2:A30))</f>
        <v/>
      </c>
      <c r="B33" s="95" t="str">
        <f>IF('शालादर्पण कार्मिक DATA'!A32="","",'शालादर्पण कार्मिक DATA'!A32)</f>
        <v/>
      </c>
      <c r="C33" s="95" t="str">
        <f>UPPER(IF('शालादर्पण कार्मिक DATA'!F32="","",'शालादर्पण कार्मिक DATA'!F32))</f>
        <v/>
      </c>
      <c r="D33" s="97" t="str">
        <f>IF('शालादर्पण कार्मिक DATA'!E32="","",'शालादर्पण कार्मिक DATA'!E32)</f>
        <v/>
      </c>
      <c r="E33" s="95" t="str">
        <f>IF('शालादर्पण कार्मिक DATA'!K32="","",'शालादर्पण कार्मिक DATA'!K32)</f>
        <v/>
      </c>
      <c r="F33" s="95" t="str">
        <f>IF('शालादर्पण कार्मिक DATA'!B32="","",'शालादर्पण कार्मिक DATA'!B32)</f>
        <v/>
      </c>
      <c r="G33" s="8"/>
      <c r="H33" s="5"/>
      <c r="I33" s="8"/>
      <c r="J33" s="8"/>
      <c r="K33" s="9"/>
      <c r="L33" s="95" t="str">
        <f>IF('शालादर्पण कार्मिक DATA'!J32="","",'शालादर्पण कार्मिक DATA'!J32)</f>
        <v/>
      </c>
      <c r="M33" s="8"/>
      <c r="N33" s="8"/>
      <c r="O33" s="7"/>
      <c r="P33" s="8"/>
    </row>
    <row r="34" spans="1:16" ht="20.100000000000001" customHeight="1" x14ac:dyDescent="0.25">
      <c r="A34" s="96" t="str">
        <f>IF(कार्मिक_विवरण[NAME]="","",ROWS($A$2:A31))</f>
        <v/>
      </c>
      <c r="B34" s="95" t="str">
        <f>IF('शालादर्पण कार्मिक DATA'!A33="","",'शालादर्पण कार्मिक DATA'!A33)</f>
        <v/>
      </c>
      <c r="C34" s="95" t="str">
        <f>UPPER(IF('शालादर्पण कार्मिक DATA'!F33="","",'शालादर्पण कार्मिक DATA'!F33))</f>
        <v/>
      </c>
      <c r="D34" s="97" t="str">
        <f>IF('शालादर्पण कार्मिक DATA'!E33="","",'शालादर्पण कार्मिक DATA'!E33)</f>
        <v/>
      </c>
      <c r="E34" s="95" t="str">
        <f>IF('शालादर्पण कार्मिक DATA'!K33="","",'शालादर्पण कार्मिक DATA'!K33)</f>
        <v/>
      </c>
      <c r="F34" s="95" t="str">
        <f>IF('शालादर्पण कार्मिक DATA'!B33="","",'शालादर्पण कार्मिक DATA'!B33)</f>
        <v/>
      </c>
      <c r="G34" s="8"/>
      <c r="H34" s="5"/>
      <c r="I34" s="8"/>
      <c r="J34" s="8"/>
      <c r="K34" s="9"/>
      <c r="L34" s="95" t="str">
        <f>IF('शालादर्पण कार्मिक DATA'!J33="","",'शालादर्पण कार्मिक DATA'!J33)</f>
        <v/>
      </c>
      <c r="M34" s="8"/>
      <c r="N34" s="8"/>
      <c r="O34" s="7"/>
      <c r="P34" s="8"/>
    </row>
    <row r="35" spans="1:16" ht="20.100000000000001" customHeight="1" x14ac:dyDescent="0.25">
      <c r="A35" s="96" t="str">
        <f>IF(कार्मिक_विवरण[NAME]="","",ROWS($A$2:A32))</f>
        <v/>
      </c>
      <c r="B35" s="95" t="str">
        <f>IF('शालादर्पण कार्मिक DATA'!A34="","",'शालादर्पण कार्मिक DATA'!A34)</f>
        <v/>
      </c>
      <c r="C35" s="95" t="str">
        <f>UPPER(IF('शालादर्पण कार्मिक DATA'!F34="","",'शालादर्पण कार्मिक DATA'!F34))</f>
        <v/>
      </c>
      <c r="D35" s="97" t="str">
        <f>IF('शालादर्पण कार्मिक DATA'!E34="","",'शालादर्पण कार्मिक DATA'!E34)</f>
        <v/>
      </c>
      <c r="E35" s="95" t="str">
        <f>IF('शालादर्पण कार्मिक DATA'!K34="","",'शालादर्पण कार्मिक DATA'!K34)</f>
        <v/>
      </c>
      <c r="F35" s="95" t="str">
        <f>IF('शालादर्पण कार्मिक DATA'!B34="","",'शालादर्पण कार्मिक DATA'!B34)</f>
        <v/>
      </c>
      <c r="G35" s="8"/>
      <c r="H35" s="5"/>
      <c r="I35" s="8"/>
      <c r="J35" s="8"/>
      <c r="K35" s="9"/>
      <c r="L35" s="95" t="str">
        <f>IF('शालादर्पण कार्मिक DATA'!J34="","",'शालादर्पण कार्मिक DATA'!J34)</f>
        <v/>
      </c>
      <c r="M35" s="8"/>
      <c r="N35" s="8"/>
      <c r="O35" s="7"/>
      <c r="P35" s="8"/>
    </row>
    <row r="36" spans="1:16" ht="20.100000000000001" customHeight="1" x14ac:dyDescent="0.25">
      <c r="A36" s="96" t="str">
        <f>IF(कार्मिक_विवरण[NAME]="","",ROWS($A$2:A33))</f>
        <v/>
      </c>
      <c r="B36" s="95" t="str">
        <f>IF('शालादर्पण कार्मिक DATA'!A35="","",'शालादर्पण कार्मिक DATA'!A35)</f>
        <v/>
      </c>
      <c r="C36" s="95" t="str">
        <f>UPPER(IF('शालादर्पण कार्मिक DATA'!F35="","",'शालादर्पण कार्मिक DATA'!F35))</f>
        <v/>
      </c>
      <c r="D36" s="97" t="str">
        <f>IF('शालादर्पण कार्मिक DATA'!E35="","",'शालादर्पण कार्मिक DATA'!E35)</f>
        <v/>
      </c>
      <c r="E36" s="95" t="str">
        <f>IF('शालादर्पण कार्मिक DATA'!K35="","",'शालादर्पण कार्मिक DATA'!K35)</f>
        <v/>
      </c>
      <c r="F36" s="95" t="str">
        <f>IF('शालादर्पण कार्मिक DATA'!B35="","",'शालादर्पण कार्मिक DATA'!B35)</f>
        <v/>
      </c>
      <c r="G36" s="8"/>
      <c r="H36" s="5"/>
      <c r="I36" s="8"/>
      <c r="J36" s="8"/>
      <c r="K36" s="9"/>
      <c r="L36" s="95" t="str">
        <f>IF('शालादर्पण कार्मिक DATA'!J35="","",'शालादर्पण कार्मिक DATA'!J35)</f>
        <v/>
      </c>
      <c r="M36" s="8"/>
      <c r="N36" s="8"/>
      <c r="O36" s="7"/>
      <c r="P36" s="8"/>
    </row>
    <row r="37" spans="1:16" ht="20.100000000000001" customHeight="1" x14ac:dyDescent="0.25">
      <c r="A37" s="96" t="str">
        <f>IF(कार्मिक_विवरण[NAME]="","",ROWS($A$2:A34))</f>
        <v/>
      </c>
      <c r="B37" s="95" t="str">
        <f>IF('शालादर्पण कार्मिक DATA'!A36="","",'शालादर्पण कार्मिक DATA'!A36)</f>
        <v/>
      </c>
      <c r="C37" s="95" t="str">
        <f>UPPER(IF('शालादर्पण कार्मिक DATA'!F36="","",'शालादर्पण कार्मिक DATA'!F36))</f>
        <v/>
      </c>
      <c r="D37" s="97" t="str">
        <f>IF('शालादर्पण कार्मिक DATA'!E36="","",'शालादर्पण कार्मिक DATA'!E36)</f>
        <v/>
      </c>
      <c r="E37" s="95" t="str">
        <f>IF('शालादर्पण कार्मिक DATA'!K36="","",'शालादर्पण कार्मिक DATA'!K36)</f>
        <v/>
      </c>
      <c r="F37" s="95" t="str">
        <f>IF('शालादर्पण कार्मिक DATA'!B36="","",'शालादर्पण कार्मिक DATA'!B36)</f>
        <v/>
      </c>
      <c r="G37" s="8"/>
      <c r="H37" s="5"/>
      <c r="I37" s="8"/>
      <c r="J37" s="8"/>
      <c r="K37" s="9"/>
      <c r="L37" s="95" t="str">
        <f>IF('शालादर्पण कार्मिक DATA'!J36="","",'शालादर्पण कार्मिक DATA'!J36)</f>
        <v/>
      </c>
      <c r="M37" s="8"/>
      <c r="N37" s="8"/>
      <c r="O37" s="7"/>
      <c r="P37" s="8"/>
    </row>
    <row r="38" spans="1:16" ht="20.100000000000001" customHeight="1" x14ac:dyDescent="0.25">
      <c r="A38" s="96" t="str">
        <f>IF(कार्मिक_विवरण[NAME]="","",ROWS($A$2:A35))</f>
        <v/>
      </c>
      <c r="B38" s="95" t="str">
        <f>IF('शालादर्पण कार्मिक DATA'!A37="","",'शालादर्पण कार्मिक DATA'!A37)</f>
        <v/>
      </c>
      <c r="C38" s="95" t="str">
        <f>UPPER(IF('शालादर्पण कार्मिक DATA'!F37="","",'शालादर्पण कार्मिक DATA'!F37))</f>
        <v/>
      </c>
      <c r="D38" s="97" t="str">
        <f>IF('शालादर्पण कार्मिक DATA'!E37="","",'शालादर्पण कार्मिक DATA'!E37)</f>
        <v/>
      </c>
      <c r="E38" s="95" t="str">
        <f>IF('शालादर्पण कार्मिक DATA'!K37="","",'शालादर्पण कार्मिक DATA'!K37)</f>
        <v/>
      </c>
      <c r="F38" s="95" t="str">
        <f>IF('शालादर्पण कार्मिक DATA'!B37="","",'शालादर्पण कार्मिक DATA'!B37)</f>
        <v/>
      </c>
      <c r="G38" s="8"/>
      <c r="H38" s="5"/>
      <c r="I38" s="8"/>
      <c r="J38" s="8"/>
      <c r="K38" s="9"/>
      <c r="L38" s="95" t="str">
        <f>IF('शालादर्पण कार्मिक DATA'!J37="","",'शालादर्पण कार्मिक DATA'!J37)</f>
        <v/>
      </c>
      <c r="M38" s="8"/>
      <c r="N38" s="8"/>
      <c r="O38" s="7"/>
      <c r="P38" s="8"/>
    </row>
    <row r="39" spans="1:16" ht="20.100000000000001" customHeight="1" x14ac:dyDescent="0.25">
      <c r="A39" s="96" t="str">
        <f>IF(कार्मिक_विवरण[NAME]="","",ROWS($A$2:A36))</f>
        <v/>
      </c>
      <c r="B39" s="95" t="str">
        <f>IF('शालादर्पण कार्मिक DATA'!A38="","",'शालादर्पण कार्मिक DATA'!A38)</f>
        <v/>
      </c>
      <c r="C39" s="95" t="str">
        <f>UPPER(IF('शालादर्पण कार्मिक DATA'!F38="","",'शालादर्पण कार्मिक DATA'!F38))</f>
        <v/>
      </c>
      <c r="D39" s="97" t="str">
        <f>IF('शालादर्पण कार्मिक DATA'!E38="","",'शालादर्पण कार्मिक DATA'!E38)</f>
        <v/>
      </c>
      <c r="E39" s="95" t="str">
        <f>IF('शालादर्पण कार्मिक DATA'!K38="","",'शालादर्पण कार्मिक DATA'!K38)</f>
        <v/>
      </c>
      <c r="F39" s="95" t="str">
        <f>IF('शालादर्पण कार्मिक DATA'!B38="","",'शालादर्पण कार्मिक DATA'!B38)</f>
        <v/>
      </c>
      <c r="G39" s="8"/>
      <c r="H39" s="5"/>
      <c r="I39" s="8"/>
      <c r="J39" s="8"/>
      <c r="K39" s="9"/>
      <c r="L39" s="95" t="str">
        <f>IF('शालादर्पण कार्मिक DATA'!J38="","",'शालादर्पण कार्मिक DATA'!J38)</f>
        <v/>
      </c>
      <c r="M39" s="8"/>
      <c r="N39" s="8"/>
      <c r="O39" s="7"/>
      <c r="P39" s="8"/>
    </row>
    <row r="40" spans="1:16" ht="20.100000000000001" customHeight="1" x14ac:dyDescent="0.25">
      <c r="A40" s="96" t="str">
        <f>IF(कार्मिक_विवरण[NAME]="","",ROWS($A$2:A37))</f>
        <v/>
      </c>
      <c r="B40" s="95" t="str">
        <f>IF('शालादर्पण कार्मिक DATA'!A39="","",'शालादर्पण कार्मिक DATA'!A39)</f>
        <v/>
      </c>
      <c r="C40" s="95" t="str">
        <f>UPPER(IF('शालादर्पण कार्मिक DATA'!F39="","",'शालादर्पण कार्मिक DATA'!F39))</f>
        <v/>
      </c>
      <c r="D40" s="97" t="str">
        <f>IF('शालादर्पण कार्मिक DATA'!E39="","",'शालादर्पण कार्मिक DATA'!E39)</f>
        <v/>
      </c>
      <c r="E40" s="95" t="str">
        <f>IF('शालादर्पण कार्मिक DATA'!K39="","",'शालादर्पण कार्मिक DATA'!K39)</f>
        <v/>
      </c>
      <c r="F40" s="95" t="str">
        <f>IF('शालादर्पण कार्मिक DATA'!B39="","",'शालादर्पण कार्मिक DATA'!B39)</f>
        <v/>
      </c>
      <c r="G40" s="8"/>
      <c r="H40" s="5"/>
      <c r="I40" s="8"/>
      <c r="J40" s="8"/>
      <c r="K40" s="9"/>
      <c r="L40" s="95" t="str">
        <f>IF('शालादर्पण कार्मिक DATA'!J39="","",'शालादर्पण कार्मिक DATA'!J39)</f>
        <v/>
      </c>
      <c r="M40" s="8"/>
      <c r="N40" s="8"/>
      <c r="O40" s="7"/>
      <c r="P40" s="8"/>
    </row>
    <row r="41" spans="1:16" ht="20.100000000000001" customHeight="1" x14ac:dyDescent="0.25">
      <c r="A41" s="96" t="str">
        <f>IF(कार्मिक_विवरण[NAME]="","",ROWS($A$2:A38))</f>
        <v/>
      </c>
      <c r="B41" s="95" t="str">
        <f>IF('शालादर्पण कार्मिक DATA'!A40="","",'शालादर्पण कार्मिक DATA'!A40)</f>
        <v/>
      </c>
      <c r="C41" s="95" t="str">
        <f>UPPER(IF('शालादर्पण कार्मिक DATA'!F40="","",'शालादर्पण कार्मिक DATA'!F40))</f>
        <v/>
      </c>
      <c r="D41" s="97" t="str">
        <f>IF('शालादर्पण कार्मिक DATA'!E40="","",'शालादर्पण कार्मिक DATA'!E40)</f>
        <v/>
      </c>
      <c r="E41" s="95" t="str">
        <f>IF('शालादर्पण कार्मिक DATA'!K40="","",'शालादर्पण कार्मिक DATA'!K40)</f>
        <v/>
      </c>
      <c r="F41" s="95" t="str">
        <f>IF('शालादर्पण कार्मिक DATA'!B40="","",'शालादर्पण कार्मिक DATA'!B40)</f>
        <v/>
      </c>
      <c r="G41" s="8"/>
      <c r="H41" s="5"/>
      <c r="I41" s="8"/>
      <c r="J41" s="8"/>
      <c r="K41" s="9"/>
      <c r="L41" s="95" t="str">
        <f>IF('शालादर्पण कार्मिक DATA'!J40="","",'शालादर्पण कार्मिक DATA'!J40)</f>
        <v/>
      </c>
      <c r="M41" s="8"/>
      <c r="N41" s="8"/>
      <c r="O41" s="7"/>
      <c r="P41" s="8"/>
    </row>
    <row r="42" spans="1:16" ht="20.100000000000001" customHeight="1" x14ac:dyDescent="0.25">
      <c r="A42" s="96" t="str">
        <f>IF(कार्मिक_विवरण[NAME]="","",ROWS($A$2:A39))</f>
        <v/>
      </c>
      <c r="B42" s="95" t="str">
        <f>IF('शालादर्पण कार्मिक DATA'!A41="","",'शालादर्पण कार्मिक DATA'!A41)</f>
        <v/>
      </c>
      <c r="C42" s="95" t="str">
        <f>UPPER(IF('शालादर्पण कार्मिक DATA'!F41="","",'शालादर्पण कार्मिक DATA'!F41))</f>
        <v/>
      </c>
      <c r="D42" s="97" t="str">
        <f>IF('शालादर्पण कार्मिक DATA'!E41="","",'शालादर्पण कार्मिक DATA'!E41)</f>
        <v/>
      </c>
      <c r="E42" s="95" t="str">
        <f>IF('शालादर्पण कार्मिक DATA'!K41="","",'शालादर्पण कार्मिक DATA'!K41)</f>
        <v/>
      </c>
      <c r="F42" s="95" t="str">
        <f>IF('शालादर्पण कार्मिक DATA'!B41="","",'शालादर्पण कार्मिक DATA'!B41)</f>
        <v/>
      </c>
      <c r="G42" s="8"/>
      <c r="H42" s="5"/>
      <c r="I42" s="8"/>
      <c r="J42" s="8"/>
      <c r="K42" s="9"/>
      <c r="L42" s="95" t="str">
        <f>IF('शालादर्पण कार्मिक DATA'!J41="","",'शालादर्पण कार्मिक DATA'!J41)</f>
        <v/>
      </c>
      <c r="M42" s="8"/>
      <c r="N42" s="8"/>
      <c r="O42" s="7"/>
      <c r="P42" s="8"/>
    </row>
    <row r="43" spans="1:16" ht="20.100000000000001" customHeight="1" x14ac:dyDescent="0.25">
      <c r="A43" s="96" t="str">
        <f>IF(कार्मिक_विवरण[NAME]="","",ROWS($A$2:A40))</f>
        <v/>
      </c>
      <c r="B43" s="95" t="str">
        <f>IF('शालादर्पण कार्मिक DATA'!A42="","",'शालादर्पण कार्मिक DATA'!A42)</f>
        <v/>
      </c>
      <c r="C43" s="95" t="str">
        <f>UPPER(IF('शालादर्पण कार्मिक DATA'!F42="","",'शालादर्पण कार्मिक DATA'!F42))</f>
        <v/>
      </c>
      <c r="D43" s="97" t="str">
        <f>IF('शालादर्पण कार्मिक DATA'!E42="","",'शालादर्पण कार्मिक DATA'!E42)</f>
        <v/>
      </c>
      <c r="E43" s="95" t="str">
        <f>IF('शालादर्पण कार्मिक DATA'!K42="","",'शालादर्पण कार्मिक DATA'!K42)</f>
        <v/>
      </c>
      <c r="F43" s="95" t="str">
        <f>IF('शालादर्पण कार्मिक DATA'!B42="","",'शालादर्पण कार्मिक DATA'!B42)</f>
        <v/>
      </c>
      <c r="G43" s="8"/>
      <c r="H43" s="5"/>
      <c r="I43" s="8"/>
      <c r="J43" s="8"/>
      <c r="K43" s="9"/>
      <c r="L43" s="95" t="str">
        <f>IF('शालादर्पण कार्मिक DATA'!J42="","",'शालादर्पण कार्मिक DATA'!J42)</f>
        <v/>
      </c>
      <c r="M43" s="8"/>
      <c r="N43" s="8"/>
      <c r="O43" s="7"/>
      <c r="P43" s="8"/>
    </row>
    <row r="44" spans="1:16" ht="20.100000000000001" customHeight="1" x14ac:dyDescent="0.25">
      <c r="A44" s="96" t="str">
        <f>IF(कार्मिक_विवरण[NAME]="","",ROWS($A$2:A41))</f>
        <v/>
      </c>
      <c r="B44" s="95" t="str">
        <f>IF('शालादर्पण कार्मिक DATA'!A43="","",'शालादर्पण कार्मिक DATA'!A43)</f>
        <v/>
      </c>
      <c r="C44" s="95" t="str">
        <f>UPPER(IF('शालादर्पण कार्मिक DATA'!F43="","",'शालादर्पण कार्मिक DATA'!F43))</f>
        <v/>
      </c>
      <c r="D44" s="97" t="str">
        <f>IF('शालादर्पण कार्मिक DATA'!E43="","",'शालादर्पण कार्मिक DATA'!E43)</f>
        <v/>
      </c>
      <c r="E44" s="95" t="str">
        <f>IF('शालादर्पण कार्मिक DATA'!K43="","",'शालादर्पण कार्मिक DATA'!K43)</f>
        <v/>
      </c>
      <c r="F44" s="95" t="str">
        <f>IF('शालादर्पण कार्मिक DATA'!B43="","",'शालादर्पण कार्मिक DATA'!B43)</f>
        <v/>
      </c>
      <c r="G44" s="8"/>
      <c r="H44" s="5"/>
      <c r="I44" s="8"/>
      <c r="J44" s="8"/>
      <c r="K44" s="9"/>
      <c r="L44" s="95" t="str">
        <f>IF('शालादर्पण कार्मिक DATA'!J43="","",'शालादर्पण कार्मिक DATA'!J43)</f>
        <v/>
      </c>
      <c r="M44" s="8"/>
      <c r="N44" s="8"/>
      <c r="O44" s="7"/>
      <c r="P44" s="8"/>
    </row>
    <row r="45" spans="1:16" ht="20.100000000000001" customHeight="1" x14ac:dyDescent="0.25">
      <c r="A45" s="96" t="str">
        <f>IF(कार्मिक_विवरण[NAME]="","",ROWS($A$2:A42))</f>
        <v/>
      </c>
      <c r="B45" s="95" t="str">
        <f>IF('शालादर्पण कार्मिक DATA'!A44="","",'शालादर्पण कार्मिक DATA'!A44)</f>
        <v/>
      </c>
      <c r="C45" s="95" t="str">
        <f>UPPER(IF('शालादर्पण कार्मिक DATA'!F44="","",'शालादर्पण कार्मिक DATA'!F44))</f>
        <v/>
      </c>
      <c r="D45" s="97" t="str">
        <f>IF('शालादर्पण कार्मिक DATA'!E44="","",'शालादर्पण कार्मिक DATA'!E44)</f>
        <v/>
      </c>
      <c r="E45" s="95" t="str">
        <f>IF('शालादर्पण कार्मिक DATA'!K44="","",'शालादर्पण कार्मिक DATA'!K44)</f>
        <v/>
      </c>
      <c r="F45" s="95" t="str">
        <f>IF('शालादर्पण कार्मिक DATA'!B44="","",'शालादर्पण कार्मिक DATA'!B44)</f>
        <v/>
      </c>
      <c r="G45" s="8"/>
      <c r="H45" s="5"/>
      <c r="I45" s="8"/>
      <c r="J45" s="8"/>
      <c r="K45" s="9"/>
      <c r="L45" s="95" t="str">
        <f>IF('शालादर्पण कार्मिक DATA'!J44="","",'शालादर्पण कार्मिक DATA'!J44)</f>
        <v/>
      </c>
      <c r="M45" s="8"/>
      <c r="N45" s="8"/>
      <c r="O45" s="7"/>
      <c r="P45" s="8"/>
    </row>
    <row r="46" spans="1:16" ht="20.100000000000001" customHeight="1" x14ac:dyDescent="0.25">
      <c r="A46" s="96" t="str">
        <f>IF(कार्मिक_विवरण[NAME]="","",ROWS($A$2:A43))</f>
        <v/>
      </c>
      <c r="B46" s="95" t="str">
        <f>IF('शालादर्पण कार्मिक DATA'!A45="","",'शालादर्पण कार्मिक DATA'!A45)</f>
        <v/>
      </c>
      <c r="C46" s="95" t="str">
        <f>UPPER(IF('शालादर्पण कार्मिक DATA'!F45="","",'शालादर्पण कार्मिक DATA'!F45))</f>
        <v/>
      </c>
      <c r="D46" s="97" t="str">
        <f>IF('शालादर्पण कार्मिक DATA'!E45="","",'शालादर्पण कार्मिक DATA'!E45)</f>
        <v/>
      </c>
      <c r="E46" s="95" t="str">
        <f>IF('शालादर्पण कार्मिक DATA'!K45="","",'शालादर्पण कार्मिक DATA'!K45)</f>
        <v/>
      </c>
      <c r="F46" s="95" t="str">
        <f>IF('शालादर्पण कार्मिक DATA'!B45="","",'शालादर्पण कार्मिक DATA'!B45)</f>
        <v/>
      </c>
      <c r="G46" s="8"/>
      <c r="H46" s="5"/>
      <c r="I46" s="8"/>
      <c r="J46" s="8"/>
      <c r="K46" s="9"/>
      <c r="L46" s="95" t="str">
        <f>IF('शालादर्पण कार्मिक DATA'!J45="","",'शालादर्पण कार्मिक DATA'!J45)</f>
        <v/>
      </c>
      <c r="M46" s="8"/>
      <c r="N46" s="8"/>
      <c r="O46" s="7"/>
      <c r="P46" s="8"/>
    </row>
    <row r="47" spans="1:16" ht="20.100000000000001" customHeight="1" x14ac:dyDescent="0.25">
      <c r="A47" s="96" t="str">
        <f>IF(कार्मिक_विवरण[NAME]="","",ROWS($A$2:A44))</f>
        <v/>
      </c>
      <c r="B47" s="95" t="str">
        <f>IF('शालादर्पण कार्मिक DATA'!A46="","",'शालादर्पण कार्मिक DATA'!A46)</f>
        <v/>
      </c>
      <c r="C47" s="95" t="str">
        <f>UPPER(IF('शालादर्पण कार्मिक DATA'!F46="","",'शालादर्पण कार्मिक DATA'!F46))</f>
        <v/>
      </c>
      <c r="D47" s="97" t="str">
        <f>IF('शालादर्पण कार्मिक DATA'!E46="","",'शालादर्पण कार्मिक DATA'!E46)</f>
        <v/>
      </c>
      <c r="E47" s="95" t="str">
        <f>IF('शालादर्पण कार्मिक DATA'!K46="","",'शालादर्पण कार्मिक DATA'!K46)</f>
        <v/>
      </c>
      <c r="F47" s="95" t="str">
        <f>IF('शालादर्पण कार्मिक DATA'!B46="","",'शालादर्पण कार्मिक DATA'!B46)</f>
        <v/>
      </c>
      <c r="G47" s="8"/>
      <c r="H47" s="5"/>
      <c r="I47" s="8"/>
      <c r="J47" s="8"/>
      <c r="K47" s="9"/>
      <c r="L47" s="95" t="str">
        <f>IF('शालादर्पण कार्मिक DATA'!J46="","",'शालादर्पण कार्मिक DATA'!J46)</f>
        <v/>
      </c>
      <c r="M47" s="8"/>
      <c r="N47" s="8"/>
      <c r="O47" s="7"/>
      <c r="P47" s="8"/>
    </row>
    <row r="48" spans="1:16" ht="20.100000000000001" customHeight="1" x14ac:dyDescent="0.25">
      <c r="A48" s="96" t="str">
        <f>IF(कार्मिक_विवरण[NAME]="","",ROWS($A$2:A45))</f>
        <v/>
      </c>
      <c r="B48" s="95" t="str">
        <f>IF('शालादर्पण कार्मिक DATA'!A47="","",'शालादर्पण कार्मिक DATA'!A47)</f>
        <v/>
      </c>
      <c r="C48" s="95" t="str">
        <f>UPPER(IF('शालादर्पण कार्मिक DATA'!F47="","",'शालादर्पण कार्मिक DATA'!F47))</f>
        <v/>
      </c>
      <c r="D48" s="97" t="str">
        <f>IF('शालादर्पण कार्मिक DATA'!E47="","",'शालादर्पण कार्मिक DATA'!E47)</f>
        <v/>
      </c>
      <c r="E48" s="95" t="str">
        <f>IF('शालादर्पण कार्मिक DATA'!K47="","",'शालादर्पण कार्मिक DATA'!K47)</f>
        <v/>
      </c>
      <c r="F48" s="95" t="str">
        <f>IF('शालादर्पण कार्मिक DATA'!B47="","",'शालादर्पण कार्मिक DATA'!B47)</f>
        <v/>
      </c>
      <c r="G48" s="8"/>
      <c r="H48" s="5"/>
      <c r="I48" s="8"/>
      <c r="J48" s="8"/>
      <c r="K48" s="9"/>
      <c r="L48" s="95" t="str">
        <f>IF('शालादर्पण कार्मिक DATA'!J47="","",'शालादर्पण कार्मिक DATA'!J47)</f>
        <v/>
      </c>
      <c r="M48" s="8"/>
      <c r="N48" s="8"/>
      <c r="O48" s="7"/>
      <c r="P48" s="8"/>
    </row>
    <row r="49" spans="1:16" ht="20.100000000000001" customHeight="1" x14ac:dyDescent="0.25">
      <c r="A49" s="96" t="str">
        <f>IF(कार्मिक_विवरण[NAME]="","",ROWS($A$2:A46))</f>
        <v/>
      </c>
      <c r="B49" s="95" t="str">
        <f>IF('शालादर्पण कार्मिक DATA'!A48="","",'शालादर्पण कार्मिक DATA'!A48)</f>
        <v/>
      </c>
      <c r="C49" s="95" t="str">
        <f>UPPER(IF('शालादर्पण कार्मिक DATA'!F48="","",'शालादर्पण कार्मिक DATA'!F48))</f>
        <v/>
      </c>
      <c r="D49" s="97" t="str">
        <f>IF('शालादर्पण कार्मिक DATA'!E48="","",'शालादर्पण कार्मिक DATA'!E48)</f>
        <v/>
      </c>
      <c r="E49" s="95" t="str">
        <f>IF('शालादर्पण कार्मिक DATA'!K48="","",'शालादर्पण कार्मिक DATA'!K48)</f>
        <v/>
      </c>
      <c r="F49" s="95" t="str">
        <f>IF('शालादर्पण कार्मिक DATA'!B48="","",'शालादर्पण कार्मिक DATA'!B48)</f>
        <v/>
      </c>
      <c r="G49" s="8"/>
      <c r="H49" s="5"/>
      <c r="I49" s="8"/>
      <c r="J49" s="8"/>
      <c r="K49" s="9"/>
      <c r="L49" s="95" t="str">
        <f>IF('शालादर्पण कार्मिक DATA'!J48="","",'शालादर्पण कार्मिक DATA'!J48)</f>
        <v/>
      </c>
      <c r="M49" s="8"/>
      <c r="N49" s="8"/>
      <c r="O49" s="7"/>
      <c r="P49" s="8"/>
    </row>
    <row r="50" spans="1:16" ht="20.100000000000001" customHeight="1" x14ac:dyDescent="0.25">
      <c r="A50" s="96" t="str">
        <f>IF(कार्मिक_विवरण[NAME]="","",ROWS($A$2:A47))</f>
        <v/>
      </c>
      <c r="B50" s="95" t="str">
        <f>IF('शालादर्पण कार्मिक DATA'!A49="","",'शालादर्पण कार्मिक DATA'!A49)</f>
        <v/>
      </c>
      <c r="C50" s="95" t="str">
        <f>UPPER(IF('शालादर्पण कार्मिक DATA'!F49="","",'शालादर्पण कार्मिक DATA'!F49))</f>
        <v/>
      </c>
      <c r="D50" s="97" t="str">
        <f>IF('शालादर्पण कार्मिक DATA'!E49="","",'शालादर्पण कार्मिक DATA'!E49)</f>
        <v/>
      </c>
      <c r="E50" s="95" t="str">
        <f>IF('शालादर्पण कार्मिक DATA'!K49="","",'शालादर्पण कार्मिक DATA'!K49)</f>
        <v/>
      </c>
      <c r="F50" s="95" t="str">
        <f>IF('शालादर्पण कार्मिक DATA'!B49="","",'शालादर्पण कार्मिक DATA'!B49)</f>
        <v/>
      </c>
      <c r="G50" s="8"/>
      <c r="H50" s="5"/>
      <c r="I50" s="8"/>
      <c r="J50" s="8"/>
      <c r="K50" s="9"/>
      <c r="L50" s="95" t="str">
        <f>IF('शालादर्पण कार्मिक DATA'!J49="","",'शालादर्पण कार्मिक DATA'!J49)</f>
        <v/>
      </c>
      <c r="M50" s="8"/>
      <c r="N50" s="8"/>
      <c r="O50" s="7"/>
      <c r="P50" s="8"/>
    </row>
    <row r="51" spans="1:16" ht="20.100000000000001" customHeight="1" x14ac:dyDescent="0.25">
      <c r="A51" s="96" t="str">
        <f>IF(कार्मिक_विवरण[NAME]="","",ROWS($A$2:A48))</f>
        <v/>
      </c>
      <c r="B51" s="95" t="str">
        <f>IF('शालादर्पण कार्मिक DATA'!A50="","",'शालादर्पण कार्मिक DATA'!A50)</f>
        <v/>
      </c>
      <c r="C51" s="95" t="str">
        <f>UPPER(IF('शालादर्पण कार्मिक DATA'!F50="","",'शालादर्पण कार्मिक DATA'!F50))</f>
        <v/>
      </c>
      <c r="D51" s="97" t="str">
        <f>IF('शालादर्पण कार्मिक DATA'!E50="","",'शालादर्पण कार्मिक DATA'!E50)</f>
        <v/>
      </c>
      <c r="E51" s="95" t="str">
        <f>IF('शालादर्पण कार्मिक DATA'!K50="","",'शालादर्पण कार्मिक DATA'!K50)</f>
        <v/>
      </c>
      <c r="F51" s="95" t="str">
        <f>IF('शालादर्पण कार्मिक DATA'!B50="","",'शालादर्पण कार्मिक DATA'!B50)</f>
        <v/>
      </c>
      <c r="G51" s="8"/>
      <c r="H51" s="5"/>
      <c r="I51" s="8"/>
      <c r="J51" s="8"/>
      <c r="K51" s="9"/>
      <c r="L51" s="95" t="str">
        <f>IF('शालादर्पण कार्मिक DATA'!J50="","",'शालादर्पण कार्मिक DATA'!J50)</f>
        <v/>
      </c>
      <c r="M51" s="8"/>
      <c r="N51" s="8"/>
      <c r="O51" s="7"/>
      <c r="P51" s="8"/>
    </row>
    <row r="52" spans="1:16" ht="20.100000000000001" customHeight="1" x14ac:dyDescent="0.25">
      <c r="A52" s="96" t="str">
        <f>IF(कार्मिक_विवरण[NAME]="","",ROWS($A$2:A49))</f>
        <v/>
      </c>
      <c r="B52" s="95" t="str">
        <f>IF('शालादर्पण कार्मिक DATA'!A51="","",'शालादर्पण कार्मिक DATA'!A51)</f>
        <v/>
      </c>
      <c r="C52" s="95" t="str">
        <f>UPPER(IF('शालादर्पण कार्मिक DATA'!F51="","",'शालादर्पण कार्मिक DATA'!F51))</f>
        <v/>
      </c>
      <c r="D52" s="97" t="str">
        <f>IF('शालादर्पण कार्मिक DATA'!E51="","",'शालादर्पण कार्मिक DATA'!E51)</f>
        <v/>
      </c>
      <c r="E52" s="95" t="str">
        <f>IF('शालादर्पण कार्मिक DATA'!K51="","",'शालादर्पण कार्मिक DATA'!K51)</f>
        <v/>
      </c>
      <c r="F52" s="95" t="str">
        <f>IF('शालादर्पण कार्मिक DATA'!B51="","",'शालादर्पण कार्मिक DATA'!B51)</f>
        <v/>
      </c>
      <c r="G52" s="8"/>
      <c r="H52" s="5"/>
      <c r="I52" s="8"/>
      <c r="J52" s="8"/>
      <c r="K52" s="9"/>
      <c r="L52" s="95" t="str">
        <f>IF('शालादर्पण कार्मिक DATA'!J51="","",'शालादर्पण कार्मिक DATA'!J51)</f>
        <v/>
      </c>
      <c r="M52" s="8"/>
      <c r="N52" s="8"/>
      <c r="O52" s="7"/>
      <c r="P52" s="8"/>
    </row>
    <row r="53" spans="1:16" ht="20.100000000000001" customHeight="1" x14ac:dyDescent="0.25">
      <c r="A53" s="96" t="str">
        <f>IF(कार्मिक_विवरण[NAME]="","",ROWS($A$2:A50))</f>
        <v/>
      </c>
      <c r="B53" s="95" t="str">
        <f>IF('शालादर्पण कार्मिक DATA'!A52="","",'शालादर्पण कार्मिक DATA'!A52)</f>
        <v/>
      </c>
      <c r="C53" s="95" t="str">
        <f>UPPER(IF('शालादर्पण कार्मिक DATA'!F52="","",'शालादर्पण कार्मिक DATA'!F52))</f>
        <v/>
      </c>
      <c r="D53" s="97" t="str">
        <f>IF('शालादर्पण कार्मिक DATA'!E52="","",'शालादर्पण कार्मिक DATA'!E52)</f>
        <v/>
      </c>
      <c r="E53" s="95" t="str">
        <f>IF('शालादर्पण कार्मिक DATA'!K52="","",'शालादर्पण कार्मिक DATA'!K52)</f>
        <v/>
      </c>
      <c r="F53" s="95" t="str">
        <f>IF('शालादर्पण कार्मिक DATA'!B52="","",'शालादर्पण कार्मिक DATA'!B52)</f>
        <v/>
      </c>
      <c r="G53" s="8"/>
      <c r="H53" s="5"/>
      <c r="I53" s="8"/>
      <c r="J53" s="8"/>
      <c r="K53" s="9"/>
      <c r="L53" s="95" t="str">
        <f>IF('शालादर्पण कार्मिक DATA'!J52="","",'शालादर्पण कार्मिक DATA'!J52)</f>
        <v/>
      </c>
      <c r="M53" s="8"/>
      <c r="N53" s="8"/>
      <c r="O53" s="7"/>
      <c r="P53" s="8"/>
    </row>
    <row r="54" spans="1:16" ht="20.100000000000001" customHeight="1" x14ac:dyDescent="0.25">
      <c r="A54" s="96" t="str">
        <f>IF(कार्मिक_विवरण[NAME]="","",ROWS($A$2:A51))</f>
        <v/>
      </c>
      <c r="B54" s="95" t="str">
        <f>IF('शालादर्पण कार्मिक DATA'!A53="","",'शालादर्पण कार्मिक DATA'!A53)</f>
        <v/>
      </c>
      <c r="C54" s="95" t="str">
        <f>UPPER(IF('शालादर्पण कार्मिक DATA'!F53="","",'शालादर्पण कार्मिक DATA'!F53))</f>
        <v/>
      </c>
      <c r="D54" s="97" t="str">
        <f>IF('शालादर्पण कार्मिक DATA'!E53="","",'शालादर्पण कार्मिक DATA'!E53)</f>
        <v/>
      </c>
      <c r="E54" s="95" t="str">
        <f>IF('शालादर्पण कार्मिक DATA'!K53="","",'शालादर्पण कार्मिक DATA'!K53)</f>
        <v/>
      </c>
      <c r="F54" s="95" t="str">
        <f>IF('शालादर्पण कार्मिक DATA'!B53="","",'शालादर्पण कार्मिक DATA'!B53)</f>
        <v/>
      </c>
      <c r="G54" s="8"/>
      <c r="H54" s="5"/>
      <c r="I54" s="8"/>
      <c r="J54" s="8"/>
      <c r="K54" s="9"/>
      <c r="L54" s="95" t="str">
        <f>IF('शालादर्पण कार्मिक DATA'!J53="","",'शालादर्पण कार्मिक DATA'!J53)</f>
        <v/>
      </c>
      <c r="M54" s="8"/>
      <c r="N54" s="8"/>
      <c r="O54" s="7"/>
      <c r="P54" s="8"/>
    </row>
    <row r="55" spans="1:16" ht="20.100000000000001" customHeight="1" x14ac:dyDescent="0.25">
      <c r="A55" s="96" t="str">
        <f>IF(कार्मिक_विवरण[NAME]="","",ROWS($A$2:A52))</f>
        <v/>
      </c>
      <c r="B55" s="95" t="str">
        <f>IF('शालादर्पण कार्मिक DATA'!A54="","",'शालादर्पण कार्मिक DATA'!A54)</f>
        <v/>
      </c>
      <c r="C55" s="95" t="str">
        <f>UPPER(IF('शालादर्पण कार्मिक DATA'!F54="","",'शालादर्पण कार्मिक DATA'!F54))</f>
        <v/>
      </c>
      <c r="D55" s="97" t="str">
        <f>IF('शालादर्पण कार्मिक DATA'!E54="","",'शालादर्पण कार्मिक DATA'!E54)</f>
        <v/>
      </c>
      <c r="E55" s="95" t="str">
        <f>IF('शालादर्पण कार्मिक DATA'!K54="","",'शालादर्पण कार्मिक DATA'!K54)</f>
        <v/>
      </c>
      <c r="F55" s="95" t="str">
        <f>IF('शालादर्पण कार्मिक DATA'!B54="","",'शालादर्पण कार्मिक DATA'!B54)</f>
        <v/>
      </c>
      <c r="G55" s="8"/>
      <c r="H55" s="5"/>
      <c r="I55" s="8"/>
      <c r="J55" s="8"/>
      <c r="K55" s="9"/>
      <c r="L55" s="95" t="str">
        <f>IF('शालादर्पण कार्मिक DATA'!J54="","",'शालादर्पण कार्मिक DATA'!J54)</f>
        <v/>
      </c>
      <c r="M55" s="8"/>
      <c r="N55" s="8"/>
      <c r="O55" s="7"/>
      <c r="P55" s="8"/>
    </row>
    <row r="56" spans="1:16" ht="20.100000000000001" customHeight="1" x14ac:dyDescent="0.25">
      <c r="A56" s="96" t="str">
        <f>IF(कार्मिक_विवरण[NAME]="","",ROWS($A$2:A53))</f>
        <v/>
      </c>
      <c r="B56" s="95" t="str">
        <f>IF('शालादर्पण कार्मिक DATA'!A55="","",'शालादर्पण कार्मिक DATA'!A55)</f>
        <v/>
      </c>
      <c r="C56" s="95" t="str">
        <f>UPPER(IF('शालादर्पण कार्मिक DATA'!F55="","",'शालादर्पण कार्मिक DATA'!F55))</f>
        <v/>
      </c>
      <c r="D56" s="97" t="str">
        <f>IF('शालादर्पण कार्मिक DATA'!E55="","",'शालादर्पण कार्मिक DATA'!E55)</f>
        <v/>
      </c>
      <c r="E56" s="95" t="str">
        <f>IF('शालादर्पण कार्मिक DATA'!K55="","",'शालादर्पण कार्मिक DATA'!K55)</f>
        <v/>
      </c>
      <c r="F56" s="95" t="str">
        <f>IF('शालादर्पण कार्मिक DATA'!B55="","",'शालादर्पण कार्मिक DATA'!B55)</f>
        <v/>
      </c>
      <c r="G56" s="8"/>
      <c r="H56" s="5"/>
      <c r="I56" s="8"/>
      <c r="J56" s="8"/>
      <c r="K56" s="9"/>
      <c r="L56" s="95" t="str">
        <f>IF('शालादर्पण कार्मिक DATA'!J55="","",'शालादर्पण कार्मिक DATA'!J55)</f>
        <v/>
      </c>
      <c r="M56" s="8"/>
      <c r="N56" s="8"/>
      <c r="O56" s="7"/>
      <c r="P56" s="8"/>
    </row>
    <row r="57" spans="1:16" ht="20.100000000000001" customHeight="1" x14ac:dyDescent="0.25">
      <c r="A57" s="96" t="str">
        <f>IF(कार्मिक_विवरण[NAME]="","",ROWS($A$2:A54))</f>
        <v/>
      </c>
      <c r="B57" s="95" t="str">
        <f>IF('शालादर्पण कार्मिक DATA'!A56="","",'शालादर्पण कार्मिक DATA'!A56)</f>
        <v/>
      </c>
      <c r="C57" s="95" t="str">
        <f>UPPER(IF('शालादर्पण कार्मिक DATA'!F56="","",'शालादर्पण कार्मिक DATA'!F56))</f>
        <v/>
      </c>
      <c r="D57" s="97" t="str">
        <f>IF('शालादर्पण कार्मिक DATA'!E56="","",'शालादर्पण कार्मिक DATA'!E56)</f>
        <v/>
      </c>
      <c r="E57" s="95" t="str">
        <f>IF('शालादर्पण कार्मिक DATA'!K56="","",'शालादर्पण कार्मिक DATA'!K56)</f>
        <v/>
      </c>
      <c r="F57" s="95" t="str">
        <f>IF('शालादर्पण कार्मिक DATA'!B56="","",'शालादर्पण कार्मिक DATA'!B56)</f>
        <v/>
      </c>
      <c r="G57" s="8"/>
      <c r="H57" s="5"/>
      <c r="I57" s="8"/>
      <c r="J57" s="8"/>
      <c r="K57" s="9"/>
      <c r="L57" s="95" t="str">
        <f>IF('शालादर्पण कार्मिक DATA'!J56="","",'शालादर्पण कार्मिक DATA'!J56)</f>
        <v/>
      </c>
      <c r="M57" s="8"/>
      <c r="N57" s="8"/>
      <c r="O57" s="7"/>
      <c r="P57" s="8"/>
    </row>
    <row r="58" spans="1:16" ht="20.100000000000001" customHeight="1" x14ac:dyDescent="0.25">
      <c r="A58" s="96" t="str">
        <f>IF(कार्मिक_विवरण[NAME]="","",ROWS($A$2:A55))</f>
        <v/>
      </c>
      <c r="B58" s="95" t="str">
        <f>IF('शालादर्पण कार्मिक DATA'!A57="","",'शालादर्पण कार्मिक DATA'!A57)</f>
        <v/>
      </c>
      <c r="C58" s="95" t="str">
        <f>UPPER(IF('शालादर्पण कार्मिक DATA'!F57="","",'शालादर्पण कार्मिक DATA'!F57))</f>
        <v/>
      </c>
      <c r="D58" s="97" t="str">
        <f>IF('शालादर्पण कार्मिक DATA'!E57="","",'शालादर्पण कार्मिक DATA'!E57)</f>
        <v/>
      </c>
      <c r="E58" s="95" t="str">
        <f>IF('शालादर्पण कार्मिक DATA'!K57="","",'शालादर्पण कार्मिक DATA'!K57)</f>
        <v/>
      </c>
      <c r="F58" s="95" t="str">
        <f>IF('शालादर्पण कार्मिक DATA'!B57="","",'शालादर्पण कार्मिक DATA'!B57)</f>
        <v/>
      </c>
      <c r="G58" s="8"/>
      <c r="H58" s="5"/>
      <c r="I58" s="8"/>
      <c r="J58" s="8"/>
      <c r="K58" s="9"/>
      <c r="L58" s="95" t="str">
        <f>IF('शालादर्पण कार्मिक DATA'!J57="","",'शालादर्पण कार्मिक DATA'!J57)</f>
        <v/>
      </c>
      <c r="M58" s="8"/>
      <c r="N58" s="8"/>
      <c r="O58" s="7"/>
      <c r="P58" s="8"/>
    </row>
    <row r="59" spans="1:16" ht="20.100000000000001" customHeight="1" x14ac:dyDescent="0.25">
      <c r="A59" s="96" t="str">
        <f>IF(कार्मिक_विवरण[NAME]="","",ROWS($A$2:A56))</f>
        <v/>
      </c>
      <c r="B59" s="95" t="str">
        <f>IF('शालादर्पण कार्मिक DATA'!A58="","",'शालादर्पण कार्मिक DATA'!A58)</f>
        <v/>
      </c>
      <c r="C59" s="95" t="str">
        <f>UPPER(IF('शालादर्पण कार्मिक DATA'!F58="","",'शालादर्पण कार्मिक DATA'!F58))</f>
        <v/>
      </c>
      <c r="D59" s="97" t="str">
        <f>IF('शालादर्पण कार्मिक DATA'!E58="","",'शालादर्पण कार्मिक DATA'!E58)</f>
        <v/>
      </c>
      <c r="E59" s="95" t="str">
        <f>IF('शालादर्पण कार्मिक DATA'!K58="","",'शालादर्पण कार्मिक DATA'!K58)</f>
        <v/>
      </c>
      <c r="F59" s="95" t="str">
        <f>IF('शालादर्पण कार्मिक DATA'!B58="","",'शालादर्पण कार्मिक DATA'!B58)</f>
        <v/>
      </c>
      <c r="G59" s="8"/>
      <c r="H59" s="5"/>
      <c r="I59" s="8"/>
      <c r="J59" s="8"/>
      <c r="K59" s="9"/>
      <c r="L59" s="95" t="str">
        <f>IF('शालादर्पण कार्मिक DATA'!J58="","",'शालादर्पण कार्मिक DATA'!J58)</f>
        <v/>
      </c>
      <c r="M59" s="8"/>
      <c r="N59" s="8"/>
      <c r="O59" s="7"/>
      <c r="P59" s="8"/>
    </row>
    <row r="60" spans="1:16" ht="20.100000000000001" customHeight="1" x14ac:dyDescent="0.25">
      <c r="A60" s="96" t="str">
        <f>IF(कार्मिक_विवरण[NAME]="","",ROWS($A$2:A57))</f>
        <v/>
      </c>
      <c r="B60" s="95" t="str">
        <f>IF('शालादर्पण कार्मिक DATA'!A59="","",'शालादर्पण कार्मिक DATA'!A59)</f>
        <v/>
      </c>
      <c r="C60" s="95" t="str">
        <f>UPPER(IF('शालादर्पण कार्मिक DATA'!F59="","",'शालादर्पण कार्मिक DATA'!F59))</f>
        <v/>
      </c>
      <c r="D60" s="97" t="str">
        <f>IF('शालादर्पण कार्मिक DATA'!E59="","",'शालादर्पण कार्मिक DATA'!E59)</f>
        <v/>
      </c>
      <c r="E60" s="95" t="str">
        <f>IF('शालादर्पण कार्मिक DATA'!K59="","",'शालादर्पण कार्मिक DATA'!K59)</f>
        <v/>
      </c>
      <c r="F60" s="95" t="str">
        <f>IF('शालादर्पण कार्मिक DATA'!B59="","",'शालादर्पण कार्मिक DATA'!B59)</f>
        <v/>
      </c>
      <c r="G60" s="8"/>
      <c r="H60" s="5"/>
      <c r="I60" s="8"/>
      <c r="J60" s="8"/>
      <c r="K60" s="9"/>
      <c r="L60" s="95" t="str">
        <f>IF('शालादर्पण कार्मिक DATA'!J59="","",'शालादर्पण कार्मिक DATA'!J59)</f>
        <v/>
      </c>
      <c r="M60" s="8"/>
      <c r="N60" s="8"/>
      <c r="O60" s="7"/>
      <c r="P60" s="8"/>
    </row>
    <row r="61" spans="1:16" ht="20.100000000000001" customHeight="1" x14ac:dyDescent="0.25">
      <c r="A61" s="96" t="str">
        <f>IF(कार्मिक_विवरण[NAME]="","",ROWS($A$2:A58))</f>
        <v/>
      </c>
      <c r="B61" s="95" t="str">
        <f>IF('शालादर्पण कार्मिक DATA'!A60="","",'शालादर्पण कार्मिक DATA'!A60)</f>
        <v/>
      </c>
      <c r="C61" s="95" t="str">
        <f>UPPER(IF('शालादर्पण कार्मिक DATA'!F60="","",'शालादर्पण कार्मिक DATA'!F60))</f>
        <v/>
      </c>
      <c r="D61" s="97" t="str">
        <f>IF('शालादर्पण कार्मिक DATA'!E60="","",'शालादर्पण कार्मिक DATA'!E60)</f>
        <v/>
      </c>
      <c r="E61" s="95" t="str">
        <f>IF('शालादर्पण कार्मिक DATA'!K60="","",'शालादर्पण कार्मिक DATA'!K60)</f>
        <v/>
      </c>
      <c r="F61" s="95" t="str">
        <f>IF('शालादर्पण कार्मिक DATA'!B60="","",'शालादर्पण कार्मिक DATA'!B60)</f>
        <v/>
      </c>
      <c r="G61" s="8"/>
      <c r="H61" s="5"/>
      <c r="I61" s="8"/>
      <c r="J61" s="8"/>
      <c r="K61" s="9"/>
      <c r="L61" s="95" t="str">
        <f>IF('शालादर्पण कार्मिक DATA'!J60="","",'शालादर्पण कार्मिक DATA'!J60)</f>
        <v/>
      </c>
      <c r="M61" s="8"/>
      <c r="N61" s="8"/>
      <c r="O61" s="7"/>
      <c r="P61" s="8"/>
    </row>
    <row r="62" spans="1:16" ht="20.100000000000001" customHeight="1" x14ac:dyDescent="0.25">
      <c r="A62" s="96" t="str">
        <f>IF(कार्मिक_विवरण[NAME]="","",ROWS($A$2:A59))</f>
        <v/>
      </c>
      <c r="B62" s="95" t="str">
        <f>IF('शालादर्पण कार्मिक DATA'!A61="","",'शालादर्पण कार्मिक DATA'!A61)</f>
        <v/>
      </c>
      <c r="C62" s="95" t="str">
        <f>UPPER(IF('शालादर्पण कार्मिक DATA'!F61="","",'शालादर्पण कार्मिक DATA'!F61))</f>
        <v/>
      </c>
      <c r="D62" s="97" t="str">
        <f>IF('शालादर्पण कार्मिक DATA'!E61="","",'शालादर्पण कार्मिक DATA'!E61)</f>
        <v/>
      </c>
      <c r="E62" s="95" t="str">
        <f>IF('शालादर्पण कार्मिक DATA'!K61="","",'शालादर्पण कार्मिक DATA'!K61)</f>
        <v/>
      </c>
      <c r="F62" s="95" t="str">
        <f>IF('शालादर्पण कार्मिक DATA'!B61="","",'शालादर्पण कार्मिक DATA'!B61)</f>
        <v/>
      </c>
      <c r="G62" s="8"/>
      <c r="H62" s="5"/>
      <c r="I62" s="8"/>
      <c r="J62" s="8"/>
      <c r="K62" s="9"/>
      <c r="L62" s="95" t="str">
        <f>IF('शालादर्पण कार्मिक DATA'!J61="","",'शालादर्पण कार्मिक DATA'!J61)</f>
        <v/>
      </c>
      <c r="M62" s="8"/>
      <c r="N62" s="8"/>
      <c r="O62" s="7"/>
      <c r="P62" s="8"/>
    </row>
    <row r="63" spans="1:16" ht="20.100000000000001" customHeight="1" x14ac:dyDescent="0.25">
      <c r="A63" s="96" t="str">
        <f>IF(कार्मिक_विवरण[NAME]="","",ROWS($A$2:A60))</f>
        <v/>
      </c>
      <c r="B63" s="95" t="str">
        <f>IF('शालादर्पण कार्मिक DATA'!A62="","",'शालादर्पण कार्मिक DATA'!A62)</f>
        <v/>
      </c>
      <c r="C63" s="95" t="str">
        <f>UPPER(IF('शालादर्पण कार्मिक DATA'!F62="","",'शालादर्पण कार्मिक DATA'!F62))</f>
        <v/>
      </c>
      <c r="D63" s="97" t="str">
        <f>IF('शालादर्पण कार्मिक DATA'!E62="","",'शालादर्पण कार्मिक DATA'!E62)</f>
        <v/>
      </c>
      <c r="E63" s="95" t="str">
        <f>IF('शालादर्पण कार्मिक DATA'!K62="","",'शालादर्पण कार्मिक DATA'!K62)</f>
        <v/>
      </c>
      <c r="F63" s="95" t="str">
        <f>IF('शालादर्पण कार्मिक DATA'!B62="","",'शालादर्पण कार्मिक DATA'!B62)</f>
        <v/>
      </c>
      <c r="G63" s="8"/>
      <c r="H63" s="5"/>
      <c r="I63" s="8"/>
      <c r="J63" s="8"/>
      <c r="K63" s="9"/>
      <c r="L63" s="95" t="str">
        <f>IF('शालादर्पण कार्मिक DATA'!J62="","",'शालादर्पण कार्मिक DATA'!J62)</f>
        <v/>
      </c>
      <c r="M63" s="8"/>
      <c r="N63" s="8"/>
      <c r="O63" s="7"/>
      <c r="P63" s="8"/>
    </row>
    <row r="64" spans="1:16" ht="20.100000000000001" customHeight="1" x14ac:dyDescent="0.25">
      <c r="A64" s="96" t="str">
        <f>IF(कार्मिक_विवरण[NAME]="","",ROWS($A$2:A61))</f>
        <v/>
      </c>
      <c r="B64" s="95" t="str">
        <f>IF('शालादर्पण कार्मिक DATA'!A63="","",'शालादर्पण कार्मिक DATA'!A63)</f>
        <v/>
      </c>
      <c r="C64" s="95" t="str">
        <f>UPPER(IF('शालादर्पण कार्मिक DATA'!F63="","",'शालादर्पण कार्मिक DATA'!F63))</f>
        <v/>
      </c>
      <c r="D64" s="97" t="str">
        <f>IF('शालादर्पण कार्मिक DATA'!E63="","",'शालादर्पण कार्मिक DATA'!E63)</f>
        <v/>
      </c>
      <c r="E64" s="95" t="str">
        <f>IF('शालादर्पण कार्मिक DATA'!K63="","",'शालादर्पण कार्मिक DATA'!K63)</f>
        <v/>
      </c>
      <c r="F64" s="95" t="str">
        <f>IF('शालादर्पण कार्मिक DATA'!B63="","",'शालादर्पण कार्मिक DATA'!B63)</f>
        <v/>
      </c>
      <c r="G64" s="8"/>
      <c r="H64" s="5"/>
      <c r="I64" s="8"/>
      <c r="J64" s="8"/>
      <c r="K64" s="9"/>
      <c r="L64" s="95" t="str">
        <f>IF('शालादर्पण कार्मिक DATA'!J63="","",'शालादर्पण कार्मिक DATA'!J63)</f>
        <v/>
      </c>
      <c r="M64" s="8"/>
      <c r="N64" s="8"/>
      <c r="O64" s="7"/>
      <c r="P64" s="8"/>
    </row>
    <row r="65" spans="1:16" ht="20.100000000000001" customHeight="1" x14ac:dyDescent="0.25">
      <c r="A65" s="96" t="str">
        <f>IF(कार्मिक_विवरण[NAME]="","",ROWS($A$2:A62))</f>
        <v/>
      </c>
      <c r="B65" s="95" t="str">
        <f>IF('शालादर्पण कार्मिक DATA'!A64="","",'शालादर्पण कार्मिक DATA'!A64)</f>
        <v/>
      </c>
      <c r="C65" s="95" t="str">
        <f>UPPER(IF('शालादर्पण कार्मिक DATA'!F64="","",'शालादर्पण कार्मिक DATA'!F64))</f>
        <v/>
      </c>
      <c r="D65" s="97" t="str">
        <f>IF('शालादर्पण कार्मिक DATA'!E64="","",'शालादर्पण कार्मिक DATA'!E64)</f>
        <v/>
      </c>
      <c r="E65" s="95" t="str">
        <f>IF('शालादर्पण कार्मिक DATA'!K64="","",'शालादर्पण कार्मिक DATA'!K64)</f>
        <v/>
      </c>
      <c r="F65" s="95" t="str">
        <f>IF('शालादर्पण कार्मिक DATA'!B64="","",'शालादर्पण कार्मिक DATA'!B64)</f>
        <v/>
      </c>
      <c r="G65" s="8"/>
      <c r="H65" s="5"/>
      <c r="I65" s="8"/>
      <c r="J65" s="8"/>
      <c r="K65" s="9"/>
      <c r="L65" s="95" t="str">
        <f>IF('शालादर्पण कार्मिक DATA'!J64="","",'शालादर्पण कार्मिक DATA'!J64)</f>
        <v/>
      </c>
      <c r="M65" s="8"/>
      <c r="N65" s="8"/>
      <c r="O65" s="7"/>
      <c r="P65" s="8"/>
    </row>
    <row r="66" spans="1:16" ht="20.100000000000001" customHeight="1" x14ac:dyDescent="0.25">
      <c r="A66" s="96" t="str">
        <f>IF(कार्मिक_विवरण[NAME]="","",ROWS($A$2:A63))</f>
        <v/>
      </c>
      <c r="B66" s="95" t="str">
        <f>IF('शालादर्पण कार्मिक DATA'!A65="","",'शालादर्पण कार्मिक DATA'!A65)</f>
        <v/>
      </c>
      <c r="C66" s="95" t="str">
        <f>UPPER(IF('शालादर्पण कार्मिक DATA'!F65="","",'शालादर्पण कार्मिक DATA'!F65))</f>
        <v/>
      </c>
      <c r="D66" s="97" t="str">
        <f>IF('शालादर्पण कार्मिक DATA'!E65="","",'शालादर्पण कार्मिक DATA'!E65)</f>
        <v/>
      </c>
      <c r="E66" s="95" t="str">
        <f>IF('शालादर्पण कार्मिक DATA'!K65="","",'शालादर्पण कार्मिक DATA'!K65)</f>
        <v/>
      </c>
      <c r="F66" s="95" t="str">
        <f>IF('शालादर्पण कार्मिक DATA'!B65="","",'शालादर्पण कार्मिक DATA'!B65)</f>
        <v/>
      </c>
      <c r="G66" s="8"/>
      <c r="H66" s="5"/>
      <c r="I66" s="8"/>
      <c r="J66" s="8"/>
      <c r="K66" s="9"/>
      <c r="L66" s="95" t="str">
        <f>IF('शालादर्पण कार्मिक DATA'!J65="","",'शालादर्पण कार्मिक DATA'!J65)</f>
        <v/>
      </c>
      <c r="M66" s="8"/>
      <c r="N66" s="8"/>
      <c r="O66" s="7"/>
      <c r="P66" s="8"/>
    </row>
    <row r="67" spans="1:16" ht="20.100000000000001" customHeight="1" x14ac:dyDescent="0.25">
      <c r="A67" s="96" t="str">
        <f>IF(कार्मिक_विवरण[NAME]="","",ROWS($A$2:A64))</f>
        <v/>
      </c>
      <c r="B67" s="95" t="str">
        <f>IF('शालादर्पण कार्मिक DATA'!A66="","",'शालादर्पण कार्मिक DATA'!A66)</f>
        <v/>
      </c>
      <c r="C67" s="95" t="str">
        <f>UPPER(IF('शालादर्पण कार्मिक DATA'!F66="","",'शालादर्पण कार्मिक DATA'!F66))</f>
        <v/>
      </c>
      <c r="D67" s="97" t="str">
        <f>IF('शालादर्पण कार्मिक DATA'!E66="","",'शालादर्पण कार्मिक DATA'!E66)</f>
        <v/>
      </c>
      <c r="E67" s="95" t="str">
        <f>IF('शालादर्पण कार्मिक DATA'!K66="","",'शालादर्पण कार्मिक DATA'!K66)</f>
        <v/>
      </c>
      <c r="F67" s="95" t="str">
        <f>IF('शालादर्पण कार्मिक DATA'!B66="","",'शालादर्पण कार्मिक DATA'!B66)</f>
        <v/>
      </c>
      <c r="G67" s="8"/>
      <c r="H67" s="5"/>
      <c r="I67" s="8"/>
      <c r="J67" s="8"/>
      <c r="K67" s="9"/>
      <c r="L67" s="95" t="str">
        <f>IF('शालादर्पण कार्मिक DATA'!J66="","",'शालादर्पण कार्मिक DATA'!J66)</f>
        <v/>
      </c>
      <c r="M67" s="8"/>
      <c r="N67" s="8"/>
      <c r="O67" s="7"/>
      <c r="P67" s="8"/>
    </row>
    <row r="68" spans="1:16" ht="20.100000000000001" customHeight="1" x14ac:dyDescent="0.25">
      <c r="A68" s="96" t="str">
        <f>IF(कार्मिक_विवरण[NAME]="","",ROWS($A$2:A65))</f>
        <v/>
      </c>
      <c r="B68" s="95" t="str">
        <f>IF('शालादर्पण कार्मिक DATA'!A67="","",'शालादर्पण कार्मिक DATA'!A67)</f>
        <v/>
      </c>
      <c r="C68" s="95" t="str">
        <f>UPPER(IF('शालादर्पण कार्मिक DATA'!F67="","",'शालादर्पण कार्मिक DATA'!F67))</f>
        <v/>
      </c>
      <c r="D68" s="97" t="str">
        <f>IF('शालादर्पण कार्मिक DATA'!E67="","",'शालादर्पण कार्मिक DATA'!E67)</f>
        <v/>
      </c>
      <c r="E68" s="95" t="str">
        <f>IF('शालादर्पण कार्मिक DATA'!K67="","",'शालादर्पण कार्मिक DATA'!K67)</f>
        <v/>
      </c>
      <c r="F68" s="95" t="str">
        <f>IF('शालादर्पण कार्मिक DATA'!B67="","",'शालादर्पण कार्मिक DATA'!B67)</f>
        <v/>
      </c>
      <c r="G68" s="8"/>
      <c r="H68" s="5"/>
      <c r="I68" s="8"/>
      <c r="J68" s="8"/>
      <c r="K68" s="9"/>
      <c r="L68" s="95" t="str">
        <f>IF('शालादर्पण कार्मिक DATA'!J67="","",'शालादर्पण कार्मिक DATA'!J67)</f>
        <v/>
      </c>
      <c r="M68" s="8"/>
      <c r="N68" s="8"/>
      <c r="O68" s="7"/>
      <c r="P68" s="8"/>
    </row>
    <row r="69" spans="1:16" ht="20.100000000000001" customHeight="1" x14ac:dyDescent="0.25">
      <c r="A69" s="96" t="str">
        <f>IF(कार्मिक_विवरण[NAME]="","",ROWS($A$2:A66))</f>
        <v/>
      </c>
      <c r="B69" s="95" t="str">
        <f>IF('शालादर्पण कार्मिक DATA'!A68="","",'शालादर्पण कार्मिक DATA'!A68)</f>
        <v/>
      </c>
      <c r="C69" s="95" t="str">
        <f>UPPER(IF('शालादर्पण कार्मिक DATA'!F68="","",'शालादर्पण कार्मिक DATA'!F68))</f>
        <v/>
      </c>
      <c r="D69" s="97" t="str">
        <f>IF('शालादर्पण कार्मिक DATA'!E68="","",'शालादर्पण कार्मिक DATA'!E68)</f>
        <v/>
      </c>
      <c r="E69" s="95" t="str">
        <f>IF('शालादर्पण कार्मिक DATA'!K68="","",'शालादर्पण कार्मिक DATA'!K68)</f>
        <v/>
      </c>
      <c r="F69" s="95" t="str">
        <f>IF('शालादर्पण कार्मिक DATA'!B68="","",'शालादर्पण कार्मिक DATA'!B68)</f>
        <v/>
      </c>
      <c r="G69" s="8"/>
      <c r="H69" s="5"/>
      <c r="I69" s="8"/>
      <c r="J69" s="8"/>
      <c r="K69" s="9"/>
      <c r="L69" s="95" t="str">
        <f>IF('शालादर्पण कार्मिक DATA'!J68="","",'शालादर्पण कार्मिक DATA'!J68)</f>
        <v/>
      </c>
      <c r="M69" s="8"/>
      <c r="N69" s="8"/>
      <c r="O69" s="7"/>
      <c r="P69" s="8"/>
    </row>
    <row r="70" spans="1:16" ht="20.100000000000001" customHeight="1" x14ac:dyDescent="0.25">
      <c r="A70" s="96" t="str">
        <f>IF(कार्मिक_विवरण[NAME]="","",ROWS($A$2:A67))</f>
        <v/>
      </c>
      <c r="B70" s="95" t="str">
        <f>IF('शालादर्पण कार्मिक DATA'!A69="","",'शालादर्पण कार्मिक DATA'!A69)</f>
        <v/>
      </c>
      <c r="C70" s="95" t="str">
        <f>UPPER(IF('शालादर्पण कार्मिक DATA'!F69="","",'शालादर्पण कार्मिक DATA'!F69))</f>
        <v/>
      </c>
      <c r="D70" s="97" t="str">
        <f>IF('शालादर्पण कार्मिक DATA'!E69="","",'शालादर्पण कार्मिक DATA'!E69)</f>
        <v/>
      </c>
      <c r="E70" s="95" t="str">
        <f>IF('शालादर्पण कार्मिक DATA'!K69="","",'शालादर्पण कार्मिक DATA'!K69)</f>
        <v/>
      </c>
      <c r="F70" s="95" t="str">
        <f>IF('शालादर्पण कार्मिक DATA'!B69="","",'शालादर्पण कार्मिक DATA'!B69)</f>
        <v/>
      </c>
      <c r="G70" s="8"/>
      <c r="H70" s="5"/>
      <c r="I70" s="8"/>
      <c r="J70" s="8"/>
      <c r="K70" s="9"/>
      <c r="L70" s="95" t="str">
        <f>IF('शालादर्पण कार्मिक DATA'!J69="","",'शालादर्पण कार्मिक DATA'!J69)</f>
        <v/>
      </c>
      <c r="M70" s="8"/>
      <c r="N70" s="8"/>
      <c r="O70" s="7"/>
      <c r="P70" s="8"/>
    </row>
    <row r="71" spans="1:16" ht="20.100000000000001" customHeight="1" x14ac:dyDescent="0.25">
      <c r="A71" s="96" t="str">
        <f>IF(कार्मिक_विवरण[NAME]="","",ROWS($A$2:A68))</f>
        <v/>
      </c>
      <c r="B71" s="95" t="str">
        <f>IF('शालादर्पण कार्मिक DATA'!A70="","",'शालादर्पण कार्मिक DATA'!A70)</f>
        <v/>
      </c>
      <c r="C71" s="95" t="str">
        <f>UPPER(IF('शालादर्पण कार्मिक DATA'!F70="","",'शालादर्पण कार्मिक DATA'!F70))</f>
        <v/>
      </c>
      <c r="D71" s="97" t="str">
        <f>IF('शालादर्पण कार्मिक DATA'!E70="","",'शालादर्पण कार्मिक DATA'!E70)</f>
        <v/>
      </c>
      <c r="E71" s="95" t="str">
        <f>IF('शालादर्पण कार्मिक DATA'!K70="","",'शालादर्पण कार्मिक DATA'!K70)</f>
        <v/>
      </c>
      <c r="F71" s="95" t="str">
        <f>IF('शालादर्पण कार्मिक DATA'!B70="","",'शालादर्पण कार्मिक DATA'!B70)</f>
        <v/>
      </c>
      <c r="G71" s="8"/>
      <c r="H71" s="5"/>
      <c r="I71" s="8"/>
      <c r="J71" s="8"/>
      <c r="K71" s="9"/>
      <c r="L71" s="95" t="str">
        <f>IF('शालादर्पण कार्मिक DATA'!J70="","",'शालादर्पण कार्मिक DATA'!J70)</f>
        <v/>
      </c>
      <c r="M71" s="8"/>
      <c r="N71" s="8"/>
      <c r="O71" s="7"/>
      <c r="P71" s="8"/>
    </row>
    <row r="72" spans="1:16" ht="20.100000000000001" customHeight="1" x14ac:dyDescent="0.25">
      <c r="A72" s="96" t="str">
        <f>IF(कार्मिक_विवरण[NAME]="","",ROWS($A$2:A69))</f>
        <v/>
      </c>
      <c r="B72" s="95" t="str">
        <f>IF('शालादर्पण कार्मिक DATA'!A71="","",'शालादर्पण कार्मिक DATA'!A71)</f>
        <v/>
      </c>
      <c r="C72" s="95" t="str">
        <f>UPPER(IF('शालादर्पण कार्मिक DATA'!F71="","",'शालादर्पण कार्मिक DATA'!F71))</f>
        <v/>
      </c>
      <c r="D72" s="97" t="str">
        <f>IF('शालादर्पण कार्मिक DATA'!E71="","",'शालादर्पण कार्मिक DATA'!E71)</f>
        <v/>
      </c>
      <c r="E72" s="95" t="str">
        <f>IF('शालादर्पण कार्मिक DATA'!K71="","",'शालादर्पण कार्मिक DATA'!K71)</f>
        <v/>
      </c>
      <c r="F72" s="95" t="str">
        <f>IF('शालादर्पण कार्मिक DATA'!B71="","",'शालादर्पण कार्मिक DATA'!B71)</f>
        <v/>
      </c>
      <c r="G72" s="8"/>
      <c r="H72" s="5"/>
      <c r="I72" s="8"/>
      <c r="J72" s="8"/>
      <c r="K72" s="9"/>
      <c r="L72" s="95" t="str">
        <f>IF('शालादर्पण कार्मिक DATA'!J71="","",'शालादर्पण कार्मिक DATA'!J71)</f>
        <v/>
      </c>
      <c r="M72" s="8"/>
      <c r="N72" s="8"/>
      <c r="O72" s="7"/>
      <c r="P72" s="8"/>
    </row>
    <row r="73" spans="1:16" ht="20.100000000000001" customHeight="1" x14ac:dyDescent="0.25">
      <c r="A73" s="96" t="str">
        <f>IF(कार्मिक_विवरण[NAME]="","",ROWS($A$2:A70))</f>
        <v/>
      </c>
      <c r="B73" s="95" t="str">
        <f>IF('शालादर्पण कार्मिक DATA'!A72="","",'शालादर्पण कार्मिक DATA'!A72)</f>
        <v/>
      </c>
      <c r="C73" s="95" t="str">
        <f>UPPER(IF('शालादर्पण कार्मिक DATA'!F72="","",'शालादर्पण कार्मिक DATA'!F72))</f>
        <v/>
      </c>
      <c r="D73" s="97" t="str">
        <f>IF('शालादर्पण कार्मिक DATA'!E72="","",'शालादर्पण कार्मिक DATA'!E72)</f>
        <v/>
      </c>
      <c r="E73" s="95" t="str">
        <f>IF('शालादर्पण कार्मिक DATA'!K72="","",'शालादर्पण कार्मिक DATA'!K72)</f>
        <v/>
      </c>
      <c r="F73" s="95" t="str">
        <f>IF('शालादर्पण कार्मिक DATA'!B72="","",'शालादर्पण कार्मिक DATA'!B72)</f>
        <v/>
      </c>
      <c r="G73" s="8"/>
      <c r="H73" s="5"/>
      <c r="I73" s="8"/>
      <c r="J73" s="8"/>
      <c r="K73" s="9"/>
      <c r="L73" s="95" t="str">
        <f>IF('शालादर्पण कार्मिक DATA'!J72="","",'शालादर्पण कार्मिक DATA'!J72)</f>
        <v/>
      </c>
      <c r="M73" s="8"/>
      <c r="N73" s="8"/>
      <c r="O73" s="7"/>
      <c r="P73" s="8"/>
    </row>
    <row r="74" spans="1:16" ht="20.100000000000001" customHeight="1" x14ac:dyDescent="0.25">
      <c r="A74" s="96" t="str">
        <f>IF(कार्मिक_विवरण[NAME]="","",ROWS($A$2:A71))</f>
        <v/>
      </c>
      <c r="B74" s="95" t="str">
        <f>IF('शालादर्पण कार्मिक DATA'!A73="","",'शालादर्पण कार्मिक DATA'!A73)</f>
        <v/>
      </c>
      <c r="C74" s="95" t="str">
        <f>UPPER(IF('शालादर्पण कार्मिक DATA'!F73="","",'शालादर्पण कार्मिक DATA'!F73))</f>
        <v/>
      </c>
      <c r="D74" s="97" t="str">
        <f>IF('शालादर्पण कार्मिक DATA'!E73="","",'शालादर्पण कार्मिक DATA'!E73)</f>
        <v/>
      </c>
      <c r="E74" s="95" t="str">
        <f>IF('शालादर्पण कार्मिक DATA'!K73="","",'शालादर्पण कार्मिक DATA'!K73)</f>
        <v/>
      </c>
      <c r="F74" s="95" t="str">
        <f>IF('शालादर्पण कार्मिक DATA'!B73="","",'शालादर्पण कार्मिक DATA'!B73)</f>
        <v/>
      </c>
      <c r="G74" s="8"/>
      <c r="H74" s="5"/>
      <c r="I74" s="8"/>
      <c r="J74" s="8"/>
      <c r="K74" s="9"/>
      <c r="L74" s="95" t="str">
        <f>IF('शालादर्पण कार्मिक DATA'!J73="","",'शालादर्पण कार्मिक DATA'!J73)</f>
        <v/>
      </c>
      <c r="M74" s="8"/>
      <c r="N74" s="8"/>
      <c r="O74" s="7"/>
      <c r="P74" s="8"/>
    </row>
    <row r="75" spans="1:16" ht="20.100000000000001" customHeight="1" x14ac:dyDescent="0.25">
      <c r="A75" s="96" t="str">
        <f>IF(कार्मिक_विवरण[NAME]="","",ROWS($A$2:A72))</f>
        <v/>
      </c>
      <c r="B75" s="95" t="str">
        <f>IF('शालादर्पण कार्मिक DATA'!A74="","",'शालादर्पण कार्मिक DATA'!A74)</f>
        <v/>
      </c>
      <c r="C75" s="95" t="str">
        <f>UPPER(IF('शालादर्पण कार्मिक DATA'!F74="","",'शालादर्पण कार्मिक DATA'!F74))</f>
        <v/>
      </c>
      <c r="D75" s="97" t="str">
        <f>IF('शालादर्पण कार्मिक DATA'!E74="","",'शालादर्पण कार्मिक DATA'!E74)</f>
        <v/>
      </c>
      <c r="E75" s="95" t="str">
        <f>IF('शालादर्पण कार्मिक DATA'!K74="","",'शालादर्पण कार्मिक DATA'!K74)</f>
        <v/>
      </c>
      <c r="F75" s="95" t="str">
        <f>IF('शालादर्पण कार्मिक DATA'!B74="","",'शालादर्पण कार्मिक DATA'!B74)</f>
        <v/>
      </c>
      <c r="G75" s="8"/>
      <c r="H75" s="5"/>
      <c r="I75" s="8"/>
      <c r="J75" s="8"/>
      <c r="K75" s="9"/>
      <c r="L75" s="95" t="str">
        <f>IF('शालादर्पण कार्मिक DATA'!J74="","",'शालादर्पण कार्मिक DATA'!J74)</f>
        <v/>
      </c>
      <c r="M75" s="8"/>
      <c r="N75" s="8"/>
      <c r="O75" s="7"/>
      <c r="P75" s="8"/>
    </row>
    <row r="76" spans="1:16" ht="20.100000000000001" customHeight="1" x14ac:dyDescent="0.25">
      <c r="A76" s="96" t="str">
        <f>IF(कार्मिक_विवरण[NAME]="","",ROWS($A$2:A73))</f>
        <v/>
      </c>
      <c r="B76" s="95" t="str">
        <f>IF('शालादर्पण कार्मिक DATA'!A75="","",'शालादर्पण कार्मिक DATA'!A75)</f>
        <v/>
      </c>
      <c r="C76" s="95" t="str">
        <f>UPPER(IF('शालादर्पण कार्मिक DATA'!F75="","",'शालादर्पण कार्मिक DATA'!F75))</f>
        <v/>
      </c>
      <c r="D76" s="97" t="str">
        <f>IF('शालादर्पण कार्मिक DATA'!E75="","",'शालादर्पण कार्मिक DATA'!E75)</f>
        <v/>
      </c>
      <c r="E76" s="95" t="str">
        <f>IF('शालादर्पण कार्मिक DATA'!K75="","",'शालादर्पण कार्मिक DATA'!K75)</f>
        <v/>
      </c>
      <c r="F76" s="95" t="str">
        <f>IF('शालादर्पण कार्मिक DATA'!B75="","",'शालादर्पण कार्मिक DATA'!B75)</f>
        <v/>
      </c>
      <c r="G76" s="8"/>
      <c r="H76" s="5"/>
      <c r="I76" s="8"/>
      <c r="J76" s="8"/>
      <c r="K76" s="9"/>
      <c r="L76" s="95" t="str">
        <f>IF('शालादर्पण कार्मिक DATA'!J75="","",'शालादर्पण कार्मिक DATA'!J75)</f>
        <v/>
      </c>
      <c r="M76" s="8"/>
      <c r="N76" s="8"/>
      <c r="O76" s="7"/>
      <c r="P76" s="8"/>
    </row>
    <row r="77" spans="1:16" ht="20.100000000000001" customHeight="1" x14ac:dyDescent="0.25">
      <c r="A77" s="96" t="str">
        <f>IF(कार्मिक_विवरण[NAME]="","",ROWS($A$2:A74))</f>
        <v/>
      </c>
      <c r="B77" s="95" t="str">
        <f>IF('शालादर्पण कार्मिक DATA'!A76="","",'शालादर्पण कार्मिक DATA'!A76)</f>
        <v/>
      </c>
      <c r="C77" s="95" t="str">
        <f>UPPER(IF('शालादर्पण कार्मिक DATA'!F76="","",'शालादर्पण कार्मिक DATA'!F76))</f>
        <v/>
      </c>
      <c r="D77" s="97" t="str">
        <f>IF('शालादर्पण कार्मिक DATA'!E76="","",'शालादर्पण कार्मिक DATA'!E76)</f>
        <v/>
      </c>
      <c r="E77" s="95" t="str">
        <f>IF('शालादर्पण कार्मिक DATA'!K76="","",'शालादर्पण कार्मिक DATA'!K76)</f>
        <v/>
      </c>
      <c r="F77" s="95" t="str">
        <f>IF('शालादर्पण कार्मिक DATA'!B76="","",'शालादर्पण कार्मिक DATA'!B76)</f>
        <v/>
      </c>
      <c r="G77" s="8"/>
      <c r="H77" s="5"/>
      <c r="I77" s="8"/>
      <c r="J77" s="8"/>
      <c r="K77" s="9"/>
      <c r="L77" s="95" t="str">
        <f>IF('शालादर्पण कार्मिक DATA'!J76="","",'शालादर्पण कार्मिक DATA'!J76)</f>
        <v/>
      </c>
      <c r="M77" s="8"/>
      <c r="N77" s="8"/>
      <c r="O77" s="7"/>
      <c r="P77" s="8"/>
    </row>
    <row r="78" spans="1:16" ht="20.100000000000001" customHeight="1" x14ac:dyDescent="0.25">
      <c r="A78" s="96" t="str">
        <f>IF(कार्मिक_विवरण[NAME]="","",ROWS($A$2:A75))</f>
        <v/>
      </c>
      <c r="B78" s="95" t="str">
        <f>IF('शालादर्पण कार्मिक DATA'!A77="","",'शालादर्पण कार्मिक DATA'!A77)</f>
        <v/>
      </c>
      <c r="C78" s="95" t="str">
        <f>UPPER(IF('शालादर्पण कार्मिक DATA'!F77="","",'शालादर्पण कार्मिक DATA'!F77))</f>
        <v/>
      </c>
      <c r="D78" s="97" t="str">
        <f>IF('शालादर्पण कार्मिक DATA'!E77="","",'शालादर्पण कार्मिक DATA'!E77)</f>
        <v/>
      </c>
      <c r="E78" s="95" t="str">
        <f>IF('शालादर्पण कार्मिक DATA'!K77="","",'शालादर्पण कार्मिक DATA'!K77)</f>
        <v/>
      </c>
      <c r="F78" s="95" t="str">
        <f>IF('शालादर्पण कार्मिक DATA'!B77="","",'शालादर्पण कार्मिक DATA'!B77)</f>
        <v/>
      </c>
      <c r="G78" s="8"/>
      <c r="H78" s="5"/>
      <c r="I78" s="8"/>
      <c r="J78" s="8"/>
      <c r="K78" s="9"/>
      <c r="L78" s="95" t="str">
        <f>IF('शालादर्पण कार्मिक DATA'!J77="","",'शालादर्पण कार्मिक DATA'!J77)</f>
        <v/>
      </c>
      <c r="M78" s="8"/>
      <c r="N78" s="8"/>
      <c r="O78" s="7"/>
      <c r="P78" s="8"/>
    </row>
    <row r="79" spans="1:16" ht="20.100000000000001" customHeight="1" x14ac:dyDescent="0.25">
      <c r="A79" s="96" t="str">
        <f>IF(कार्मिक_विवरण[NAME]="","",ROWS($A$2:A76))</f>
        <v/>
      </c>
      <c r="B79" s="95" t="str">
        <f>IF('शालादर्पण कार्मिक DATA'!A78="","",'शालादर्पण कार्मिक DATA'!A78)</f>
        <v/>
      </c>
      <c r="C79" s="95" t="str">
        <f>UPPER(IF('शालादर्पण कार्मिक DATA'!F78="","",'शालादर्पण कार्मिक DATA'!F78))</f>
        <v/>
      </c>
      <c r="D79" s="97" t="str">
        <f>IF('शालादर्पण कार्मिक DATA'!E78="","",'शालादर्पण कार्मिक DATA'!E78)</f>
        <v/>
      </c>
      <c r="E79" s="95" t="str">
        <f>IF('शालादर्पण कार्मिक DATA'!K78="","",'शालादर्पण कार्मिक DATA'!K78)</f>
        <v/>
      </c>
      <c r="F79" s="95" t="str">
        <f>IF('शालादर्पण कार्मिक DATA'!B78="","",'शालादर्पण कार्मिक DATA'!B78)</f>
        <v/>
      </c>
      <c r="G79" s="8"/>
      <c r="H79" s="5"/>
      <c r="I79" s="8"/>
      <c r="J79" s="8"/>
      <c r="K79" s="9"/>
      <c r="L79" s="95" t="str">
        <f>IF('शालादर्पण कार्मिक DATA'!J78="","",'शालादर्पण कार्मिक DATA'!J78)</f>
        <v/>
      </c>
      <c r="M79" s="8"/>
      <c r="N79" s="8"/>
      <c r="O79" s="7"/>
      <c r="P79" s="8"/>
    </row>
    <row r="80" spans="1:16" ht="20.100000000000001" customHeight="1" x14ac:dyDescent="0.25">
      <c r="A80" s="96" t="str">
        <f>IF(कार्मिक_विवरण[NAME]="","",ROWS($A$2:A77))</f>
        <v/>
      </c>
      <c r="B80" s="95" t="str">
        <f>IF('शालादर्पण कार्मिक DATA'!A79="","",'शालादर्पण कार्मिक DATA'!A79)</f>
        <v/>
      </c>
      <c r="C80" s="95" t="str">
        <f>UPPER(IF('शालादर्पण कार्मिक DATA'!F79="","",'शालादर्पण कार्मिक DATA'!F79))</f>
        <v/>
      </c>
      <c r="D80" s="97" t="str">
        <f>IF('शालादर्पण कार्मिक DATA'!E79="","",'शालादर्पण कार्मिक DATA'!E79)</f>
        <v/>
      </c>
      <c r="E80" s="95" t="str">
        <f>IF('शालादर्पण कार्मिक DATA'!K79="","",'शालादर्पण कार्मिक DATA'!K79)</f>
        <v/>
      </c>
      <c r="F80" s="95" t="str">
        <f>IF('शालादर्पण कार्मिक DATA'!B79="","",'शालादर्पण कार्मिक DATA'!B79)</f>
        <v/>
      </c>
      <c r="G80" s="8"/>
      <c r="H80" s="5"/>
      <c r="I80" s="8"/>
      <c r="J80" s="8"/>
      <c r="K80" s="9"/>
      <c r="L80" s="95" t="str">
        <f>IF('शालादर्पण कार्मिक DATA'!J79="","",'शालादर्पण कार्मिक DATA'!J79)</f>
        <v/>
      </c>
      <c r="M80" s="8"/>
      <c r="N80" s="8"/>
      <c r="O80" s="7"/>
      <c r="P80" s="8"/>
    </row>
    <row r="81" spans="1:16" ht="20.100000000000001" customHeight="1" x14ac:dyDescent="0.25">
      <c r="A81" s="96" t="str">
        <f>IF(कार्मिक_विवरण[NAME]="","",ROWS($A$2:A78))</f>
        <v/>
      </c>
      <c r="B81" s="95" t="str">
        <f>IF('शालादर्पण कार्मिक DATA'!A80="","",'शालादर्पण कार्मिक DATA'!A80)</f>
        <v/>
      </c>
      <c r="C81" s="95" t="str">
        <f>UPPER(IF('शालादर्पण कार्मिक DATA'!F80="","",'शालादर्पण कार्मिक DATA'!F80))</f>
        <v/>
      </c>
      <c r="D81" s="97" t="str">
        <f>IF('शालादर्पण कार्मिक DATA'!E80="","",'शालादर्पण कार्मिक DATA'!E80)</f>
        <v/>
      </c>
      <c r="E81" s="95" t="str">
        <f>IF('शालादर्पण कार्मिक DATA'!K80="","",'शालादर्पण कार्मिक DATA'!K80)</f>
        <v/>
      </c>
      <c r="F81" s="95" t="str">
        <f>IF('शालादर्पण कार्मिक DATA'!B80="","",'शालादर्पण कार्मिक DATA'!B80)</f>
        <v/>
      </c>
      <c r="G81" s="8"/>
      <c r="H81" s="5"/>
      <c r="I81" s="8"/>
      <c r="J81" s="8"/>
      <c r="K81" s="9"/>
      <c r="L81" s="95" t="str">
        <f>IF('शालादर्पण कार्मिक DATA'!J80="","",'शालादर्पण कार्मिक DATA'!J80)</f>
        <v/>
      </c>
      <c r="M81" s="8"/>
      <c r="N81" s="8"/>
      <c r="O81" s="7"/>
      <c r="P81" s="8"/>
    </row>
    <row r="82" spans="1:16" ht="20.100000000000001" customHeight="1" x14ac:dyDescent="0.25">
      <c r="A82" s="96" t="str">
        <f>IF(कार्मिक_विवरण[NAME]="","",ROWS($A$2:A79))</f>
        <v/>
      </c>
      <c r="B82" s="95" t="str">
        <f>IF('शालादर्पण कार्मिक DATA'!A81="","",'शालादर्पण कार्मिक DATA'!A81)</f>
        <v/>
      </c>
      <c r="C82" s="95" t="str">
        <f>UPPER(IF('शालादर्पण कार्मिक DATA'!F81="","",'शालादर्पण कार्मिक DATA'!F81))</f>
        <v/>
      </c>
      <c r="D82" s="97" t="str">
        <f>IF('शालादर्पण कार्मिक DATA'!E81="","",'शालादर्पण कार्मिक DATA'!E81)</f>
        <v/>
      </c>
      <c r="E82" s="95" t="str">
        <f>IF('शालादर्पण कार्मिक DATA'!K81="","",'शालादर्पण कार्मिक DATA'!K81)</f>
        <v/>
      </c>
      <c r="F82" s="95" t="str">
        <f>IF('शालादर्पण कार्मिक DATA'!B81="","",'शालादर्पण कार्मिक DATA'!B81)</f>
        <v/>
      </c>
      <c r="G82" s="8"/>
      <c r="H82" s="5"/>
      <c r="I82" s="8"/>
      <c r="J82" s="8"/>
      <c r="K82" s="9"/>
      <c r="L82" s="95" t="str">
        <f>IF('शालादर्पण कार्मिक DATA'!J81="","",'शालादर्पण कार्मिक DATA'!J81)</f>
        <v/>
      </c>
      <c r="M82" s="8"/>
      <c r="N82" s="8"/>
      <c r="O82" s="7"/>
      <c r="P82" s="8"/>
    </row>
    <row r="83" spans="1:16" ht="20.100000000000001" customHeight="1" x14ac:dyDescent="0.25">
      <c r="A83" s="96" t="str">
        <f>IF(कार्मिक_विवरण[NAME]="","",ROWS($A$2:A80))</f>
        <v/>
      </c>
      <c r="B83" s="95" t="str">
        <f>IF('शालादर्पण कार्मिक DATA'!A82="","",'शालादर्पण कार्मिक DATA'!A82)</f>
        <v/>
      </c>
      <c r="C83" s="95" t="str">
        <f>UPPER(IF('शालादर्पण कार्मिक DATA'!F82="","",'शालादर्पण कार्मिक DATA'!F82))</f>
        <v/>
      </c>
      <c r="D83" s="97" t="str">
        <f>IF('शालादर्पण कार्मिक DATA'!E82="","",'शालादर्पण कार्मिक DATA'!E82)</f>
        <v/>
      </c>
      <c r="E83" s="95" t="str">
        <f>IF('शालादर्पण कार्मिक DATA'!K82="","",'शालादर्पण कार्मिक DATA'!K82)</f>
        <v/>
      </c>
      <c r="F83" s="95" t="str">
        <f>IF('शालादर्पण कार्मिक DATA'!B82="","",'शालादर्पण कार्मिक DATA'!B82)</f>
        <v/>
      </c>
      <c r="G83" s="8"/>
      <c r="H83" s="5"/>
      <c r="I83" s="8"/>
      <c r="J83" s="8"/>
      <c r="K83" s="9"/>
      <c r="L83" s="95" t="str">
        <f>IF('शालादर्पण कार्मिक DATA'!J82="","",'शालादर्पण कार्मिक DATA'!J82)</f>
        <v/>
      </c>
      <c r="M83" s="8"/>
      <c r="N83" s="8"/>
      <c r="O83" s="7"/>
      <c r="P83" s="8"/>
    </row>
    <row r="84" spans="1:16" ht="20.100000000000001" customHeight="1" x14ac:dyDescent="0.25">
      <c r="A84" s="96" t="str">
        <f>IF(कार्मिक_विवरण[NAME]="","",ROWS($A$2:A81))</f>
        <v/>
      </c>
      <c r="B84" s="95" t="str">
        <f>IF('शालादर्पण कार्मिक DATA'!A83="","",'शालादर्पण कार्मिक DATA'!A83)</f>
        <v/>
      </c>
      <c r="C84" s="95" t="str">
        <f>UPPER(IF('शालादर्पण कार्मिक DATA'!F83="","",'शालादर्पण कार्मिक DATA'!F83))</f>
        <v/>
      </c>
      <c r="D84" s="97" t="str">
        <f>IF('शालादर्पण कार्मिक DATA'!E83="","",'शालादर्पण कार्मिक DATA'!E83)</f>
        <v/>
      </c>
      <c r="E84" s="95" t="str">
        <f>IF('शालादर्पण कार्मिक DATA'!K83="","",'शालादर्पण कार्मिक DATA'!K83)</f>
        <v/>
      </c>
      <c r="F84" s="95" t="str">
        <f>IF('शालादर्पण कार्मिक DATA'!B83="","",'शालादर्पण कार्मिक DATA'!B83)</f>
        <v/>
      </c>
      <c r="G84" s="8"/>
      <c r="H84" s="5"/>
      <c r="I84" s="8"/>
      <c r="J84" s="8"/>
      <c r="K84" s="9"/>
      <c r="L84" s="95" t="str">
        <f>IF('शालादर्पण कार्मिक DATA'!J83="","",'शालादर्पण कार्मिक DATA'!J83)</f>
        <v/>
      </c>
      <c r="M84" s="8"/>
      <c r="N84" s="8"/>
      <c r="O84" s="7"/>
      <c r="P84" s="8"/>
    </row>
    <row r="85" spans="1:16" ht="20.100000000000001" customHeight="1" x14ac:dyDescent="0.25">
      <c r="A85" s="96" t="str">
        <f>IF(कार्मिक_विवरण[NAME]="","",ROWS($A$2:A82))</f>
        <v/>
      </c>
      <c r="B85" s="95" t="str">
        <f>IF('शालादर्पण कार्मिक DATA'!A84="","",'शालादर्पण कार्मिक DATA'!A84)</f>
        <v/>
      </c>
      <c r="C85" s="95" t="str">
        <f>UPPER(IF('शालादर्पण कार्मिक DATA'!F84="","",'शालादर्पण कार्मिक DATA'!F84))</f>
        <v/>
      </c>
      <c r="D85" s="97" t="str">
        <f>IF('शालादर्पण कार्मिक DATA'!E84="","",'शालादर्पण कार्मिक DATA'!E84)</f>
        <v/>
      </c>
      <c r="E85" s="95" t="str">
        <f>IF('शालादर्पण कार्मिक DATA'!K84="","",'शालादर्पण कार्मिक DATA'!K84)</f>
        <v/>
      </c>
      <c r="F85" s="95" t="str">
        <f>IF('शालादर्पण कार्मिक DATA'!B84="","",'शालादर्पण कार्मिक DATA'!B84)</f>
        <v/>
      </c>
      <c r="G85" s="8"/>
      <c r="H85" s="5"/>
      <c r="I85" s="8"/>
      <c r="J85" s="8"/>
      <c r="K85" s="9"/>
      <c r="L85" s="95" t="str">
        <f>IF('शालादर्पण कार्मिक DATA'!J84="","",'शालादर्पण कार्मिक DATA'!J84)</f>
        <v/>
      </c>
      <c r="M85" s="8"/>
      <c r="N85" s="8"/>
      <c r="O85" s="7"/>
      <c r="P85" s="8"/>
    </row>
    <row r="86" spans="1:16" ht="20.100000000000001" customHeight="1" x14ac:dyDescent="0.25">
      <c r="A86" s="96" t="str">
        <f>IF(कार्मिक_विवरण[NAME]="","",ROWS($A$2:A83))</f>
        <v/>
      </c>
      <c r="B86" s="95" t="str">
        <f>IF('शालादर्पण कार्मिक DATA'!A85="","",'शालादर्पण कार्मिक DATA'!A85)</f>
        <v/>
      </c>
      <c r="C86" s="95" t="str">
        <f>UPPER(IF('शालादर्पण कार्मिक DATA'!F85="","",'शालादर्पण कार्मिक DATA'!F85))</f>
        <v/>
      </c>
      <c r="D86" s="97" t="str">
        <f>IF('शालादर्पण कार्मिक DATA'!E85="","",'शालादर्पण कार्मिक DATA'!E85)</f>
        <v/>
      </c>
      <c r="E86" s="95" t="str">
        <f>IF('शालादर्पण कार्मिक DATA'!K85="","",'शालादर्पण कार्मिक DATA'!K85)</f>
        <v/>
      </c>
      <c r="F86" s="95" t="str">
        <f>IF('शालादर्पण कार्मिक DATA'!B85="","",'शालादर्पण कार्मिक DATA'!B85)</f>
        <v/>
      </c>
      <c r="G86" s="8"/>
      <c r="H86" s="5"/>
      <c r="I86" s="8"/>
      <c r="J86" s="8"/>
      <c r="K86" s="9"/>
      <c r="L86" s="95" t="str">
        <f>IF('शालादर्पण कार्मिक DATA'!J85="","",'शालादर्पण कार्मिक DATA'!J85)</f>
        <v/>
      </c>
      <c r="M86" s="8"/>
      <c r="N86" s="8"/>
      <c r="O86" s="7"/>
      <c r="P86" s="8"/>
    </row>
    <row r="87" spans="1:16" ht="20.100000000000001" customHeight="1" x14ac:dyDescent="0.25">
      <c r="A87" s="96" t="str">
        <f>IF(कार्मिक_विवरण[NAME]="","",ROWS($A$2:A84))</f>
        <v/>
      </c>
      <c r="B87" s="95" t="str">
        <f>IF('शालादर्पण कार्मिक DATA'!A86="","",'शालादर्पण कार्मिक DATA'!A86)</f>
        <v/>
      </c>
      <c r="C87" s="95" t="str">
        <f>UPPER(IF('शालादर्पण कार्मिक DATA'!F86="","",'शालादर्पण कार्मिक DATA'!F86))</f>
        <v/>
      </c>
      <c r="D87" s="97" t="str">
        <f>IF('शालादर्पण कार्मिक DATA'!E86="","",'शालादर्पण कार्मिक DATA'!E86)</f>
        <v/>
      </c>
      <c r="E87" s="95" t="str">
        <f>IF('शालादर्पण कार्मिक DATA'!K86="","",'शालादर्पण कार्मिक DATA'!K86)</f>
        <v/>
      </c>
      <c r="F87" s="95" t="str">
        <f>IF('शालादर्पण कार्मिक DATA'!B86="","",'शालादर्पण कार्मिक DATA'!B86)</f>
        <v/>
      </c>
      <c r="G87" s="8"/>
      <c r="H87" s="5"/>
      <c r="I87" s="8"/>
      <c r="J87" s="8"/>
      <c r="K87" s="9"/>
      <c r="L87" s="95" t="str">
        <f>IF('शालादर्पण कार्मिक DATA'!J86="","",'शालादर्पण कार्मिक DATA'!J86)</f>
        <v/>
      </c>
      <c r="M87" s="8"/>
      <c r="N87" s="8"/>
      <c r="O87" s="7"/>
      <c r="P87" s="8"/>
    </row>
    <row r="88" spans="1:16" ht="20.100000000000001" customHeight="1" x14ac:dyDescent="0.25">
      <c r="A88" s="96" t="str">
        <f>IF(कार्मिक_विवरण[NAME]="","",ROWS($A$2:A85))</f>
        <v/>
      </c>
      <c r="B88" s="95" t="str">
        <f>IF('शालादर्पण कार्मिक DATA'!A87="","",'शालादर्पण कार्मिक DATA'!A87)</f>
        <v/>
      </c>
      <c r="C88" s="95" t="str">
        <f>UPPER(IF('शालादर्पण कार्मिक DATA'!F87="","",'शालादर्पण कार्मिक DATA'!F87))</f>
        <v/>
      </c>
      <c r="D88" s="97" t="str">
        <f>IF('शालादर्पण कार्मिक DATA'!E87="","",'शालादर्पण कार्मिक DATA'!E87)</f>
        <v/>
      </c>
      <c r="E88" s="95" t="str">
        <f>IF('शालादर्पण कार्मिक DATA'!K87="","",'शालादर्पण कार्मिक DATA'!K87)</f>
        <v/>
      </c>
      <c r="F88" s="95" t="str">
        <f>IF('शालादर्पण कार्मिक DATA'!B87="","",'शालादर्पण कार्मिक DATA'!B87)</f>
        <v/>
      </c>
      <c r="G88" s="8"/>
      <c r="H88" s="5"/>
      <c r="I88" s="8"/>
      <c r="J88" s="8"/>
      <c r="K88" s="9"/>
      <c r="L88" s="95" t="str">
        <f>IF('शालादर्पण कार्मिक DATA'!J87="","",'शालादर्पण कार्मिक DATA'!J87)</f>
        <v/>
      </c>
      <c r="M88" s="8"/>
      <c r="N88" s="8"/>
      <c r="O88" s="7"/>
      <c r="P88" s="8"/>
    </row>
    <row r="89" spans="1:16" ht="20.100000000000001" customHeight="1" x14ac:dyDescent="0.25">
      <c r="A89" s="96" t="str">
        <f>IF(कार्मिक_विवरण[NAME]="","",ROWS($A$2:A86))</f>
        <v/>
      </c>
      <c r="B89" s="95" t="str">
        <f>IF('शालादर्पण कार्मिक DATA'!A88="","",'शालादर्पण कार्मिक DATA'!A88)</f>
        <v/>
      </c>
      <c r="C89" s="95" t="str">
        <f>UPPER(IF('शालादर्पण कार्मिक DATA'!F88="","",'शालादर्पण कार्मिक DATA'!F88))</f>
        <v/>
      </c>
      <c r="D89" s="97" t="str">
        <f>IF('शालादर्पण कार्मिक DATA'!E88="","",'शालादर्पण कार्मिक DATA'!E88)</f>
        <v/>
      </c>
      <c r="E89" s="95" t="str">
        <f>IF('शालादर्पण कार्मिक DATA'!K88="","",'शालादर्पण कार्मिक DATA'!K88)</f>
        <v/>
      </c>
      <c r="F89" s="95" t="str">
        <f>IF('शालादर्पण कार्मिक DATA'!B88="","",'शालादर्पण कार्मिक DATA'!B88)</f>
        <v/>
      </c>
      <c r="G89" s="8"/>
      <c r="H89" s="5"/>
      <c r="I89" s="8"/>
      <c r="J89" s="8"/>
      <c r="K89" s="9"/>
      <c r="L89" s="95" t="str">
        <f>IF('शालादर्पण कार्मिक DATA'!J88="","",'शालादर्पण कार्मिक DATA'!J88)</f>
        <v/>
      </c>
      <c r="M89" s="8"/>
      <c r="N89" s="8"/>
      <c r="O89" s="7"/>
      <c r="P89" s="8"/>
    </row>
    <row r="90" spans="1:16" ht="20.100000000000001" customHeight="1" x14ac:dyDescent="0.25">
      <c r="A90" s="96" t="str">
        <f>IF(कार्मिक_विवरण[NAME]="","",ROWS($A$2:A87))</f>
        <v/>
      </c>
      <c r="B90" s="95" t="str">
        <f>IF('शालादर्पण कार्मिक DATA'!A89="","",'शालादर्पण कार्मिक DATA'!A89)</f>
        <v/>
      </c>
      <c r="C90" s="95" t="str">
        <f>UPPER(IF('शालादर्पण कार्मिक DATA'!F89="","",'शालादर्पण कार्मिक DATA'!F89))</f>
        <v/>
      </c>
      <c r="D90" s="97" t="str">
        <f>IF('शालादर्पण कार्मिक DATA'!E89="","",'शालादर्पण कार्मिक DATA'!E89)</f>
        <v/>
      </c>
      <c r="E90" s="95" t="str">
        <f>IF('शालादर्पण कार्मिक DATA'!K89="","",'शालादर्पण कार्मिक DATA'!K89)</f>
        <v/>
      </c>
      <c r="F90" s="95" t="str">
        <f>IF('शालादर्पण कार्मिक DATA'!B89="","",'शालादर्पण कार्मिक DATA'!B89)</f>
        <v/>
      </c>
      <c r="G90" s="8"/>
      <c r="H90" s="5"/>
      <c r="I90" s="8"/>
      <c r="J90" s="8"/>
      <c r="K90" s="9"/>
      <c r="L90" s="95" t="str">
        <f>IF('शालादर्पण कार्मिक DATA'!J89="","",'शालादर्पण कार्मिक DATA'!J89)</f>
        <v/>
      </c>
      <c r="M90" s="8"/>
      <c r="N90" s="8"/>
      <c r="O90" s="7"/>
      <c r="P90" s="8"/>
    </row>
    <row r="91" spans="1:16" ht="20.100000000000001" customHeight="1" x14ac:dyDescent="0.25">
      <c r="A91" s="96" t="str">
        <f>IF(कार्मिक_विवरण[NAME]="","",ROWS($A$2:A88))</f>
        <v/>
      </c>
      <c r="B91" s="95" t="str">
        <f>IF('शालादर्पण कार्मिक DATA'!A90="","",'शालादर्पण कार्मिक DATA'!A90)</f>
        <v/>
      </c>
      <c r="C91" s="95" t="str">
        <f>UPPER(IF('शालादर्पण कार्मिक DATA'!F90="","",'शालादर्पण कार्मिक DATA'!F90))</f>
        <v/>
      </c>
      <c r="D91" s="97" t="str">
        <f>IF('शालादर्पण कार्मिक DATA'!E90="","",'शालादर्पण कार्मिक DATA'!E90)</f>
        <v/>
      </c>
      <c r="E91" s="95" t="str">
        <f>IF('शालादर्पण कार्मिक DATA'!K90="","",'शालादर्पण कार्मिक DATA'!K90)</f>
        <v/>
      </c>
      <c r="F91" s="95" t="str">
        <f>IF('शालादर्पण कार्मिक DATA'!B90="","",'शालादर्पण कार्मिक DATA'!B90)</f>
        <v/>
      </c>
      <c r="G91" s="8"/>
      <c r="H91" s="5"/>
      <c r="I91" s="8"/>
      <c r="J91" s="8"/>
      <c r="K91" s="9"/>
      <c r="L91" s="95" t="str">
        <f>IF('शालादर्पण कार्मिक DATA'!J90="","",'शालादर्पण कार्मिक DATA'!J90)</f>
        <v/>
      </c>
      <c r="M91" s="8"/>
      <c r="N91" s="8"/>
      <c r="O91" s="7"/>
      <c r="P91" s="8"/>
    </row>
    <row r="92" spans="1:16" ht="20.100000000000001" customHeight="1" x14ac:dyDescent="0.25">
      <c r="A92" s="96" t="str">
        <f>IF(कार्मिक_विवरण[NAME]="","",ROWS($A$2:A89))</f>
        <v/>
      </c>
      <c r="B92" s="95" t="str">
        <f>IF('शालादर्पण कार्मिक DATA'!A91="","",'शालादर्पण कार्मिक DATA'!A91)</f>
        <v/>
      </c>
      <c r="C92" s="95" t="str">
        <f>UPPER(IF('शालादर्पण कार्मिक DATA'!F91="","",'शालादर्पण कार्मिक DATA'!F91))</f>
        <v/>
      </c>
      <c r="D92" s="97" t="str">
        <f>IF('शालादर्पण कार्मिक DATA'!E91="","",'शालादर्पण कार्मिक DATA'!E91)</f>
        <v/>
      </c>
      <c r="E92" s="95" t="str">
        <f>IF('शालादर्पण कार्मिक DATA'!K91="","",'शालादर्पण कार्मिक DATA'!K91)</f>
        <v/>
      </c>
      <c r="F92" s="95" t="str">
        <f>IF('शालादर्पण कार्मिक DATA'!B91="","",'शालादर्पण कार्मिक DATA'!B91)</f>
        <v/>
      </c>
      <c r="G92" s="8"/>
      <c r="H92" s="5"/>
      <c r="I92" s="8"/>
      <c r="J92" s="8"/>
      <c r="K92" s="9"/>
      <c r="L92" s="95" t="str">
        <f>IF('शालादर्पण कार्मिक DATA'!J91="","",'शालादर्पण कार्मिक DATA'!J91)</f>
        <v/>
      </c>
      <c r="M92" s="8"/>
      <c r="N92" s="8"/>
      <c r="O92" s="7"/>
      <c r="P92" s="8"/>
    </row>
    <row r="93" spans="1:16" ht="20.100000000000001" customHeight="1" x14ac:dyDescent="0.25">
      <c r="A93" s="96" t="str">
        <f>IF(कार्मिक_विवरण[NAME]="","",ROWS($A$2:A90))</f>
        <v/>
      </c>
      <c r="B93" s="95" t="str">
        <f>IF('शालादर्पण कार्मिक DATA'!A92="","",'शालादर्पण कार्मिक DATA'!A92)</f>
        <v/>
      </c>
      <c r="C93" s="95" t="str">
        <f>UPPER(IF('शालादर्पण कार्मिक DATA'!F92="","",'शालादर्पण कार्मिक DATA'!F92))</f>
        <v/>
      </c>
      <c r="D93" s="97" t="str">
        <f>IF('शालादर्पण कार्मिक DATA'!E92="","",'शालादर्पण कार्मिक DATA'!E92)</f>
        <v/>
      </c>
      <c r="E93" s="95" t="str">
        <f>IF('शालादर्पण कार्मिक DATA'!K92="","",'शालादर्पण कार्मिक DATA'!K92)</f>
        <v/>
      </c>
      <c r="F93" s="95" t="str">
        <f>IF('शालादर्पण कार्मिक DATA'!B92="","",'शालादर्पण कार्मिक DATA'!B92)</f>
        <v/>
      </c>
      <c r="G93" s="8"/>
      <c r="H93" s="5"/>
      <c r="I93" s="8"/>
      <c r="J93" s="8"/>
      <c r="K93" s="9"/>
      <c r="L93" s="95" t="str">
        <f>IF('शालादर्पण कार्मिक DATA'!J92="","",'शालादर्पण कार्मिक DATA'!J92)</f>
        <v/>
      </c>
      <c r="M93" s="8"/>
      <c r="N93" s="8"/>
      <c r="O93" s="7"/>
      <c r="P93" s="8"/>
    </row>
    <row r="94" spans="1:16" ht="20.100000000000001" customHeight="1" x14ac:dyDescent="0.25">
      <c r="A94" s="96" t="str">
        <f>IF(कार्मिक_विवरण[NAME]="","",ROWS($A$2:A91))</f>
        <v/>
      </c>
      <c r="B94" s="95" t="str">
        <f>IF('शालादर्पण कार्मिक DATA'!A93="","",'शालादर्पण कार्मिक DATA'!A93)</f>
        <v/>
      </c>
      <c r="C94" s="95" t="str">
        <f>UPPER(IF('शालादर्पण कार्मिक DATA'!F93="","",'शालादर्पण कार्मिक DATA'!F93))</f>
        <v/>
      </c>
      <c r="D94" s="97" t="str">
        <f>IF('शालादर्पण कार्मिक DATA'!E93="","",'शालादर्पण कार्मिक DATA'!E93)</f>
        <v/>
      </c>
      <c r="E94" s="95" t="str">
        <f>IF('शालादर्पण कार्मिक DATA'!K93="","",'शालादर्पण कार्मिक DATA'!K93)</f>
        <v/>
      </c>
      <c r="F94" s="95" t="str">
        <f>IF('शालादर्पण कार्मिक DATA'!B93="","",'शालादर्पण कार्मिक DATA'!B93)</f>
        <v/>
      </c>
      <c r="G94" s="8"/>
      <c r="H94" s="5"/>
      <c r="I94" s="8"/>
      <c r="J94" s="8"/>
      <c r="K94" s="9"/>
      <c r="L94" s="95" t="str">
        <f>IF('शालादर्पण कार्मिक DATA'!J93="","",'शालादर्पण कार्मिक DATA'!J93)</f>
        <v/>
      </c>
      <c r="M94" s="8"/>
      <c r="N94" s="8"/>
      <c r="O94" s="7"/>
      <c r="P94" s="8"/>
    </row>
    <row r="95" spans="1:16" ht="20.100000000000001" customHeight="1" x14ac:dyDescent="0.25">
      <c r="A95" s="96" t="str">
        <f>IF(कार्मिक_विवरण[NAME]="","",ROWS($A$2:A92))</f>
        <v/>
      </c>
      <c r="B95" s="95" t="str">
        <f>IF('शालादर्पण कार्मिक DATA'!A94="","",'शालादर्पण कार्मिक DATA'!A94)</f>
        <v/>
      </c>
      <c r="C95" s="95" t="str">
        <f>UPPER(IF('शालादर्पण कार्मिक DATA'!F94="","",'शालादर्पण कार्मिक DATA'!F94))</f>
        <v/>
      </c>
      <c r="D95" s="97" t="str">
        <f>IF('शालादर्पण कार्मिक DATA'!E94="","",'शालादर्पण कार्मिक DATA'!E94)</f>
        <v/>
      </c>
      <c r="E95" s="95" t="str">
        <f>IF('शालादर्पण कार्मिक DATA'!K94="","",'शालादर्पण कार्मिक DATA'!K94)</f>
        <v/>
      </c>
      <c r="F95" s="95" t="str">
        <f>IF('शालादर्पण कार्मिक DATA'!B94="","",'शालादर्पण कार्मिक DATA'!B94)</f>
        <v/>
      </c>
      <c r="G95" s="8"/>
      <c r="H95" s="5"/>
      <c r="I95" s="8"/>
      <c r="J95" s="8"/>
      <c r="K95" s="9"/>
      <c r="L95" s="95" t="str">
        <f>IF('शालादर्पण कार्मिक DATA'!J94="","",'शालादर्पण कार्मिक DATA'!J94)</f>
        <v/>
      </c>
      <c r="M95" s="8"/>
      <c r="N95" s="8"/>
      <c r="O95" s="7"/>
      <c r="P95" s="8"/>
    </row>
    <row r="96" spans="1:16" ht="20.100000000000001" customHeight="1" x14ac:dyDescent="0.25">
      <c r="A96" s="96" t="str">
        <f>IF(कार्मिक_विवरण[NAME]="","",ROWS($A$2:A93))</f>
        <v/>
      </c>
      <c r="B96" s="95" t="str">
        <f>IF('शालादर्पण कार्मिक DATA'!A95="","",'शालादर्पण कार्मिक DATA'!A95)</f>
        <v/>
      </c>
      <c r="C96" s="95" t="str">
        <f>UPPER(IF('शालादर्पण कार्मिक DATA'!F95="","",'शालादर्पण कार्मिक DATA'!F95))</f>
        <v/>
      </c>
      <c r="D96" s="97" t="str">
        <f>IF('शालादर्पण कार्मिक DATA'!E95="","",'शालादर्पण कार्मिक DATA'!E95)</f>
        <v/>
      </c>
      <c r="E96" s="95" t="str">
        <f>IF('शालादर्पण कार्मिक DATA'!K95="","",'शालादर्पण कार्मिक DATA'!K95)</f>
        <v/>
      </c>
      <c r="F96" s="95" t="str">
        <f>IF('शालादर्पण कार्मिक DATA'!B95="","",'शालादर्पण कार्मिक DATA'!B95)</f>
        <v/>
      </c>
      <c r="G96" s="8"/>
      <c r="H96" s="5"/>
      <c r="I96" s="8"/>
      <c r="J96" s="8"/>
      <c r="K96" s="9"/>
      <c r="L96" s="95" t="str">
        <f>IF('शालादर्पण कार्मिक DATA'!J95="","",'शालादर्पण कार्मिक DATA'!J95)</f>
        <v/>
      </c>
      <c r="M96" s="8"/>
      <c r="N96" s="8"/>
      <c r="O96" s="7"/>
      <c r="P96" s="8"/>
    </row>
    <row r="97" spans="1:16" ht="20.100000000000001" customHeight="1" x14ac:dyDescent="0.25">
      <c r="A97" s="96" t="str">
        <f>IF(कार्मिक_विवरण[NAME]="","",ROWS($A$2:A94))</f>
        <v/>
      </c>
      <c r="B97" s="95" t="str">
        <f>IF('शालादर्पण कार्मिक DATA'!A96="","",'शालादर्पण कार्मिक DATA'!A96)</f>
        <v/>
      </c>
      <c r="C97" s="95" t="str">
        <f>UPPER(IF('शालादर्पण कार्मिक DATA'!F96="","",'शालादर्पण कार्मिक DATA'!F96))</f>
        <v/>
      </c>
      <c r="D97" s="97" t="str">
        <f>IF('शालादर्पण कार्मिक DATA'!E96="","",'शालादर्पण कार्मिक DATA'!E96)</f>
        <v/>
      </c>
      <c r="E97" s="95" t="str">
        <f>IF('शालादर्पण कार्मिक DATA'!K96="","",'शालादर्पण कार्मिक DATA'!K96)</f>
        <v/>
      </c>
      <c r="F97" s="95" t="str">
        <f>IF('शालादर्पण कार्मिक DATA'!B96="","",'शालादर्पण कार्मिक DATA'!B96)</f>
        <v/>
      </c>
      <c r="G97" s="8"/>
      <c r="H97" s="5"/>
      <c r="I97" s="8"/>
      <c r="J97" s="8"/>
      <c r="K97" s="9"/>
      <c r="L97" s="95" t="str">
        <f>IF('शालादर्पण कार्मिक DATA'!J96="","",'शालादर्पण कार्मिक DATA'!J96)</f>
        <v/>
      </c>
      <c r="M97" s="8"/>
      <c r="N97" s="8"/>
      <c r="O97" s="7"/>
      <c r="P97" s="8"/>
    </row>
    <row r="98" spans="1:16" ht="20.100000000000001" customHeight="1" x14ac:dyDescent="0.25">
      <c r="A98" s="96" t="str">
        <f>IF(कार्मिक_विवरण[NAME]="","",ROWS($A$2:A95))</f>
        <v/>
      </c>
      <c r="B98" s="95" t="str">
        <f>IF('शालादर्पण कार्मिक DATA'!A97="","",'शालादर्पण कार्मिक DATA'!A97)</f>
        <v/>
      </c>
      <c r="C98" s="95" t="str">
        <f>UPPER(IF('शालादर्पण कार्मिक DATA'!F97="","",'शालादर्पण कार्मिक DATA'!F97))</f>
        <v/>
      </c>
      <c r="D98" s="97" t="str">
        <f>IF('शालादर्पण कार्मिक DATA'!E97="","",'शालादर्पण कार्मिक DATA'!E97)</f>
        <v/>
      </c>
      <c r="E98" s="95" t="str">
        <f>IF('शालादर्पण कार्मिक DATA'!K97="","",'शालादर्पण कार्मिक DATA'!K97)</f>
        <v/>
      </c>
      <c r="F98" s="95" t="str">
        <f>IF('शालादर्पण कार्मिक DATA'!B97="","",'शालादर्पण कार्मिक DATA'!B97)</f>
        <v/>
      </c>
      <c r="G98" s="8"/>
      <c r="H98" s="5"/>
      <c r="I98" s="8"/>
      <c r="J98" s="8"/>
      <c r="K98" s="9"/>
      <c r="L98" s="95" t="str">
        <f>IF('शालादर्पण कार्मिक DATA'!J97="","",'शालादर्पण कार्मिक DATA'!J97)</f>
        <v/>
      </c>
      <c r="M98" s="8"/>
      <c r="N98" s="8"/>
      <c r="O98" s="7"/>
      <c r="P98" s="8"/>
    </row>
    <row r="99" spans="1:16" ht="20.100000000000001" customHeight="1" x14ac:dyDescent="0.25">
      <c r="A99" s="96" t="str">
        <f>IF(कार्मिक_विवरण[NAME]="","",ROWS($A$2:A96))</f>
        <v/>
      </c>
      <c r="B99" s="95" t="str">
        <f>IF('शालादर्पण कार्मिक DATA'!A98="","",'शालादर्पण कार्मिक DATA'!A98)</f>
        <v/>
      </c>
      <c r="C99" s="95" t="str">
        <f>UPPER(IF('शालादर्पण कार्मिक DATA'!F98="","",'शालादर्पण कार्मिक DATA'!F98))</f>
        <v/>
      </c>
      <c r="D99" s="97" t="str">
        <f>IF('शालादर्पण कार्मिक DATA'!E98="","",'शालादर्पण कार्मिक DATA'!E98)</f>
        <v/>
      </c>
      <c r="E99" s="95" t="str">
        <f>IF('शालादर्पण कार्मिक DATA'!K98="","",'शालादर्पण कार्मिक DATA'!K98)</f>
        <v/>
      </c>
      <c r="F99" s="95" t="str">
        <f>IF('शालादर्पण कार्मिक DATA'!B98="","",'शालादर्पण कार्मिक DATA'!B98)</f>
        <v/>
      </c>
      <c r="G99" s="8"/>
      <c r="H99" s="5"/>
      <c r="I99" s="8"/>
      <c r="J99" s="8"/>
      <c r="K99" s="9"/>
      <c r="L99" s="95" t="str">
        <f>IF('शालादर्पण कार्मिक DATA'!J98="","",'शालादर्पण कार्मिक DATA'!J98)</f>
        <v/>
      </c>
      <c r="M99" s="8"/>
      <c r="N99" s="8"/>
      <c r="O99" s="7"/>
      <c r="P99" s="8"/>
    </row>
    <row r="100" spans="1:16" ht="20.100000000000001" customHeight="1" x14ac:dyDescent="0.25">
      <c r="A100" s="96" t="str">
        <f>IF(कार्मिक_विवरण[NAME]="","",ROWS($A$2:A97))</f>
        <v/>
      </c>
      <c r="B100" s="95" t="str">
        <f>IF('शालादर्पण कार्मिक DATA'!A99="","",'शालादर्पण कार्मिक DATA'!A99)</f>
        <v/>
      </c>
      <c r="C100" s="95" t="str">
        <f>UPPER(IF('शालादर्पण कार्मिक DATA'!F99="","",'शालादर्पण कार्मिक DATA'!F99))</f>
        <v/>
      </c>
      <c r="D100" s="97" t="str">
        <f>IF('शालादर्पण कार्मिक DATA'!E99="","",'शालादर्पण कार्मिक DATA'!E99)</f>
        <v/>
      </c>
      <c r="E100" s="95" t="str">
        <f>IF('शालादर्पण कार्मिक DATA'!K99="","",'शालादर्पण कार्मिक DATA'!K99)</f>
        <v/>
      </c>
      <c r="F100" s="95" t="str">
        <f>IF('शालादर्पण कार्मिक DATA'!B99="","",'शालादर्पण कार्मिक DATA'!B99)</f>
        <v/>
      </c>
      <c r="G100" s="8"/>
      <c r="H100" s="5"/>
      <c r="I100" s="8"/>
      <c r="J100" s="8"/>
      <c r="K100" s="9"/>
      <c r="L100" s="95" t="str">
        <f>IF('शालादर्पण कार्मिक DATA'!J99="","",'शालादर्पण कार्मिक DATA'!J99)</f>
        <v/>
      </c>
      <c r="M100" s="8"/>
      <c r="N100" s="8"/>
      <c r="O100" s="7"/>
      <c r="P100" s="8"/>
    </row>
    <row r="101" spans="1:16" ht="20.100000000000001" customHeight="1" x14ac:dyDescent="0.25">
      <c r="A101" s="96" t="str">
        <f>IF(कार्मिक_विवरण[NAME]="","",ROWS($A$2:A98))</f>
        <v/>
      </c>
      <c r="B101" s="95" t="str">
        <f>IF('शालादर्पण कार्मिक DATA'!A100="","",'शालादर्पण कार्मिक DATA'!A100)</f>
        <v/>
      </c>
      <c r="C101" s="95" t="str">
        <f>UPPER(IF('शालादर्पण कार्मिक DATA'!F100="","",'शालादर्पण कार्मिक DATA'!F100))</f>
        <v/>
      </c>
      <c r="D101" s="97" t="str">
        <f>IF('शालादर्पण कार्मिक DATA'!E100="","",'शालादर्पण कार्मिक DATA'!E100)</f>
        <v/>
      </c>
      <c r="E101" s="95" t="str">
        <f>IF('शालादर्पण कार्मिक DATA'!K100="","",'शालादर्पण कार्मिक DATA'!K100)</f>
        <v/>
      </c>
      <c r="F101" s="95" t="str">
        <f>IF('शालादर्पण कार्मिक DATA'!B100="","",'शालादर्पण कार्मिक DATA'!B100)</f>
        <v/>
      </c>
      <c r="G101" s="8"/>
      <c r="H101" s="5"/>
      <c r="I101" s="8"/>
      <c r="J101" s="8"/>
      <c r="K101" s="9"/>
      <c r="L101" s="95" t="str">
        <f>IF('शालादर्पण कार्मिक DATA'!J100="","",'शालादर्पण कार्मिक DATA'!J100)</f>
        <v/>
      </c>
      <c r="M101" s="8"/>
      <c r="N101" s="8"/>
      <c r="O101" s="7"/>
      <c r="P101" s="8"/>
    </row>
    <row r="102" spans="1:16" ht="20.100000000000001" customHeight="1" x14ac:dyDescent="0.25">
      <c r="A102" s="96" t="str">
        <f>IF(कार्मिक_विवरण[NAME]="","",ROWS($A$2:A99))</f>
        <v/>
      </c>
      <c r="B102" s="95" t="str">
        <f>IF('शालादर्पण कार्मिक DATA'!A101="","",'शालादर्पण कार्मिक DATA'!A101)</f>
        <v/>
      </c>
      <c r="C102" s="95" t="str">
        <f>UPPER(IF('शालादर्पण कार्मिक DATA'!F101="","",'शालादर्पण कार्मिक DATA'!F101))</f>
        <v/>
      </c>
      <c r="D102" s="97" t="str">
        <f>IF('शालादर्पण कार्मिक DATA'!E101="","",'शालादर्पण कार्मिक DATA'!E101)</f>
        <v/>
      </c>
      <c r="E102" s="95" t="str">
        <f>IF('शालादर्पण कार्मिक DATA'!K101="","",'शालादर्पण कार्मिक DATA'!K101)</f>
        <v/>
      </c>
      <c r="F102" s="95" t="str">
        <f>IF('शालादर्पण कार्मिक DATA'!B101="","",'शालादर्पण कार्मिक DATA'!B101)</f>
        <v/>
      </c>
      <c r="G102" s="8"/>
      <c r="H102" s="8"/>
      <c r="I102" s="8"/>
      <c r="J102" s="8"/>
      <c r="K102" s="9"/>
      <c r="L102" s="95" t="str">
        <f>IF('शालादर्पण कार्मिक DATA'!J101="","",'शालादर्पण कार्मिक DATA'!J101)</f>
        <v/>
      </c>
      <c r="M102" s="8"/>
      <c r="N102" s="8"/>
      <c r="O102" s="7"/>
      <c r="P102" s="8"/>
    </row>
    <row r="103" spans="1:16" ht="20.100000000000001" customHeight="1" x14ac:dyDescent="0.25">
      <c r="A103" s="96" t="str">
        <f>IF(कार्मिक_विवरण[NAME]="","",ROWS($A$2:A100))</f>
        <v/>
      </c>
      <c r="B103" s="95" t="str">
        <f>IF('शालादर्पण कार्मिक DATA'!A102="","",'शालादर्पण कार्मिक DATA'!A102)</f>
        <v/>
      </c>
      <c r="C103" s="95" t="str">
        <f>UPPER(IF('शालादर्पण कार्मिक DATA'!F102="","",'शालादर्पण कार्मिक DATA'!F102))</f>
        <v/>
      </c>
      <c r="D103" s="97" t="str">
        <f>IF('शालादर्पण कार्मिक DATA'!E102="","",'शालादर्पण कार्मिक DATA'!E102)</f>
        <v/>
      </c>
      <c r="E103" s="95" t="str">
        <f>IF('शालादर्पण कार्मिक DATA'!K102="","",'शालादर्पण कार्मिक DATA'!K102)</f>
        <v/>
      </c>
      <c r="F103" s="95" t="str">
        <f>IF('शालादर्पण कार्मिक DATA'!B102="","",'शालादर्पण कार्मिक DATA'!B102)</f>
        <v/>
      </c>
      <c r="G103" s="8"/>
      <c r="H103" s="8"/>
      <c r="I103" s="8"/>
      <c r="J103" s="8"/>
      <c r="K103" s="9"/>
      <c r="L103" s="95" t="str">
        <f>IF('शालादर्पण कार्मिक DATA'!J102="","",'शालादर्पण कार्मिक DATA'!J102)</f>
        <v/>
      </c>
      <c r="M103" s="8"/>
      <c r="N103" s="8"/>
      <c r="O103" s="7"/>
      <c r="P103" s="8"/>
    </row>
    <row r="104" spans="1:16" ht="20.100000000000001" customHeight="1" x14ac:dyDescent="0.25">
      <c r="A104" s="96" t="str">
        <f>IF(कार्मिक_विवरण[NAME]="","",ROWS($A$2:A101))</f>
        <v/>
      </c>
      <c r="B104" s="95" t="str">
        <f>IF('शालादर्पण कार्मिक DATA'!A103="","",'शालादर्पण कार्मिक DATA'!A103)</f>
        <v/>
      </c>
      <c r="C104" s="95" t="str">
        <f>UPPER(IF('शालादर्पण कार्मिक DATA'!F103="","",'शालादर्पण कार्मिक DATA'!F103))</f>
        <v/>
      </c>
      <c r="D104" s="97" t="str">
        <f>IF('शालादर्पण कार्मिक DATA'!E103="","",'शालादर्पण कार्मिक DATA'!E103)</f>
        <v/>
      </c>
      <c r="E104" s="95" t="str">
        <f>IF('शालादर्पण कार्मिक DATA'!K103="","",'शालादर्पण कार्मिक DATA'!K103)</f>
        <v/>
      </c>
      <c r="F104" s="95" t="str">
        <f>IF('शालादर्पण कार्मिक DATA'!B103="","",'शालादर्पण कार्मिक DATA'!B103)</f>
        <v/>
      </c>
      <c r="G104" s="8"/>
      <c r="H104" s="8"/>
      <c r="I104" s="8"/>
      <c r="J104" s="8"/>
      <c r="K104" s="9"/>
      <c r="L104" s="95" t="str">
        <f>IF('शालादर्पण कार्मिक DATA'!J103="","",'शालादर्पण कार्मिक DATA'!J103)</f>
        <v/>
      </c>
      <c r="M104" s="8"/>
      <c r="N104" s="8"/>
      <c r="O104" s="7"/>
      <c r="P104" s="8"/>
    </row>
    <row r="105" spans="1:16" ht="20.100000000000001" hidden="1" customHeight="1" x14ac:dyDescent="0.25">
      <c r="A105" s="96" t="str">
        <f>IF(कार्मिक_विवरण[NAME]="","",ROWS($A$2:A102))</f>
        <v/>
      </c>
      <c r="B105" s="95" t="str">
        <f>IF('शालादर्पण कार्मिक DATA'!A104="","",'शालादर्पण कार्मिक DATA'!A104)</f>
        <v/>
      </c>
      <c r="C105" s="95" t="str">
        <f>UPPER(IF('शालादर्पण कार्मिक DATA'!F104="","",'शालादर्पण कार्मिक DATA'!F104))</f>
        <v/>
      </c>
      <c r="D105" s="97" t="str">
        <f>IF('शालादर्पण कार्मिक DATA'!E104="","",'शालादर्पण कार्मिक DATA'!E104)</f>
        <v/>
      </c>
      <c r="E105" s="95" t="str">
        <f>IF('शालादर्पण कार्मिक DATA'!K104="","",'शालादर्पण कार्मिक DATA'!K104)</f>
        <v/>
      </c>
      <c r="F105" s="95" t="str">
        <f>IF('शालादर्पण कार्मिक DATA'!B104="","",'शालादर्पण कार्मिक DATA'!B104)</f>
        <v/>
      </c>
      <c r="G105" s="8"/>
      <c r="H105" s="8"/>
      <c r="I105" s="8"/>
      <c r="J105" s="8"/>
      <c r="K105" s="9"/>
      <c r="L105" s="25" t="e">
        <f>IF('शालादर्पण कार्मिक DATA'!#REF!="","",'शालादर्पण कार्मिक DATA'!#REF!)</f>
        <v>#REF!</v>
      </c>
      <c r="M105" s="8"/>
      <c r="N105" s="8"/>
      <c r="O105" s="7"/>
      <c r="P105" s="8"/>
    </row>
    <row r="106" spans="1:16" ht="20.100000000000001" hidden="1" customHeight="1" x14ac:dyDescent="0.25">
      <c r="A106" s="96" t="str">
        <f>IF(कार्मिक_विवरण[NAME]="","",ROWS($A$2:A103))</f>
        <v/>
      </c>
      <c r="B106" s="95" t="str">
        <f>IF('शालादर्पण कार्मिक DATA'!A105="","",'शालादर्पण कार्मिक DATA'!A105)</f>
        <v/>
      </c>
      <c r="C106" s="95" t="str">
        <f>UPPER(IF('शालादर्पण कार्मिक DATA'!F105="","",'शालादर्पण कार्मिक DATA'!F105))</f>
        <v/>
      </c>
      <c r="D106" s="97" t="str">
        <f>IF('शालादर्पण कार्मिक DATA'!E105="","",'शालादर्पण कार्मिक DATA'!E105)</f>
        <v/>
      </c>
      <c r="E106" s="95" t="str">
        <f>IF('शालादर्पण कार्मिक DATA'!K105="","",'शालादर्पण कार्मिक DATA'!K105)</f>
        <v/>
      </c>
      <c r="F106" s="95" t="str">
        <f>IF('शालादर्पण कार्मिक DATA'!B105="","",'शालादर्पण कार्मिक DATA'!B105)</f>
        <v/>
      </c>
      <c r="G106" s="8"/>
      <c r="H106" s="8"/>
      <c r="I106" s="8"/>
      <c r="J106" s="8"/>
      <c r="K106" s="9"/>
      <c r="L106" s="25" t="e">
        <f>IF('शालादर्पण कार्मिक DATA'!#REF!="","",'शालादर्पण कार्मिक DATA'!#REF!)</f>
        <v>#REF!</v>
      </c>
      <c r="M106" s="8"/>
      <c r="N106" s="8"/>
      <c r="O106" s="7"/>
      <c r="P106" s="8"/>
    </row>
    <row r="107" spans="1:16" ht="20.100000000000001" hidden="1" customHeight="1" x14ac:dyDescent="0.25">
      <c r="A107" s="96" t="str">
        <f>IF(कार्मिक_विवरण[NAME]="","",ROWS($A$2:A104))</f>
        <v/>
      </c>
      <c r="B107" s="95" t="str">
        <f>IF('शालादर्पण कार्मिक DATA'!A106="","",'शालादर्पण कार्मिक DATA'!A106)</f>
        <v/>
      </c>
      <c r="C107" s="95" t="str">
        <f>UPPER(IF('शालादर्पण कार्मिक DATA'!F106="","",'शालादर्पण कार्मिक DATA'!F106))</f>
        <v/>
      </c>
      <c r="D107" s="97" t="str">
        <f>IF('शालादर्पण कार्मिक DATA'!E106="","",'शालादर्पण कार्मिक DATA'!E106)</f>
        <v/>
      </c>
      <c r="E107" s="95" t="str">
        <f>IF('शालादर्पण कार्मिक DATA'!K106="","",'शालादर्पण कार्मिक DATA'!K106)</f>
        <v/>
      </c>
      <c r="F107" s="95" t="str">
        <f>IF('शालादर्पण कार्मिक DATA'!B106="","",'शालादर्पण कार्मिक DATA'!B106)</f>
        <v/>
      </c>
      <c r="G107" s="8"/>
      <c r="H107" s="8"/>
      <c r="I107" s="8"/>
      <c r="J107" s="8"/>
      <c r="K107" s="9"/>
      <c r="L107" s="25" t="e">
        <f>IF('शालादर्पण कार्मिक DATA'!#REF!="","",'शालादर्पण कार्मिक DATA'!#REF!)</f>
        <v>#REF!</v>
      </c>
      <c r="M107" s="8"/>
      <c r="N107" s="8"/>
      <c r="O107" s="7"/>
      <c r="P107" s="8"/>
    </row>
    <row r="108" spans="1:16" ht="20.100000000000001" hidden="1" customHeight="1" x14ac:dyDescent="0.25">
      <c r="A108" s="96" t="str">
        <f>IF(कार्मिक_विवरण[NAME]="","",ROWS($A$2:A105))</f>
        <v/>
      </c>
      <c r="B108" s="95" t="str">
        <f>IF('शालादर्पण कार्मिक DATA'!A107="","",'शालादर्पण कार्मिक DATA'!A107)</f>
        <v/>
      </c>
      <c r="C108" s="95" t="str">
        <f>UPPER(IF('शालादर्पण कार्मिक DATA'!F107="","",'शालादर्पण कार्मिक DATA'!F107))</f>
        <v/>
      </c>
      <c r="D108" s="97" t="str">
        <f>IF('शालादर्पण कार्मिक DATA'!E107="","",'शालादर्पण कार्मिक DATA'!E107)</f>
        <v/>
      </c>
      <c r="E108" s="95" t="str">
        <f>IF('शालादर्पण कार्मिक DATA'!K107="","",'शालादर्पण कार्मिक DATA'!K107)</f>
        <v/>
      </c>
      <c r="F108" s="95" t="str">
        <f>IF('शालादर्पण कार्मिक DATA'!B107="","",'शालादर्पण कार्मिक DATA'!B107)</f>
        <v/>
      </c>
      <c r="G108" s="8"/>
      <c r="H108" s="8"/>
      <c r="I108" s="8"/>
      <c r="J108" s="8"/>
      <c r="K108" s="9"/>
      <c r="L108" s="25" t="e">
        <f>IF('शालादर्पण कार्मिक DATA'!#REF!="","",'शालादर्पण कार्मिक DATA'!#REF!)</f>
        <v>#REF!</v>
      </c>
      <c r="M108" s="8"/>
      <c r="N108" s="8"/>
      <c r="O108" s="7"/>
      <c r="P108" s="8"/>
    </row>
    <row r="109" spans="1:16" ht="20.100000000000001" hidden="1" customHeight="1" x14ac:dyDescent="0.25">
      <c r="A109" s="96" t="str">
        <f>IF(कार्मिक_विवरण[NAME]="","",ROWS($A$2:A106))</f>
        <v/>
      </c>
      <c r="B109" s="95" t="str">
        <f>IF('शालादर्पण कार्मिक DATA'!A108="","",'शालादर्पण कार्मिक DATA'!A108)</f>
        <v/>
      </c>
      <c r="C109" s="95" t="str">
        <f>UPPER(IF('शालादर्पण कार्मिक DATA'!F108="","",'शालादर्पण कार्मिक DATA'!F108))</f>
        <v/>
      </c>
      <c r="D109" s="97" t="str">
        <f>IF('शालादर्पण कार्मिक DATA'!E108="","",'शालादर्पण कार्मिक DATA'!E108)</f>
        <v/>
      </c>
      <c r="E109" s="95" t="str">
        <f>IF('शालादर्पण कार्मिक DATA'!K108="","",'शालादर्पण कार्मिक DATA'!K108)</f>
        <v/>
      </c>
      <c r="F109" s="95" t="str">
        <f>IF('शालादर्पण कार्मिक DATA'!B108="","",'शालादर्पण कार्मिक DATA'!B108)</f>
        <v/>
      </c>
      <c r="G109" s="8"/>
      <c r="H109" s="8"/>
      <c r="I109" s="8"/>
      <c r="J109" s="8"/>
      <c r="K109" s="9"/>
      <c r="L109" s="25" t="e">
        <f>IF('शालादर्पण कार्मिक DATA'!#REF!="","",'शालादर्पण कार्मिक DATA'!#REF!)</f>
        <v>#REF!</v>
      </c>
      <c r="M109" s="8"/>
      <c r="N109" s="8"/>
      <c r="O109" s="7"/>
      <c r="P109" s="8"/>
    </row>
    <row r="110" spans="1:16" ht="20.100000000000001" hidden="1" customHeight="1" x14ac:dyDescent="0.25">
      <c r="A110" s="96" t="str">
        <f>IF(कार्मिक_विवरण[NAME]="","",ROWS($A$2:A107))</f>
        <v/>
      </c>
      <c r="B110" s="95" t="str">
        <f>IF('शालादर्पण कार्मिक DATA'!A109="","",'शालादर्पण कार्मिक DATA'!A109)</f>
        <v/>
      </c>
      <c r="C110" s="95" t="str">
        <f>UPPER(IF('शालादर्पण कार्मिक DATA'!F109="","",'शालादर्पण कार्मिक DATA'!F109))</f>
        <v/>
      </c>
      <c r="D110" s="97" t="str">
        <f>IF('शालादर्पण कार्मिक DATA'!E109="","",'शालादर्पण कार्मिक DATA'!E109)</f>
        <v/>
      </c>
      <c r="E110" s="95" t="str">
        <f>IF('शालादर्पण कार्मिक DATA'!K109="","",'शालादर्पण कार्मिक DATA'!K109)</f>
        <v/>
      </c>
      <c r="F110" s="95" t="str">
        <f>IF('शालादर्पण कार्मिक DATA'!B109="","",'शालादर्पण कार्मिक DATA'!B109)</f>
        <v/>
      </c>
      <c r="G110" s="8"/>
      <c r="H110" s="8"/>
      <c r="I110" s="8"/>
      <c r="J110" s="8"/>
      <c r="K110" s="9"/>
      <c r="L110" s="25" t="e">
        <f>IF('शालादर्पण कार्मिक DATA'!#REF!="","",'शालादर्पण कार्मिक DATA'!#REF!)</f>
        <v>#REF!</v>
      </c>
      <c r="M110" s="8"/>
      <c r="N110" s="8"/>
      <c r="O110" s="7"/>
      <c r="P110" s="8"/>
    </row>
    <row r="111" spans="1:16" ht="20.100000000000001" hidden="1" customHeight="1" x14ac:dyDescent="0.25">
      <c r="A111" s="96" t="str">
        <f>IF(कार्मिक_विवरण[NAME]="","",ROWS($A$2:A108))</f>
        <v/>
      </c>
      <c r="B111" s="95" t="str">
        <f>IF('शालादर्पण कार्मिक DATA'!A110="","",'शालादर्पण कार्मिक DATA'!A110)</f>
        <v/>
      </c>
      <c r="C111" s="95" t="str">
        <f>UPPER(IF('शालादर्पण कार्मिक DATA'!F110="","",'शालादर्पण कार्मिक DATA'!F110))</f>
        <v/>
      </c>
      <c r="D111" s="97" t="str">
        <f>IF('शालादर्पण कार्मिक DATA'!E110="","",'शालादर्पण कार्मिक DATA'!E110)</f>
        <v/>
      </c>
      <c r="E111" s="95" t="str">
        <f>IF('शालादर्पण कार्मिक DATA'!K110="","",'शालादर्पण कार्मिक DATA'!K110)</f>
        <v/>
      </c>
      <c r="F111" s="95" t="str">
        <f>IF('शालादर्पण कार्मिक DATA'!B110="","",'शालादर्पण कार्मिक DATA'!B110)</f>
        <v/>
      </c>
      <c r="G111" s="8"/>
      <c r="H111" s="8"/>
      <c r="I111" s="8"/>
      <c r="J111" s="8"/>
      <c r="K111" s="9"/>
      <c r="L111" s="25" t="e">
        <f>IF('शालादर्पण कार्मिक DATA'!#REF!="","",'शालादर्पण कार्मिक DATA'!#REF!)</f>
        <v>#REF!</v>
      </c>
      <c r="M111" s="8"/>
      <c r="N111" s="8"/>
      <c r="O111" s="7"/>
      <c r="P111" s="8"/>
    </row>
    <row r="112" spans="1:16" ht="20.100000000000001" hidden="1" customHeight="1" x14ac:dyDescent="0.25">
      <c r="A112" s="96" t="str">
        <f>IF(कार्मिक_विवरण[NAME]="","",ROWS($A$2:A109))</f>
        <v/>
      </c>
      <c r="B112" s="95" t="str">
        <f>IF('शालादर्पण कार्मिक DATA'!A111="","",'शालादर्पण कार्मिक DATA'!A111)</f>
        <v/>
      </c>
      <c r="C112" s="95" t="str">
        <f>UPPER(IF('शालादर्पण कार्मिक DATA'!F111="","",'शालादर्पण कार्मिक DATA'!F111))</f>
        <v/>
      </c>
      <c r="D112" s="97" t="str">
        <f>IF('शालादर्पण कार्मिक DATA'!E111="","",'शालादर्पण कार्मिक DATA'!E111)</f>
        <v/>
      </c>
      <c r="E112" s="95" t="str">
        <f>IF('शालादर्पण कार्मिक DATA'!K111="","",'शालादर्पण कार्मिक DATA'!K111)</f>
        <v/>
      </c>
      <c r="F112" s="95" t="str">
        <f>IF('शालादर्पण कार्मिक DATA'!B111="","",'शालादर्पण कार्मिक DATA'!B111)</f>
        <v/>
      </c>
      <c r="G112" s="8"/>
      <c r="H112" s="8"/>
      <c r="I112" s="8"/>
      <c r="J112" s="8"/>
      <c r="K112" s="9"/>
      <c r="L112" s="25" t="e">
        <f>IF('शालादर्पण कार्मिक DATA'!#REF!="","",'शालादर्पण कार्मिक DATA'!#REF!)</f>
        <v>#REF!</v>
      </c>
      <c r="M112" s="8"/>
      <c r="N112" s="8"/>
      <c r="O112" s="7"/>
      <c r="P112" s="8"/>
    </row>
    <row r="113" spans="1:16" ht="20.100000000000001" hidden="1" customHeight="1" x14ac:dyDescent="0.25">
      <c r="A113" s="96" t="str">
        <f>IF(कार्मिक_विवरण[NAME]="","",ROWS($A$2:A110))</f>
        <v/>
      </c>
      <c r="B113" s="95" t="str">
        <f>IF('शालादर्पण कार्मिक DATA'!A112="","",'शालादर्पण कार्मिक DATA'!A112)</f>
        <v/>
      </c>
      <c r="C113" s="95" t="str">
        <f>UPPER(IF('शालादर्पण कार्मिक DATA'!F112="","",'शालादर्पण कार्मिक DATA'!F112))</f>
        <v/>
      </c>
      <c r="D113" s="97" t="str">
        <f>IF('शालादर्पण कार्मिक DATA'!E112="","",'शालादर्पण कार्मिक DATA'!E112)</f>
        <v/>
      </c>
      <c r="E113" s="95" t="str">
        <f>IF('शालादर्पण कार्मिक DATA'!K112="","",'शालादर्पण कार्मिक DATA'!K112)</f>
        <v/>
      </c>
      <c r="F113" s="95" t="str">
        <f>IF('शालादर्पण कार्मिक DATA'!B112="","",'शालादर्पण कार्मिक DATA'!B112)</f>
        <v/>
      </c>
      <c r="G113" s="8"/>
      <c r="H113" s="8"/>
      <c r="I113" s="8"/>
      <c r="J113" s="8"/>
      <c r="K113" s="9"/>
      <c r="L113" s="25" t="e">
        <f>IF('शालादर्पण कार्मिक DATA'!#REF!="","",'शालादर्पण कार्मिक DATA'!#REF!)</f>
        <v>#REF!</v>
      </c>
      <c r="M113" s="8"/>
      <c r="N113" s="8"/>
      <c r="O113" s="7"/>
      <c r="P113" s="8"/>
    </row>
    <row r="114" spans="1:16" ht="20.100000000000001" hidden="1" customHeight="1" x14ac:dyDescent="0.25">
      <c r="A114" s="96" t="str">
        <f>IF(कार्मिक_विवरण[NAME]="","",ROWS($A$2:A111))</f>
        <v/>
      </c>
      <c r="B114" s="95" t="str">
        <f>IF('शालादर्पण कार्मिक DATA'!A113="","",'शालादर्पण कार्मिक DATA'!A113)</f>
        <v/>
      </c>
      <c r="C114" s="95" t="str">
        <f>UPPER(IF('शालादर्पण कार्मिक DATA'!F113="","",'शालादर्पण कार्मिक DATA'!F113))</f>
        <v/>
      </c>
      <c r="D114" s="97" t="str">
        <f>IF('शालादर्पण कार्मिक DATA'!E113="","",'शालादर्पण कार्मिक DATA'!E113)</f>
        <v/>
      </c>
      <c r="E114" s="95" t="str">
        <f>IF('शालादर्पण कार्मिक DATA'!K113="","",'शालादर्पण कार्मिक DATA'!K113)</f>
        <v/>
      </c>
      <c r="F114" s="95" t="str">
        <f>IF('शालादर्पण कार्मिक DATA'!B113="","",'शालादर्पण कार्मिक DATA'!B113)</f>
        <v/>
      </c>
      <c r="G114" s="8"/>
      <c r="H114" s="8"/>
      <c r="I114" s="8"/>
      <c r="J114" s="8"/>
      <c r="K114" s="9"/>
      <c r="L114" s="25" t="e">
        <f>IF('शालादर्पण कार्मिक DATA'!#REF!="","",'शालादर्पण कार्मिक DATA'!#REF!)</f>
        <v>#REF!</v>
      </c>
      <c r="M114" s="8"/>
      <c r="N114" s="8"/>
      <c r="O114" s="7"/>
      <c r="P114" s="8"/>
    </row>
    <row r="115" spans="1:16" ht="20.100000000000001" hidden="1" customHeight="1" x14ac:dyDescent="0.25">
      <c r="A115" s="96" t="str">
        <f>IF(कार्मिक_विवरण[NAME]="","",ROWS($A$2:A112))</f>
        <v/>
      </c>
      <c r="B115" s="95" t="str">
        <f>IF('शालादर्पण कार्मिक DATA'!A114="","",'शालादर्पण कार्मिक DATA'!A114)</f>
        <v/>
      </c>
      <c r="C115" s="95" t="str">
        <f>UPPER(IF('शालादर्पण कार्मिक DATA'!F114="","",'शालादर्पण कार्मिक DATA'!F114))</f>
        <v/>
      </c>
      <c r="D115" s="97" t="str">
        <f>IF('शालादर्पण कार्मिक DATA'!E114="","",'शालादर्पण कार्मिक DATA'!E114)</f>
        <v/>
      </c>
      <c r="E115" s="95" t="str">
        <f>IF('शालादर्पण कार्मिक DATA'!K114="","",'शालादर्पण कार्मिक DATA'!K114)</f>
        <v/>
      </c>
      <c r="F115" s="95" t="str">
        <f>IF('शालादर्पण कार्मिक DATA'!B114="","",'शालादर्पण कार्मिक DATA'!B114)</f>
        <v/>
      </c>
      <c r="G115" s="8"/>
      <c r="H115" s="8"/>
      <c r="I115" s="8"/>
      <c r="J115" s="8"/>
      <c r="K115" s="9"/>
      <c r="L115" s="25" t="e">
        <f>IF('शालादर्पण कार्मिक DATA'!#REF!="","",'शालादर्पण कार्मिक DATA'!#REF!)</f>
        <v>#REF!</v>
      </c>
      <c r="M115" s="8"/>
      <c r="N115" s="8"/>
      <c r="O115" s="7"/>
      <c r="P115" s="8"/>
    </row>
    <row r="116" spans="1:16" ht="20.100000000000001" hidden="1" customHeight="1" x14ac:dyDescent="0.25">
      <c r="A116" s="96" t="str">
        <f>IF(कार्मिक_विवरण[NAME]="","",ROWS($A$2:A113))</f>
        <v/>
      </c>
      <c r="B116" s="95" t="str">
        <f>IF('शालादर्पण कार्मिक DATA'!A115="","",'शालादर्पण कार्मिक DATA'!A115)</f>
        <v/>
      </c>
      <c r="C116" s="95" t="str">
        <f>UPPER(IF('शालादर्पण कार्मिक DATA'!F115="","",'शालादर्पण कार्मिक DATA'!F115))</f>
        <v/>
      </c>
      <c r="D116" s="97" t="str">
        <f>IF('शालादर्पण कार्मिक DATA'!E115="","",'शालादर्पण कार्मिक DATA'!E115)</f>
        <v/>
      </c>
      <c r="E116" s="95" t="str">
        <f>IF('शालादर्पण कार्मिक DATA'!K115="","",'शालादर्पण कार्मिक DATA'!K115)</f>
        <v/>
      </c>
      <c r="F116" s="95" t="str">
        <f>IF('शालादर्पण कार्मिक DATA'!B115="","",'शालादर्पण कार्मिक DATA'!B115)</f>
        <v/>
      </c>
      <c r="G116" s="8"/>
      <c r="H116" s="8"/>
      <c r="I116" s="8"/>
      <c r="J116" s="8"/>
      <c r="K116" s="9"/>
      <c r="L116" s="25" t="e">
        <f>IF('शालादर्पण कार्मिक DATA'!#REF!="","",'शालादर्पण कार्मिक DATA'!#REF!)</f>
        <v>#REF!</v>
      </c>
      <c r="M116" s="8"/>
      <c r="N116" s="8"/>
      <c r="O116" s="7"/>
      <c r="P116" s="8"/>
    </row>
    <row r="117" spans="1:16" ht="20.100000000000001" hidden="1" customHeight="1" x14ac:dyDescent="0.25">
      <c r="A117" s="96" t="str">
        <f>IF(कार्मिक_विवरण[NAME]="","",ROWS($A$2:A114))</f>
        <v/>
      </c>
      <c r="B117" s="95" t="str">
        <f>IF('शालादर्पण कार्मिक DATA'!A116="","",'शालादर्पण कार्मिक DATA'!A116)</f>
        <v/>
      </c>
      <c r="C117" s="95" t="str">
        <f>UPPER(IF('शालादर्पण कार्मिक DATA'!F116="","",'शालादर्पण कार्मिक DATA'!F116))</f>
        <v/>
      </c>
      <c r="D117" s="97" t="str">
        <f>IF('शालादर्पण कार्मिक DATA'!E116="","",'शालादर्पण कार्मिक DATA'!E116)</f>
        <v/>
      </c>
      <c r="E117" s="95" t="str">
        <f>IF('शालादर्पण कार्मिक DATA'!K116="","",'शालादर्पण कार्मिक DATA'!K116)</f>
        <v/>
      </c>
      <c r="F117" s="95" t="str">
        <f>IF('शालादर्पण कार्मिक DATA'!B116="","",'शालादर्पण कार्मिक DATA'!B116)</f>
        <v/>
      </c>
      <c r="G117" s="8"/>
      <c r="H117" s="8"/>
      <c r="I117" s="8"/>
      <c r="J117" s="8"/>
      <c r="K117" s="9"/>
      <c r="L117" s="25" t="e">
        <f>IF('शालादर्पण कार्मिक DATA'!#REF!="","",'शालादर्पण कार्मिक DATA'!#REF!)</f>
        <v>#REF!</v>
      </c>
      <c r="M117" s="8"/>
      <c r="N117" s="8"/>
      <c r="O117" s="7"/>
      <c r="P117" s="8"/>
    </row>
    <row r="118" spans="1:16" ht="20.100000000000001" hidden="1" customHeight="1" x14ac:dyDescent="0.25">
      <c r="A118" s="96" t="str">
        <f>IF(कार्मिक_विवरण[NAME]="","",ROWS($A$2:A115))</f>
        <v/>
      </c>
      <c r="B118" s="95" t="str">
        <f>IF('शालादर्पण कार्मिक DATA'!A117="","",'शालादर्पण कार्मिक DATA'!A117)</f>
        <v/>
      </c>
      <c r="C118" s="95" t="str">
        <f>UPPER(IF('शालादर्पण कार्मिक DATA'!F117="","",'शालादर्पण कार्मिक DATA'!F117))</f>
        <v/>
      </c>
      <c r="D118" s="97" t="str">
        <f>IF('शालादर्पण कार्मिक DATA'!E117="","",'शालादर्पण कार्मिक DATA'!E117)</f>
        <v/>
      </c>
      <c r="E118" s="95" t="str">
        <f>IF('शालादर्पण कार्मिक DATA'!K117="","",'शालादर्पण कार्मिक DATA'!K117)</f>
        <v/>
      </c>
      <c r="F118" s="95" t="str">
        <f>IF('शालादर्पण कार्मिक DATA'!B117="","",'शालादर्पण कार्मिक DATA'!B117)</f>
        <v/>
      </c>
      <c r="G118" s="8"/>
      <c r="H118" s="8"/>
      <c r="I118" s="8"/>
      <c r="J118" s="8"/>
      <c r="K118" s="9"/>
      <c r="L118" s="25" t="e">
        <f>IF('शालादर्पण कार्मिक DATA'!#REF!="","",'शालादर्पण कार्मिक DATA'!#REF!)</f>
        <v>#REF!</v>
      </c>
      <c r="M118" s="8"/>
      <c r="N118" s="8"/>
      <c r="O118" s="7"/>
      <c r="P118" s="8"/>
    </row>
    <row r="119" spans="1:16" ht="20.100000000000001" hidden="1" customHeight="1" x14ac:dyDescent="0.25">
      <c r="A119" s="96" t="str">
        <f>IF(कार्मिक_विवरण[NAME]="","",ROWS($A$2:A116))</f>
        <v/>
      </c>
      <c r="B119" s="95" t="str">
        <f>IF('शालादर्पण कार्मिक DATA'!A118="","",'शालादर्पण कार्मिक DATA'!A118)</f>
        <v/>
      </c>
      <c r="C119" s="95" t="str">
        <f>UPPER(IF('शालादर्पण कार्मिक DATA'!F118="","",'शालादर्पण कार्मिक DATA'!F118))</f>
        <v/>
      </c>
      <c r="D119" s="97" t="str">
        <f>IF('शालादर्पण कार्मिक DATA'!E118="","",'शालादर्पण कार्मिक DATA'!E118)</f>
        <v/>
      </c>
      <c r="E119" s="95" t="str">
        <f>IF('शालादर्पण कार्मिक DATA'!K118="","",'शालादर्पण कार्मिक DATA'!K118)</f>
        <v/>
      </c>
      <c r="F119" s="95" t="str">
        <f>IF('शालादर्पण कार्मिक DATA'!B118="","",'शालादर्पण कार्मिक DATA'!B118)</f>
        <v/>
      </c>
      <c r="G119" s="8"/>
      <c r="H119" s="8"/>
      <c r="I119" s="8"/>
      <c r="J119" s="8"/>
      <c r="K119" s="9"/>
      <c r="L119" s="25" t="e">
        <f>IF('शालादर्पण कार्मिक DATA'!#REF!="","",'शालादर्पण कार्मिक DATA'!#REF!)</f>
        <v>#REF!</v>
      </c>
      <c r="M119" s="8"/>
      <c r="N119" s="8"/>
      <c r="O119" s="7"/>
      <c r="P119" s="8"/>
    </row>
    <row r="120" spans="1:16" ht="20.100000000000001" hidden="1" customHeight="1" x14ac:dyDescent="0.25">
      <c r="A120" s="96" t="str">
        <f>IF(कार्मिक_विवरण[NAME]="","",ROWS($A$2:A117))</f>
        <v/>
      </c>
      <c r="B120" s="95" t="str">
        <f>IF('शालादर्पण कार्मिक DATA'!A119="","",'शालादर्पण कार्मिक DATA'!A119)</f>
        <v/>
      </c>
      <c r="C120" s="95" t="str">
        <f>UPPER(IF('शालादर्पण कार्मिक DATA'!F119="","",'शालादर्पण कार्मिक DATA'!F119))</f>
        <v/>
      </c>
      <c r="D120" s="97" t="str">
        <f>IF('शालादर्पण कार्मिक DATA'!E119="","",'शालादर्पण कार्मिक DATA'!E119)</f>
        <v/>
      </c>
      <c r="E120" s="95" t="str">
        <f>IF('शालादर्पण कार्मिक DATA'!K119="","",'शालादर्पण कार्मिक DATA'!K119)</f>
        <v/>
      </c>
      <c r="F120" s="95" t="str">
        <f>IF('शालादर्पण कार्मिक DATA'!B119="","",'शालादर्पण कार्मिक DATA'!B119)</f>
        <v/>
      </c>
      <c r="G120" s="8"/>
      <c r="H120" s="8"/>
      <c r="I120" s="8"/>
      <c r="J120" s="8"/>
      <c r="K120" s="9"/>
      <c r="L120" s="25" t="e">
        <f>IF('शालादर्पण कार्मिक DATA'!#REF!="","",'शालादर्पण कार्मिक DATA'!#REF!)</f>
        <v>#REF!</v>
      </c>
      <c r="M120" s="8"/>
      <c r="N120" s="8"/>
      <c r="O120" s="7"/>
      <c r="P120" s="8"/>
    </row>
    <row r="121" spans="1:16" ht="20.100000000000001" hidden="1" customHeight="1" x14ac:dyDescent="0.25">
      <c r="A121" s="96" t="str">
        <f>IF(कार्मिक_विवरण[NAME]="","",ROWS($A$2:A118))</f>
        <v/>
      </c>
      <c r="B121" s="95" t="str">
        <f>IF('शालादर्पण कार्मिक DATA'!A120="","",'शालादर्पण कार्मिक DATA'!A120)</f>
        <v/>
      </c>
      <c r="C121" s="95" t="str">
        <f>UPPER(IF('शालादर्पण कार्मिक DATA'!F120="","",'शालादर्पण कार्मिक DATA'!F120))</f>
        <v/>
      </c>
      <c r="D121" s="97" t="str">
        <f>IF('शालादर्पण कार्मिक DATA'!E120="","",'शालादर्पण कार्मिक DATA'!E120)</f>
        <v/>
      </c>
      <c r="E121" s="95" t="str">
        <f>IF('शालादर्पण कार्मिक DATA'!K120="","",'शालादर्पण कार्मिक DATA'!K120)</f>
        <v/>
      </c>
      <c r="F121" s="95" t="str">
        <f>IF('शालादर्पण कार्मिक DATA'!B120="","",'शालादर्पण कार्मिक DATA'!B120)</f>
        <v/>
      </c>
      <c r="G121" s="8"/>
      <c r="H121" s="8"/>
      <c r="I121" s="8"/>
      <c r="J121" s="8"/>
      <c r="K121" s="9"/>
      <c r="L121" s="25" t="e">
        <f>IF('शालादर्पण कार्मिक DATA'!#REF!="","",'शालादर्पण कार्मिक DATA'!#REF!)</f>
        <v>#REF!</v>
      </c>
      <c r="M121" s="8"/>
      <c r="N121" s="8"/>
      <c r="O121" s="7"/>
      <c r="P121" s="8"/>
    </row>
    <row r="122" spans="1:16" ht="20.100000000000001" hidden="1" customHeight="1" x14ac:dyDescent="0.25">
      <c r="A122" s="96" t="str">
        <f>IF(कार्मिक_विवरण[NAME]="","",ROWS($A$2:A119))</f>
        <v/>
      </c>
      <c r="B122" s="95" t="str">
        <f>IF('शालादर्पण कार्मिक DATA'!A121="","",'शालादर्पण कार्मिक DATA'!A121)</f>
        <v/>
      </c>
      <c r="C122" s="95" t="str">
        <f>UPPER(IF('शालादर्पण कार्मिक DATA'!F121="","",'शालादर्पण कार्मिक DATA'!F121))</f>
        <v/>
      </c>
      <c r="D122" s="97" t="str">
        <f>IF('शालादर्पण कार्मिक DATA'!E121="","",'शालादर्पण कार्मिक DATA'!E121)</f>
        <v/>
      </c>
      <c r="E122" s="95" t="str">
        <f>IF('शालादर्पण कार्मिक DATA'!K121="","",'शालादर्पण कार्मिक DATA'!K121)</f>
        <v/>
      </c>
      <c r="F122" s="95" t="str">
        <f>IF('शालादर्पण कार्मिक DATA'!B121="","",'शालादर्पण कार्मिक DATA'!B121)</f>
        <v/>
      </c>
      <c r="G122" s="8"/>
      <c r="H122" s="8"/>
      <c r="I122" s="8"/>
      <c r="J122" s="8"/>
      <c r="K122" s="9"/>
      <c r="L122" s="25" t="e">
        <f>IF('शालादर्पण कार्मिक DATA'!#REF!="","",'शालादर्पण कार्मिक DATA'!#REF!)</f>
        <v>#REF!</v>
      </c>
      <c r="M122" s="8"/>
      <c r="N122" s="8"/>
      <c r="O122" s="7"/>
      <c r="P122" s="8"/>
    </row>
    <row r="123" spans="1:16" ht="20.100000000000001" hidden="1" customHeight="1" x14ac:dyDescent="0.25">
      <c r="A123" s="96" t="str">
        <f>IF(कार्मिक_विवरण[NAME]="","",ROWS($A$2:A120))</f>
        <v/>
      </c>
      <c r="B123" s="95" t="str">
        <f>IF('शालादर्पण कार्मिक DATA'!A122="","",'शालादर्पण कार्मिक DATA'!A122)</f>
        <v/>
      </c>
      <c r="C123" s="95" t="str">
        <f>UPPER(IF('शालादर्पण कार्मिक DATA'!F122="","",'शालादर्पण कार्मिक DATA'!F122))</f>
        <v/>
      </c>
      <c r="D123" s="97" t="str">
        <f>IF('शालादर्पण कार्मिक DATA'!E122="","",'शालादर्पण कार्मिक DATA'!E122)</f>
        <v/>
      </c>
      <c r="E123" s="95" t="str">
        <f>IF('शालादर्पण कार्मिक DATA'!K122="","",'शालादर्पण कार्मिक DATA'!K122)</f>
        <v/>
      </c>
      <c r="F123" s="95" t="str">
        <f>IF('शालादर्पण कार्मिक DATA'!B122="","",'शालादर्पण कार्मिक DATA'!B122)</f>
        <v/>
      </c>
      <c r="G123" s="8"/>
      <c r="H123" s="8"/>
      <c r="I123" s="8"/>
      <c r="J123" s="8"/>
      <c r="K123" s="9"/>
      <c r="L123" s="25" t="e">
        <f>IF('शालादर्पण कार्मिक DATA'!#REF!="","",'शालादर्पण कार्मिक DATA'!#REF!)</f>
        <v>#REF!</v>
      </c>
      <c r="M123" s="8"/>
      <c r="N123" s="8"/>
      <c r="O123" s="7"/>
      <c r="P123" s="8"/>
    </row>
    <row r="124" spans="1:16" ht="20.100000000000001" hidden="1" customHeight="1" x14ac:dyDescent="0.25">
      <c r="A124" s="96" t="str">
        <f>IF(कार्मिक_विवरण[NAME]="","",ROWS($A$2:A121))</f>
        <v/>
      </c>
      <c r="B124" s="95" t="str">
        <f>IF('शालादर्पण कार्मिक DATA'!A123="","",'शालादर्पण कार्मिक DATA'!A123)</f>
        <v/>
      </c>
      <c r="C124" s="95" t="str">
        <f>UPPER(IF('शालादर्पण कार्मिक DATA'!F123="","",'शालादर्पण कार्मिक DATA'!F123))</f>
        <v/>
      </c>
      <c r="D124" s="97" t="str">
        <f>IF('शालादर्पण कार्मिक DATA'!E123="","",'शालादर्पण कार्मिक DATA'!E123)</f>
        <v/>
      </c>
      <c r="E124" s="95" t="str">
        <f>IF('शालादर्पण कार्मिक DATA'!K123="","",'शालादर्पण कार्मिक DATA'!K123)</f>
        <v/>
      </c>
      <c r="F124" s="95" t="str">
        <f>IF('शालादर्पण कार्मिक DATA'!B123="","",'शालादर्पण कार्मिक DATA'!B123)</f>
        <v/>
      </c>
      <c r="G124" s="8"/>
      <c r="H124" s="8"/>
      <c r="I124" s="8"/>
      <c r="J124" s="8"/>
      <c r="K124" s="9"/>
      <c r="L124" s="25" t="e">
        <f>IF('शालादर्पण कार्मिक DATA'!#REF!="","",'शालादर्पण कार्मिक DATA'!#REF!)</f>
        <v>#REF!</v>
      </c>
      <c r="M124" s="8"/>
      <c r="N124" s="8"/>
      <c r="O124" s="7"/>
      <c r="P124" s="8"/>
    </row>
    <row r="125" spans="1:16" ht="20.100000000000001" hidden="1" customHeight="1" x14ac:dyDescent="0.25">
      <c r="A125" s="96" t="str">
        <f>IF(कार्मिक_विवरण[NAME]="","",ROWS($A$2:A122))</f>
        <v/>
      </c>
      <c r="B125" s="95" t="str">
        <f>IF('शालादर्पण कार्मिक DATA'!A124="","",'शालादर्पण कार्मिक DATA'!A124)</f>
        <v/>
      </c>
      <c r="C125" s="95" t="str">
        <f>UPPER(IF('शालादर्पण कार्मिक DATA'!F124="","",'शालादर्पण कार्मिक DATA'!F124))</f>
        <v/>
      </c>
      <c r="D125" s="97" t="str">
        <f>IF('शालादर्पण कार्मिक DATA'!E124="","",'शालादर्पण कार्मिक DATA'!E124)</f>
        <v/>
      </c>
      <c r="E125" s="95" t="str">
        <f>IF('शालादर्पण कार्मिक DATA'!K124="","",'शालादर्पण कार्मिक DATA'!K124)</f>
        <v/>
      </c>
      <c r="F125" s="95" t="str">
        <f>IF('शालादर्पण कार्मिक DATA'!B124="","",'शालादर्पण कार्मिक DATA'!B124)</f>
        <v/>
      </c>
      <c r="G125" s="8"/>
      <c r="H125" s="8"/>
      <c r="I125" s="8"/>
      <c r="J125" s="8"/>
      <c r="K125" s="9"/>
      <c r="L125" s="25" t="e">
        <f>IF('शालादर्पण कार्मिक DATA'!#REF!="","",'शालादर्पण कार्मिक DATA'!#REF!)</f>
        <v>#REF!</v>
      </c>
      <c r="M125" s="8"/>
      <c r="N125" s="8"/>
      <c r="O125" s="7"/>
      <c r="P125" s="8"/>
    </row>
    <row r="126" spans="1:16" ht="20.100000000000001" hidden="1" customHeight="1" x14ac:dyDescent="0.25">
      <c r="A126" s="96" t="str">
        <f>IF(कार्मिक_विवरण[NAME]="","",ROWS($A$2:A123))</f>
        <v/>
      </c>
      <c r="B126" s="95" t="str">
        <f>IF('शालादर्पण कार्मिक DATA'!A125="","",'शालादर्पण कार्मिक DATA'!A125)</f>
        <v/>
      </c>
      <c r="C126" s="95" t="str">
        <f>UPPER(IF('शालादर्पण कार्मिक DATA'!F125="","",'शालादर्पण कार्मिक DATA'!F125))</f>
        <v/>
      </c>
      <c r="D126" s="97" t="str">
        <f>IF('शालादर्पण कार्मिक DATA'!E125="","",'शालादर्पण कार्मिक DATA'!E125)</f>
        <v/>
      </c>
      <c r="E126" s="95" t="str">
        <f>IF('शालादर्पण कार्मिक DATA'!K125="","",'शालादर्पण कार्मिक DATA'!K125)</f>
        <v/>
      </c>
      <c r="F126" s="95" t="str">
        <f>IF('शालादर्पण कार्मिक DATA'!B125="","",'शालादर्पण कार्मिक DATA'!B125)</f>
        <v/>
      </c>
      <c r="G126" s="8"/>
      <c r="H126" s="8"/>
      <c r="I126" s="8"/>
      <c r="J126" s="8"/>
      <c r="K126" s="9"/>
      <c r="L126" s="25" t="e">
        <f>IF('शालादर्पण कार्मिक DATA'!#REF!="","",'शालादर्पण कार्मिक DATA'!#REF!)</f>
        <v>#REF!</v>
      </c>
      <c r="M126" s="8"/>
      <c r="N126" s="8"/>
      <c r="O126" s="7"/>
      <c r="P126" s="8"/>
    </row>
    <row r="127" spans="1:16" ht="20.100000000000001" hidden="1" customHeight="1" x14ac:dyDescent="0.25">
      <c r="A127" s="96" t="str">
        <f>IF(कार्मिक_विवरण[NAME]="","",ROWS($A$2:A124))</f>
        <v/>
      </c>
      <c r="B127" s="95" t="str">
        <f>IF('शालादर्पण कार्मिक DATA'!A126="","",'शालादर्पण कार्मिक DATA'!A126)</f>
        <v/>
      </c>
      <c r="C127" s="95" t="str">
        <f>UPPER(IF('शालादर्पण कार्मिक DATA'!F126="","",'शालादर्पण कार्मिक DATA'!F126))</f>
        <v/>
      </c>
      <c r="D127" s="97" t="str">
        <f>IF('शालादर्पण कार्मिक DATA'!E126="","",'शालादर्पण कार्मिक DATA'!E126)</f>
        <v/>
      </c>
      <c r="E127" s="95" t="str">
        <f>IF('शालादर्पण कार्मिक DATA'!K126="","",'शालादर्पण कार्मिक DATA'!K126)</f>
        <v/>
      </c>
      <c r="F127" s="95" t="str">
        <f>IF('शालादर्पण कार्मिक DATA'!B126="","",'शालादर्पण कार्मिक DATA'!B126)</f>
        <v/>
      </c>
      <c r="G127" s="8"/>
      <c r="H127" s="8"/>
      <c r="I127" s="8"/>
      <c r="J127" s="8"/>
      <c r="K127" s="9"/>
      <c r="L127" s="25" t="e">
        <f>IF('शालादर्पण कार्मिक DATA'!#REF!="","",'शालादर्पण कार्मिक DATA'!#REF!)</f>
        <v>#REF!</v>
      </c>
      <c r="M127" s="8"/>
      <c r="N127" s="8"/>
      <c r="O127" s="7"/>
      <c r="P127" s="8"/>
    </row>
    <row r="128" spans="1:16" ht="20.100000000000001" hidden="1" customHeight="1" x14ac:dyDescent="0.25">
      <c r="A128" s="96" t="str">
        <f>IF(कार्मिक_विवरण[NAME]="","",ROWS($A$2:A125))</f>
        <v/>
      </c>
      <c r="B128" s="95" t="str">
        <f>IF('शालादर्पण कार्मिक DATA'!A127="","",'शालादर्पण कार्मिक DATA'!A127)</f>
        <v/>
      </c>
      <c r="C128" s="95" t="str">
        <f>UPPER(IF('शालादर्पण कार्मिक DATA'!F127="","",'शालादर्पण कार्मिक DATA'!F127))</f>
        <v/>
      </c>
      <c r="D128" s="97" t="str">
        <f>IF('शालादर्पण कार्मिक DATA'!E127="","",'शालादर्पण कार्मिक DATA'!E127)</f>
        <v/>
      </c>
      <c r="E128" s="95" t="str">
        <f>IF('शालादर्पण कार्मिक DATA'!K127="","",'शालादर्पण कार्मिक DATA'!K127)</f>
        <v/>
      </c>
      <c r="F128" s="95" t="str">
        <f>IF('शालादर्पण कार्मिक DATA'!B127="","",'शालादर्पण कार्मिक DATA'!B127)</f>
        <v/>
      </c>
      <c r="G128" s="8"/>
      <c r="H128" s="8"/>
      <c r="I128" s="8"/>
      <c r="J128" s="8"/>
      <c r="K128" s="9"/>
      <c r="L128" s="25" t="e">
        <f>IF('शालादर्पण कार्मिक DATA'!#REF!="","",'शालादर्पण कार्मिक DATA'!#REF!)</f>
        <v>#REF!</v>
      </c>
      <c r="M128" s="8"/>
      <c r="N128" s="8"/>
      <c r="O128" s="7"/>
      <c r="P128" s="8"/>
    </row>
    <row r="129" spans="1:16" ht="20.100000000000001" hidden="1" customHeight="1" x14ac:dyDescent="0.25">
      <c r="A129" s="96" t="str">
        <f>IF(कार्मिक_विवरण[NAME]="","",ROWS($A$2:A126))</f>
        <v/>
      </c>
      <c r="B129" s="95" t="str">
        <f>IF('शालादर्पण कार्मिक DATA'!A128="","",'शालादर्पण कार्मिक DATA'!A128)</f>
        <v/>
      </c>
      <c r="C129" s="95" t="str">
        <f>UPPER(IF('शालादर्पण कार्मिक DATA'!F128="","",'शालादर्पण कार्मिक DATA'!F128))</f>
        <v/>
      </c>
      <c r="D129" s="97" t="str">
        <f>IF('शालादर्पण कार्मिक DATA'!E128="","",'शालादर्पण कार्मिक DATA'!E128)</f>
        <v/>
      </c>
      <c r="E129" s="95" t="str">
        <f>IF('शालादर्पण कार्मिक DATA'!K128="","",'शालादर्पण कार्मिक DATA'!K128)</f>
        <v/>
      </c>
      <c r="F129" s="95" t="str">
        <f>IF('शालादर्पण कार्मिक DATA'!B128="","",'शालादर्पण कार्मिक DATA'!B128)</f>
        <v/>
      </c>
      <c r="G129" s="8"/>
      <c r="H129" s="8"/>
      <c r="I129" s="8"/>
      <c r="J129" s="8"/>
      <c r="K129" s="9"/>
      <c r="L129" s="25" t="e">
        <f>IF('शालादर्पण कार्मिक DATA'!#REF!="","",'शालादर्पण कार्मिक DATA'!#REF!)</f>
        <v>#REF!</v>
      </c>
      <c r="M129" s="8"/>
      <c r="N129" s="8"/>
      <c r="O129" s="7"/>
      <c r="P129" s="8"/>
    </row>
    <row r="130" spans="1:16" ht="20.100000000000001" hidden="1" customHeight="1" x14ac:dyDescent="0.25">
      <c r="A130" s="96" t="str">
        <f>IF(कार्मिक_विवरण[NAME]="","",ROWS($A$2:A127))</f>
        <v/>
      </c>
      <c r="B130" s="95" t="str">
        <f>IF('शालादर्पण कार्मिक DATA'!A129="","",'शालादर्पण कार्मिक DATA'!A129)</f>
        <v/>
      </c>
      <c r="C130" s="95" t="str">
        <f>UPPER(IF('शालादर्पण कार्मिक DATA'!F129="","",'शालादर्पण कार्मिक DATA'!F129))</f>
        <v/>
      </c>
      <c r="D130" s="97" t="str">
        <f>IF('शालादर्पण कार्मिक DATA'!E129="","",'शालादर्पण कार्मिक DATA'!E129)</f>
        <v/>
      </c>
      <c r="E130" s="95" t="str">
        <f>IF('शालादर्पण कार्मिक DATA'!K129="","",'शालादर्पण कार्मिक DATA'!K129)</f>
        <v/>
      </c>
      <c r="F130" s="95" t="str">
        <f>IF('शालादर्पण कार्मिक DATA'!B129="","",'शालादर्पण कार्मिक DATA'!B129)</f>
        <v/>
      </c>
      <c r="G130" s="8"/>
      <c r="H130" s="8"/>
      <c r="I130" s="8"/>
      <c r="J130" s="8"/>
      <c r="K130" s="9"/>
      <c r="L130" s="25" t="e">
        <f>IF('शालादर्पण कार्मिक DATA'!#REF!="","",'शालादर्पण कार्मिक DATA'!#REF!)</f>
        <v>#REF!</v>
      </c>
      <c r="M130" s="8"/>
      <c r="N130" s="8"/>
      <c r="O130" s="7"/>
      <c r="P130" s="8"/>
    </row>
    <row r="131" spans="1:16" ht="20.100000000000001" hidden="1" customHeight="1" x14ac:dyDescent="0.25">
      <c r="A131" s="96" t="str">
        <f>IF(कार्मिक_विवरण[NAME]="","",ROWS($A$2:A128))</f>
        <v/>
      </c>
      <c r="B131" s="95" t="str">
        <f>IF('शालादर्पण कार्मिक DATA'!A130="","",'शालादर्पण कार्मिक DATA'!A130)</f>
        <v/>
      </c>
      <c r="C131" s="95" t="str">
        <f>UPPER(IF('शालादर्पण कार्मिक DATA'!F130="","",'शालादर्पण कार्मिक DATA'!F130))</f>
        <v/>
      </c>
      <c r="D131" s="97" t="str">
        <f>IF('शालादर्पण कार्मिक DATA'!E130="","",'शालादर्पण कार्मिक DATA'!E130)</f>
        <v/>
      </c>
      <c r="E131" s="95" t="str">
        <f>IF('शालादर्पण कार्मिक DATA'!K130="","",'शालादर्पण कार्मिक DATA'!K130)</f>
        <v/>
      </c>
      <c r="F131" s="95" t="str">
        <f>IF('शालादर्पण कार्मिक DATA'!B130="","",'शालादर्पण कार्मिक DATA'!B130)</f>
        <v/>
      </c>
      <c r="G131" s="8"/>
      <c r="H131" s="8"/>
      <c r="I131" s="8"/>
      <c r="J131" s="8"/>
      <c r="K131" s="9"/>
      <c r="L131" s="25" t="e">
        <f>IF('शालादर्पण कार्मिक DATA'!#REF!="","",'शालादर्पण कार्मिक DATA'!#REF!)</f>
        <v>#REF!</v>
      </c>
      <c r="M131" s="8"/>
      <c r="N131" s="8"/>
      <c r="O131" s="7"/>
      <c r="P131" s="8"/>
    </row>
    <row r="132" spans="1:16" ht="20.100000000000001" hidden="1" customHeight="1" x14ac:dyDescent="0.25">
      <c r="A132" s="96" t="str">
        <f>IF(कार्मिक_विवरण[NAME]="","",ROWS($A$2:A129))</f>
        <v/>
      </c>
      <c r="B132" s="95" t="str">
        <f>IF('शालादर्पण कार्मिक DATA'!A131="","",'शालादर्पण कार्मिक DATA'!A131)</f>
        <v/>
      </c>
      <c r="C132" s="95" t="str">
        <f>UPPER(IF('शालादर्पण कार्मिक DATA'!F131="","",'शालादर्पण कार्मिक DATA'!F131))</f>
        <v/>
      </c>
      <c r="D132" s="97" t="str">
        <f>IF('शालादर्पण कार्मिक DATA'!E131="","",'शालादर्पण कार्मिक DATA'!E131)</f>
        <v/>
      </c>
      <c r="E132" s="95" t="str">
        <f>IF('शालादर्पण कार्मिक DATA'!K131="","",'शालादर्पण कार्मिक DATA'!K131)</f>
        <v/>
      </c>
      <c r="F132" s="95" t="str">
        <f>IF('शालादर्पण कार्मिक DATA'!B131="","",'शालादर्पण कार्मिक DATA'!B131)</f>
        <v/>
      </c>
      <c r="G132" s="8"/>
      <c r="H132" s="8"/>
      <c r="I132" s="8"/>
      <c r="J132" s="8"/>
      <c r="K132" s="9"/>
      <c r="L132" s="25" t="e">
        <f>IF('शालादर्पण कार्मिक DATA'!#REF!="","",'शालादर्पण कार्मिक DATA'!#REF!)</f>
        <v>#REF!</v>
      </c>
      <c r="M132" s="8"/>
      <c r="N132" s="8"/>
      <c r="O132" s="7"/>
      <c r="P132" s="8"/>
    </row>
    <row r="133" spans="1:16" ht="20.100000000000001" hidden="1" customHeight="1" x14ac:dyDescent="0.25">
      <c r="A133" s="96" t="str">
        <f>IF(कार्मिक_विवरण[NAME]="","",ROWS($A$2:A130))</f>
        <v/>
      </c>
      <c r="B133" s="95" t="str">
        <f>IF('शालादर्पण कार्मिक DATA'!A132="","",'शालादर्पण कार्मिक DATA'!A132)</f>
        <v/>
      </c>
      <c r="C133" s="95" t="str">
        <f>UPPER(IF('शालादर्पण कार्मिक DATA'!F132="","",'शालादर्पण कार्मिक DATA'!F132))</f>
        <v/>
      </c>
      <c r="D133" s="97" t="str">
        <f>IF('शालादर्पण कार्मिक DATA'!E132="","",'शालादर्पण कार्मिक DATA'!E132)</f>
        <v/>
      </c>
      <c r="E133" s="95" t="str">
        <f>IF('शालादर्पण कार्मिक DATA'!K132="","",'शालादर्पण कार्मिक DATA'!K132)</f>
        <v/>
      </c>
      <c r="F133" s="95" t="str">
        <f>IF('शालादर्पण कार्मिक DATA'!B132="","",'शालादर्पण कार्मिक DATA'!B132)</f>
        <v/>
      </c>
      <c r="G133" s="8"/>
      <c r="H133" s="8"/>
      <c r="I133" s="8"/>
      <c r="J133" s="8"/>
      <c r="K133" s="9"/>
      <c r="L133" s="25" t="e">
        <f>IF('शालादर्पण कार्मिक DATA'!#REF!="","",'शालादर्पण कार्मिक DATA'!#REF!)</f>
        <v>#REF!</v>
      </c>
      <c r="M133" s="8"/>
      <c r="N133" s="8"/>
      <c r="O133" s="7"/>
      <c r="P133" s="8"/>
    </row>
    <row r="134" spans="1:16" ht="20.100000000000001" hidden="1" customHeight="1" x14ac:dyDescent="0.25">
      <c r="A134" s="96" t="str">
        <f>IF(कार्मिक_विवरण[NAME]="","",ROWS($A$2:A131))</f>
        <v/>
      </c>
      <c r="B134" s="95" t="str">
        <f>IF('शालादर्पण कार्मिक DATA'!A133="","",'शालादर्पण कार्मिक DATA'!A133)</f>
        <v/>
      </c>
      <c r="C134" s="95" t="str">
        <f>UPPER(IF('शालादर्पण कार्मिक DATA'!F133="","",'शालादर्पण कार्मिक DATA'!F133))</f>
        <v/>
      </c>
      <c r="D134" s="97" t="str">
        <f>IF('शालादर्पण कार्मिक DATA'!E133="","",'शालादर्पण कार्मिक DATA'!E133)</f>
        <v/>
      </c>
      <c r="E134" s="95" t="str">
        <f>IF('शालादर्पण कार्मिक DATA'!K133="","",'शालादर्पण कार्मिक DATA'!K133)</f>
        <v/>
      </c>
      <c r="F134" s="95" t="str">
        <f>IF('शालादर्पण कार्मिक DATA'!B133="","",'शालादर्पण कार्मिक DATA'!B133)</f>
        <v/>
      </c>
      <c r="G134" s="8"/>
      <c r="H134" s="8"/>
      <c r="I134" s="8"/>
      <c r="J134" s="8"/>
      <c r="K134" s="9"/>
      <c r="L134" s="25" t="e">
        <f>IF('शालादर्पण कार्मिक DATA'!#REF!="","",'शालादर्पण कार्मिक DATA'!#REF!)</f>
        <v>#REF!</v>
      </c>
      <c r="M134" s="8"/>
      <c r="N134" s="8"/>
      <c r="O134" s="7"/>
      <c r="P134" s="8"/>
    </row>
    <row r="135" spans="1:16" ht="20.100000000000001" hidden="1" customHeight="1" x14ac:dyDescent="0.25">
      <c r="A135" s="96" t="str">
        <f>IF(कार्मिक_विवरण[NAME]="","",ROWS($A$2:A132))</f>
        <v/>
      </c>
      <c r="B135" s="95" t="str">
        <f>IF('शालादर्पण कार्मिक DATA'!A134="","",'शालादर्पण कार्मिक DATA'!A134)</f>
        <v/>
      </c>
      <c r="C135" s="95" t="str">
        <f>UPPER(IF('शालादर्पण कार्मिक DATA'!F134="","",'शालादर्पण कार्मिक DATA'!F134))</f>
        <v/>
      </c>
      <c r="D135" s="97" t="str">
        <f>IF('शालादर्पण कार्मिक DATA'!E134="","",'शालादर्पण कार्मिक DATA'!E134)</f>
        <v/>
      </c>
      <c r="E135" s="95" t="str">
        <f>IF('शालादर्पण कार्मिक DATA'!K134="","",'शालादर्पण कार्मिक DATA'!K134)</f>
        <v/>
      </c>
      <c r="F135" s="95" t="str">
        <f>IF('शालादर्पण कार्मिक DATA'!B134="","",'शालादर्पण कार्मिक DATA'!B134)</f>
        <v/>
      </c>
      <c r="G135" s="8"/>
      <c r="H135" s="8"/>
      <c r="I135" s="8"/>
      <c r="J135" s="8"/>
      <c r="K135" s="9"/>
      <c r="L135" s="25" t="e">
        <f>IF('शालादर्पण कार्मिक DATA'!#REF!="","",'शालादर्पण कार्मिक DATA'!#REF!)</f>
        <v>#REF!</v>
      </c>
      <c r="M135" s="8"/>
      <c r="N135" s="8"/>
      <c r="O135" s="7"/>
      <c r="P135" s="8"/>
    </row>
    <row r="136" spans="1:16" ht="20.100000000000001" hidden="1" customHeight="1" x14ac:dyDescent="0.25">
      <c r="A136" s="96" t="str">
        <f>IF(कार्मिक_विवरण[NAME]="","",ROWS($A$2:A133))</f>
        <v/>
      </c>
      <c r="B136" s="95" t="str">
        <f>IF('शालादर्पण कार्मिक DATA'!A135="","",'शालादर्पण कार्मिक DATA'!A135)</f>
        <v/>
      </c>
      <c r="C136" s="95" t="str">
        <f>UPPER(IF('शालादर्पण कार्मिक DATA'!F135="","",'शालादर्पण कार्मिक DATA'!F135))</f>
        <v/>
      </c>
      <c r="D136" s="97" t="str">
        <f>IF('शालादर्पण कार्मिक DATA'!E135="","",'शालादर्पण कार्मिक DATA'!E135)</f>
        <v/>
      </c>
      <c r="E136" s="95" t="str">
        <f>IF('शालादर्पण कार्मिक DATA'!K135="","",'शालादर्पण कार्मिक DATA'!K135)</f>
        <v/>
      </c>
      <c r="F136" s="95" t="str">
        <f>IF('शालादर्पण कार्मिक DATA'!B135="","",'शालादर्पण कार्मिक DATA'!B135)</f>
        <v/>
      </c>
      <c r="G136" s="8"/>
      <c r="H136" s="8"/>
      <c r="I136" s="8"/>
      <c r="J136" s="8"/>
      <c r="K136" s="9"/>
      <c r="L136" s="25" t="e">
        <f>IF('शालादर्पण कार्मिक DATA'!#REF!="","",'शालादर्पण कार्मिक DATA'!#REF!)</f>
        <v>#REF!</v>
      </c>
      <c r="M136" s="8"/>
      <c r="N136" s="8"/>
      <c r="O136" s="7"/>
      <c r="P136" s="8"/>
    </row>
    <row r="137" spans="1:16" ht="20.100000000000001" hidden="1" customHeight="1" x14ac:dyDescent="0.25">
      <c r="A137" s="96" t="str">
        <f>IF(कार्मिक_विवरण[NAME]="","",ROWS($A$2:A134))</f>
        <v/>
      </c>
      <c r="B137" s="95" t="str">
        <f>IF('शालादर्पण कार्मिक DATA'!A136="","",'शालादर्पण कार्मिक DATA'!A136)</f>
        <v/>
      </c>
      <c r="C137" s="95" t="str">
        <f>UPPER(IF('शालादर्पण कार्मिक DATA'!F136="","",'शालादर्पण कार्मिक DATA'!F136))</f>
        <v/>
      </c>
      <c r="D137" s="97" t="str">
        <f>IF('शालादर्पण कार्मिक DATA'!E136="","",'शालादर्पण कार्मिक DATA'!E136)</f>
        <v/>
      </c>
      <c r="E137" s="95" t="str">
        <f>IF('शालादर्पण कार्मिक DATA'!K136="","",'शालादर्पण कार्मिक DATA'!K136)</f>
        <v/>
      </c>
      <c r="F137" s="95" t="str">
        <f>IF('शालादर्पण कार्मिक DATA'!B136="","",'शालादर्पण कार्मिक DATA'!B136)</f>
        <v/>
      </c>
      <c r="G137" s="8"/>
      <c r="H137" s="8"/>
      <c r="I137" s="8"/>
      <c r="J137" s="8"/>
      <c r="K137" s="9"/>
      <c r="L137" s="25" t="e">
        <f>IF('शालादर्पण कार्मिक DATA'!#REF!="","",'शालादर्पण कार्मिक DATA'!#REF!)</f>
        <v>#REF!</v>
      </c>
      <c r="M137" s="8"/>
      <c r="N137" s="8"/>
      <c r="O137" s="7"/>
      <c r="P137" s="8"/>
    </row>
    <row r="138" spans="1:16" ht="20.100000000000001" hidden="1" customHeight="1" x14ac:dyDescent="0.25">
      <c r="A138" s="96" t="str">
        <f>IF(कार्मिक_विवरण[NAME]="","",ROWS($A$2:A135))</f>
        <v/>
      </c>
      <c r="B138" s="95" t="str">
        <f>IF('शालादर्पण कार्मिक DATA'!A137="","",'शालादर्पण कार्मिक DATA'!A137)</f>
        <v/>
      </c>
      <c r="C138" s="95" t="str">
        <f>UPPER(IF('शालादर्पण कार्मिक DATA'!F137="","",'शालादर्पण कार्मिक DATA'!F137))</f>
        <v/>
      </c>
      <c r="D138" s="97" t="str">
        <f>IF('शालादर्पण कार्मिक DATA'!E137="","",'शालादर्पण कार्मिक DATA'!E137)</f>
        <v/>
      </c>
      <c r="E138" s="95" t="str">
        <f>IF('शालादर्पण कार्मिक DATA'!K137="","",'शालादर्पण कार्मिक DATA'!K137)</f>
        <v/>
      </c>
      <c r="F138" s="95" t="str">
        <f>IF('शालादर्पण कार्मिक DATA'!B137="","",'शालादर्पण कार्मिक DATA'!B137)</f>
        <v/>
      </c>
      <c r="G138" s="8"/>
      <c r="H138" s="8"/>
      <c r="I138" s="8"/>
      <c r="J138" s="8"/>
      <c r="K138" s="9"/>
      <c r="L138" s="25" t="e">
        <f>IF('शालादर्पण कार्मिक DATA'!#REF!="","",'शालादर्पण कार्मिक DATA'!#REF!)</f>
        <v>#REF!</v>
      </c>
      <c r="M138" s="8"/>
      <c r="N138" s="8"/>
      <c r="O138" s="7"/>
      <c r="P138" s="8"/>
    </row>
    <row r="139" spans="1:16" ht="20.100000000000001" hidden="1" customHeight="1" x14ac:dyDescent="0.25">
      <c r="A139" s="96" t="str">
        <f>IF(कार्मिक_विवरण[NAME]="","",ROWS($A$2:A136))</f>
        <v/>
      </c>
      <c r="B139" s="95" t="str">
        <f>IF('शालादर्पण कार्मिक DATA'!A138="","",'शालादर्पण कार्मिक DATA'!A138)</f>
        <v/>
      </c>
      <c r="C139" s="95" t="str">
        <f>UPPER(IF('शालादर्पण कार्मिक DATA'!F138="","",'शालादर्पण कार्मिक DATA'!F138))</f>
        <v/>
      </c>
      <c r="D139" s="97" t="str">
        <f>IF('शालादर्पण कार्मिक DATA'!E138="","",'शालादर्पण कार्मिक DATA'!E138)</f>
        <v/>
      </c>
      <c r="E139" s="95" t="str">
        <f>IF('शालादर्पण कार्मिक DATA'!K138="","",'शालादर्पण कार्मिक DATA'!K138)</f>
        <v/>
      </c>
      <c r="F139" s="95" t="str">
        <f>IF('शालादर्पण कार्मिक DATA'!B138="","",'शालादर्पण कार्मिक DATA'!B138)</f>
        <v/>
      </c>
      <c r="G139" s="8"/>
      <c r="H139" s="8"/>
      <c r="I139" s="8"/>
      <c r="J139" s="8"/>
      <c r="K139" s="9"/>
      <c r="L139" s="25" t="e">
        <f>IF('शालादर्पण कार्मिक DATA'!#REF!="","",'शालादर्पण कार्मिक DATA'!#REF!)</f>
        <v>#REF!</v>
      </c>
      <c r="M139" s="8"/>
      <c r="N139" s="8"/>
      <c r="O139" s="7"/>
      <c r="P139" s="8"/>
    </row>
    <row r="140" spans="1:16" ht="20.100000000000001" hidden="1" customHeight="1" x14ac:dyDescent="0.25">
      <c r="A140" s="96" t="str">
        <f>IF(कार्मिक_विवरण[NAME]="","",ROWS($A$2:A137))</f>
        <v/>
      </c>
      <c r="B140" s="95" t="str">
        <f>IF('शालादर्पण कार्मिक DATA'!A139="","",'शालादर्पण कार्मिक DATA'!A139)</f>
        <v/>
      </c>
      <c r="C140" s="95" t="str">
        <f>UPPER(IF('शालादर्पण कार्मिक DATA'!F139="","",'शालादर्पण कार्मिक DATA'!F139))</f>
        <v/>
      </c>
      <c r="D140" s="97" t="str">
        <f>IF('शालादर्पण कार्मिक DATA'!E139="","",'शालादर्पण कार्मिक DATA'!E139)</f>
        <v/>
      </c>
      <c r="E140" s="95" t="str">
        <f>IF('शालादर्पण कार्मिक DATA'!K139="","",'शालादर्पण कार्मिक DATA'!K139)</f>
        <v/>
      </c>
      <c r="F140" s="95" t="str">
        <f>IF('शालादर्पण कार्मिक DATA'!B139="","",'शालादर्पण कार्मिक DATA'!B139)</f>
        <v/>
      </c>
      <c r="G140" s="8"/>
      <c r="H140" s="8"/>
      <c r="I140" s="8"/>
      <c r="J140" s="8"/>
      <c r="K140" s="9"/>
      <c r="L140" s="25" t="e">
        <f>IF('शालादर्पण कार्मिक DATA'!#REF!="","",'शालादर्पण कार्मिक DATA'!#REF!)</f>
        <v>#REF!</v>
      </c>
      <c r="M140" s="8"/>
      <c r="N140" s="8"/>
      <c r="O140" s="7"/>
      <c r="P140" s="8"/>
    </row>
    <row r="141" spans="1:16" ht="20.100000000000001" hidden="1" customHeight="1" x14ac:dyDescent="0.25">
      <c r="A141" s="96" t="str">
        <f>IF(कार्मिक_विवरण[NAME]="","",ROWS($A$2:A138))</f>
        <v/>
      </c>
      <c r="B141" s="95" t="str">
        <f>IF('शालादर्पण कार्मिक DATA'!A140="","",'शालादर्पण कार्मिक DATA'!A140)</f>
        <v/>
      </c>
      <c r="C141" s="95" t="str">
        <f>UPPER(IF('शालादर्पण कार्मिक DATA'!F140="","",'शालादर्पण कार्मिक DATA'!F140))</f>
        <v/>
      </c>
      <c r="D141" s="97" t="str">
        <f>IF('शालादर्पण कार्मिक DATA'!E140="","",'शालादर्पण कार्मिक DATA'!E140)</f>
        <v/>
      </c>
      <c r="E141" s="95" t="str">
        <f>IF('शालादर्पण कार्मिक DATA'!K140="","",'शालादर्पण कार्मिक DATA'!K140)</f>
        <v/>
      </c>
      <c r="F141" s="95" t="str">
        <f>IF('शालादर्पण कार्मिक DATA'!B140="","",'शालादर्पण कार्मिक DATA'!B140)</f>
        <v/>
      </c>
      <c r="G141" s="8"/>
      <c r="H141" s="8"/>
      <c r="I141" s="8"/>
      <c r="J141" s="8"/>
      <c r="K141" s="9"/>
      <c r="L141" s="25" t="e">
        <f>IF('शालादर्पण कार्मिक DATA'!#REF!="","",'शालादर्पण कार्मिक DATA'!#REF!)</f>
        <v>#REF!</v>
      </c>
      <c r="M141" s="8"/>
      <c r="N141" s="8"/>
      <c r="O141" s="7"/>
      <c r="P141" s="8"/>
    </row>
    <row r="142" spans="1:16" ht="20.100000000000001" hidden="1" customHeight="1" x14ac:dyDescent="0.25">
      <c r="A142" s="96" t="str">
        <f>IF(कार्मिक_विवरण[NAME]="","",ROWS($A$2:A139))</f>
        <v/>
      </c>
      <c r="B142" s="95" t="str">
        <f>IF('शालादर्पण कार्मिक DATA'!A141="","",'शालादर्पण कार्मिक DATA'!A141)</f>
        <v/>
      </c>
      <c r="C142" s="95" t="str">
        <f>UPPER(IF('शालादर्पण कार्मिक DATA'!F141="","",'शालादर्पण कार्मिक DATA'!F141))</f>
        <v/>
      </c>
      <c r="D142" s="97" t="str">
        <f>IF('शालादर्पण कार्मिक DATA'!E141="","",'शालादर्पण कार्मिक DATA'!E141)</f>
        <v/>
      </c>
      <c r="E142" s="95" t="str">
        <f>IF('शालादर्पण कार्मिक DATA'!K141="","",'शालादर्पण कार्मिक DATA'!K141)</f>
        <v/>
      </c>
      <c r="F142" s="95" t="str">
        <f>IF('शालादर्पण कार्मिक DATA'!B141="","",'शालादर्पण कार्मिक DATA'!B141)</f>
        <v/>
      </c>
      <c r="G142" s="8"/>
      <c r="H142" s="8"/>
      <c r="I142" s="8"/>
      <c r="J142" s="8"/>
      <c r="K142" s="9"/>
      <c r="L142" s="25" t="e">
        <f>IF('शालादर्पण कार्मिक DATA'!#REF!="","",'शालादर्पण कार्मिक DATA'!#REF!)</f>
        <v>#REF!</v>
      </c>
      <c r="M142" s="8"/>
      <c r="N142" s="8"/>
      <c r="O142" s="7"/>
      <c r="P142" s="8"/>
    </row>
    <row r="143" spans="1:16" ht="20.100000000000001" hidden="1" customHeight="1" x14ac:dyDescent="0.25">
      <c r="A143" s="96" t="str">
        <f>IF(कार्मिक_विवरण[NAME]="","",ROWS($A$2:A140))</f>
        <v/>
      </c>
      <c r="B143" s="95" t="str">
        <f>IF('शालादर्पण कार्मिक DATA'!A142="","",'शालादर्पण कार्मिक DATA'!A142)</f>
        <v/>
      </c>
      <c r="C143" s="95" t="str">
        <f>UPPER(IF('शालादर्पण कार्मिक DATA'!F142="","",'शालादर्पण कार्मिक DATA'!F142))</f>
        <v/>
      </c>
      <c r="D143" s="97" t="str">
        <f>IF('शालादर्पण कार्मिक DATA'!E142="","",'शालादर्पण कार्मिक DATA'!E142)</f>
        <v/>
      </c>
      <c r="E143" s="95" t="str">
        <f>IF('शालादर्पण कार्मिक DATA'!K142="","",'शालादर्पण कार्मिक DATA'!K142)</f>
        <v/>
      </c>
      <c r="F143" s="95" t="str">
        <f>IF('शालादर्पण कार्मिक DATA'!B142="","",'शालादर्पण कार्मिक DATA'!B142)</f>
        <v/>
      </c>
      <c r="G143" s="8"/>
      <c r="H143" s="8"/>
      <c r="I143" s="8"/>
      <c r="J143" s="8"/>
      <c r="K143" s="9"/>
      <c r="L143" s="25" t="e">
        <f>IF('शालादर्पण कार्मिक DATA'!#REF!="","",'शालादर्पण कार्मिक DATA'!#REF!)</f>
        <v>#REF!</v>
      </c>
      <c r="M143" s="8"/>
      <c r="N143" s="8"/>
      <c r="O143" s="7"/>
      <c r="P143" s="8"/>
    </row>
    <row r="144" spans="1:16" ht="20.100000000000001" hidden="1" customHeight="1" x14ac:dyDescent="0.25">
      <c r="A144" s="96" t="str">
        <f>IF(कार्मिक_विवरण[NAME]="","",ROWS($A$2:A141))</f>
        <v/>
      </c>
      <c r="B144" s="95" t="str">
        <f>IF('शालादर्पण कार्मिक DATA'!A143="","",'शालादर्पण कार्मिक DATA'!A143)</f>
        <v/>
      </c>
      <c r="C144" s="95" t="str">
        <f>UPPER(IF('शालादर्पण कार्मिक DATA'!F143="","",'शालादर्पण कार्मिक DATA'!F143))</f>
        <v/>
      </c>
      <c r="D144" s="97" t="str">
        <f>IF('शालादर्पण कार्मिक DATA'!E143="","",'शालादर्पण कार्मिक DATA'!E143)</f>
        <v/>
      </c>
      <c r="E144" s="95" t="str">
        <f>IF('शालादर्पण कार्मिक DATA'!K143="","",'शालादर्पण कार्मिक DATA'!K143)</f>
        <v/>
      </c>
      <c r="F144" s="95" t="str">
        <f>IF('शालादर्पण कार्मिक DATA'!B143="","",'शालादर्पण कार्मिक DATA'!B143)</f>
        <v/>
      </c>
      <c r="G144" s="8"/>
      <c r="H144" s="8"/>
      <c r="I144" s="8"/>
      <c r="J144" s="8"/>
      <c r="K144" s="9"/>
      <c r="L144" s="25" t="e">
        <f>IF('शालादर्पण कार्मिक DATA'!#REF!="","",'शालादर्पण कार्मिक DATA'!#REF!)</f>
        <v>#REF!</v>
      </c>
      <c r="M144" s="8"/>
      <c r="N144" s="8"/>
      <c r="O144" s="7"/>
      <c r="P144" s="8"/>
    </row>
    <row r="145" spans="1:16" ht="20.100000000000001" hidden="1" customHeight="1" x14ac:dyDescent="0.25">
      <c r="A145" s="96" t="str">
        <f>IF(कार्मिक_विवरण[NAME]="","",ROWS($A$2:A142))</f>
        <v/>
      </c>
      <c r="B145" s="95" t="str">
        <f>IF('शालादर्पण कार्मिक DATA'!A144="","",'शालादर्पण कार्मिक DATA'!A144)</f>
        <v/>
      </c>
      <c r="C145" s="95" t="str">
        <f>UPPER(IF('शालादर्पण कार्मिक DATA'!F144="","",'शालादर्पण कार्मिक DATA'!F144))</f>
        <v/>
      </c>
      <c r="D145" s="97" t="str">
        <f>IF('शालादर्पण कार्मिक DATA'!E144="","",'शालादर्पण कार्मिक DATA'!E144)</f>
        <v/>
      </c>
      <c r="E145" s="95" t="str">
        <f>IF('शालादर्पण कार्मिक DATA'!K144="","",'शालादर्पण कार्मिक DATA'!K144)</f>
        <v/>
      </c>
      <c r="F145" s="95" t="str">
        <f>IF('शालादर्पण कार्मिक DATA'!B144="","",'शालादर्पण कार्मिक DATA'!B144)</f>
        <v/>
      </c>
      <c r="G145" s="8"/>
      <c r="H145" s="8"/>
      <c r="I145" s="8"/>
      <c r="J145" s="8"/>
      <c r="K145" s="9"/>
      <c r="L145" s="25" t="e">
        <f>IF('शालादर्पण कार्मिक DATA'!#REF!="","",'शालादर्पण कार्मिक DATA'!#REF!)</f>
        <v>#REF!</v>
      </c>
      <c r="M145" s="8"/>
      <c r="N145" s="8"/>
      <c r="O145" s="7"/>
      <c r="P145" s="8"/>
    </row>
    <row r="146" spans="1:16" ht="20.100000000000001" hidden="1" customHeight="1" x14ac:dyDescent="0.25">
      <c r="A146" s="96" t="str">
        <f>IF(कार्मिक_विवरण[NAME]="","",ROWS($A$2:A143))</f>
        <v/>
      </c>
      <c r="B146" s="95" t="str">
        <f>IF('शालादर्पण कार्मिक DATA'!A145="","",'शालादर्पण कार्मिक DATA'!A145)</f>
        <v/>
      </c>
      <c r="C146" s="95" t="str">
        <f>UPPER(IF('शालादर्पण कार्मिक DATA'!F145="","",'शालादर्पण कार्मिक DATA'!F145))</f>
        <v/>
      </c>
      <c r="D146" s="97" t="str">
        <f>IF('शालादर्पण कार्मिक DATA'!E145="","",'शालादर्पण कार्मिक DATA'!E145)</f>
        <v/>
      </c>
      <c r="E146" s="95" t="str">
        <f>IF('शालादर्पण कार्मिक DATA'!K145="","",'शालादर्पण कार्मिक DATA'!K145)</f>
        <v/>
      </c>
      <c r="F146" s="95" t="str">
        <f>IF('शालादर्पण कार्मिक DATA'!B145="","",'शालादर्पण कार्मिक DATA'!B145)</f>
        <v/>
      </c>
      <c r="G146" s="8"/>
      <c r="H146" s="8"/>
      <c r="I146" s="8"/>
      <c r="J146" s="8"/>
      <c r="K146" s="9"/>
      <c r="L146" s="25" t="e">
        <f>IF('शालादर्पण कार्मिक DATA'!#REF!="","",'शालादर्पण कार्मिक DATA'!#REF!)</f>
        <v>#REF!</v>
      </c>
      <c r="M146" s="8"/>
      <c r="N146" s="8"/>
      <c r="O146" s="7"/>
      <c r="P146" s="8"/>
    </row>
    <row r="147" spans="1:16" ht="20.100000000000001" hidden="1" customHeight="1" x14ac:dyDescent="0.25">
      <c r="A147" s="96" t="str">
        <f>IF(कार्मिक_विवरण[NAME]="","",ROWS($A$2:A144))</f>
        <v/>
      </c>
      <c r="B147" s="95" t="str">
        <f>IF('शालादर्पण कार्मिक DATA'!A146="","",'शालादर्पण कार्मिक DATA'!A146)</f>
        <v/>
      </c>
      <c r="C147" s="95" t="str">
        <f>UPPER(IF('शालादर्पण कार्मिक DATA'!F146="","",'शालादर्पण कार्मिक DATA'!F146))</f>
        <v/>
      </c>
      <c r="D147" s="97" t="str">
        <f>IF('शालादर्पण कार्मिक DATA'!E146="","",'शालादर्पण कार्मिक DATA'!E146)</f>
        <v/>
      </c>
      <c r="E147" s="95" t="str">
        <f>IF('शालादर्पण कार्मिक DATA'!K146="","",'शालादर्पण कार्मिक DATA'!K146)</f>
        <v/>
      </c>
      <c r="F147" s="95" t="str">
        <f>IF('शालादर्पण कार्मिक DATA'!B146="","",'शालादर्पण कार्मिक DATA'!B146)</f>
        <v/>
      </c>
      <c r="G147" s="8"/>
      <c r="H147" s="8"/>
      <c r="I147" s="8"/>
      <c r="J147" s="8"/>
      <c r="K147" s="9"/>
      <c r="L147" s="25" t="e">
        <f>IF('शालादर्पण कार्मिक DATA'!#REF!="","",'शालादर्पण कार्मिक DATA'!#REF!)</f>
        <v>#REF!</v>
      </c>
      <c r="M147" s="8"/>
      <c r="N147" s="8"/>
      <c r="O147" s="7"/>
      <c r="P147" s="8"/>
    </row>
    <row r="148" spans="1:16" ht="20.100000000000001" hidden="1" customHeight="1" x14ac:dyDescent="0.25">
      <c r="A148" s="96" t="str">
        <f>IF(कार्मिक_विवरण[NAME]="","",ROWS($A$2:A145))</f>
        <v/>
      </c>
      <c r="B148" s="95" t="str">
        <f>IF('शालादर्पण कार्मिक DATA'!A147="","",'शालादर्पण कार्मिक DATA'!A147)</f>
        <v/>
      </c>
      <c r="C148" s="95" t="str">
        <f>UPPER(IF('शालादर्पण कार्मिक DATA'!F147="","",'शालादर्पण कार्मिक DATA'!F147))</f>
        <v/>
      </c>
      <c r="D148" s="97" t="str">
        <f>IF('शालादर्पण कार्मिक DATA'!E147="","",'शालादर्पण कार्मिक DATA'!E147)</f>
        <v/>
      </c>
      <c r="E148" s="95" t="str">
        <f>IF('शालादर्पण कार्मिक DATA'!K147="","",'शालादर्पण कार्मिक DATA'!K147)</f>
        <v/>
      </c>
      <c r="F148" s="95" t="str">
        <f>IF('शालादर्पण कार्मिक DATA'!B147="","",'शालादर्पण कार्मिक DATA'!B147)</f>
        <v/>
      </c>
      <c r="G148" s="8"/>
      <c r="H148" s="8"/>
      <c r="I148" s="8"/>
      <c r="J148" s="8"/>
      <c r="K148" s="9"/>
      <c r="L148" s="25" t="e">
        <f>IF('शालादर्पण कार्मिक DATA'!#REF!="","",'शालादर्पण कार्मिक DATA'!#REF!)</f>
        <v>#REF!</v>
      </c>
      <c r="M148" s="8"/>
      <c r="N148" s="8"/>
      <c r="O148" s="7"/>
      <c r="P148" s="8"/>
    </row>
    <row r="149" spans="1:16" ht="20.100000000000001" hidden="1" customHeight="1" x14ac:dyDescent="0.25">
      <c r="A149" s="96" t="str">
        <f>IF(कार्मिक_विवरण[NAME]="","",ROWS($A$2:A146))</f>
        <v/>
      </c>
      <c r="B149" s="95" t="str">
        <f>IF('शालादर्पण कार्मिक DATA'!A148="","",'शालादर्पण कार्मिक DATA'!A148)</f>
        <v/>
      </c>
      <c r="C149" s="95" t="str">
        <f>UPPER(IF('शालादर्पण कार्मिक DATA'!F148="","",'शालादर्पण कार्मिक DATA'!F148))</f>
        <v/>
      </c>
      <c r="D149" s="97" t="str">
        <f>IF('शालादर्पण कार्मिक DATA'!E148="","",'शालादर्पण कार्मिक DATA'!E148)</f>
        <v/>
      </c>
      <c r="E149" s="95" t="str">
        <f>IF('शालादर्पण कार्मिक DATA'!K148="","",'शालादर्पण कार्मिक DATA'!K148)</f>
        <v/>
      </c>
      <c r="F149" s="95" t="str">
        <f>IF('शालादर्पण कार्मिक DATA'!B148="","",'शालादर्पण कार्मिक DATA'!B148)</f>
        <v/>
      </c>
      <c r="G149" s="8"/>
      <c r="H149" s="8"/>
      <c r="I149" s="8"/>
      <c r="J149" s="8"/>
      <c r="K149" s="9"/>
      <c r="L149" s="25" t="e">
        <f>IF('शालादर्पण कार्मिक DATA'!#REF!="","",'शालादर्पण कार्मिक DATA'!#REF!)</f>
        <v>#REF!</v>
      </c>
      <c r="M149" s="8"/>
      <c r="N149" s="8"/>
      <c r="O149" s="7"/>
      <c r="P149" s="8"/>
    </row>
    <row r="150" spans="1:16" ht="20.100000000000001" hidden="1" customHeight="1" x14ac:dyDescent="0.25">
      <c r="A150" s="96" t="str">
        <f>IF(कार्मिक_विवरण[NAME]="","",ROWS($A$2:A147))</f>
        <v/>
      </c>
      <c r="B150" s="95" t="str">
        <f>IF('शालादर्पण कार्मिक DATA'!A149="","",'शालादर्पण कार्मिक DATA'!A149)</f>
        <v/>
      </c>
      <c r="C150" s="95" t="str">
        <f>UPPER(IF('शालादर्पण कार्मिक DATA'!F149="","",'शालादर्पण कार्मिक DATA'!F149))</f>
        <v/>
      </c>
      <c r="D150" s="97" t="str">
        <f>IF('शालादर्पण कार्मिक DATA'!E149="","",'शालादर्पण कार्मिक DATA'!E149)</f>
        <v/>
      </c>
      <c r="E150" s="95" t="str">
        <f>IF('शालादर्पण कार्मिक DATA'!K149="","",'शालादर्पण कार्मिक DATA'!K149)</f>
        <v/>
      </c>
      <c r="F150" s="95" t="str">
        <f>IF('शालादर्पण कार्मिक DATA'!B149="","",'शालादर्पण कार्मिक DATA'!B149)</f>
        <v/>
      </c>
      <c r="G150" s="8"/>
      <c r="H150" s="8"/>
      <c r="I150" s="8"/>
      <c r="J150" s="8"/>
      <c r="K150" s="9"/>
      <c r="L150" s="25" t="e">
        <f>IF('शालादर्पण कार्मिक DATA'!#REF!="","",'शालादर्पण कार्मिक DATA'!#REF!)</f>
        <v>#REF!</v>
      </c>
      <c r="M150" s="8"/>
      <c r="N150" s="8"/>
      <c r="O150" s="7"/>
      <c r="P150" s="8"/>
    </row>
    <row r="151" spans="1:16" ht="20.100000000000001" hidden="1" customHeight="1" x14ac:dyDescent="0.25">
      <c r="A151" s="96" t="str">
        <f>IF(कार्मिक_विवरण[NAME]="","",ROWS($A$2:A148))</f>
        <v/>
      </c>
      <c r="B151" s="95" t="str">
        <f>IF('शालादर्पण कार्मिक DATA'!A150="","",'शालादर्पण कार्मिक DATA'!A150)</f>
        <v/>
      </c>
      <c r="C151" s="95" t="str">
        <f>UPPER(IF('शालादर्पण कार्मिक DATA'!F150="","",'शालादर्पण कार्मिक DATA'!F150))</f>
        <v/>
      </c>
      <c r="D151" s="97" t="str">
        <f>IF('शालादर्पण कार्मिक DATA'!E150="","",'शालादर्पण कार्मिक DATA'!E150)</f>
        <v/>
      </c>
      <c r="E151" s="95" t="str">
        <f>IF('शालादर्पण कार्मिक DATA'!K150="","",'शालादर्पण कार्मिक DATA'!K150)</f>
        <v/>
      </c>
      <c r="F151" s="95" t="str">
        <f>IF('शालादर्पण कार्मिक DATA'!B150="","",'शालादर्पण कार्मिक DATA'!B150)</f>
        <v/>
      </c>
      <c r="G151" s="8"/>
      <c r="H151" s="8"/>
      <c r="I151" s="8"/>
      <c r="J151" s="8"/>
      <c r="K151" s="9"/>
      <c r="L151" s="25" t="e">
        <f>IF('शालादर्पण कार्मिक DATA'!#REF!="","",'शालादर्पण कार्मिक DATA'!#REF!)</f>
        <v>#REF!</v>
      </c>
      <c r="M151" s="8"/>
      <c r="N151" s="8"/>
      <c r="O151" s="7"/>
      <c r="P151" s="8"/>
    </row>
    <row r="152" spans="1:16" ht="20.100000000000001" hidden="1" customHeight="1" x14ac:dyDescent="0.25">
      <c r="A152" s="96" t="str">
        <f>IF(कार्मिक_विवरण[NAME]="","",ROWS($A$2:A149))</f>
        <v/>
      </c>
      <c r="B152" s="95" t="str">
        <f>IF('शालादर्पण कार्मिक DATA'!A151="","",'शालादर्पण कार्मिक DATA'!A151)</f>
        <v/>
      </c>
      <c r="C152" s="95" t="str">
        <f>UPPER(IF('शालादर्पण कार्मिक DATA'!F151="","",'शालादर्पण कार्मिक DATA'!F151))</f>
        <v/>
      </c>
      <c r="D152" s="97" t="str">
        <f>IF('शालादर्पण कार्मिक DATA'!E151="","",'शालादर्पण कार्मिक DATA'!E151)</f>
        <v/>
      </c>
      <c r="E152" s="95" t="str">
        <f>IF('शालादर्पण कार्मिक DATA'!K151="","",'शालादर्पण कार्मिक DATA'!K151)</f>
        <v/>
      </c>
      <c r="F152" s="95" t="str">
        <f>IF('शालादर्पण कार्मिक DATA'!B151="","",'शालादर्पण कार्मिक DATA'!B151)</f>
        <v/>
      </c>
      <c r="G152" s="8"/>
      <c r="H152" s="8"/>
      <c r="I152" s="8"/>
      <c r="J152" s="8"/>
      <c r="K152" s="9"/>
      <c r="L152" s="25" t="e">
        <f>IF('शालादर्पण कार्मिक DATA'!#REF!="","",'शालादर्पण कार्मिक DATA'!#REF!)</f>
        <v>#REF!</v>
      </c>
      <c r="M152" s="8"/>
      <c r="N152" s="8"/>
      <c r="O152" s="7"/>
      <c r="P152" s="8"/>
    </row>
    <row r="153" spans="1:16" ht="20.100000000000001" hidden="1" customHeight="1" x14ac:dyDescent="0.25">
      <c r="A153" s="96" t="str">
        <f>IF(कार्मिक_विवरण[NAME]="","",ROWS($A$2:A150))</f>
        <v/>
      </c>
      <c r="B153" s="95" t="str">
        <f>IF('शालादर्पण कार्मिक DATA'!A152="","",'शालादर्पण कार्मिक DATA'!A152)</f>
        <v/>
      </c>
      <c r="C153" s="95" t="str">
        <f>UPPER(IF('शालादर्पण कार्मिक DATA'!F152="","",'शालादर्पण कार्मिक DATA'!F152))</f>
        <v/>
      </c>
      <c r="D153" s="97" t="str">
        <f>IF('शालादर्पण कार्मिक DATA'!E152="","",'शालादर्पण कार्मिक DATA'!E152)</f>
        <v/>
      </c>
      <c r="E153" s="95" t="str">
        <f>IF('शालादर्पण कार्मिक DATA'!K152="","",'शालादर्पण कार्मिक DATA'!K152)</f>
        <v/>
      </c>
      <c r="F153" s="95" t="str">
        <f>IF('शालादर्पण कार्मिक DATA'!B152="","",'शालादर्पण कार्मिक DATA'!B152)</f>
        <v/>
      </c>
      <c r="G153" s="8"/>
      <c r="H153" s="8"/>
      <c r="I153" s="8"/>
      <c r="J153" s="8"/>
      <c r="K153" s="9"/>
      <c r="L153" s="25" t="e">
        <f>IF('शालादर्पण कार्मिक DATA'!#REF!="","",'शालादर्पण कार्मिक DATA'!#REF!)</f>
        <v>#REF!</v>
      </c>
      <c r="M153" s="8"/>
      <c r="N153" s="8"/>
      <c r="O153" s="7"/>
      <c r="P153" s="8"/>
    </row>
    <row r="154" spans="1:16" ht="20.100000000000001" hidden="1" customHeight="1" x14ac:dyDescent="0.25">
      <c r="A154" s="96" t="str">
        <f>IF(कार्मिक_विवरण[NAME]="","",ROWS($A$2:A151))</f>
        <v/>
      </c>
      <c r="B154" s="95" t="str">
        <f>IF('शालादर्पण कार्मिक DATA'!A153="","",'शालादर्पण कार्मिक DATA'!A153)</f>
        <v/>
      </c>
      <c r="C154" s="95" t="str">
        <f>UPPER(IF('शालादर्पण कार्मिक DATA'!F153="","",'शालादर्पण कार्मिक DATA'!F153))</f>
        <v/>
      </c>
      <c r="D154" s="97" t="str">
        <f>IF('शालादर्पण कार्मिक DATA'!E153="","",'शालादर्पण कार्मिक DATA'!E153)</f>
        <v/>
      </c>
      <c r="E154" s="95" t="str">
        <f>IF('शालादर्पण कार्मिक DATA'!K153="","",'शालादर्पण कार्मिक DATA'!K153)</f>
        <v/>
      </c>
      <c r="F154" s="95" t="str">
        <f>IF('शालादर्पण कार्मिक DATA'!B153="","",'शालादर्पण कार्मिक DATA'!B153)</f>
        <v/>
      </c>
      <c r="G154" s="8"/>
      <c r="H154" s="8"/>
      <c r="I154" s="8"/>
      <c r="J154" s="8"/>
      <c r="K154" s="9"/>
      <c r="L154" s="25" t="e">
        <f>IF('शालादर्पण कार्मिक DATA'!#REF!="","",'शालादर्पण कार्मिक DATA'!#REF!)</f>
        <v>#REF!</v>
      </c>
      <c r="M154" s="8"/>
      <c r="N154" s="8"/>
      <c r="O154" s="7"/>
      <c r="P154" s="8"/>
    </row>
    <row r="155" spans="1:16" ht="20.100000000000001" hidden="1" customHeight="1" x14ac:dyDescent="0.25">
      <c r="A155" s="96" t="str">
        <f>IF(कार्मिक_विवरण[NAME]="","",ROWS($A$2:A152))</f>
        <v/>
      </c>
      <c r="B155" s="95" t="str">
        <f>IF('शालादर्पण कार्मिक DATA'!A154="","",'शालादर्पण कार्मिक DATA'!A154)</f>
        <v/>
      </c>
      <c r="C155" s="95" t="str">
        <f>UPPER(IF('शालादर्पण कार्मिक DATA'!F154="","",'शालादर्पण कार्मिक DATA'!F154))</f>
        <v/>
      </c>
      <c r="D155" s="97" t="str">
        <f>IF('शालादर्पण कार्मिक DATA'!E154="","",'शालादर्पण कार्मिक DATA'!E154)</f>
        <v/>
      </c>
      <c r="E155" s="95" t="str">
        <f>IF('शालादर्पण कार्मिक DATA'!K154="","",'शालादर्पण कार्मिक DATA'!K154)</f>
        <v/>
      </c>
      <c r="F155" s="95" t="str">
        <f>IF('शालादर्पण कार्मिक DATA'!B154="","",'शालादर्पण कार्मिक DATA'!B154)</f>
        <v/>
      </c>
      <c r="G155" s="8"/>
      <c r="H155" s="8"/>
      <c r="I155" s="8"/>
      <c r="J155" s="8"/>
      <c r="K155" s="9"/>
      <c r="L155" s="25" t="e">
        <f>IF('शालादर्पण कार्मिक DATA'!#REF!="","",'शालादर्पण कार्मिक DATA'!#REF!)</f>
        <v>#REF!</v>
      </c>
      <c r="M155" s="8"/>
      <c r="N155" s="8"/>
      <c r="O155" s="7"/>
      <c r="P155" s="8"/>
    </row>
    <row r="156" spans="1:16" ht="20.100000000000001" hidden="1" customHeight="1" x14ac:dyDescent="0.25">
      <c r="A156" s="96" t="str">
        <f>IF(कार्मिक_विवरण[NAME]="","",ROWS($A$2:A153))</f>
        <v/>
      </c>
      <c r="B156" s="95" t="str">
        <f>IF('शालादर्पण कार्मिक DATA'!A155="","",'शालादर्पण कार्मिक DATA'!A155)</f>
        <v/>
      </c>
      <c r="C156" s="95" t="str">
        <f>UPPER(IF('शालादर्पण कार्मिक DATA'!F155="","",'शालादर्पण कार्मिक DATA'!F155))</f>
        <v/>
      </c>
      <c r="D156" s="97" t="str">
        <f>IF('शालादर्पण कार्मिक DATA'!E155="","",'शालादर्पण कार्मिक DATA'!E155)</f>
        <v/>
      </c>
      <c r="E156" s="95" t="str">
        <f>IF('शालादर्पण कार्मिक DATA'!K155="","",'शालादर्पण कार्मिक DATA'!K155)</f>
        <v/>
      </c>
      <c r="F156" s="95" t="str">
        <f>IF('शालादर्पण कार्मिक DATA'!B155="","",'शालादर्पण कार्मिक DATA'!B155)</f>
        <v/>
      </c>
      <c r="G156" s="8"/>
      <c r="H156" s="8"/>
      <c r="I156" s="8"/>
      <c r="J156" s="8"/>
      <c r="K156" s="9"/>
      <c r="L156" s="25" t="e">
        <f>IF('शालादर्पण कार्मिक DATA'!#REF!="","",'शालादर्पण कार्मिक DATA'!#REF!)</f>
        <v>#REF!</v>
      </c>
      <c r="M156" s="8"/>
      <c r="N156" s="8"/>
      <c r="O156" s="7"/>
      <c r="P156" s="8"/>
    </row>
    <row r="157" spans="1:16" ht="20.100000000000001" hidden="1" customHeight="1" x14ac:dyDescent="0.25">
      <c r="A157" s="96" t="str">
        <f>IF(कार्मिक_विवरण[NAME]="","",ROWS($A$2:A154))</f>
        <v/>
      </c>
      <c r="B157" s="95" t="str">
        <f>IF('शालादर्पण कार्मिक DATA'!A156="","",'शालादर्पण कार्मिक DATA'!A156)</f>
        <v/>
      </c>
      <c r="C157" s="95" t="str">
        <f>UPPER(IF('शालादर्पण कार्मिक DATA'!F156="","",'शालादर्पण कार्मिक DATA'!F156))</f>
        <v/>
      </c>
      <c r="D157" s="97" t="str">
        <f>IF('शालादर्पण कार्मिक DATA'!E156="","",'शालादर्पण कार्मिक DATA'!E156)</f>
        <v/>
      </c>
      <c r="E157" s="95" t="str">
        <f>IF('शालादर्पण कार्मिक DATA'!K156="","",'शालादर्पण कार्मिक DATA'!K156)</f>
        <v/>
      </c>
      <c r="F157" s="95" t="str">
        <f>IF('शालादर्पण कार्मिक DATA'!B156="","",'शालादर्पण कार्मिक DATA'!B156)</f>
        <v/>
      </c>
      <c r="G157" s="8"/>
      <c r="H157" s="8"/>
      <c r="I157" s="8"/>
      <c r="J157" s="8"/>
      <c r="K157" s="9"/>
      <c r="L157" s="25" t="e">
        <f>IF('शालादर्पण कार्मिक DATA'!#REF!="","",'शालादर्पण कार्मिक DATA'!#REF!)</f>
        <v>#REF!</v>
      </c>
      <c r="M157" s="8"/>
      <c r="N157" s="8"/>
      <c r="O157" s="7"/>
      <c r="P157" s="8"/>
    </row>
    <row r="158" spans="1:16" ht="20.100000000000001" hidden="1" customHeight="1" x14ac:dyDescent="0.25">
      <c r="A158" s="96" t="str">
        <f>IF(कार्मिक_विवरण[NAME]="","",ROWS($A$2:A155))</f>
        <v/>
      </c>
      <c r="B158" s="95" t="str">
        <f>IF('शालादर्पण कार्मिक DATA'!A157="","",'शालादर्पण कार्मिक DATA'!A157)</f>
        <v/>
      </c>
      <c r="C158" s="95" t="str">
        <f>UPPER(IF('शालादर्पण कार्मिक DATA'!F157="","",'शालादर्पण कार्मिक DATA'!F157))</f>
        <v/>
      </c>
      <c r="D158" s="97" t="str">
        <f>IF('शालादर्पण कार्मिक DATA'!E157="","",'शालादर्पण कार्मिक DATA'!E157)</f>
        <v/>
      </c>
      <c r="E158" s="95" t="str">
        <f>IF('शालादर्पण कार्मिक DATA'!K157="","",'शालादर्पण कार्मिक DATA'!K157)</f>
        <v/>
      </c>
      <c r="F158" s="95" t="str">
        <f>IF('शालादर्पण कार्मिक DATA'!B157="","",'शालादर्पण कार्मिक DATA'!B157)</f>
        <v/>
      </c>
      <c r="G158" s="8"/>
      <c r="H158" s="8"/>
      <c r="I158" s="8"/>
      <c r="J158" s="8"/>
      <c r="K158" s="9"/>
      <c r="L158" s="25" t="e">
        <f>IF('शालादर्पण कार्मिक DATA'!#REF!="","",'शालादर्पण कार्मिक DATA'!#REF!)</f>
        <v>#REF!</v>
      </c>
      <c r="M158" s="8"/>
      <c r="N158" s="8"/>
      <c r="O158" s="7"/>
      <c r="P158" s="8"/>
    </row>
    <row r="159" spans="1:16" ht="20.100000000000001" hidden="1" customHeight="1" x14ac:dyDescent="0.25">
      <c r="A159" s="96" t="str">
        <f>IF(कार्मिक_विवरण[NAME]="","",ROWS($A$2:A156))</f>
        <v/>
      </c>
      <c r="B159" s="95" t="str">
        <f>IF('शालादर्पण कार्मिक DATA'!A158="","",'शालादर्पण कार्मिक DATA'!A158)</f>
        <v/>
      </c>
      <c r="C159" s="95" t="str">
        <f>UPPER(IF('शालादर्पण कार्मिक DATA'!F158="","",'शालादर्पण कार्मिक DATA'!F158))</f>
        <v/>
      </c>
      <c r="D159" s="97" t="str">
        <f>IF('शालादर्पण कार्मिक DATA'!E158="","",'शालादर्पण कार्मिक DATA'!E158)</f>
        <v/>
      </c>
      <c r="E159" s="95" t="str">
        <f>IF('शालादर्पण कार्मिक DATA'!K158="","",'शालादर्पण कार्मिक DATA'!K158)</f>
        <v/>
      </c>
      <c r="F159" s="95" t="str">
        <f>IF('शालादर्पण कार्मिक DATA'!B158="","",'शालादर्पण कार्मिक DATA'!B158)</f>
        <v/>
      </c>
      <c r="G159" s="8"/>
      <c r="H159" s="8"/>
      <c r="I159" s="8"/>
      <c r="J159" s="8"/>
      <c r="K159" s="9"/>
      <c r="L159" s="25" t="e">
        <f>IF('शालादर्पण कार्मिक DATA'!#REF!="","",'शालादर्पण कार्मिक DATA'!#REF!)</f>
        <v>#REF!</v>
      </c>
      <c r="M159" s="8"/>
      <c r="N159" s="8"/>
      <c r="O159" s="7"/>
      <c r="P159" s="8"/>
    </row>
    <row r="160" spans="1:16" ht="20.100000000000001" hidden="1" customHeight="1" x14ac:dyDescent="0.25">
      <c r="A160" s="96" t="str">
        <f>IF(कार्मिक_विवरण[NAME]="","",ROWS($A$2:A157))</f>
        <v/>
      </c>
      <c r="B160" s="95" t="str">
        <f>IF('शालादर्पण कार्मिक DATA'!A159="","",'शालादर्पण कार्मिक DATA'!A159)</f>
        <v/>
      </c>
      <c r="C160" s="95" t="str">
        <f>UPPER(IF('शालादर्पण कार्मिक DATA'!F159="","",'शालादर्पण कार्मिक DATA'!F159))</f>
        <v/>
      </c>
      <c r="D160" s="97" t="str">
        <f>IF('शालादर्पण कार्मिक DATA'!E159="","",'शालादर्पण कार्मिक DATA'!E159)</f>
        <v/>
      </c>
      <c r="E160" s="95" t="str">
        <f>IF('शालादर्पण कार्मिक DATA'!K159="","",'शालादर्पण कार्मिक DATA'!K159)</f>
        <v/>
      </c>
      <c r="F160" s="95" t="str">
        <f>IF('शालादर्पण कार्मिक DATA'!B159="","",'शालादर्पण कार्मिक DATA'!B159)</f>
        <v/>
      </c>
      <c r="G160" s="8"/>
      <c r="H160" s="8"/>
      <c r="I160" s="8"/>
      <c r="J160" s="8"/>
      <c r="K160" s="9"/>
      <c r="L160" s="25" t="e">
        <f>IF('शालादर्पण कार्मिक DATA'!#REF!="","",'शालादर्पण कार्मिक DATA'!#REF!)</f>
        <v>#REF!</v>
      </c>
      <c r="M160" s="8"/>
      <c r="N160" s="8"/>
      <c r="O160" s="7"/>
      <c r="P160" s="8"/>
    </row>
    <row r="161" spans="1:16" ht="20.100000000000001" hidden="1" customHeight="1" x14ac:dyDescent="0.25">
      <c r="A161" s="96" t="str">
        <f>IF(कार्मिक_विवरण[NAME]="","",ROWS($A$2:A158))</f>
        <v/>
      </c>
      <c r="B161" s="95" t="str">
        <f>IF('शालादर्पण कार्मिक DATA'!A160="","",'शालादर्पण कार्मिक DATA'!A160)</f>
        <v/>
      </c>
      <c r="C161" s="95" t="str">
        <f>UPPER(IF('शालादर्पण कार्मिक DATA'!F160="","",'शालादर्पण कार्मिक DATA'!F160))</f>
        <v/>
      </c>
      <c r="D161" s="97" t="str">
        <f>IF('शालादर्पण कार्मिक DATA'!E160="","",'शालादर्पण कार्मिक DATA'!E160)</f>
        <v/>
      </c>
      <c r="E161" s="95" t="str">
        <f>IF('शालादर्पण कार्मिक DATA'!K160="","",'शालादर्पण कार्मिक DATA'!K160)</f>
        <v/>
      </c>
      <c r="F161" s="95" t="str">
        <f>IF('शालादर्पण कार्मिक DATA'!B160="","",'शालादर्पण कार्मिक DATA'!B160)</f>
        <v/>
      </c>
      <c r="G161" s="8"/>
      <c r="H161" s="8"/>
      <c r="I161" s="8"/>
      <c r="J161" s="8"/>
      <c r="K161" s="9"/>
      <c r="L161" s="25" t="e">
        <f>IF('शालादर्पण कार्मिक DATA'!#REF!="","",'शालादर्पण कार्मिक DATA'!#REF!)</f>
        <v>#REF!</v>
      </c>
      <c r="M161" s="8"/>
      <c r="N161" s="8"/>
      <c r="O161" s="7"/>
      <c r="P161" s="8"/>
    </row>
    <row r="162" spans="1:16" ht="20.100000000000001" hidden="1" customHeight="1" x14ac:dyDescent="0.25">
      <c r="A162" s="96" t="str">
        <f>IF(कार्मिक_विवरण[NAME]="","",ROWS($A$2:A159))</f>
        <v/>
      </c>
      <c r="B162" s="95" t="str">
        <f>IF('शालादर्पण कार्मिक DATA'!A161="","",'शालादर्पण कार्मिक DATA'!A161)</f>
        <v/>
      </c>
      <c r="C162" s="95" t="str">
        <f>UPPER(IF('शालादर्पण कार्मिक DATA'!F161="","",'शालादर्पण कार्मिक DATA'!F161))</f>
        <v/>
      </c>
      <c r="D162" s="97" t="str">
        <f>IF('शालादर्पण कार्मिक DATA'!E161="","",'शालादर्पण कार्मिक DATA'!E161)</f>
        <v/>
      </c>
      <c r="E162" s="95" t="str">
        <f>IF('शालादर्पण कार्मिक DATA'!K161="","",'शालादर्पण कार्मिक DATA'!K161)</f>
        <v/>
      </c>
      <c r="F162" s="95" t="str">
        <f>IF('शालादर्पण कार्मिक DATA'!B161="","",'शालादर्पण कार्मिक DATA'!B161)</f>
        <v/>
      </c>
      <c r="G162" s="8"/>
      <c r="H162" s="8"/>
      <c r="I162" s="8"/>
      <c r="J162" s="8"/>
      <c r="K162" s="9"/>
      <c r="L162" s="25" t="e">
        <f>IF('शालादर्पण कार्मिक DATA'!#REF!="","",'शालादर्पण कार्मिक DATA'!#REF!)</f>
        <v>#REF!</v>
      </c>
      <c r="M162" s="8"/>
      <c r="N162" s="8"/>
      <c r="O162" s="7"/>
      <c r="P162" s="8"/>
    </row>
    <row r="163" spans="1:16" ht="20.100000000000001" hidden="1" customHeight="1" x14ac:dyDescent="0.25">
      <c r="A163" s="96" t="str">
        <f>IF(कार्मिक_विवरण[NAME]="","",ROWS($A$2:A160))</f>
        <v/>
      </c>
      <c r="B163" s="95" t="str">
        <f>IF('शालादर्पण कार्मिक DATA'!A162="","",'शालादर्पण कार्मिक DATA'!A162)</f>
        <v/>
      </c>
      <c r="C163" s="95" t="str">
        <f>UPPER(IF('शालादर्पण कार्मिक DATA'!F162="","",'शालादर्पण कार्मिक DATA'!F162))</f>
        <v/>
      </c>
      <c r="D163" s="97" t="str">
        <f>IF('शालादर्पण कार्मिक DATA'!E162="","",'शालादर्पण कार्मिक DATA'!E162)</f>
        <v/>
      </c>
      <c r="E163" s="95" t="str">
        <f>IF('शालादर्पण कार्मिक DATA'!K162="","",'शालादर्पण कार्मिक DATA'!K162)</f>
        <v/>
      </c>
      <c r="F163" s="95" t="str">
        <f>IF('शालादर्पण कार्मिक DATA'!B162="","",'शालादर्पण कार्मिक DATA'!B162)</f>
        <v/>
      </c>
      <c r="G163" s="8"/>
      <c r="H163" s="8"/>
      <c r="I163" s="8"/>
      <c r="J163" s="8"/>
      <c r="K163" s="9"/>
      <c r="L163" s="25" t="e">
        <f>IF('शालादर्पण कार्मिक DATA'!#REF!="","",'शालादर्पण कार्मिक DATA'!#REF!)</f>
        <v>#REF!</v>
      </c>
      <c r="M163" s="8"/>
      <c r="N163" s="8"/>
      <c r="O163" s="7"/>
      <c r="P163" s="8"/>
    </row>
    <row r="164" spans="1:16" ht="20.100000000000001" hidden="1" customHeight="1" x14ac:dyDescent="0.25">
      <c r="A164" s="96" t="str">
        <f>IF(कार्मिक_विवरण[NAME]="","",ROWS($A$2:A161))</f>
        <v/>
      </c>
      <c r="B164" s="95" t="str">
        <f>IF('शालादर्पण कार्मिक DATA'!A163="","",'शालादर्पण कार्मिक DATA'!A163)</f>
        <v/>
      </c>
      <c r="C164" s="95" t="str">
        <f>UPPER(IF('शालादर्पण कार्मिक DATA'!F163="","",'शालादर्पण कार्मिक DATA'!F163))</f>
        <v/>
      </c>
      <c r="D164" s="97" t="str">
        <f>IF('शालादर्पण कार्मिक DATA'!E163="","",'शालादर्पण कार्मिक DATA'!E163)</f>
        <v/>
      </c>
      <c r="E164" s="95" t="str">
        <f>IF('शालादर्पण कार्मिक DATA'!K163="","",'शालादर्पण कार्मिक DATA'!K163)</f>
        <v/>
      </c>
      <c r="F164" s="95" t="str">
        <f>IF('शालादर्पण कार्मिक DATA'!B163="","",'शालादर्पण कार्मिक DATA'!B163)</f>
        <v/>
      </c>
      <c r="G164" s="8"/>
      <c r="H164" s="8"/>
      <c r="I164" s="8"/>
      <c r="J164" s="8"/>
      <c r="K164" s="9"/>
      <c r="L164" s="25" t="e">
        <f>IF('शालादर्पण कार्मिक DATA'!#REF!="","",'शालादर्पण कार्मिक DATA'!#REF!)</f>
        <v>#REF!</v>
      </c>
      <c r="M164" s="8"/>
      <c r="N164" s="8"/>
      <c r="O164" s="7"/>
      <c r="P164" s="8"/>
    </row>
    <row r="165" spans="1:16" ht="20.100000000000001" hidden="1" customHeight="1" x14ac:dyDescent="0.25">
      <c r="A165" s="96" t="str">
        <f>IF(कार्मिक_विवरण[NAME]="","",ROWS($A$2:A162))</f>
        <v/>
      </c>
      <c r="B165" s="95" t="str">
        <f>IF('शालादर्पण कार्मिक DATA'!A164="","",'शालादर्पण कार्मिक DATA'!A164)</f>
        <v/>
      </c>
      <c r="C165" s="95" t="str">
        <f>UPPER(IF('शालादर्पण कार्मिक DATA'!F164="","",'शालादर्पण कार्मिक DATA'!F164))</f>
        <v/>
      </c>
      <c r="D165" s="97" t="str">
        <f>IF('शालादर्पण कार्मिक DATA'!E164="","",'शालादर्पण कार्मिक DATA'!E164)</f>
        <v/>
      </c>
      <c r="E165" s="95" t="str">
        <f>IF('शालादर्पण कार्मिक DATA'!K164="","",'शालादर्पण कार्मिक DATA'!K164)</f>
        <v/>
      </c>
      <c r="F165" s="95" t="str">
        <f>IF('शालादर्पण कार्मिक DATA'!B164="","",'शालादर्पण कार्मिक DATA'!B164)</f>
        <v/>
      </c>
      <c r="G165" s="8"/>
      <c r="H165" s="8"/>
      <c r="I165" s="8"/>
      <c r="J165" s="8"/>
      <c r="K165" s="9"/>
      <c r="L165" s="25" t="e">
        <f>IF('शालादर्पण कार्मिक DATA'!#REF!="","",'शालादर्पण कार्मिक DATA'!#REF!)</f>
        <v>#REF!</v>
      </c>
      <c r="M165" s="8"/>
      <c r="N165" s="8"/>
      <c r="O165" s="7"/>
      <c r="P165" s="8"/>
    </row>
    <row r="166" spans="1:16" ht="20.100000000000001" hidden="1" customHeight="1" x14ac:dyDescent="0.25">
      <c r="A166" s="96" t="str">
        <f>IF(कार्मिक_विवरण[NAME]="","",ROWS($A$2:A163))</f>
        <v/>
      </c>
      <c r="B166" s="95" t="str">
        <f>IF('शालादर्पण कार्मिक DATA'!A165="","",'शालादर्पण कार्मिक DATA'!A165)</f>
        <v/>
      </c>
      <c r="C166" s="95" t="str">
        <f>UPPER(IF('शालादर्पण कार्मिक DATA'!F165="","",'शालादर्पण कार्मिक DATA'!F165))</f>
        <v/>
      </c>
      <c r="D166" s="97" t="str">
        <f>IF('शालादर्पण कार्मिक DATA'!E165="","",'शालादर्पण कार्मिक DATA'!E165)</f>
        <v/>
      </c>
      <c r="E166" s="95" t="str">
        <f>IF('शालादर्पण कार्मिक DATA'!K165="","",'शालादर्पण कार्मिक DATA'!K165)</f>
        <v/>
      </c>
      <c r="F166" s="95" t="str">
        <f>IF('शालादर्पण कार्मिक DATA'!B165="","",'शालादर्पण कार्मिक DATA'!B165)</f>
        <v/>
      </c>
      <c r="G166" s="8"/>
      <c r="H166" s="8"/>
      <c r="I166" s="8"/>
      <c r="J166" s="8"/>
      <c r="K166" s="9"/>
      <c r="L166" s="25" t="e">
        <f>IF('शालादर्पण कार्मिक DATA'!#REF!="","",'शालादर्पण कार्मिक DATA'!#REF!)</f>
        <v>#REF!</v>
      </c>
      <c r="M166" s="8"/>
      <c r="N166" s="8"/>
      <c r="O166" s="7"/>
      <c r="P166" s="8"/>
    </row>
    <row r="167" spans="1:16" ht="20.100000000000001" hidden="1" customHeight="1" x14ac:dyDescent="0.25">
      <c r="A167" s="96" t="str">
        <f>IF(कार्मिक_विवरण[NAME]="","",ROWS($A$2:A164))</f>
        <v/>
      </c>
      <c r="B167" s="95" t="str">
        <f>IF('शालादर्पण कार्मिक DATA'!A166="","",'शालादर्पण कार्मिक DATA'!A166)</f>
        <v/>
      </c>
      <c r="C167" s="95" t="str">
        <f>UPPER(IF('शालादर्पण कार्मिक DATA'!F166="","",'शालादर्पण कार्मिक DATA'!F166))</f>
        <v/>
      </c>
      <c r="D167" s="97" t="str">
        <f>IF('शालादर्पण कार्मिक DATA'!E166="","",'शालादर्पण कार्मिक DATA'!E166)</f>
        <v/>
      </c>
      <c r="E167" s="95" t="str">
        <f>IF('शालादर्पण कार्मिक DATA'!K166="","",'शालादर्पण कार्मिक DATA'!K166)</f>
        <v/>
      </c>
      <c r="F167" s="95" t="str">
        <f>IF('शालादर्पण कार्मिक DATA'!B166="","",'शालादर्पण कार्मिक DATA'!B166)</f>
        <v/>
      </c>
      <c r="G167" s="8"/>
      <c r="H167" s="8"/>
      <c r="I167" s="8"/>
      <c r="J167" s="8"/>
      <c r="K167" s="9"/>
      <c r="L167" s="25" t="e">
        <f>IF('शालादर्पण कार्मिक DATA'!#REF!="","",'शालादर्पण कार्मिक DATA'!#REF!)</f>
        <v>#REF!</v>
      </c>
      <c r="M167" s="8"/>
      <c r="N167" s="8"/>
      <c r="O167" s="7"/>
      <c r="P167" s="8"/>
    </row>
    <row r="168" spans="1:16" ht="20.100000000000001" hidden="1" customHeight="1" x14ac:dyDescent="0.25">
      <c r="A168" s="96" t="str">
        <f>IF(कार्मिक_विवरण[NAME]="","",ROWS($A$2:A165))</f>
        <v/>
      </c>
      <c r="B168" s="95" t="str">
        <f>IF('शालादर्पण कार्मिक DATA'!A167="","",'शालादर्पण कार्मिक DATA'!A167)</f>
        <v/>
      </c>
      <c r="C168" s="95" t="str">
        <f>UPPER(IF('शालादर्पण कार्मिक DATA'!F167="","",'शालादर्पण कार्मिक DATA'!F167))</f>
        <v/>
      </c>
      <c r="D168" s="97" t="str">
        <f>IF('शालादर्पण कार्मिक DATA'!E167="","",'शालादर्पण कार्मिक DATA'!E167)</f>
        <v/>
      </c>
      <c r="E168" s="95" t="str">
        <f>IF('शालादर्पण कार्मिक DATA'!K167="","",'शालादर्पण कार्मिक DATA'!K167)</f>
        <v/>
      </c>
      <c r="F168" s="95" t="str">
        <f>IF('शालादर्पण कार्मिक DATA'!B167="","",'शालादर्पण कार्मिक DATA'!B167)</f>
        <v/>
      </c>
      <c r="G168" s="8"/>
      <c r="H168" s="8"/>
      <c r="I168" s="8"/>
      <c r="J168" s="8"/>
      <c r="K168" s="9"/>
      <c r="L168" s="25" t="e">
        <f>IF('शालादर्पण कार्मिक DATA'!#REF!="","",'शालादर्पण कार्मिक DATA'!#REF!)</f>
        <v>#REF!</v>
      </c>
      <c r="M168" s="8"/>
      <c r="N168" s="8"/>
      <c r="O168" s="7"/>
      <c r="P168" s="8"/>
    </row>
    <row r="169" spans="1:16" ht="20.100000000000001" hidden="1" customHeight="1" x14ac:dyDescent="0.25">
      <c r="A169" s="96" t="str">
        <f>IF(कार्मिक_विवरण[NAME]="","",ROWS($A$2:A166))</f>
        <v/>
      </c>
      <c r="B169" s="95" t="str">
        <f>IF('शालादर्पण कार्मिक DATA'!A168="","",'शालादर्पण कार्मिक DATA'!A168)</f>
        <v/>
      </c>
      <c r="C169" s="95" t="str">
        <f>UPPER(IF('शालादर्पण कार्मिक DATA'!F168="","",'शालादर्पण कार्मिक DATA'!F168))</f>
        <v/>
      </c>
      <c r="D169" s="97" t="str">
        <f>IF('शालादर्पण कार्मिक DATA'!E168="","",'शालादर्पण कार्मिक DATA'!E168)</f>
        <v/>
      </c>
      <c r="E169" s="95" t="str">
        <f>IF('शालादर्पण कार्मिक DATA'!K168="","",'शालादर्पण कार्मिक DATA'!K168)</f>
        <v/>
      </c>
      <c r="F169" s="95" t="str">
        <f>IF('शालादर्पण कार्मिक DATA'!B168="","",'शालादर्पण कार्मिक DATA'!B168)</f>
        <v/>
      </c>
      <c r="G169" s="8"/>
      <c r="H169" s="8"/>
      <c r="I169" s="8"/>
      <c r="J169" s="8"/>
      <c r="K169" s="9"/>
      <c r="L169" s="25" t="e">
        <f>IF('शालादर्पण कार्मिक DATA'!#REF!="","",'शालादर्पण कार्मिक DATA'!#REF!)</f>
        <v>#REF!</v>
      </c>
      <c r="M169" s="8"/>
      <c r="N169" s="8"/>
      <c r="O169" s="7"/>
      <c r="P169" s="8"/>
    </row>
    <row r="170" spans="1:16" ht="20.100000000000001" hidden="1" customHeight="1" x14ac:dyDescent="0.25">
      <c r="A170" s="96" t="str">
        <f>IF(कार्मिक_विवरण[NAME]="","",ROWS($A$2:A167))</f>
        <v/>
      </c>
      <c r="B170" s="95" t="str">
        <f>IF('शालादर्पण कार्मिक DATA'!A169="","",'शालादर्पण कार्मिक DATA'!A169)</f>
        <v/>
      </c>
      <c r="C170" s="95" t="str">
        <f>UPPER(IF('शालादर्पण कार्मिक DATA'!F169="","",'शालादर्पण कार्मिक DATA'!F169))</f>
        <v/>
      </c>
      <c r="D170" s="97" t="str">
        <f>IF('शालादर्पण कार्मिक DATA'!E169="","",'शालादर्पण कार्मिक DATA'!E169)</f>
        <v/>
      </c>
      <c r="E170" s="95" t="str">
        <f>IF('शालादर्पण कार्मिक DATA'!K169="","",'शालादर्पण कार्मिक DATA'!K169)</f>
        <v/>
      </c>
      <c r="F170" s="95" t="str">
        <f>IF('शालादर्पण कार्मिक DATA'!B169="","",'शालादर्पण कार्मिक DATA'!B169)</f>
        <v/>
      </c>
      <c r="G170" s="8"/>
      <c r="H170" s="8"/>
      <c r="I170" s="8"/>
      <c r="J170" s="8"/>
      <c r="K170" s="9"/>
      <c r="L170" s="25" t="e">
        <f>IF('शालादर्पण कार्मिक DATA'!#REF!="","",'शालादर्पण कार्मिक DATA'!#REF!)</f>
        <v>#REF!</v>
      </c>
      <c r="M170" s="8"/>
      <c r="N170" s="8"/>
      <c r="O170" s="7"/>
      <c r="P170" s="8"/>
    </row>
    <row r="171" spans="1:16" ht="20.100000000000001" hidden="1" customHeight="1" x14ac:dyDescent="0.25">
      <c r="A171" s="96" t="str">
        <f>IF(कार्मिक_विवरण[NAME]="","",ROWS($A$2:A168))</f>
        <v/>
      </c>
      <c r="B171" s="95" t="str">
        <f>IF('शालादर्पण कार्मिक DATA'!A170="","",'शालादर्पण कार्मिक DATA'!A170)</f>
        <v/>
      </c>
      <c r="C171" s="95" t="str">
        <f>UPPER(IF('शालादर्पण कार्मिक DATA'!F170="","",'शालादर्पण कार्मिक DATA'!F170))</f>
        <v/>
      </c>
      <c r="D171" s="97" t="str">
        <f>IF('शालादर्पण कार्मिक DATA'!E170="","",'शालादर्पण कार्मिक DATA'!E170)</f>
        <v/>
      </c>
      <c r="E171" s="95" t="str">
        <f>IF('शालादर्पण कार्मिक DATA'!K170="","",'शालादर्पण कार्मिक DATA'!K170)</f>
        <v/>
      </c>
      <c r="F171" s="95" t="str">
        <f>IF('शालादर्पण कार्मिक DATA'!B170="","",'शालादर्पण कार्मिक DATA'!B170)</f>
        <v/>
      </c>
      <c r="G171" s="8"/>
      <c r="H171" s="8"/>
      <c r="I171" s="8"/>
      <c r="J171" s="8"/>
      <c r="K171" s="9"/>
      <c r="L171" s="25" t="e">
        <f>IF('शालादर्पण कार्मिक DATA'!#REF!="","",'शालादर्पण कार्मिक DATA'!#REF!)</f>
        <v>#REF!</v>
      </c>
      <c r="M171" s="8"/>
      <c r="N171" s="8"/>
      <c r="O171" s="7"/>
      <c r="P171" s="8"/>
    </row>
    <row r="172" spans="1:16" ht="20.100000000000001" hidden="1" customHeight="1" x14ac:dyDescent="0.25">
      <c r="A172" s="96" t="str">
        <f>IF(कार्मिक_विवरण[NAME]="","",ROWS($A$2:A169))</f>
        <v/>
      </c>
      <c r="B172" s="95" t="str">
        <f>IF('शालादर्पण कार्मिक DATA'!A171="","",'शालादर्पण कार्मिक DATA'!A171)</f>
        <v/>
      </c>
      <c r="C172" s="95" t="str">
        <f>UPPER(IF('शालादर्पण कार्मिक DATA'!F171="","",'शालादर्पण कार्मिक DATA'!F171))</f>
        <v/>
      </c>
      <c r="D172" s="97" t="str">
        <f>IF('शालादर्पण कार्मिक DATA'!E171="","",'शालादर्पण कार्मिक DATA'!E171)</f>
        <v/>
      </c>
      <c r="E172" s="95" t="str">
        <f>IF('शालादर्पण कार्मिक DATA'!K171="","",'शालादर्पण कार्मिक DATA'!K171)</f>
        <v/>
      </c>
      <c r="F172" s="95" t="str">
        <f>IF('शालादर्पण कार्मिक DATA'!B171="","",'शालादर्पण कार्मिक DATA'!B171)</f>
        <v/>
      </c>
      <c r="G172" s="8"/>
      <c r="H172" s="8"/>
      <c r="I172" s="8"/>
      <c r="J172" s="8"/>
      <c r="K172" s="9"/>
      <c r="L172" s="25" t="e">
        <f>IF('शालादर्पण कार्मिक DATA'!#REF!="","",'शालादर्पण कार्मिक DATA'!#REF!)</f>
        <v>#REF!</v>
      </c>
      <c r="M172" s="8"/>
      <c r="N172" s="8"/>
      <c r="O172" s="7"/>
      <c r="P172" s="8"/>
    </row>
    <row r="173" spans="1:16" ht="20.100000000000001" hidden="1" customHeight="1" x14ac:dyDescent="0.25">
      <c r="A173" s="96" t="str">
        <f>IF(कार्मिक_विवरण[NAME]="","",ROWS($A$2:A170))</f>
        <v/>
      </c>
      <c r="B173" s="95" t="str">
        <f>IF('शालादर्पण कार्मिक DATA'!A172="","",'शालादर्पण कार्मिक DATA'!A172)</f>
        <v/>
      </c>
      <c r="C173" s="95" t="str">
        <f>UPPER(IF('शालादर्पण कार्मिक DATA'!F172="","",'शालादर्पण कार्मिक DATA'!F172))</f>
        <v/>
      </c>
      <c r="D173" s="97" t="str">
        <f>IF('शालादर्पण कार्मिक DATA'!E172="","",'शालादर्पण कार्मिक DATA'!E172)</f>
        <v/>
      </c>
      <c r="E173" s="95" t="str">
        <f>IF('शालादर्पण कार्मिक DATA'!K172="","",'शालादर्पण कार्मिक DATA'!K172)</f>
        <v/>
      </c>
      <c r="F173" s="95" t="str">
        <f>IF('शालादर्पण कार्मिक DATA'!B172="","",'शालादर्पण कार्मिक DATA'!B172)</f>
        <v/>
      </c>
      <c r="G173" s="8"/>
      <c r="H173" s="8"/>
      <c r="I173" s="8"/>
      <c r="J173" s="8"/>
      <c r="K173" s="9"/>
      <c r="L173" s="25" t="e">
        <f>IF('शालादर्पण कार्मिक DATA'!#REF!="","",'शालादर्पण कार्मिक DATA'!#REF!)</f>
        <v>#REF!</v>
      </c>
      <c r="M173" s="8"/>
      <c r="N173" s="8"/>
      <c r="O173" s="7"/>
      <c r="P173" s="8"/>
    </row>
    <row r="174" spans="1:16" ht="20.100000000000001" hidden="1" customHeight="1" x14ac:dyDescent="0.25">
      <c r="A174" s="96" t="str">
        <f>IF(कार्मिक_विवरण[NAME]="","",ROWS($A$2:A171))</f>
        <v/>
      </c>
      <c r="B174" s="95" t="str">
        <f>IF('शालादर्पण कार्मिक DATA'!A173="","",'शालादर्पण कार्मिक DATA'!A173)</f>
        <v/>
      </c>
      <c r="C174" s="95" t="str">
        <f>UPPER(IF('शालादर्पण कार्मिक DATA'!F173="","",'शालादर्पण कार्मिक DATA'!F173))</f>
        <v/>
      </c>
      <c r="D174" s="97" t="str">
        <f>IF('शालादर्पण कार्मिक DATA'!E173="","",'शालादर्पण कार्मिक DATA'!E173)</f>
        <v/>
      </c>
      <c r="E174" s="95" t="str">
        <f>IF('शालादर्पण कार्मिक DATA'!K173="","",'शालादर्पण कार्मिक DATA'!K173)</f>
        <v/>
      </c>
      <c r="F174" s="95" t="str">
        <f>IF('शालादर्पण कार्मिक DATA'!B173="","",'शालादर्पण कार्मिक DATA'!B173)</f>
        <v/>
      </c>
      <c r="G174" s="8"/>
      <c r="H174" s="8"/>
      <c r="I174" s="8"/>
      <c r="J174" s="8"/>
      <c r="K174" s="9"/>
      <c r="L174" s="25" t="e">
        <f>IF('शालादर्पण कार्मिक DATA'!#REF!="","",'शालादर्पण कार्मिक DATA'!#REF!)</f>
        <v>#REF!</v>
      </c>
      <c r="M174" s="8"/>
      <c r="N174" s="8"/>
      <c r="O174" s="7"/>
      <c r="P174" s="8"/>
    </row>
    <row r="175" spans="1:16" ht="20.100000000000001" hidden="1" customHeight="1" x14ac:dyDescent="0.25">
      <c r="A175" s="96" t="str">
        <f>IF(कार्मिक_विवरण[NAME]="","",ROWS($A$2:A172))</f>
        <v/>
      </c>
      <c r="B175" s="95" t="str">
        <f>IF('शालादर्पण कार्मिक DATA'!A174="","",'शालादर्पण कार्मिक DATA'!A174)</f>
        <v/>
      </c>
      <c r="C175" s="95" t="str">
        <f>UPPER(IF('शालादर्पण कार्मिक DATA'!F174="","",'शालादर्पण कार्मिक DATA'!F174))</f>
        <v/>
      </c>
      <c r="D175" s="97" t="str">
        <f>IF('शालादर्पण कार्मिक DATA'!E174="","",'शालादर्पण कार्मिक DATA'!E174)</f>
        <v/>
      </c>
      <c r="E175" s="95" t="str">
        <f>IF('शालादर्पण कार्मिक DATA'!K174="","",'शालादर्पण कार्मिक DATA'!K174)</f>
        <v/>
      </c>
      <c r="F175" s="95" t="str">
        <f>IF('शालादर्पण कार्मिक DATA'!B174="","",'शालादर्पण कार्मिक DATA'!B174)</f>
        <v/>
      </c>
      <c r="G175" s="8"/>
      <c r="H175" s="8"/>
      <c r="I175" s="8"/>
      <c r="J175" s="8"/>
      <c r="K175" s="9"/>
      <c r="L175" s="25" t="e">
        <f>IF('शालादर्पण कार्मिक DATA'!#REF!="","",'शालादर्पण कार्मिक DATA'!#REF!)</f>
        <v>#REF!</v>
      </c>
      <c r="M175" s="8"/>
      <c r="N175" s="8"/>
      <c r="O175" s="7"/>
      <c r="P175" s="8"/>
    </row>
    <row r="176" spans="1:16" ht="20.100000000000001" hidden="1" customHeight="1" x14ac:dyDescent="0.25">
      <c r="A176" s="96" t="str">
        <f>IF(कार्मिक_विवरण[NAME]="","",ROWS($A$2:A173))</f>
        <v/>
      </c>
      <c r="B176" s="95" t="str">
        <f>IF('शालादर्पण कार्मिक DATA'!A175="","",'शालादर्पण कार्मिक DATA'!A175)</f>
        <v/>
      </c>
      <c r="C176" s="95" t="str">
        <f>UPPER(IF('शालादर्पण कार्मिक DATA'!F175="","",'शालादर्पण कार्मिक DATA'!F175))</f>
        <v/>
      </c>
      <c r="D176" s="97" t="str">
        <f>IF('शालादर्पण कार्मिक DATA'!E175="","",'शालादर्पण कार्मिक DATA'!E175)</f>
        <v/>
      </c>
      <c r="E176" s="95" t="str">
        <f>IF('शालादर्पण कार्मिक DATA'!K175="","",'शालादर्पण कार्मिक DATA'!K175)</f>
        <v/>
      </c>
      <c r="F176" s="95" t="str">
        <f>IF('शालादर्पण कार्मिक DATA'!B175="","",'शालादर्पण कार्मिक DATA'!B175)</f>
        <v/>
      </c>
      <c r="G176" s="8"/>
      <c r="H176" s="8"/>
      <c r="I176" s="8"/>
      <c r="J176" s="8"/>
      <c r="K176" s="9"/>
      <c r="L176" s="25" t="e">
        <f>IF('शालादर्पण कार्मिक DATA'!#REF!="","",'शालादर्पण कार्मिक DATA'!#REF!)</f>
        <v>#REF!</v>
      </c>
      <c r="M176" s="8"/>
      <c r="N176" s="8"/>
      <c r="O176" s="7"/>
      <c r="P176" s="8"/>
    </row>
    <row r="177" spans="1:16" ht="20.100000000000001" hidden="1" customHeight="1" x14ac:dyDescent="0.25">
      <c r="A177" s="96" t="str">
        <f>IF(कार्मिक_विवरण[NAME]="","",ROWS($A$2:A174))</f>
        <v/>
      </c>
      <c r="B177" s="95" t="str">
        <f>IF('शालादर्पण कार्मिक DATA'!A176="","",'शालादर्पण कार्मिक DATA'!A176)</f>
        <v/>
      </c>
      <c r="C177" s="95" t="str">
        <f>UPPER(IF('शालादर्पण कार्मिक DATA'!F176="","",'शालादर्पण कार्मिक DATA'!F176))</f>
        <v/>
      </c>
      <c r="D177" s="97" t="str">
        <f>IF('शालादर्पण कार्मिक DATA'!E176="","",'शालादर्पण कार्मिक DATA'!E176)</f>
        <v/>
      </c>
      <c r="E177" s="95" t="str">
        <f>IF('शालादर्पण कार्मिक DATA'!K176="","",'शालादर्पण कार्मिक DATA'!K176)</f>
        <v/>
      </c>
      <c r="F177" s="95" t="str">
        <f>IF('शालादर्पण कार्मिक DATA'!B176="","",'शालादर्पण कार्मिक DATA'!B176)</f>
        <v/>
      </c>
      <c r="G177" s="8"/>
      <c r="H177" s="8"/>
      <c r="I177" s="8"/>
      <c r="J177" s="8"/>
      <c r="K177" s="9"/>
      <c r="L177" s="25" t="e">
        <f>IF('शालादर्पण कार्मिक DATA'!#REF!="","",'शालादर्पण कार्मिक DATA'!#REF!)</f>
        <v>#REF!</v>
      </c>
      <c r="M177" s="8"/>
      <c r="N177" s="8"/>
      <c r="O177" s="7"/>
      <c r="P177" s="8"/>
    </row>
    <row r="178" spans="1:16" ht="20.100000000000001" hidden="1" customHeight="1" x14ac:dyDescent="0.25">
      <c r="A178" s="96" t="str">
        <f>IF(कार्मिक_विवरण[NAME]="","",ROWS($A$2:A175))</f>
        <v/>
      </c>
      <c r="B178" s="95" t="str">
        <f>IF('शालादर्पण कार्मिक DATA'!A177="","",'शालादर्पण कार्मिक DATA'!A177)</f>
        <v/>
      </c>
      <c r="C178" s="95" t="str">
        <f>UPPER(IF('शालादर्पण कार्मिक DATA'!F177="","",'शालादर्पण कार्मिक DATA'!F177))</f>
        <v/>
      </c>
      <c r="D178" s="97" t="str">
        <f>IF('शालादर्पण कार्मिक DATA'!E177="","",'शालादर्पण कार्मिक DATA'!E177)</f>
        <v/>
      </c>
      <c r="E178" s="95" t="str">
        <f>IF('शालादर्पण कार्मिक DATA'!K177="","",'शालादर्पण कार्मिक DATA'!K177)</f>
        <v/>
      </c>
      <c r="F178" s="95" t="str">
        <f>IF('शालादर्पण कार्मिक DATA'!B177="","",'शालादर्पण कार्मिक DATA'!B177)</f>
        <v/>
      </c>
      <c r="G178" s="8"/>
      <c r="H178" s="8"/>
      <c r="I178" s="8"/>
      <c r="J178" s="8"/>
      <c r="K178" s="9"/>
      <c r="L178" s="25" t="e">
        <f>IF('शालादर्पण कार्मिक DATA'!#REF!="","",'शालादर्पण कार्मिक DATA'!#REF!)</f>
        <v>#REF!</v>
      </c>
      <c r="M178" s="8"/>
      <c r="N178" s="8"/>
      <c r="O178" s="7"/>
      <c r="P178" s="8"/>
    </row>
    <row r="179" spans="1:16" ht="20.100000000000001" hidden="1" customHeight="1" x14ac:dyDescent="0.25">
      <c r="A179" s="96" t="str">
        <f>IF(कार्मिक_विवरण[NAME]="","",ROWS($A$2:A176))</f>
        <v/>
      </c>
      <c r="B179" s="95" t="str">
        <f>IF('शालादर्पण कार्मिक DATA'!A178="","",'शालादर्पण कार्मिक DATA'!A178)</f>
        <v/>
      </c>
      <c r="C179" s="95" t="str">
        <f>UPPER(IF('शालादर्पण कार्मिक DATA'!F178="","",'शालादर्पण कार्मिक DATA'!F178))</f>
        <v/>
      </c>
      <c r="D179" s="97" t="str">
        <f>IF('शालादर्पण कार्मिक DATA'!E178="","",'शालादर्पण कार्मिक DATA'!E178)</f>
        <v/>
      </c>
      <c r="E179" s="95" t="str">
        <f>IF('शालादर्पण कार्मिक DATA'!K178="","",'शालादर्पण कार्मिक DATA'!K178)</f>
        <v/>
      </c>
      <c r="F179" s="95" t="str">
        <f>IF('शालादर्पण कार्मिक DATA'!B178="","",'शालादर्पण कार्मिक DATA'!B178)</f>
        <v/>
      </c>
      <c r="G179" s="8"/>
      <c r="H179" s="8"/>
      <c r="I179" s="8"/>
      <c r="J179" s="8"/>
      <c r="K179" s="9"/>
      <c r="L179" s="25" t="e">
        <f>IF('शालादर्पण कार्मिक DATA'!#REF!="","",'शालादर्पण कार्मिक DATA'!#REF!)</f>
        <v>#REF!</v>
      </c>
      <c r="M179" s="8"/>
      <c r="N179" s="8"/>
      <c r="O179" s="7"/>
      <c r="P179" s="8"/>
    </row>
    <row r="180" spans="1:16" ht="20.100000000000001" hidden="1" customHeight="1" x14ac:dyDescent="0.25">
      <c r="A180" s="96" t="str">
        <f>IF(कार्मिक_विवरण[NAME]="","",ROWS($A$2:A177))</f>
        <v/>
      </c>
      <c r="B180" s="95" t="str">
        <f>IF('शालादर्पण कार्मिक DATA'!A179="","",'शालादर्पण कार्मिक DATA'!A179)</f>
        <v/>
      </c>
      <c r="C180" s="95" t="str">
        <f>UPPER(IF('शालादर्पण कार्मिक DATA'!F179="","",'शालादर्पण कार्मिक DATA'!F179))</f>
        <v/>
      </c>
      <c r="D180" s="97" t="str">
        <f>IF('शालादर्पण कार्मिक DATA'!E179="","",'शालादर्पण कार्मिक DATA'!E179)</f>
        <v/>
      </c>
      <c r="E180" s="95" t="str">
        <f>IF('शालादर्पण कार्मिक DATA'!K179="","",'शालादर्पण कार्मिक DATA'!K179)</f>
        <v/>
      </c>
      <c r="F180" s="95" t="str">
        <f>IF('शालादर्पण कार्मिक DATA'!B179="","",'शालादर्पण कार्मिक DATA'!B179)</f>
        <v/>
      </c>
      <c r="G180" s="8"/>
      <c r="H180" s="8"/>
      <c r="I180" s="8"/>
      <c r="J180" s="8"/>
      <c r="K180" s="9"/>
      <c r="L180" s="25" t="e">
        <f>IF('शालादर्पण कार्मिक DATA'!#REF!="","",'शालादर्पण कार्मिक DATA'!#REF!)</f>
        <v>#REF!</v>
      </c>
      <c r="M180" s="8"/>
      <c r="N180" s="8"/>
      <c r="O180" s="7"/>
      <c r="P180" s="8"/>
    </row>
    <row r="181" spans="1:16" ht="20.100000000000001" hidden="1" customHeight="1" x14ac:dyDescent="0.25">
      <c r="A181" s="96" t="str">
        <f>IF(कार्मिक_विवरण[NAME]="","",ROWS($A$2:A178))</f>
        <v/>
      </c>
      <c r="B181" s="95" t="str">
        <f>IF('शालादर्पण कार्मिक DATA'!A180="","",'शालादर्पण कार्मिक DATA'!A180)</f>
        <v/>
      </c>
      <c r="C181" s="95" t="str">
        <f>UPPER(IF('शालादर्पण कार्मिक DATA'!F180="","",'शालादर्पण कार्मिक DATA'!F180))</f>
        <v/>
      </c>
      <c r="D181" s="97" t="str">
        <f>IF('शालादर्पण कार्मिक DATA'!E180="","",'शालादर्पण कार्मिक DATA'!E180)</f>
        <v/>
      </c>
      <c r="E181" s="95" t="str">
        <f>IF('शालादर्पण कार्मिक DATA'!K180="","",'शालादर्पण कार्मिक DATA'!K180)</f>
        <v/>
      </c>
      <c r="F181" s="95" t="str">
        <f>IF('शालादर्पण कार्मिक DATA'!B180="","",'शालादर्पण कार्मिक DATA'!B180)</f>
        <v/>
      </c>
      <c r="G181" s="8"/>
      <c r="H181" s="8"/>
      <c r="I181" s="8"/>
      <c r="J181" s="8"/>
      <c r="K181" s="9"/>
      <c r="L181" s="25" t="e">
        <f>IF('शालादर्पण कार्मिक DATA'!#REF!="","",'शालादर्पण कार्मिक DATA'!#REF!)</f>
        <v>#REF!</v>
      </c>
      <c r="M181" s="8"/>
      <c r="N181" s="8"/>
      <c r="O181" s="7"/>
      <c r="P181" s="8"/>
    </row>
    <row r="182" spans="1:16" ht="20.100000000000001" hidden="1" customHeight="1" x14ac:dyDescent="0.25">
      <c r="A182" s="96" t="str">
        <f>IF(कार्मिक_विवरण[NAME]="","",ROWS($A$2:A179))</f>
        <v/>
      </c>
      <c r="B182" s="95" t="str">
        <f>IF('शालादर्पण कार्मिक DATA'!A181="","",'शालादर्पण कार्मिक DATA'!A181)</f>
        <v/>
      </c>
      <c r="C182" s="95" t="str">
        <f>UPPER(IF('शालादर्पण कार्मिक DATA'!F181="","",'शालादर्पण कार्मिक DATA'!F181))</f>
        <v/>
      </c>
      <c r="D182" s="97" t="str">
        <f>IF('शालादर्पण कार्मिक DATA'!E181="","",'शालादर्पण कार्मिक DATA'!E181)</f>
        <v/>
      </c>
      <c r="E182" s="95" t="str">
        <f>IF('शालादर्पण कार्मिक DATA'!K181="","",'शालादर्पण कार्मिक DATA'!K181)</f>
        <v/>
      </c>
      <c r="F182" s="95" t="str">
        <f>IF('शालादर्पण कार्मिक DATA'!B181="","",'शालादर्पण कार्मिक DATA'!B181)</f>
        <v/>
      </c>
      <c r="G182" s="8"/>
      <c r="H182" s="8"/>
      <c r="I182" s="8"/>
      <c r="J182" s="8"/>
      <c r="K182" s="9"/>
      <c r="L182" s="25" t="e">
        <f>IF('शालादर्पण कार्मिक DATA'!#REF!="","",'शालादर्पण कार्मिक DATA'!#REF!)</f>
        <v>#REF!</v>
      </c>
      <c r="M182" s="8"/>
      <c r="N182" s="8"/>
      <c r="O182" s="7"/>
      <c r="P182" s="8"/>
    </row>
    <row r="183" spans="1:16" ht="20.100000000000001" hidden="1" customHeight="1" x14ac:dyDescent="0.25">
      <c r="A183" s="96" t="str">
        <f>IF(कार्मिक_विवरण[NAME]="","",ROWS($A$2:A180))</f>
        <v/>
      </c>
      <c r="B183" s="95" t="str">
        <f>IF('शालादर्पण कार्मिक DATA'!A182="","",'शालादर्पण कार्मिक DATA'!A182)</f>
        <v/>
      </c>
      <c r="C183" s="95" t="str">
        <f>UPPER(IF('शालादर्पण कार्मिक DATA'!F182="","",'शालादर्पण कार्मिक DATA'!F182))</f>
        <v/>
      </c>
      <c r="D183" s="97" t="str">
        <f>IF('शालादर्पण कार्मिक DATA'!E182="","",'शालादर्पण कार्मिक DATA'!E182)</f>
        <v/>
      </c>
      <c r="E183" s="95" t="str">
        <f>IF('शालादर्पण कार्मिक DATA'!K182="","",'शालादर्पण कार्मिक DATA'!K182)</f>
        <v/>
      </c>
      <c r="F183" s="95" t="str">
        <f>IF('शालादर्पण कार्मिक DATA'!B182="","",'शालादर्पण कार्मिक DATA'!B182)</f>
        <v/>
      </c>
      <c r="G183" s="8"/>
      <c r="H183" s="8"/>
      <c r="I183" s="8"/>
      <c r="J183" s="8"/>
      <c r="K183" s="9"/>
      <c r="L183" s="25" t="e">
        <f>IF('शालादर्पण कार्मिक DATA'!#REF!="","",'शालादर्पण कार्मिक DATA'!#REF!)</f>
        <v>#REF!</v>
      </c>
      <c r="M183" s="8"/>
      <c r="N183" s="8"/>
      <c r="O183" s="7"/>
      <c r="P183" s="8"/>
    </row>
    <row r="184" spans="1:16" ht="20.100000000000001" hidden="1" customHeight="1" x14ac:dyDescent="0.25">
      <c r="A184" s="96" t="str">
        <f>IF(कार्मिक_विवरण[NAME]="","",ROWS($A$2:A181))</f>
        <v/>
      </c>
      <c r="B184" s="95" t="str">
        <f>IF('शालादर्पण कार्मिक DATA'!A183="","",'शालादर्पण कार्मिक DATA'!A183)</f>
        <v/>
      </c>
      <c r="C184" s="95" t="str">
        <f>UPPER(IF('शालादर्पण कार्मिक DATA'!F183="","",'शालादर्पण कार्मिक DATA'!F183))</f>
        <v/>
      </c>
      <c r="D184" s="97" t="str">
        <f>IF('शालादर्पण कार्मिक DATA'!E183="","",'शालादर्पण कार्मिक DATA'!E183)</f>
        <v/>
      </c>
      <c r="E184" s="95" t="str">
        <f>IF('शालादर्पण कार्मिक DATA'!K183="","",'शालादर्पण कार्मिक DATA'!K183)</f>
        <v/>
      </c>
      <c r="F184" s="95" t="str">
        <f>IF('शालादर्पण कार्मिक DATA'!B183="","",'शालादर्पण कार्मिक DATA'!B183)</f>
        <v/>
      </c>
      <c r="G184" s="8"/>
      <c r="H184" s="8"/>
      <c r="I184" s="8"/>
      <c r="J184" s="8"/>
      <c r="K184" s="9"/>
      <c r="L184" s="25" t="e">
        <f>IF('शालादर्पण कार्मिक DATA'!#REF!="","",'शालादर्पण कार्मिक DATA'!#REF!)</f>
        <v>#REF!</v>
      </c>
      <c r="M184" s="8"/>
      <c r="N184" s="8"/>
      <c r="O184" s="7"/>
      <c r="P184" s="8"/>
    </row>
    <row r="185" spans="1:16" ht="20.100000000000001" hidden="1" customHeight="1" x14ac:dyDescent="0.25">
      <c r="A185" s="96" t="str">
        <f>IF(कार्मिक_विवरण[NAME]="","",ROWS($A$2:A182))</f>
        <v/>
      </c>
      <c r="B185" s="95" t="str">
        <f>IF('शालादर्पण कार्मिक DATA'!A184="","",'शालादर्पण कार्मिक DATA'!A184)</f>
        <v/>
      </c>
      <c r="C185" s="95" t="str">
        <f>UPPER(IF('शालादर्पण कार्मिक DATA'!F184="","",'शालादर्पण कार्मिक DATA'!F184))</f>
        <v/>
      </c>
      <c r="D185" s="97" t="str">
        <f>IF('शालादर्पण कार्मिक DATA'!E184="","",'शालादर्पण कार्मिक DATA'!E184)</f>
        <v/>
      </c>
      <c r="E185" s="95" t="str">
        <f>IF('शालादर्पण कार्मिक DATA'!K184="","",'शालादर्पण कार्मिक DATA'!K184)</f>
        <v/>
      </c>
      <c r="F185" s="95" t="str">
        <f>IF('शालादर्पण कार्मिक DATA'!B184="","",'शालादर्पण कार्मिक DATA'!B184)</f>
        <v/>
      </c>
      <c r="G185" s="8"/>
      <c r="H185" s="8"/>
      <c r="I185" s="8"/>
      <c r="J185" s="8"/>
      <c r="K185" s="9"/>
      <c r="L185" s="25" t="e">
        <f>IF('शालादर्पण कार्मिक DATA'!#REF!="","",'शालादर्पण कार्मिक DATA'!#REF!)</f>
        <v>#REF!</v>
      </c>
      <c r="M185" s="8"/>
      <c r="N185" s="8"/>
      <c r="O185" s="7"/>
      <c r="P185" s="8"/>
    </row>
    <row r="186" spans="1:16" ht="20.100000000000001" hidden="1" customHeight="1" x14ac:dyDescent="0.25">
      <c r="A186" s="96" t="str">
        <f>IF(कार्मिक_विवरण[NAME]="","",ROWS($A$2:A183))</f>
        <v/>
      </c>
      <c r="B186" s="95" t="str">
        <f>IF('शालादर्पण कार्मिक DATA'!A185="","",'शालादर्पण कार्मिक DATA'!A185)</f>
        <v/>
      </c>
      <c r="C186" s="95" t="str">
        <f>UPPER(IF('शालादर्पण कार्मिक DATA'!F185="","",'शालादर्पण कार्मिक DATA'!F185))</f>
        <v/>
      </c>
      <c r="D186" s="97" t="str">
        <f>IF('शालादर्पण कार्मिक DATA'!E185="","",'शालादर्पण कार्मिक DATA'!E185)</f>
        <v/>
      </c>
      <c r="E186" s="95" t="str">
        <f>IF('शालादर्पण कार्मिक DATA'!K185="","",'शालादर्पण कार्मिक DATA'!K185)</f>
        <v/>
      </c>
      <c r="F186" s="95" t="str">
        <f>IF('शालादर्पण कार्मिक DATA'!B185="","",'शालादर्पण कार्मिक DATA'!B185)</f>
        <v/>
      </c>
      <c r="G186" s="8"/>
      <c r="H186" s="8"/>
      <c r="I186" s="8"/>
      <c r="J186" s="8"/>
      <c r="K186" s="9"/>
      <c r="L186" s="25" t="e">
        <f>IF('शालादर्पण कार्मिक DATA'!#REF!="","",'शालादर्पण कार्मिक DATA'!#REF!)</f>
        <v>#REF!</v>
      </c>
      <c r="M186" s="8"/>
      <c r="N186" s="8"/>
      <c r="O186" s="7"/>
      <c r="P186" s="8"/>
    </row>
    <row r="187" spans="1:16" ht="20.100000000000001" hidden="1" customHeight="1" x14ac:dyDescent="0.25">
      <c r="A187" s="96" t="str">
        <f>IF(कार्मिक_विवरण[NAME]="","",ROWS($A$2:A184))</f>
        <v/>
      </c>
      <c r="B187" s="95" t="str">
        <f>IF('शालादर्पण कार्मिक DATA'!A186="","",'शालादर्पण कार्मिक DATA'!A186)</f>
        <v/>
      </c>
      <c r="C187" s="95" t="str">
        <f>UPPER(IF('शालादर्पण कार्मिक DATA'!F186="","",'शालादर्पण कार्मिक DATA'!F186))</f>
        <v/>
      </c>
      <c r="D187" s="97" t="str">
        <f>IF('शालादर्पण कार्मिक DATA'!E186="","",'शालादर्पण कार्मिक DATA'!E186)</f>
        <v/>
      </c>
      <c r="E187" s="95" t="str">
        <f>IF('शालादर्पण कार्मिक DATA'!K186="","",'शालादर्पण कार्मिक DATA'!K186)</f>
        <v/>
      </c>
      <c r="F187" s="95" t="str">
        <f>IF('शालादर्पण कार्मिक DATA'!B186="","",'शालादर्पण कार्मिक DATA'!B186)</f>
        <v/>
      </c>
      <c r="G187" s="8"/>
      <c r="H187" s="8"/>
      <c r="I187" s="8"/>
      <c r="J187" s="8"/>
      <c r="K187" s="9"/>
      <c r="L187" s="25" t="e">
        <f>IF('शालादर्पण कार्मिक DATA'!#REF!="","",'शालादर्पण कार्मिक DATA'!#REF!)</f>
        <v>#REF!</v>
      </c>
      <c r="M187" s="8"/>
      <c r="N187" s="8"/>
      <c r="O187" s="7"/>
      <c r="P187" s="8"/>
    </row>
    <row r="188" spans="1:16" ht="20.100000000000001" hidden="1" customHeight="1" x14ac:dyDescent="0.25">
      <c r="A188" s="96" t="str">
        <f>IF(कार्मिक_विवरण[NAME]="","",ROWS($A$2:A185))</f>
        <v/>
      </c>
      <c r="B188" s="95" t="str">
        <f>IF('शालादर्पण कार्मिक DATA'!A187="","",'शालादर्पण कार्मिक DATA'!A187)</f>
        <v/>
      </c>
      <c r="C188" s="95" t="str">
        <f>UPPER(IF('शालादर्पण कार्मिक DATA'!F187="","",'शालादर्पण कार्मिक DATA'!F187))</f>
        <v/>
      </c>
      <c r="D188" s="97" t="str">
        <f>IF('शालादर्पण कार्मिक DATA'!E187="","",'शालादर्पण कार्मिक DATA'!E187)</f>
        <v/>
      </c>
      <c r="E188" s="95" t="str">
        <f>IF('शालादर्पण कार्मिक DATA'!K187="","",'शालादर्पण कार्मिक DATA'!K187)</f>
        <v/>
      </c>
      <c r="F188" s="95" t="str">
        <f>IF('शालादर्पण कार्मिक DATA'!B187="","",'शालादर्पण कार्मिक DATA'!B187)</f>
        <v/>
      </c>
      <c r="G188" s="8"/>
      <c r="H188" s="8"/>
      <c r="I188" s="8"/>
      <c r="J188" s="8"/>
      <c r="K188" s="9"/>
      <c r="L188" s="25" t="e">
        <f>IF('शालादर्पण कार्मिक DATA'!#REF!="","",'शालादर्पण कार्मिक DATA'!#REF!)</f>
        <v>#REF!</v>
      </c>
      <c r="M188" s="8"/>
      <c r="N188" s="8"/>
      <c r="O188" s="7"/>
      <c r="P188" s="8"/>
    </row>
    <row r="189" spans="1:16" ht="20.100000000000001" hidden="1" customHeight="1" x14ac:dyDescent="0.25">
      <c r="A189" s="96" t="str">
        <f>IF(कार्मिक_विवरण[NAME]="","",ROWS($A$2:A186))</f>
        <v/>
      </c>
      <c r="B189" s="95" t="str">
        <f>IF('शालादर्पण कार्मिक DATA'!A188="","",'शालादर्पण कार्मिक DATA'!A188)</f>
        <v/>
      </c>
      <c r="C189" s="95" t="str">
        <f>UPPER(IF('शालादर्पण कार्मिक DATA'!F188="","",'शालादर्पण कार्मिक DATA'!F188))</f>
        <v/>
      </c>
      <c r="D189" s="97" t="str">
        <f>IF('शालादर्पण कार्मिक DATA'!E188="","",'शालादर्पण कार्मिक DATA'!E188)</f>
        <v/>
      </c>
      <c r="E189" s="95" t="str">
        <f>IF('शालादर्पण कार्मिक DATA'!K188="","",'शालादर्पण कार्मिक DATA'!K188)</f>
        <v/>
      </c>
      <c r="F189" s="95" t="str">
        <f>IF('शालादर्पण कार्मिक DATA'!B188="","",'शालादर्पण कार्मिक DATA'!B188)</f>
        <v/>
      </c>
      <c r="G189" s="8"/>
      <c r="H189" s="8"/>
      <c r="I189" s="8"/>
      <c r="J189" s="8"/>
      <c r="K189" s="9"/>
      <c r="L189" s="25" t="e">
        <f>IF('शालादर्पण कार्मिक DATA'!#REF!="","",'शालादर्पण कार्मिक DATA'!#REF!)</f>
        <v>#REF!</v>
      </c>
      <c r="M189" s="8"/>
      <c r="N189" s="8"/>
      <c r="O189" s="7"/>
      <c r="P189" s="8"/>
    </row>
    <row r="190" spans="1:16" ht="20.100000000000001" hidden="1" customHeight="1" x14ac:dyDescent="0.25">
      <c r="A190" s="96" t="str">
        <f>IF(कार्मिक_विवरण[NAME]="","",ROWS($A$2:A187))</f>
        <v/>
      </c>
      <c r="B190" s="95" t="str">
        <f>IF('शालादर्पण कार्मिक DATA'!A189="","",'शालादर्पण कार्मिक DATA'!A189)</f>
        <v/>
      </c>
      <c r="C190" s="95" t="str">
        <f>UPPER(IF('शालादर्पण कार्मिक DATA'!F189="","",'शालादर्पण कार्मिक DATA'!F189))</f>
        <v/>
      </c>
      <c r="D190" s="97" t="str">
        <f>IF('शालादर्पण कार्मिक DATA'!E189="","",'शालादर्पण कार्मिक DATA'!E189)</f>
        <v/>
      </c>
      <c r="E190" s="95" t="str">
        <f>IF('शालादर्पण कार्मिक DATA'!K189="","",'शालादर्पण कार्मिक DATA'!K189)</f>
        <v/>
      </c>
      <c r="F190" s="95" t="str">
        <f>IF('शालादर्पण कार्मिक DATA'!B189="","",'शालादर्पण कार्मिक DATA'!B189)</f>
        <v/>
      </c>
      <c r="G190" s="8"/>
      <c r="H190" s="8"/>
      <c r="I190" s="8"/>
      <c r="J190" s="8"/>
      <c r="K190" s="9"/>
      <c r="L190" s="25" t="e">
        <f>IF('शालादर्पण कार्मिक DATA'!#REF!="","",'शालादर्पण कार्मिक DATA'!#REF!)</f>
        <v>#REF!</v>
      </c>
      <c r="M190" s="8"/>
      <c r="N190" s="8"/>
      <c r="O190" s="7"/>
      <c r="P190" s="8"/>
    </row>
    <row r="191" spans="1:16" ht="20.100000000000001" hidden="1" customHeight="1" x14ac:dyDescent="0.25">
      <c r="A191" s="96" t="str">
        <f>IF(कार्मिक_विवरण[NAME]="","",ROWS($A$2:A188))</f>
        <v/>
      </c>
      <c r="B191" s="95" t="str">
        <f>IF('शालादर्पण कार्मिक DATA'!A190="","",'शालादर्पण कार्मिक DATA'!A190)</f>
        <v/>
      </c>
      <c r="C191" s="95" t="str">
        <f>UPPER(IF('शालादर्पण कार्मिक DATA'!F190="","",'शालादर्पण कार्मिक DATA'!F190))</f>
        <v/>
      </c>
      <c r="D191" s="97" t="str">
        <f>IF('शालादर्पण कार्मिक DATA'!E190="","",'शालादर्पण कार्मिक DATA'!E190)</f>
        <v/>
      </c>
      <c r="E191" s="95" t="str">
        <f>IF('शालादर्पण कार्मिक DATA'!K190="","",'शालादर्पण कार्मिक DATA'!K190)</f>
        <v/>
      </c>
      <c r="F191" s="95" t="str">
        <f>IF('शालादर्पण कार्मिक DATA'!B190="","",'शालादर्पण कार्मिक DATA'!B190)</f>
        <v/>
      </c>
      <c r="G191" s="8"/>
      <c r="H191" s="8"/>
      <c r="I191" s="8"/>
      <c r="J191" s="8"/>
      <c r="K191" s="9"/>
      <c r="L191" s="25" t="e">
        <f>IF('शालादर्पण कार्मिक DATA'!#REF!="","",'शालादर्पण कार्मिक DATA'!#REF!)</f>
        <v>#REF!</v>
      </c>
      <c r="M191" s="8"/>
      <c r="N191" s="8"/>
      <c r="O191" s="7"/>
      <c r="P191" s="8"/>
    </row>
    <row r="192" spans="1:16" ht="20.100000000000001" hidden="1" customHeight="1" x14ac:dyDescent="0.25">
      <c r="A192" s="96" t="str">
        <f>IF(कार्मिक_विवरण[NAME]="","",ROWS($A$2:A189))</f>
        <v/>
      </c>
      <c r="B192" s="95" t="str">
        <f>IF('शालादर्पण कार्मिक DATA'!A191="","",'शालादर्पण कार्मिक DATA'!A191)</f>
        <v/>
      </c>
      <c r="C192" s="95" t="str">
        <f>UPPER(IF('शालादर्पण कार्मिक DATA'!F191="","",'शालादर्पण कार्मिक DATA'!F191))</f>
        <v/>
      </c>
      <c r="D192" s="97" t="str">
        <f>IF('शालादर्पण कार्मिक DATA'!E191="","",'शालादर्पण कार्मिक DATA'!E191)</f>
        <v/>
      </c>
      <c r="E192" s="95" t="str">
        <f>IF('शालादर्पण कार्मिक DATA'!K191="","",'शालादर्पण कार्मिक DATA'!K191)</f>
        <v/>
      </c>
      <c r="F192" s="95" t="str">
        <f>IF('शालादर्पण कार्मिक DATA'!B191="","",'शालादर्पण कार्मिक DATA'!B191)</f>
        <v/>
      </c>
      <c r="G192" s="8"/>
      <c r="H192" s="8"/>
      <c r="I192" s="8"/>
      <c r="J192" s="8"/>
      <c r="K192" s="9"/>
      <c r="L192" s="25" t="e">
        <f>IF('शालादर्पण कार्मिक DATA'!#REF!="","",'शालादर्पण कार्मिक DATA'!#REF!)</f>
        <v>#REF!</v>
      </c>
      <c r="M192" s="8"/>
      <c r="N192" s="8"/>
      <c r="O192" s="7"/>
      <c r="P192" s="8"/>
    </row>
    <row r="193" spans="1:16" ht="20.100000000000001" hidden="1" customHeight="1" x14ac:dyDescent="0.25">
      <c r="A193" s="96" t="str">
        <f>IF(कार्मिक_विवरण[NAME]="","",ROWS($A$2:A190))</f>
        <v/>
      </c>
      <c r="B193" s="95" t="str">
        <f>IF('शालादर्पण कार्मिक DATA'!A192="","",'शालादर्पण कार्मिक DATA'!A192)</f>
        <v/>
      </c>
      <c r="C193" s="95" t="str">
        <f>UPPER(IF('शालादर्पण कार्मिक DATA'!F192="","",'शालादर्पण कार्मिक DATA'!F192))</f>
        <v/>
      </c>
      <c r="D193" s="97" t="str">
        <f>IF('शालादर्पण कार्मिक DATA'!E192="","",'शालादर्पण कार्मिक DATA'!E192)</f>
        <v/>
      </c>
      <c r="E193" s="95" t="str">
        <f>IF('शालादर्पण कार्मिक DATA'!K192="","",'शालादर्पण कार्मिक DATA'!K192)</f>
        <v/>
      </c>
      <c r="F193" s="95" t="str">
        <f>IF('शालादर्पण कार्मिक DATA'!B192="","",'शालादर्पण कार्मिक DATA'!B192)</f>
        <v/>
      </c>
      <c r="G193" s="8"/>
      <c r="H193" s="8"/>
      <c r="I193" s="8"/>
      <c r="J193" s="8"/>
      <c r="K193" s="9"/>
      <c r="L193" s="25" t="e">
        <f>IF('शालादर्पण कार्मिक DATA'!#REF!="","",'शालादर्पण कार्मिक DATA'!#REF!)</f>
        <v>#REF!</v>
      </c>
      <c r="M193" s="8"/>
      <c r="N193" s="8"/>
      <c r="O193" s="7"/>
      <c r="P193" s="8"/>
    </row>
    <row r="194" spans="1:16" ht="20.100000000000001" hidden="1" customHeight="1" x14ac:dyDescent="0.25">
      <c r="A194" s="96" t="str">
        <f>IF(कार्मिक_विवरण[NAME]="","",ROWS($A$2:A191))</f>
        <v/>
      </c>
      <c r="B194" s="95" t="str">
        <f>IF('शालादर्पण कार्मिक DATA'!A193="","",'शालादर्पण कार्मिक DATA'!A193)</f>
        <v/>
      </c>
      <c r="C194" s="95" t="str">
        <f>UPPER(IF('शालादर्पण कार्मिक DATA'!F193="","",'शालादर्पण कार्मिक DATA'!F193))</f>
        <v/>
      </c>
      <c r="D194" s="97" t="str">
        <f>IF('शालादर्पण कार्मिक DATA'!E193="","",'शालादर्पण कार्मिक DATA'!E193)</f>
        <v/>
      </c>
      <c r="E194" s="95" t="str">
        <f>IF('शालादर्पण कार्मिक DATA'!K193="","",'शालादर्पण कार्मिक DATA'!K193)</f>
        <v/>
      </c>
      <c r="F194" s="95" t="str">
        <f>IF('शालादर्पण कार्मिक DATA'!B193="","",'शालादर्पण कार्मिक DATA'!B193)</f>
        <v/>
      </c>
      <c r="G194" s="8"/>
      <c r="H194" s="8"/>
      <c r="I194" s="8"/>
      <c r="J194" s="8"/>
      <c r="K194" s="9"/>
      <c r="L194" s="25" t="e">
        <f>IF('शालादर्पण कार्मिक DATA'!#REF!="","",'शालादर्पण कार्मिक DATA'!#REF!)</f>
        <v>#REF!</v>
      </c>
      <c r="M194" s="8"/>
      <c r="N194" s="8"/>
      <c r="O194" s="7"/>
      <c r="P194" s="8"/>
    </row>
    <row r="195" spans="1:16" ht="20.100000000000001" hidden="1" customHeight="1" x14ac:dyDescent="0.25">
      <c r="A195" s="96" t="str">
        <f>IF(कार्मिक_विवरण[NAME]="","",ROWS($A$2:A192))</f>
        <v/>
      </c>
      <c r="B195" s="95" t="str">
        <f>IF('शालादर्पण कार्मिक DATA'!A194="","",'शालादर्पण कार्मिक DATA'!A194)</f>
        <v/>
      </c>
      <c r="C195" s="95" t="str">
        <f>UPPER(IF('शालादर्पण कार्मिक DATA'!F194="","",'शालादर्पण कार्मिक DATA'!F194))</f>
        <v/>
      </c>
      <c r="D195" s="97" t="str">
        <f>IF('शालादर्पण कार्मिक DATA'!E194="","",'शालादर्पण कार्मिक DATA'!E194)</f>
        <v/>
      </c>
      <c r="E195" s="95" t="str">
        <f>IF('शालादर्पण कार्मिक DATA'!K194="","",'शालादर्पण कार्मिक DATA'!K194)</f>
        <v/>
      </c>
      <c r="F195" s="95" t="str">
        <f>IF('शालादर्पण कार्मिक DATA'!B194="","",'शालादर्पण कार्मिक DATA'!B194)</f>
        <v/>
      </c>
      <c r="G195" s="8"/>
      <c r="H195" s="8"/>
      <c r="I195" s="8"/>
      <c r="J195" s="8"/>
      <c r="K195" s="9"/>
      <c r="L195" s="25" t="e">
        <f>IF('शालादर्पण कार्मिक DATA'!#REF!="","",'शालादर्पण कार्मिक DATA'!#REF!)</f>
        <v>#REF!</v>
      </c>
      <c r="M195" s="8"/>
      <c r="N195" s="8"/>
      <c r="O195" s="7"/>
      <c r="P195" s="8"/>
    </row>
    <row r="196" spans="1:16" ht="20.100000000000001" hidden="1" customHeight="1" x14ac:dyDescent="0.25">
      <c r="A196" s="96" t="str">
        <f>IF(कार्मिक_विवरण[NAME]="","",ROWS($A$2:A193))</f>
        <v/>
      </c>
      <c r="B196" s="95" t="str">
        <f>IF('शालादर्पण कार्मिक DATA'!A195="","",'शालादर्पण कार्मिक DATA'!A195)</f>
        <v/>
      </c>
      <c r="C196" s="95" t="str">
        <f>UPPER(IF('शालादर्पण कार्मिक DATA'!F195="","",'शालादर्पण कार्मिक DATA'!F195))</f>
        <v/>
      </c>
      <c r="D196" s="97" t="str">
        <f>IF('शालादर्पण कार्मिक DATA'!E195="","",'शालादर्पण कार्मिक DATA'!E195)</f>
        <v/>
      </c>
      <c r="E196" s="95" t="str">
        <f>IF('शालादर्पण कार्मिक DATA'!K195="","",'शालादर्पण कार्मिक DATA'!K195)</f>
        <v/>
      </c>
      <c r="F196" s="95" t="str">
        <f>IF('शालादर्पण कार्मिक DATA'!B195="","",'शालादर्पण कार्मिक DATA'!B195)</f>
        <v/>
      </c>
      <c r="G196" s="8"/>
      <c r="H196" s="8"/>
      <c r="I196" s="8"/>
      <c r="J196" s="8"/>
      <c r="K196" s="9"/>
      <c r="L196" s="25" t="e">
        <f>IF('शालादर्पण कार्मिक DATA'!#REF!="","",'शालादर्पण कार्मिक DATA'!#REF!)</f>
        <v>#REF!</v>
      </c>
      <c r="M196" s="8"/>
      <c r="N196" s="8"/>
      <c r="O196" s="7"/>
      <c r="P196" s="8"/>
    </row>
    <row r="197" spans="1:16" ht="20.100000000000001" hidden="1" customHeight="1" x14ac:dyDescent="0.25">
      <c r="A197" s="96" t="str">
        <f>IF(कार्मिक_विवरण[NAME]="","",ROWS($A$2:A194))</f>
        <v/>
      </c>
      <c r="B197" s="95" t="str">
        <f>IF('शालादर्पण कार्मिक DATA'!A196="","",'शालादर्पण कार्मिक DATA'!A196)</f>
        <v/>
      </c>
      <c r="C197" s="95" t="str">
        <f>UPPER(IF('शालादर्पण कार्मिक DATA'!F196="","",'शालादर्पण कार्मिक DATA'!F196))</f>
        <v/>
      </c>
      <c r="D197" s="97" t="str">
        <f>IF('शालादर्पण कार्मिक DATA'!E196="","",'शालादर्पण कार्मिक DATA'!E196)</f>
        <v/>
      </c>
      <c r="E197" s="95" t="str">
        <f>IF('शालादर्पण कार्मिक DATA'!K196="","",'शालादर्पण कार्मिक DATA'!K196)</f>
        <v/>
      </c>
      <c r="F197" s="95" t="str">
        <f>IF('शालादर्पण कार्मिक DATA'!B196="","",'शालादर्पण कार्मिक DATA'!B196)</f>
        <v/>
      </c>
      <c r="G197" s="8"/>
      <c r="H197" s="8"/>
      <c r="I197" s="8"/>
      <c r="J197" s="8"/>
      <c r="K197" s="9"/>
      <c r="L197" s="25" t="e">
        <f>IF('शालादर्पण कार्मिक DATA'!#REF!="","",'शालादर्पण कार्मिक DATA'!#REF!)</f>
        <v>#REF!</v>
      </c>
      <c r="M197" s="8"/>
      <c r="N197" s="8"/>
      <c r="O197" s="7"/>
      <c r="P197" s="8"/>
    </row>
    <row r="198" spans="1:16" ht="20.100000000000001" hidden="1" customHeight="1" x14ac:dyDescent="0.25">
      <c r="A198" s="96" t="str">
        <f>IF(कार्मिक_विवरण[NAME]="","",ROWS($A$2:A195))</f>
        <v/>
      </c>
      <c r="B198" s="95" t="str">
        <f>IF('शालादर्पण कार्मिक DATA'!A197="","",'शालादर्पण कार्मिक DATA'!A197)</f>
        <v/>
      </c>
      <c r="C198" s="95" t="str">
        <f>UPPER(IF('शालादर्पण कार्मिक DATA'!F197="","",'शालादर्पण कार्मिक DATA'!F197))</f>
        <v/>
      </c>
      <c r="D198" s="97" t="str">
        <f>IF('शालादर्पण कार्मिक DATA'!E197="","",'शालादर्पण कार्मिक DATA'!E197)</f>
        <v/>
      </c>
      <c r="E198" s="95" t="str">
        <f>IF('शालादर्पण कार्मिक DATA'!K197="","",'शालादर्पण कार्मिक DATA'!K197)</f>
        <v/>
      </c>
      <c r="F198" s="95" t="str">
        <f>IF('शालादर्पण कार्मिक DATA'!B197="","",'शालादर्पण कार्मिक DATA'!B197)</f>
        <v/>
      </c>
      <c r="G198" s="8"/>
      <c r="H198" s="8"/>
      <c r="I198" s="8"/>
      <c r="J198" s="8"/>
      <c r="K198" s="9"/>
      <c r="L198" s="25" t="e">
        <f>IF('शालादर्पण कार्मिक DATA'!#REF!="","",'शालादर्पण कार्मिक DATA'!#REF!)</f>
        <v>#REF!</v>
      </c>
      <c r="M198" s="8"/>
      <c r="N198" s="8"/>
      <c r="O198" s="7"/>
      <c r="P198" s="8"/>
    </row>
    <row r="199" spans="1:16" ht="20.100000000000001" hidden="1" customHeight="1" x14ac:dyDescent="0.25">
      <c r="A199" s="96" t="str">
        <f>IF(कार्मिक_विवरण[NAME]="","",ROWS($A$2:A196))</f>
        <v/>
      </c>
      <c r="B199" s="95" t="str">
        <f>IF('शालादर्पण कार्मिक DATA'!A198="","",'शालादर्पण कार्मिक DATA'!A198)</f>
        <v/>
      </c>
      <c r="C199" s="95" t="str">
        <f>UPPER(IF('शालादर्पण कार्मिक DATA'!F198="","",'शालादर्पण कार्मिक DATA'!F198))</f>
        <v/>
      </c>
      <c r="D199" s="97" t="str">
        <f>IF('शालादर्पण कार्मिक DATA'!E198="","",'शालादर्पण कार्मिक DATA'!E198)</f>
        <v/>
      </c>
      <c r="E199" s="95" t="str">
        <f>IF('शालादर्पण कार्मिक DATA'!K198="","",'शालादर्पण कार्मिक DATA'!K198)</f>
        <v/>
      </c>
      <c r="F199" s="95" t="str">
        <f>IF('शालादर्पण कार्मिक DATA'!B198="","",'शालादर्पण कार्मिक DATA'!B198)</f>
        <v/>
      </c>
      <c r="G199" s="8"/>
      <c r="H199" s="8"/>
      <c r="I199" s="8"/>
      <c r="J199" s="8"/>
      <c r="K199" s="9"/>
      <c r="L199" s="25" t="e">
        <f>IF('शालादर्पण कार्मिक DATA'!#REF!="","",'शालादर्पण कार्मिक DATA'!#REF!)</f>
        <v>#REF!</v>
      </c>
      <c r="M199" s="8"/>
      <c r="N199" s="8"/>
      <c r="O199" s="7"/>
      <c r="P199" s="8"/>
    </row>
    <row r="200" spans="1:16" ht="20.100000000000001" hidden="1" customHeight="1" x14ac:dyDescent="0.25">
      <c r="A200" s="96" t="str">
        <f>IF(कार्मिक_विवरण[NAME]="","",ROWS($A$2:A197))</f>
        <v/>
      </c>
      <c r="B200" s="95" t="str">
        <f>IF('शालादर्पण कार्मिक DATA'!A199="","",'शालादर्पण कार्मिक DATA'!A199)</f>
        <v/>
      </c>
      <c r="C200" s="95" t="str">
        <f>UPPER(IF('शालादर्पण कार्मिक DATA'!F199="","",'शालादर्पण कार्मिक DATA'!F199))</f>
        <v/>
      </c>
      <c r="D200" s="97" t="str">
        <f>IF('शालादर्पण कार्मिक DATA'!E199="","",'शालादर्पण कार्मिक DATA'!E199)</f>
        <v/>
      </c>
      <c r="E200" s="95" t="str">
        <f>IF('शालादर्पण कार्मिक DATA'!K199="","",'शालादर्पण कार्मिक DATA'!K199)</f>
        <v/>
      </c>
      <c r="F200" s="95" t="str">
        <f>IF('शालादर्पण कार्मिक DATA'!B199="","",'शालादर्पण कार्मिक DATA'!B199)</f>
        <v/>
      </c>
      <c r="G200" s="8"/>
      <c r="H200" s="8"/>
      <c r="I200" s="8"/>
      <c r="J200" s="8"/>
      <c r="K200" s="9"/>
      <c r="L200" s="25" t="e">
        <f>IF('शालादर्पण कार्मिक DATA'!#REF!="","",'शालादर्पण कार्मिक DATA'!#REF!)</f>
        <v>#REF!</v>
      </c>
      <c r="M200" s="8"/>
      <c r="N200" s="8"/>
      <c r="O200" s="7"/>
      <c r="P200" s="8"/>
    </row>
    <row r="201" spans="1:16" ht="20.100000000000001" hidden="1" customHeight="1" x14ac:dyDescent="0.25">
      <c r="A201" s="96" t="str">
        <f>IF(कार्मिक_विवरण[NAME]="","",ROWS($A$2:A198))</f>
        <v/>
      </c>
      <c r="B201" s="95" t="str">
        <f>IF('शालादर्पण कार्मिक DATA'!A200="","",'शालादर्पण कार्मिक DATA'!A200)</f>
        <v/>
      </c>
      <c r="C201" s="95" t="str">
        <f>UPPER(IF('शालादर्पण कार्मिक DATA'!F200="","",'शालादर्पण कार्मिक DATA'!F200))</f>
        <v/>
      </c>
      <c r="D201" s="97" t="str">
        <f>IF('शालादर्पण कार्मिक DATA'!E200="","",'शालादर्पण कार्मिक DATA'!E200)</f>
        <v/>
      </c>
      <c r="E201" s="95" t="str">
        <f>IF('शालादर्पण कार्मिक DATA'!K200="","",'शालादर्पण कार्मिक DATA'!K200)</f>
        <v/>
      </c>
      <c r="F201" s="95" t="str">
        <f>IF('शालादर्पण कार्मिक DATA'!B200="","",'शालादर्पण कार्मिक DATA'!B200)</f>
        <v/>
      </c>
      <c r="G201" s="8"/>
      <c r="H201" s="8"/>
      <c r="I201" s="8"/>
      <c r="J201" s="8"/>
      <c r="K201" s="9"/>
      <c r="L201" s="25" t="e">
        <f>IF('शालादर्पण कार्मिक DATA'!#REF!="","",'शालादर्पण कार्मिक DATA'!#REF!)</f>
        <v>#REF!</v>
      </c>
      <c r="M201" s="8"/>
      <c r="N201" s="8"/>
      <c r="O201" s="7"/>
      <c r="P201" s="8"/>
    </row>
    <row r="202" spans="1:16" ht="20.100000000000001" hidden="1" customHeight="1" x14ac:dyDescent="0.25">
      <c r="A202" s="96" t="str">
        <f>IF(कार्मिक_विवरण[NAME]="","",ROWS($A$2:A199))</f>
        <v/>
      </c>
      <c r="B202" s="95" t="str">
        <f>IF('शालादर्पण कार्मिक DATA'!A201="","",'शालादर्पण कार्मिक DATA'!A201)</f>
        <v/>
      </c>
      <c r="C202" s="95" t="str">
        <f>UPPER(IF('शालादर्पण कार्मिक DATA'!F201="","",'शालादर्पण कार्मिक DATA'!F201))</f>
        <v/>
      </c>
      <c r="D202" s="97" t="str">
        <f>IF('शालादर्पण कार्मिक DATA'!E201="","",'शालादर्पण कार्मिक DATA'!E201)</f>
        <v/>
      </c>
      <c r="E202" s="95" t="str">
        <f>IF('शालादर्पण कार्मिक DATA'!K201="","",'शालादर्पण कार्मिक DATA'!K201)</f>
        <v/>
      </c>
      <c r="F202" s="95" t="str">
        <f>IF('शालादर्पण कार्मिक DATA'!B201="","",'शालादर्पण कार्मिक DATA'!B201)</f>
        <v/>
      </c>
      <c r="G202" s="8"/>
      <c r="H202" s="8"/>
      <c r="I202" s="8"/>
      <c r="J202" s="8"/>
      <c r="K202" s="9"/>
      <c r="L202" s="25" t="e">
        <f>IF('शालादर्पण कार्मिक DATA'!#REF!="","",'शालादर्पण कार्मिक DATA'!#REF!)</f>
        <v>#REF!</v>
      </c>
      <c r="M202" s="8"/>
      <c r="N202" s="8"/>
      <c r="O202" s="7"/>
      <c r="P202" s="8"/>
    </row>
    <row r="203" spans="1:16" ht="20.100000000000001" hidden="1" customHeight="1" x14ac:dyDescent="0.25">
      <c r="A203" s="96" t="str">
        <f>IF(कार्मिक_विवरण[NAME]="","",ROWS($A$2:A200))</f>
        <v/>
      </c>
      <c r="B203" s="95" t="str">
        <f>IF('शालादर्पण कार्मिक DATA'!A202="","",'शालादर्पण कार्मिक DATA'!A202)</f>
        <v/>
      </c>
      <c r="C203" s="95" t="str">
        <f>UPPER(IF('शालादर्पण कार्मिक DATA'!F202="","",'शालादर्पण कार्मिक DATA'!F202))</f>
        <v/>
      </c>
      <c r="D203" s="97" t="str">
        <f>IF('शालादर्पण कार्मिक DATA'!E202="","",'शालादर्पण कार्मिक DATA'!E202)</f>
        <v/>
      </c>
      <c r="E203" s="95" t="str">
        <f>IF('शालादर्पण कार्मिक DATA'!K202="","",'शालादर्पण कार्मिक DATA'!K202)</f>
        <v/>
      </c>
      <c r="F203" s="95" t="str">
        <f>IF('शालादर्पण कार्मिक DATA'!B202="","",'शालादर्पण कार्मिक DATA'!B202)</f>
        <v/>
      </c>
      <c r="G203" s="8"/>
      <c r="H203" s="8"/>
      <c r="I203" s="8"/>
      <c r="J203" s="8"/>
      <c r="K203" s="9"/>
      <c r="L203" s="25" t="e">
        <f>IF('शालादर्पण कार्मिक DATA'!#REF!="","",'शालादर्पण कार्मिक DATA'!#REF!)</f>
        <v>#REF!</v>
      </c>
      <c r="M203" s="8"/>
      <c r="N203" s="8"/>
      <c r="O203" s="7"/>
      <c r="P203" s="8"/>
    </row>
    <row r="204" spans="1:16" ht="20.100000000000001" hidden="1" customHeight="1" x14ac:dyDescent="0.25">
      <c r="A204" s="96" t="str">
        <f>IF(कार्मिक_विवरण[NAME]="","",ROWS($A$2:A201))</f>
        <v/>
      </c>
      <c r="B204" s="95" t="str">
        <f>IF('शालादर्पण कार्मिक DATA'!A203="","",'शालादर्पण कार्मिक DATA'!A203)</f>
        <v/>
      </c>
      <c r="C204" s="95" t="str">
        <f>UPPER(IF('शालादर्पण कार्मिक DATA'!F203="","",'शालादर्पण कार्मिक DATA'!F203))</f>
        <v/>
      </c>
      <c r="D204" s="97" t="str">
        <f>IF('शालादर्पण कार्मिक DATA'!E203="","",'शालादर्पण कार्मिक DATA'!E203)</f>
        <v/>
      </c>
      <c r="E204" s="95" t="str">
        <f>IF('शालादर्पण कार्मिक DATA'!K203="","",'शालादर्पण कार्मिक DATA'!K203)</f>
        <v/>
      </c>
      <c r="F204" s="95" t="str">
        <f>IF('शालादर्पण कार्मिक DATA'!B203="","",'शालादर्पण कार्मिक DATA'!B203)</f>
        <v/>
      </c>
      <c r="G204" s="8"/>
      <c r="H204" s="8"/>
      <c r="I204" s="8"/>
      <c r="J204" s="8"/>
      <c r="K204" s="9"/>
      <c r="L204" s="25" t="e">
        <f>IF('शालादर्पण कार्मिक DATA'!#REF!="","",'शालादर्पण कार्मिक DATA'!#REF!)</f>
        <v>#REF!</v>
      </c>
      <c r="M204" s="8"/>
      <c r="N204" s="8"/>
      <c r="O204" s="7"/>
      <c r="P204" s="8"/>
    </row>
    <row r="205" spans="1:16" ht="20.100000000000001" hidden="1" customHeight="1" x14ac:dyDescent="0.25">
      <c r="A205" s="96" t="str">
        <f>IF(कार्मिक_विवरण[NAME]="","",ROWS($A$2:A202))</f>
        <v/>
      </c>
      <c r="B205" s="95" t="str">
        <f>IF('शालादर्पण कार्मिक DATA'!A204="","",'शालादर्पण कार्मिक DATA'!A204)</f>
        <v/>
      </c>
      <c r="C205" s="95" t="str">
        <f>UPPER(IF('शालादर्पण कार्मिक DATA'!F204="","",'शालादर्पण कार्मिक DATA'!F204))</f>
        <v/>
      </c>
      <c r="D205" s="97" t="str">
        <f>IF('शालादर्पण कार्मिक DATA'!E204="","",'शालादर्पण कार्मिक DATA'!E204)</f>
        <v/>
      </c>
      <c r="E205" s="95" t="str">
        <f>IF('शालादर्पण कार्मिक DATA'!K204="","",'शालादर्पण कार्मिक DATA'!K204)</f>
        <v/>
      </c>
      <c r="F205" s="95" t="str">
        <f>IF('शालादर्पण कार्मिक DATA'!B204="","",'शालादर्पण कार्मिक DATA'!B204)</f>
        <v/>
      </c>
      <c r="G205" s="8"/>
      <c r="H205" s="8"/>
      <c r="I205" s="8"/>
      <c r="J205" s="8"/>
      <c r="K205" s="9"/>
      <c r="L205" s="25" t="e">
        <f>IF('शालादर्पण कार्मिक DATA'!#REF!="","",'शालादर्पण कार्मिक DATA'!#REF!)</f>
        <v>#REF!</v>
      </c>
      <c r="M205" s="8"/>
      <c r="N205" s="8"/>
      <c r="O205" s="7"/>
      <c r="P205" s="8"/>
    </row>
    <row r="206" spans="1:16" ht="20.100000000000001" hidden="1" customHeight="1" x14ac:dyDescent="0.25">
      <c r="A206" s="96" t="str">
        <f>IF(कार्मिक_विवरण[NAME]="","",ROWS($A$2:A203))</f>
        <v/>
      </c>
      <c r="B206" s="95" t="str">
        <f>IF('शालादर्पण कार्मिक DATA'!A205="","",'शालादर्पण कार्मिक DATA'!A205)</f>
        <v/>
      </c>
      <c r="C206" s="95" t="str">
        <f>UPPER(IF('शालादर्पण कार्मिक DATA'!F205="","",'शालादर्पण कार्मिक DATA'!F205))</f>
        <v/>
      </c>
      <c r="D206" s="97" t="str">
        <f>IF('शालादर्पण कार्मिक DATA'!E205="","",'शालादर्पण कार्मिक DATA'!E205)</f>
        <v/>
      </c>
      <c r="E206" s="95" t="str">
        <f>IF('शालादर्पण कार्मिक DATA'!K205="","",'शालादर्पण कार्मिक DATA'!K205)</f>
        <v/>
      </c>
      <c r="F206" s="95" t="str">
        <f>IF('शालादर्पण कार्मिक DATA'!B205="","",'शालादर्पण कार्मिक DATA'!B205)</f>
        <v/>
      </c>
      <c r="G206" s="8"/>
      <c r="H206" s="8"/>
      <c r="I206" s="8"/>
      <c r="J206" s="8"/>
      <c r="K206" s="9"/>
      <c r="L206" s="25" t="e">
        <f>IF('शालादर्पण कार्मिक DATA'!#REF!="","",'शालादर्पण कार्मिक DATA'!#REF!)</f>
        <v>#REF!</v>
      </c>
      <c r="M206" s="8"/>
      <c r="N206" s="8"/>
      <c r="O206" s="7"/>
      <c r="P206" s="8"/>
    </row>
    <row r="207" spans="1:16" ht="20.100000000000001" hidden="1" customHeight="1" x14ac:dyDescent="0.25">
      <c r="A207" s="96" t="str">
        <f>IF(कार्मिक_विवरण[NAME]="","",ROWS($A$2:A204))</f>
        <v/>
      </c>
      <c r="B207" s="95" t="str">
        <f>IF('शालादर्पण कार्मिक DATA'!A206="","",'शालादर्पण कार्मिक DATA'!A206)</f>
        <v/>
      </c>
      <c r="C207" s="95" t="str">
        <f>UPPER(IF('शालादर्पण कार्मिक DATA'!F206="","",'शालादर्पण कार्मिक DATA'!F206))</f>
        <v/>
      </c>
      <c r="D207" s="97" t="str">
        <f>IF('शालादर्पण कार्मिक DATA'!E206="","",'शालादर्पण कार्मिक DATA'!E206)</f>
        <v/>
      </c>
      <c r="E207" s="95" t="str">
        <f>IF('शालादर्पण कार्मिक DATA'!K206="","",'शालादर्पण कार्मिक DATA'!K206)</f>
        <v/>
      </c>
      <c r="F207" s="95" t="str">
        <f>IF('शालादर्पण कार्मिक DATA'!B206="","",'शालादर्पण कार्मिक DATA'!B206)</f>
        <v/>
      </c>
      <c r="G207" s="8"/>
      <c r="H207" s="8"/>
      <c r="I207" s="8"/>
      <c r="J207" s="8"/>
      <c r="K207" s="9"/>
      <c r="L207" s="25" t="e">
        <f>IF('शालादर्पण कार्मिक DATA'!#REF!="","",'शालादर्पण कार्मिक DATA'!#REF!)</f>
        <v>#REF!</v>
      </c>
      <c r="M207" s="8"/>
      <c r="N207" s="8"/>
      <c r="O207" s="7"/>
      <c r="P207" s="8"/>
    </row>
    <row r="208" spans="1:16" ht="20.100000000000001" hidden="1" customHeight="1" x14ac:dyDescent="0.25">
      <c r="A208" s="96" t="str">
        <f>IF(कार्मिक_विवरण[NAME]="","",ROWS($A$2:A205))</f>
        <v/>
      </c>
      <c r="B208" s="95" t="str">
        <f>IF('शालादर्पण कार्मिक DATA'!A207="","",'शालादर्पण कार्मिक DATA'!A207)</f>
        <v/>
      </c>
      <c r="C208" s="95" t="str">
        <f>UPPER(IF('शालादर्पण कार्मिक DATA'!F207="","",'शालादर्पण कार्मिक DATA'!F207))</f>
        <v/>
      </c>
      <c r="D208" s="97" t="str">
        <f>IF('शालादर्पण कार्मिक DATA'!E207="","",'शालादर्पण कार्मिक DATA'!E207)</f>
        <v/>
      </c>
      <c r="E208" s="95" t="str">
        <f>IF('शालादर्पण कार्मिक DATA'!K207="","",'शालादर्पण कार्मिक DATA'!K207)</f>
        <v/>
      </c>
      <c r="F208" s="95" t="str">
        <f>IF('शालादर्पण कार्मिक DATA'!B207="","",'शालादर्पण कार्मिक DATA'!B207)</f>
        <v/>
      </c>
      <c r="G208" s="8"/>
      <c r="H208" s="8"/>
      <c r="I208" s="8"/>
      <c r="J208" s="8"/>
      <c r="K208" s="9"/>
      <c r="L208" s="25" t="e">
        <f>IF('शालादर्पण कार्मिक DATA'!#REF!="","",'शालादर्पण कार्मिक DATA'!#REF!)</f>
        <v>#REF!</v>
      </c>
      <c r="M208" s="8"/>
      <c r="N208" s="8"/>
      <c r="O208" s="7"/>
      <c r="P208" s="8"/>
    </row>
    <row r="209" spans="1:16" ht="20.100000000000001" hidden="1" customHeight="1" x14ac:dyDescent="0.25">
      <c r="A209" s="96" t="str">
        <f>IF(कार्मिक_विवरण[NAME]="","",ROWS($A$2:A206))</f>
        <v/>
      </c>
      <c r="B209" s="95" t="str">
        <f>IF('शालादर्पण कार्मिक DATA'!A208="","",'शालादर्पण कार्मिक DATA'!A208)</f>
        <v/>
      </c>
      <c r="C209" s="95" t="str">
        <f>UPPER(IF('शालादर्पण कार्मिक DATA'!F208="","",'शालादर्पण कार्मिक DATA'!F208))</f>
        <v/>
      </c>
      <c r="D209" s="97" t="str">
        <f>IF('शालादर्पण कार्मिक DATA'!E208="","",'शालादर्पण कार्मिक DATA'!E208)</f>
        <v/>
      </c>
      <c r="E209" s="95" t="str">
        <f>IF('शालादर्पण कार्मिक DATA'!K208="","",'शालादर्पण कार्मिक DATA'!K208)</f>
        <v/>
      </c>
      <c r="F209" s="95" t="str">
        <f>IF('शालादर्पण कार्मिक DATA'!B208="","",'शालादर्पण कार्मिक DATA'!B208)</f>
        <v/>
      </c>
      <c r="G209" s="8"/>
      <c r="H209" s="8"/>
      <c r="I209" s="8"/>
      <c r="J209" s="8"/>
      <c r="K209" s="9"/>
      <c r="L209" s="25" t="e">
        <f>IF('शालादर्पण कार्मिक DATA'!#REF!="","",'शालादर्पण कार्मिक DATA'!#REF!)</f>
        <v>#REF!</v>
      </c>
      <c r="M209" s="8"/>
      <c r="N209" s="8"/>
      <c r="O209" s="7"/>
      <c r="P209" s="8"/>
    </row>
    <row r="210" spans="1:16" ht="20.100000000000001" hidden="1" customHeight="1" x14ac:dyDescent="0.25">
      <c r="A210" s="96" t="str">
        <f>IF(कार्मिक_विवरण[NAME]="","",ROWS($A$2:A207))</f>
        <v/>
      </c>
      <c r="B210" s="95" t="str">
        <f>IF('शालादर्पण कार्मिक DATA'!A209="","",'शालादर्पण कार्मिक DATA'!A209)</f>
        <v/>
      </c>
      <c r="C210" s="95" t="str">
        <f>UPPER(IF('शालादर्पण कार्मिक DATA'!F209="","",'शालादर्पण कार्मिक DATA'!F209))</f>
        <v/>
      </c>
      <c r="D210" s="97" t="str">
        <f>IF('शालादर्पण कार्मिक DATA'!E209="","",'शालादर्पण कार्मिक DATA'!E209)</f>
        <v/>
      </c>
      <c r="E210" s="95" t="str">
        <f>IF('शालादर्पण कार्मिक DATA'!K209="","",'शालादर्पण कार्मिक DATA'!K209)</f>
        <v/>
      </c>
      <c r="F210" s="95" t="str">
        <f>IF('शालादर्पण कार्मिक DATA'!B209="","",'शालादर्पण कार्मिक DATA'!B209)</f>
        <v/>
      </c>
      <c r="G210" s="8"/>
      <c r="H210" s="8"/>
      <c r="I210" s="8"/>
      <c r="J210" s="8"/>
      <c r="K210" s="9"/>
      <c r="L210" s="25" t="e">
        <f>IF('शालादर्पण कार्मिक DATA'!#REF!="","",'शालादर्पण कार्मिक DATA'!#REF!)</f>
        <v>#REF!</v>
      </c>
      <c r="M210" s="8"/>
      <c r="N210" s="8"/>
      <c r="O210" s="7"/>
      <c r="P210" s="8"/>
    </row>
    <row r="211" spans="1:16" ht="20.100000000000001" hidden="1" customHeight="1" x14ac:dyDescent="0.25">
      <c r="A211" s="96" t="str">
        <f>IF(कार्मिक_विवरण[NAME]="","",ROWS($A$2:A208))</f>
        <v/>
      </c>
      <c r="B211" s="95" t="str">
        <f>IF('शालादर्पण कार्मिक DATA'!A210="","",'शालादर्पण कार्मिक DATA'!A210)</f>
        <v/>
      </c>
      <c r="C211" s="95" t="str">
        <f>UPPER(IF('शालादर्पण कार्मिक DATA'!F210="","",'शालादर्पण कार्मिक DATA'!F210))</f>
        <v/>
      </c>
      <c r="D211" s="97" t="str">
        <f>IF('शालादर्पण कार्मिक DATA'!E210="","",'शालादर्पण कार्मिक DATA'!E210)</f>
        <v/>
      </c>
      <c r="E211" s="95" t="str">
        <f>IF('शालादर्पण कार्मिक DATA'!K210="","",'शालादर्पण कार्मिक DATA'!K210)</f>
        <v/>
      </c>
      <c r="F211" s="95" t="str">
        <f>IF('शालादर्पण कार्मिक DATA'!B210="","",'शालादर्पण कार्मिक DATA'!B210)</f>
        <v/>
      </c>
      <c r="G211" s="8"/>
      <c r="H211" s="8"/>
      <c r="I211" s="8"/>
      <c r="J211" s="8"/>
      <c r="K211" s="9"/>
      <c r="L211" s="25" t="e">
        <f>IF('शालादर्पण कार्मिक DATA'!#REF!="","",'शालादर्पण कार्मिक DATA'!#REF!)</f>
        <v>#REF!</v>
      </c>
      <c r="M211" s="8"/>
      <c r="N211" s="8"/>
      <c r="O211" s="7"/>
      <c r="P211" s="8"/>
    </row>
    <row r="212" spans="1:16" ht="20.100000000000001" hidden="1" customHeight="1" x14ac:dyDescent="0.25">
      <c r="A212" s="96" t="str">
        <f>IF(कार्मिक_विवरण[NAME]="","",ROWS($A$2:A209))</f>
        <v/>
      </c>
      <c r="B212" s="95" t="str">
        <f>IF('शालादर्पण कार्मिक DATA'!A211="","",'शालादर्पण कार्मिक DATA'!A211)</f>
        <v/>
      </c>
      <c r="C212" s="95" t="str">
        <f>UPPER(IF('शालादर्पण कार्मिक DATA'!F211="","",'शालादर्पण कार्मिक DATA'!F211))</f>
        <v/>
      </c>
      <c r="D212" s="97" t="str">
        <f>IF('शालादर्पण कार्मिक DATA'!E211="","",'शालादर्पण कार्मिक DATA'!E211)</f>
        <v/>
      </c>
      <c r="E212" s="95" t="str">
        <f>IF('शालादर्पण कार्मिक DATA'!K211="","",'शालादर्पण कार्मिक DATA'!K211)</f>
        <v/>
      </c>
      <c r="F212" s="95" t="str">
        <f>IF('शालादर्पण कार्मिक DATA'!B211="","",'शालादर्पण कार्मिक DATA'!B211)</f>
        <v/>
      </c>
      <c r="G212" s="8"/>
      <c r="H212" s="8"/>
      <c r="I212" s="8"/>
      <c r="J212" s="8"/>
      <c r="K212" s="9"/>
      <c r="L212" s="25" t="e">
        <f>IF('शालादर्पण कार्मिक DATA'!#REF!="","",'शालादर्पण कार्मिक DATA'!#REF!)</f>
        <v>#REF!</v>
      </c>
      <c r="M212" s="8"/>
      <c r="N212" s="8"/>
      <c r="O212" s="7"/>
      <c r="P212" s="8"/>
    </row>
    <row r="213" spans="1:16" ht="20.100000000000001" hidden="1" customHeight="1" x14ac:dyDescent="0.25">
      <c r="A213" s="96" t="str">
        <f>IF(कार्मिक_विवरण[NAME]="","",ROWS($A$2:A210))</f>
        <v/>
      </c>
      <c r="B213" s="95" t="str">
        <f>IF('शालादर्पण कार्मिक DATA'!A212="","",'शालादर्पण कार्मिक DATA'!A212)</f>
        <v/>
      </c>
      <c r="C213" s="95" t="str">
        <f>UPPER(IF('शालादर्पण कार्मिक DATA'!F212="","",'शालादर्पण कार्मिक DATA'!F212))</f>
        <v/>
      </c>
      <c r="D213" s="97" t="str">
        <f>IF('शालादर्पण कार्मिक DATA'!E212="","",'शालादर्पण कार्मिक DATA'!E212)</f>
        <v/>
      </c>
      <c r="E213" s="95" t="str">
        <f>IF('शालादर्पण कार्मिक DATA'!K212="","",'शालादर्पण कार्मिक DATA'!K212)</f>
        <v/>
      </c>
      <c r="F213" s="95" t="str">
        <f>IF('शालादर्पण कार्मिक DATA'!B212="","",'शालादर्पण कार्मिक DATA'!B212)</f>
        <v/>
      </c>
      <c r="G213" s="8"/>
      <c r="H213" s="8"/>
      <c r="I213" s="8"/>
      <c r="J213" s="8"/>
      <c r="K213" s="9"/>
      <c r="L213" s="25" t="e">
        <f>IF('शालादर्पण कार्मिक DATA'!#REF!="","",'शालादर्पण कार्मिक DATA'!#REF!)</f>
        <v>#REF!</v>
      </c>
      <c r="M213" s="8"/>
      <c r="N213" s="8"/>
      <c r="O213" s="7"/>
      <c r="P213" s="8"/>
    </row>
    <row r="214" spans="1:16" ht="20.100000000000001" hidden="1" customHeight="1" x14ac:dyDescent="0.25">
      <c r="A214" s="96" t="str">
        <f>IF(कार्मिक_विवरण[NAME]="","",ROWS($A$2:A211))</f>
        <v/>
      </c>
      <c r="B214" s="95" t="str">
        <f>IF('शालादर्पण कार्मिक DATA'!A213="","",'शालादर्पण कार्मिक DATA'!A213)</f>
        <v/>
      </c>
      <c r="C214" s="95" t="str">
        <f>UPPER(IF('शालादर्पण कार्मिक DATA'!F213="","",'शालादर्पण कार्मिक DATA'!F213))</f>
        <v/>
      </c>
      <c r="D214" s="97" t="str">
        <f>IF('शालादर्पण कार्मिक DATA'!E213="","",'शालादर्पण कार्मिक DATA'!E213)</f>
        <v/>
      </c>
      <c r="E214" s="95" t="str">
        <f>IF('शालादर्पण कार्मिक DATA'!K213="","",'शालादर्पण कार्मिक DATA'!K213)</f>
        <v/>
      </c>
      <c r="F214" s="95" t="str">
        <f>IF('शालादर्पण कार्मिक DATA'!B213="","",'शालादर्पण कार्मिक DATA'!B213)</f>
        <v/>
      </c>
      <c r="G214" s="8"/>
      <c r="H214" s="8"/>
      <c r="I214" s="8"/>
      <c r="J214" s="8"/>
      <c r="K214" s="9"/>
      <c r="L214" s="25" t="e">
        <f>IF('शालादर्पण कार्मिक DATA'!#REF!="","",'शालादर्पण कार्मिक DATA'!#REF!)</f>
        <v>#REF!</v>
      </c>
      <c r="M214" s="8"/>
      <c r="N214" s="8"/>
      <c r="O214" s="7"/>
      <c r="P214" s="8"/>
    </row>
    <row r="215" spans="1:16" ht="20.100000000000001" hidden="1" customHeight="1" x14ac:dyDescent="0.25">
      <c r="A215" s="96" t="str">
        <f>IF(कार्मिक_विवरण[NAME]="","",ROWS($A$2:A212))</f>
        <v/>
      </c>
      <c r="B215" s="95" t="str">
        <f>IF('शालादर्पण कार्मिक DATA'!A214="","",'शालादर्पण कार्मिक DATA'!A214)</f>
        <v/>
      </c>
      <c r="C215" s="95" t="str">
        <f>UPPER(IF('शालादर्पण कार्मिक DATA'!F214="","",'शालादर्पण कार्मिक DATA'!F214))</f>
        <v/>
      </c>
      <c r="D215" s="97" t="str">
        <f>IF('शालादर्पण कार्मिक DATA'!E214="","",'शालादर्पण कार्मिक DATA'!E214)</f>
        <v/>
      </c>
      <c r="E215" s="95" t="str">
        <f>IF('शालादर्पण कार्मिक DATA'!K214="","",'शालादर्पण कार्मिक DATA'!K214)</f>
        <v/>
      </c>
      <c r="F215" s="95" t="str">
        <f>IF('शालादर्पण कार्मिक DATA'!B214="","",'शालादर्पण कार्मिक DATA'!B214)</f>
        <v/>
      </c>
      <c r="G215" s="8"/>
      <c r="H215" s="8"/>
      <c r="I215" s="8"/>
      <c r="J215" s="8"/>
      <c r="K215" s="9"/>
      <c r="L215" s="25" t="e">
        <f>IF('शालादर्पण कार्मिक DATA'!#REF!="","",'शालादर्पण कार्मिक DATA'!#REF!)</f>
        <v>#REF!</v>
      </c>
      <c r="M215" s="8"/>
      <c r="N215" s="8"/>
      <c r="O215" s="7"/>
      <c r="P215" s="8"/>
    </row>
    <row r="216" spans="1:16" ht="20.100000000000001" hidden="1" customHeight="1" x14ac:dyDescent="0.25">
      <c r="A216" s="96" t="str">
        <f>IF(कार्मिक_विवरण[NAME]="","",ROWS($A$2:A213))</f>
        <v/>
      </c>
      <c r="B216" s="95" t="str">
        <f>IF('शालादर्पण कार्मिक DATA'!A215="","",'शालादर्पण कार्मिक DATA'!A215)</f>
        <v/>
      </c>
      <c r="C216" s="95" t="str">
        <f>UPPER(IF('शालादर्पण कार्मिक DATA'!F215="","",'शालादर्पण कार्मिक DATA'!F215))</f>
        <v/>
      </c>
      <c r="D216" s="97" t="str">
        <f>IF('शालादर्पण कार्मिक DATA'!E215="","",'शालादर्पण कार्मिक DATA'!E215)</f>
        <v/>
      </c>
      <c r="E216" s="95" t="str">
        <f>IF('शालादर्पण कार्मिक DATA'!K215="","",'शालादर्पण कार्मिक DATA'!K215)</f>
        <v/>
      </c>
      <c r="F216" s="95" t="str">
        <f>IF('शालादर्पण कार्मिक DATA'!B215="","",'शालादर्पण कार्मिक DATA'!B215)</f>
        <v/>
      </c>
      <c r="G216" s="8"/>
      <c r="H216" s="8"/>
      <c r="I216" s="8"/>
      <c r="J216" s="8"/>
      <c r="K216" s="9"/>
      <c r="L216" s="25" t="e">
        <f>IF('शालादर्पण कार्मिक DATA'!#REF!="","",'शालादर्पण कार्मिक DATA'!#REF!)</f>
        <v>#REF!</v>
      </c>
      <c r="M216" s="8"/>
      <c r="N216" s="8"/>
      <c r="O216" s="7"/>
      <c r="P216" s="8"/>
    </row>
    <row r="217" spans="1:16" ht="20.100000000000001" hidden="1" customHeight="1" x14ac:dyDescent="0.25">
      <c r="A217" s="96" t="str">
        <f>IF(कार्मिक_विवरण[NAME]="","",ROWS($A$2:A214))</f>
        <v/>
      </c>
      <c r="B217" s="95" t="str">
        <f>IF('शालादर्पण कार्मिक DATA'!A216="","",'शालादर्पण कार्मिक DATA'!A216)</f>
        <v/>
      </c>
      <c r="C217" s="95" t="str">
        <f>UPPER(IF('शालादर्पण कार्मिक DATA'!F216="","",'शालादर्पण कार्मिक DATA'!F216))</f>
        <v/>
      </c>
      <c r="D217" s="97" t="str">
        <f>IF('शालादर्पण कार्मिक DATA'!E216="","",'शालादर्पण कार्मिक DATA'!E216)</f>
        <v/>
      </c>
      <c r="E217" s="95" t="str">
        <f>IF('शालादर्पण कार्मिक DATA'!K216="","",'शालादर्पण कार्मिक DATA'!K216)</f>
        <v/>
      </c>
      <c r="F217" s="95" t="str">
        <f>IF('शालादर्पण कार्मिक DATA'!B216="","",'शालादर्पण कार्मिक DATA'!B216)</f>
        <v/>
      </c>
      <c r="G217" s="8"/>
      <c r="H217" s="8"/>
      <c r="I217" s="8"/>
      <c r="J217" s="8"/>
      <c r="K217" s="9"/>
      <c r="L217" s="25" t="e">
        <f>IF('शालादर्पण कार्मिक DATA'!#REF!="","",'शालादर्पण कार्मिक DATA'!#REF!)</f>
        <v>#REF!</v>
      </c>
      <c r="M217" s="8"/>
      <c r="N217" s="8"/>
      <c r="O217" s="7"/>
      <c r="P217" s="8"/>
    </row>
    <row r="218" spans="1:16" ht="20.100000000000001" hidden="1" customHeight="1" x14ac:dyDescent="0.25">
      <c r="A218" s="96" t="str">
        <f>IF(कार्मिक_विवरण[NAME]="","",ROWS($A$2:A215))</f>
        <v/>
      </c>
      <c r="B218" s="95" t="str">
        <f>IF('शालादर्पण कार्मिक DATA'!A217="","",'शालादर्पण कार्मिक DATA'!A217)</f>
        <v/>
      </c>
      <c r="C218" s="95" t="str">
        <f>UPPER(IF('शालादर्पण कार्मिक DATA'!F217="","",'शालादर्पण कार्मिक DATA'!F217))</f>
        <v/>
      </c>
      <c r="D218" s="97" t="str">
        <f>IF('शालादर्पण कार्मिक DATA'!E217="","",'शालादर्पण कार्मिक DATA'!E217)</f>
        <v/>
      </c>
      <c r="E218" s="95" t="str">
        <f>IF('शालादर्पण कार्मिक DATA'!K217="","",'शालादर्पण कार्मिक DATA'!K217)</f>
        <v/>
      </c>
      <c r="F218" s="95" t="str">
        <f>IF('शालादर्पण कार्मिक DATA'!B217="","",'शालादर्पण कार्मिक DATA'!B217)</f>
        <v/>
      </c>
      <c r="G218" s="8"/>
      <c r="H218" s="8"/>
      <c r="I218" s="8"/>
      <c r="J218" s="8"/>
      <c r="K218" s="9"/>
      <c r="L218" s="25" t="e">
        <f>IF('शालादर्पण कार्मिक DATA'!#REF!="","",'शालादर्पण कार्मिक DATA'!#REF!)</f>
        <v>#REF!</v>
      </c>
      <c r="M218" s="8"/>
      <c r="N218" s="8"/>
      <c r="O218" s="7"/>
      <c r="P218" s="8"/>
    </row>
    <row r="219" spans="1:16" ht="20.100000000000001" hidden="1" customHeight="1" x14ac:dyDescent="0.25">
      <c r="A219" s="96" t="str">
        <f>IF(कार्मिक_विवरण[NAME]="","",ROWS($A$2:A216))</f>
        <v/>
      </c>
      <c r="B219" s="95" t="str">
        <f>IF('शालादर्पण कार्मिक DATA'!A218="","",'शालादर्पण कार्मिक DATA'!A218)</f>
        <v/>
      </c>
      <c r="C219" s="95" t="str">
        <f>UPPER(IF('शालादर्पण कार्मिक DATA'!F218="","",'शालादर्पण कार्मिक DATA'!F218))</f>
        <v/>
      </c>
      <c r="D219" s="97" t="str">
        <f>IF('शालादर्पण कार्मिक DATA'!E218="","",'शालादर्पण कार्मिक DATA'!E218)</f>
        <v/>
      </c>
      <c r="E219" s="95" t="str">
        <f>IF('शालादर्पण कार्मिक DATA'!K218="","",'शालादर्पण कार्मिक DATA'!K218)</f>
        <v/>
      </c>
      <c r="F219" s="95" t="str">
        <f>IF('शालादर्पण कार्मिक DATA'!B218="","",'शालादर्पण कार्मिक DATA'!B218)</f>
        <v/>
      </c>
      <c r="G219" s="8"/>
      <c r="H219" s="8"/>
      <c r="I219" s="8"/>
      <c r="J219" s="8"/>
      <c r="K219" s="9"/>
      <c r="L219" s="25" t="e">
        <f>IF('शालादर्पण कार्मिक DATA'!#REF!="","",'शालादर्पण कार्मिक DATA'!#REF!)</f>
        <v>#REF!</v>
      </c>
      <c r="M219" s="8"/>
      <c r="N219" s="8"/>
      <c r="O219" s="7"/>
      <c r="P219" s="8"/>
    </row>
    <row r="220" spans="1:16" ht="20.100000000000001" hidden="1" customHeight="1" x14ac:dyDescent="0.25">
      <c r="A220" s="96" t="str">
        <f>IF(कार्मिक_विवरण[NAME]="","",ROWS($A$2:A217))</f>
        <v/>
      </c>
      <c r="B220" s="95" t="str">
        <f>IF('शालादर्पण कार्मिक DATA'!A219="","",'शालादर्पण कार्मिक DATA'!A219)</f>
        <v/>
      </c>
      <c r="C220" s="95" t="str">
        <f>UPPER(IF('शालादर्पण कार्मिक DATA'!F219="","",'शालादर्पण कार्मिक DATA'!F219))</f>
        <v/>
      </c>
      <c r="D220" s="97" t="str">
        <f>IF('शालादर्पण कार्मिक DATA'!E219="","",'शालादर्पण कार्मिक DATA'!E219)</f>
        <v/>
      </c>
      <c r="E220" s="95" t="str">
        <f>IF('शालादर्पण कार्मिक DATA'!K219="","",'शालादर्पण कार्मिक DATA'!K219)</f>
        <v/>
      </c>
      <c r="F220" s="95" t="str">
        <f>IF('शालादर्पण कार्मिक DATA'!B219="","",'शालादर्पण कार्मिक DATA'!B219)</f>
        <v/>
      </c>
      <c r="G220" s="8"/>
      <c r="H220" s="8"/>
      <c r="I220" s="8"/>
      <c r="J220" s="8"/>
      <c r="K220" s="9"/>
      <c r="L220" s="25" t="e">
        <f>IF('शालादर्पण कार्मिक DATA'!#REF!="","",'शालादर्पण कार्मिक DATA'!#REF!)</f>
        <v>#REF!</v>
      </c>
      <c r="M220" s="8"/>
      <c r="N220" s="8"/>
      <c r="O220" s="7"/>
      <c r="P220" s="8"/>
    </row>
    <row r="221" spans="1:16" ht="20.100000000000001" hidden="1" customHeight="1" x14ac:dyDescent="0.25">
      <c r="A221" s="96" t="str">
        <f>IF(कार्मिक_विवरण[NAME]="","",ROWS($A$2:A218))</f>
        <v/>
      </c>
      <c r="B221" s="95" t="str">
        <f>IF('शालादर्पण कार्मिक DATA'!A220="","",'शालादर्पण कार्मिक DATA'!A220)</f>
        <v/>
      </c>
      <c r="C221" s="95" t="str">
        <f>UPPER(IF('शालादर्पण कार्मिक DATA'!F220="","",'शालादर्पण कार्मिक DATA'!F220))</f>
        <v/>
      </c>
      <c r="D221" s="97" t="str">
        <f>IF('शालादर्पण कार्मिक DATA'!E220="","",'शालादर्पण कार्मिक DATA'!E220)</f>
        <v/>
      </c>
      <c r="E221" s="95" t="str">
        <f>IF('शालादर्पण कार्मिक DATA'!K220="","",'शालादर्पण कार्मिक DATA'!K220)</f>
        <v/>
      </c>
      <c r="F221" s="95" t="str">
        <f>IF('शालादर्पण कार्मिक DATA'!B220="","",'शालादर्पण कार्मिक DATA'!B220)</f>
        <v/>
      </c>
      <c r="G221" s="8"/>
      <c r="H221" s="8"/>
      <c r="I221" s="8"/>
      <c r="J221" s="8"/>
      <c r="K221" s="9"/>
      <c r="L221" s="25" t="e">
        <f>IF('शालादर्पण कार्मिक DATA'!#REF!="","",'शालादर्पण कार्मिक DATA'!#REF!)</f>
        <v>#REF!</v>
      </c>
      <c r="M221" s="8"/>
      <c r="N221" s="8"/>
      <c r="O221" s="7"/>
      <c r="P221" s="8"/>
    </row>
    <row r="222" spans="1:16" ht="20.100000000000001" hidden="1" customHeight="1" x14ac:dyDescent="0.25">
      <c r="A222" s="96" t="str">
        <f>IF(कार्मिक_विवरण[NAME]="","",ROWS($A$2:A219))</f>
        <v/>
      </c>
      <c r="B222" s="95" t="str">
        <f>IF('शालादर्पण कार्मिक DATA'!A221="","",'शालादर्पण कार्मिक DATA'!A221)</f>
        <v/>
      </c>
      <c r="C222" s="95" t="str">
        <f>UPPER(IF('शालादर्पण कार्मिक DATA'!F221="","",'शालादर्पण कार्मिक DATA'!F221))</f>
        <v/>
      </c>
      <c r="D222" s="97" t="str">
        <f>IF('शालादर्पण कार्मिक DATA'!E221="","",'शालादर्पण कार्मिक DATA'!E221)</f>
        <v/>
      </c>
      <c r="E222" s="95" t="str">
        <f>IF('शालादर्पण कार्मिक DATA'!K221="","",'शालादर्पण कार्मिक DATA'!K221)</f>
        <v/>
      </c>
      <c r="F222" s="95" t="str">
        <f>IF('शालादर्पण कार्मिक DATA'!B221="","",'शालादर्पण कार्मिक DATA'!B221)</f>
        <v/>
      </c>
      <c r="G222" s="8"/>
      <c r="H222" s="8"/>
      <c r="I222" s="8"/>
      <c r="J222" s="8"/>
      <c r="K222" s="9"/>
      <c r="L222" s="25" t="e">
        <f>IF('शालादर्पण कार्मिक DATA'!#REF!="","",'शालादर्पण कार्मिक DATA'!#REF!)</f>
        <v>#REF!</v>
      </c>
      <c r="M222" s="8"/>
      <c r="N222" s="8"/>
      <c r="O222" s="7"/>
      <c r="P222" s="8"/>
    </row>
    <row r="223" spans="1:16" ht="20.100000000000001" hidden="1" customHeight="1" x14ac:dyDescent="0.25">
      <c r="A223" s="96" t="str">
        <f>IF(कार्मिक_विवरण[NAME]="","",ROWS($A$2:A220))</f>
        <v/>
      </c>
      <c r="B223" s="95" t="str">
        <f>IF('शालादर्पण कार्मिक DATA'!A222="","",'शालादर्पण कार्मिक DATA'!A222)</f>
        <v/>
      </c>
      <c r="C223" s="95" t="str">
        <f>UPPER(IF('शालादर्पण कार्मिक DATA'!F222="","",'शालादर्पण कार्मिक DATA'!F222))</f>
        <v/>
      </c>
      <c r="D223" s="97" t="str">
        <f>IF('शालादर्पण कार्मिक DATA'!E222="","",'शालादर्पण कार्मिक DATA'!E222)</f>
        <v/>
      </c>
      <c r="E223" s="95" t="str">
        <f>IF('शालादर्पण कार्मिक DATA'!K222="","",'शालादर्पण कार्मिक DATA'!K222)</f>
        <v/>
      </c>
      <c r="F223" s="95" t="str">
        <f>IF('शालादर्पण कार्मिक DATA'!B222="","",'शालादर्पण कार्मिक DATA'!B222)</f>
        <v/>
      </c>
      <c r="G223" s="8"/>
      <c r="H223" s="8"/>
      <c r="I223" s="8"/>
      <c r="J223" s="8"/>
      <c r="K223" s="9"/>
      <c r="L223" s="25" t="e">
        <f>IF('शालादर्पण कार्मिक DATA'!#REF!="","",'शालादर्पण कार्मिक DATA'!#REF!)</f>
        <v>#REF!</v>
      </c>
      <c r="M223" s="8"/>
      <c r="N223" s="8"/>
      <c r="O223" s="7"/>
      <c r="P223" s="8"/>
    </row>
    <row r="224" spans="1:16" ht="20.100000000000001" hidden="1" customHeight="1" x14ac:dyDescent="0.25">
      <c r="A224" s="96" t="str">
        <f>IF(कार्मिक_विवरण[NAME]="","",ROWS($A$2:A221))</f>
        <v/>
      </c>
      <c r="B224" s="95" t="str">
        <f>IF('शालादर्पण कार्मिक DATA'!A223="","",'शालादर्पण कार्मिक DATA'!A223)</f>
        <v/>
      </c>
      <c r="C224" s="95" t="str">
        <f>UPPER(IF('शालादर्पण कार्मिक DATA'!F223="","",'शालादर्पण कार्मिक DATA'!F223))</f>
        <v/>
      </c>
      <c r="D224" s="97" t="str">
        <f>IF('शालादर्पण कार्मिक DATA'!E223="","",'शालादर्पण कार्मिक DATA'!E223)</f>
        <v/>
      </c>
      <c r="E224" s="95" t="str">
        <f>IF('शालादर्पण कार्मिक DATA'!K223="","",'शालादर्पण कार्मिक DATA'!K223)</f>
        <v/>
      </c>
      <c r="F224" s="95" t="str">
        <f>IF('शालादर्पण कार्मिक DATA'!B223="","",'शालादर्पण कार्मिक DATA'!B223)</f>
        <v/>
      </c>
      <c r="G224" s="8"/>
      <c r="H224" s="8"/>
      <c r="I224" s="8"/>
      <c r="J224" s="8"/>
      <c r="K224" s="9"/>
      <c r="L224" s="25" t="e">
        <f>IF('शालादर्पण कार्मिक DATA'!#REF!="","",'शालादर्पण कार्मिक DATA'!#REF!)</f>
        <v>#REF!</v>
      </c>
      <c r="M224" s="8"/>
      <c r="N224" s="8"/>
      <c r="O224" s="7"/>
      <c r="P224" s="8"/>
    </row>
    <row r="225" spans="1:16" ht="20.100000000000001" hidden="1" customHeight="1" x14ac:dyDescent="0.25">
      <c r="A225" s="96" t="str">
        <f>IF(कार्मिक_विवरण[NAME]="","",ROWS($A$2:A222))</f>
        <v/>
      </c>
      <c r="B225" s="95" t="str">
        <f>IF('शालादर्पण कार्मिक DATA'!A224="","",'शालादर्पण कार्मिक DATA'!A224)</f>
        <v/>
      </c>
      <c r="C225" s="95" t="str">
        <f>UPPER(IF('शालादर्पण कार्मिक DATA'!F224="","",'शालादर्पण कार्मिक DATA'!F224))</f>
        <v/>
      </c>
      <c r="D225" s="97" t="str">
        <f>IF('शालादर्पण कार्मिक DATA'!E224="","",'शालादर्पण कार्मिक DATA'!E224)</f>
        <v/>
      </c>
      <c r="E225" s="95" t="str">
        <f>IF('शालादर्पण कार्मिक DATA'!K224="","",'शालादर्पण कार्मिक DATA'!K224)</f>
        <v/>
      </c>
      <c r="F225" s="95" t="str">
        <f>IF('शालादर्पण कार्मिक DATA'!B224="","",'शालादर्पण कार्मिक DATA'!B224)</f>
        <v/>
      </c>
      <c r="G225" s="8"/>
      <c r="H225" s="8"/>
      <c r="I225" s="8"/>
      <c r="J225" s="8"/>
      <c r="K225" s="9"/>
      <c r="L225" s="25" t="e">
        <f>IF('शालादर्पण कार्मिक DATA'!#REF!="","",'शालादर्पण कार्मिक DATA'!#REF!)</f>
        <v>#REF!</v>
      </c>
      <c r="M225" s="8"/>
      <c r="N225" s="8"/>
      <c r="O225" s="7"/>
      <c r="P225" s="8"/>
    </row>
    <row r="226" spans="1:16" ht="20.100000000000001" hidden="1" customHeight="1" x14ac:dyDescent="0.25">
      <c r="A226" s="96" t="str">
        <f>IF(कार्मिक_विवरण[NAME]="","",ROWS($A$2:A223))</f>
        <v/>
      </c>
      <c r="B226" s="95" t="str">
        <f>IF('शालादर्पण कार्मिक DATA'!A225="","",'शालादर्पण कार्मिक DATA'!A225)</f>
        <v/>
      </c>
      <c r="C226" s="95" t="str">
        <f>UPPER(IF('शालादर्पण कार्मिक DATA'!F225="","",'शालादर्पण कार्मिक DATA'!F225))</f>
        <v/>
      </c>
      <c r="D226" s="97" t="str">
        <f>IF('शालादर्पण कार्मिक DATA'!E225="","",'शालादर्पण कार्मिक DATA'!E225)</f>
        <v/>
      </c>
      <c r="E226" s="95" t="str">
        <f>IF('शालादर्पण कार्मिक DATA'!K225="","",'शालादर्पण कार्मिक DATA'!K225)</f>
        <v/>
      </c>
      <c r="F226" s="95" t="str">
        <f>IF('शालादर्पण कार्मिक DATA'!B225="","",'शालादर्पण कार्मिक DATA'!B225)</f>
        <v/>
      </c>
      <c r="G226" s="8"/>
      <c r="H226" s="8"/>
      <c r="I226" s="8"/>
      <c r="J226" s="8"/>
      <c r="K226" s="9"/>
      <c r="L226" s="25" t="e">
        <f>IF('शालादर्पण कार्मिक DATA'!#REF!="","",'शालादर्पण कार्मिक DATA'!#REF!)</f>
        <v>#REF!</v>
      </c>
      <c r="M226" s="8"/>
      <c r="N226" s="8"/>
      <c r="O226" s="7"/>
      <c r="P226" s="8"/>
    </row>
    <row r="227" spans="1:16" ht="20.100000000000001" hidden="1" customHeight="1" x14ac:dyDescent="0.25">
      <c r="A227" s="96" t="str">
        <f>IF(कार्मिक_विवरण[NAME]="","",ROWS($A$2:A224))</f>
        <v/>
      </c>
      <c r="B227" s="95" t="str">
        <f>IF('शालादर्पण कार्मिक DATA'!A226="","",'शालादर्पण कार्मिक DATA'!A226)</f>
        <v/>
      </c>
      <c r="C227" s="95" t="str">
        <f>UPPER(IF('शालादर्पण कार्मिक DATA'!F226="","",'शालादर्पण कार्मिक DATA'!F226))</f>
        <v/>
      </c>
      <c r="D227" s="97" t="str">
        <f>IF('शालादर्पण कार्मिक DATA'!E226="","",'शालादर्पण कार्मिक DATA'!E226)</f>
        <v/>
      </c>
      <c r="E227" s="95" t="str">
        <f>IF('शालादर्पण कार्मिक DATA'!K226="","",'शालादर्पण कार्मिक DATA'!K226)</f>
        <v/>
      </c>
      <c r="F227" s="95" t="str">
        <f>IF('शालादर्पण कार्मिक DATA'!B226="","",'शालादर्पण कार्मिक DATA'!B226)</f>
        <v/>
      </c>
      <c r="G227" s="8"/>
      <c r="H227" s="8"/>
      <c r="I227" s="8"/>
      <c r="J227" s="8"/>
      <c r="K227" s="9"/>
      <c r="L227" s="25" t="e">
        <f>IF('शालादर्पण कार्मिक DATA'!#REF!="","",'शालादर्पण कार्मिक DATA'!#REF!)</f>
        <v>#REF!</v>
      </c>
      <c r="M227" s="8"/>
      <c r="N227" s="8"/>
      <c r="O227" s="7"/>
      <c r="P227" s="8"/>
    </row>
    <row r="228" spans="1:16" ht="20.100000000000001" hidden="1" customHeight="1" x14ac:dyDescent="0.25">
      <c r="A228" s="96" t="str">
        <f>IF(कार्मिक_विवरण[NAME]="","",ROWS($A$2:A225))</f>
        <v/>
      </c>
      <c r="B228" s="95" t="str">
        <f>IF('शालादर्पण कार्मिक DATA'!A227="","",'शालादर्पण कार्मिक DATA'!A227)</f>
        <v/>
      </c>
      <c r="C228" s="95" t="str">
        <f>UPPER(IF('शालादर्पण कार्मिक DATA'!F227="","",'शालादर्पण कार्मिक DATA'!F227))</f>
        <v/>
      </c>
      <c r="D228" s="97" t="str">
        <f>IF('शालादर्पण कार्मिक DATA'!E227="","",'शालादर्पण कार्मिक DATA'!E227)</f>
        <v/>
      </c>
      <c r="E228" s="95" t="str">
        <f>IF('शालादर्पण कार्मिक DATA'!K227="","",'शालादर्पण कार्मिक DATA'!K227)</f>
        <v/>
      </c>
      <c r="F228" s="95" t="str">
        <f>IF('शालादर्पण कार्मिक DATA'!B227="","",'शालादर्पण कार्मिक DATA'!B227)</f>
        <v/>
      </c>
      <c r="G228" s="8"/>
      <c r="H228" s="8"/>
      <c r="I228" s="8"/>
      <c r="J228" s="8"/>
      <c r="K228" s="9"/>
      <c r="L228" s="25" t="e">
        <f>IF('शालादर्पण कार्मिक DATA'!#REF!="","",'शालादर्पण कार्मिक DATA'!#REF!)</f>
        <v>#REF!</v>
      </c>
      <c r="M228" s="8"/>
      <c r="N228" s="8"/>
      <c r="O228" s="7"/>
      <c r="P228" s="8"/>
    </row>
    <row r="229" spans="1:16" ht="20.100000000000001" hidden="1" customHeight="1" x14ac:dyDescent="0.25">
      <c r="A229" s="96" t="str">
        <f>IF(कार्मिक_विवरण[NAME]="","",ROWS($A$2:A226))</f>
        <v/>
      </c>
      <c r="B229" s="95" t="str">
        <f>IF('शालादर्पण कार्मिक DATA'!A228="","",'शालादर्पण कार्मिक DATA'!A228)</f>
        <v/>
      </c>
      <c r="C229" s="95" t="str">
        <f>UPPER(IF('शालादर्पण कार्मिक DATA'!F228="","",'शालादर्पण कार्मिक DATA'!F228))</f>
        <v/>
      </c>
      <c r="D229" s="97" t="str">
        <f>IF('शालादर्पण कार्मिक DATA'!E228="","",'शालादर्पण कार्मिक DATA'!E228)</f>
        <v/>
      </c>
      <c r="E229" s="95" t="str">
        <f>IF('शालादर्पण कार्मिक DATA'!K228="","",'शालादर्पण कार्मिक DATA'!K228)</f>
        <v/>
      </c>
      <c r="F229" s="95" t="str">
        <f>IF('शालादर्पण कार्मिक DATA'!B228="","",'शालादर्पण कार्मिक DATA'!B228)</f>
        <v/>
      </c>
      <c r="G229" s="8"/>
      <c r="H229" s="8"/>
      <c r="I229" s="8"/>
      <c r="J229" s="8"/>
      <c r="K229" s="9"/>
      <c r="L229" s="25" t="e">
        <f>IF('शालादर्पण कार्मिक DATA'!#REF!="","",'शालादर्पण कार्मिक DATA'!#REF!)</f>
        <v>#REF!</v>
      </c>
      <c r="M229" s="8"/>
      <c r="N229" s="8"/>
      <c r="O229" s="7"/>
      <c r="P229" s="8"/>
    </row>
    <row r="230" spans="1:16" ht="20.100000000000001" hidden="1" customHeight="1" x14ac:dyDescent="0.25">
      <c r="A230" s="96" t="str">
        <f>IF(कार्मिक_विवरण[NAME]="","",ROWS($A$2:A227))</f>
        <v/>
      </c>
      <c r="B230" s="95" t="str">
        <f>IF('शालादर्पण कार्मिक DATA'!A229="","",'शालादर्पण कार्मिक DATA'!A229)</f>
        <v/>
      </c>
      <c r="C230" s="95" t="str">
        <f>UPPER(IF('शालादर्पण कार्मिक DATA'!F229="","",'शालादर्पण कार्मिक DATA'!F229))</f>
        <v/>
      </c>
      <c r="D230" s="97" t="str">
        <f>IF('शालादर्पण कार्मिक DATA'!E229="","",'शालादर्पण कार्मिक DATA'!E229)</f>
        <v/>
      </c>
      <c r="E230" s="95" t="str">
        <f>IF('शालादर्पण कार्मिक DATA'!K229="","",'शालादर्पण कार्मिक DATA'!K229)</f>
        <v/>
      </c>
      <c r="F230" s="95" t="str">
        <f>IF('शालादर्पण कार्मिक DATA'!B229="","",'शालादर्पण कार्मिक DATA'!B229)</f>
        <v/>
      </c>
      <c r="G230" s="8"/>
      <c r="H230" s="8"/>
      <c r="I230" s="8"/>
      <c r="J230" s="8"/>
      <c r="K230" s="9"/>
      <c r="L230" s="25" t="e">
        <f>IF('शालादर्पण कार्मिक DATA'!#REF!="","",'शालादर्पण कार्मिक DATA'!#REF!)</f>
        <v>#REF!</v>
      </c>
      <c r="M230" s="8"/>
      <c r="N230" s="8"/>
      <c r="O230" s="7"/>
      <c r="P230" s="8"/>
    </row>
    <row r="231" spans="1:16" ht="20.100000000000001" hidden="1" customHeight="1" x14ac:dyDescent="0.25">
      <c r="A231" s="96" t="str">
        <f>IF(कार्मिक_विवरण[NAME]="","",ROWS($A$2:A228))</f>
        <v/>
      </c>
      <c r="B231" s="95" t="str">
        <f>IF('शालादर्पण कार्मिक DATA'!A230="","",'शालादर्पण कार्मिक DATA'!A230)</f>
        <v/>
      </c>
      <c r="C231" s="95" t="str">
        <f>UPPER(IF('शालादर्पण कार्मिक DATA'!F230="","",'शालादर्पण कार्मिक DATA'!F230))</f>
        <v/>
      </c>
      <c r="D231" s="97" t="str">
        <f>IF('शालादर्पण कार्मिक DATA'!E230="","",'शालादर्पण कार्मिक DATA'!E230)</f>
        <v/>
      </c>
      <c r="E231" s="95" t="str">
        <f>IF('शालादर्पण कार्मिक DATA'!K230="","",'शालादर्पण कार्मिक DATA'!K230)</f>
        <v/>
      </c>
      <c r="F231" s="95" t="str">
        <f>IF('शालादर्पण कार्मिक DATA'!B230="","",'शालादर्पण कार्मिक DATA'!B230)</f>
        <v/>
      </c>
      <c r="G231" s="8"/>
      <c r="H231" s="8"/>
      <c r="I231" s="8"/>
      <c r="J231" s="8"/>
      <c r="K231" s="9"/>
      <c r="L231" s="25" t="e">
        <f>IF('शालादर्पण कार्मिक DATA'!#REF!="","",'शालादर्पण कार्मिक DATA'!#REF!)</f>
        <v>#REF!</v>
      </c>
      <c r="M231" s="8"/>
      <c r="N231" s="8"/>
      <c r="O231" s="7"/>
      <c r="P231" s="8"/>
    </row>
    <row r="232" spans="1:16" ht="20.100000000000001" hidden="1" customHeight="1" x14ac:dyDescent="0.25">
      <c r="A232" s="96" t="str">
        <f>IF(कार्मिक_विवरण[NAME]="","",ROWS($A$2:A229))</f>
        <v/>
      </c>
      <c r="B232" s="95" t="str">
        <f>IF('शालादर्पण कार्मिक DATA'!A231="","",'शालादर्पण कार्मिक DATA'!A231)</f>
        <v/>
      </c>
      <c r="C232" s="95" t="str">
        <f>UPPER(IF('शालादर्पण कार्मिक DATA'!F231="","",'शालादर्पण कार्मिक DATA'!F231))</f>
        <v/>
      </c>
      <c r="D232" s="97" t="str">
        <f>IF('शालादर्पण कार्मिक DATA'!E231="","",'शालादर्पण कार्मिक DATA'!E231)</f>
        <v/>
      </c>
      <c r="E232" s="95" t="str">
        <f>IF('शालादर्पण कार्मिक DATA'!K231="","",'शालादर्पण कार्मिक DATA'!K231)</f>
        <v/>
      </c>
      <c r="F232" s="95" t="str">
        <f>IF('शालादर्पण कार्मिक DATA'!B231="","",'शालादर्पण कार्मिक DATA'!B231)</f>
        <v/>
      </c>
      <c r="G232" s="8"/>
      <c r="H232" s="8"/>
      <c r="I232" s="8"/>
      <c r="J232" s="8"/>
      <c r="K232" s="9"/>
      <c r="L232" s="25" t="e">
        <f>IF('शालादर्पण कार्मिक DATA'!#REF!="","",'शालादर्पण कार्मिक DATA'!#REF!)</f>
        <v>#REF!</v>
      </c>
      <c r="M232" s="8"/>
      <c r="N232" s="8"/>
      <c r="O232" s="7"/>
      <c r="P232" s="8"/>
    </row>
    <row r="233" spans="1:16" ht="20.100000000000001" hidden="1" customHeight="1" x14ac:dyDescent="0.25">
      <c r="A233" s="96" t="str">
        <f>IF(कार्मिक_विवरण[NAME]="","",ROWS($A$2:A230))</f>
        <v/>
      </c>
      <c r="B233" s="95" t="str">
        <f>IF('शालादर्पण कार्मिक DATA'!A232="","",'शालादर्पण कार्मिक DATA'!A232)</f>
        <v/>
      </c>
      <c r="C233" s="95" t="str">
        <f>UPPER(IF('शालादर्पण कार्मिक DATA'!F232="","",'शालादर्पण कार्मिक DATA'!F232))</f>
        <v/>
      </c>
      <c r="D233" s="97" t="str">
        <f>IF('शालादर्पण कार्मिक DATA'!E232="","",'शालादर्पण कार्मिक DATA'!E232)</f>
        <v/>
      </c>
      <c r="E233" s="95" t="str">
        <f>IF('शालादर्पण कार्मिक DATA'!K232="","",'शालादर्पण कार्मिक DATA'!K232)</f>
        <v/>
      </c>
      <c r="F233" s="95" t="str">
        <f>IF('शालादर्पण कार्मिक DATA'!B232="","",'शालादर्पण कार्मिक DATA'!B232)</f>
        <v/>
      </c>
      <c r="G233" s="8"/>
      <c r="H233" s="8"/>
      <c r="I233" s="8"/>
      <c r="J233" s="8"/>
      <c r="K233" s="9"/>
      <c r="L233" s="25" t="e">
        <f>IF('शालादर्पण कार्मिक DATA'!#REF!="","",'शालादर्पण कार्मिक DATA'!#REF!)</f>
        <v>#REF!</v>
      </c>
      <c r="M233" s="8"/>
      <c r="N233" s="8"/>
      <c r="O233" s="7"/>
      <c r="P233" s="8"/>
    </row>
    <row r="234" spans="1:16" ht="20.100000000000001" hidden="1" customHeight="1" x14ac:dyDescent="0.25">
      <c r="A234" s="96" t="str">
        <f>IF(कार्मिक_विवरण[NAME]="","",ROWS($A$2:A231))</f>
        <v/>
      </c>
      <c r="B234" s="95" t="str">
        <f>IF('शालादर्पण कार्मिक DATA'!A233="","",'शालादर्पण कार्मिक DATA'!A233)</f>
        <v/>
      </c>
      <c r="C234" s="95" t="str">
        <f>UPPER(IF('शालादर्पण कार्मिक DATA'!F233="","",'शालादर्पण कार्मिक DATA'!F233))</f>
        <v/>
      </c>
      <c r="D234" s="97" t="str">
        <f>IF('शालादर्पण कार्मिक DATA'!E233="","",'शालादर्पण कार्मिक DATA'!E233)</f>
        <v/>
      </c>
      <c r="E234" s="95" t="str">
        <f>IF('शालादर्पण कार्मिक DATA'!K233="","",'शालादर्पण कार्मिक DATA'!K233)</f>
        <v/>
      </c>
      <c r="F234" s="95" t="str">
        <f>IF('शालादर्पण कार्मिक DATA'!B233="","",'शालादर्पण कार्मिक DATA'!B233)</f>
        <v/>
      </c>
      <c r="G234" s="8"/>
      <c r="H234" s="8"/>
      <c r="I234" s="8"/>
      <c r="J234" s="8"/>
      <c r="K234" s="9"/>
      <c r="L234" s="25" t="e">
        <f>IF('शालादर्पण कार्मिक DATA'!#REF!="","",'शालादर्पण कार्मिक DATA'!#REF!)</f>
        <v>#REF!</v>
      </c>
      <c r="M234" s="8"/>
      <c r="N234" s="8"/>
      <c r="O234" s="7"/>
      <c r="P234" s="8"/>
    </row>
    <row r="235" spans="1:16" ht="20.100000000000001" hidden="1" customHeight="1" x14ac:dyDescent="0.25">
      <c r="A235" s="96" t="str">
        <f>IF(कार्मिक_विवरण[NAME]="","",ROWS($A$2:A232))</f>
        <v/>
      </c>
      <c r="B235" s="95" t="str">
        <f>IF('शालादर्पण कार्मिक DATA'!A234="","",'शालादर्पण कार्मिक DATA'!A234)</f>
        <v/>
      </c>
      <c r="C235" s="95" t="str">
        <f>UPPER(IF('शालादर्पण कार्मिक DATA'!F234="","",'शालादर्पण कार्मिक DATA'!F234))</f>
        <v/>
      </c>
      <c r="D235" s="97" t="str">
        <f>IF('शालादर्पण कार्मिक DATA'!E234="","",'शालादर्पण कार्मिक DATA'!E234)</f>
        <v/>
      </c>
      <c r="E235" s="95" t="str">
        <f>IF('शालादर्पण कार्मिक DATA'!K234="","",'शालादर्पण कार्मिक DATA'!K234)</f>
        <v/>
      </c>
      <c r="F235" s="95" t="str">
        <f>IF('शालादर्पण कार्मिक DATA'!B234="","",'शालादर्पण कार्मिक DATA'!B234)</f>
        <v/>
      </c>
      <c r="G235" s="8"/>
      <c r="H235" s="8"/>
      <c r="I235" s="8"/>
      <c r="J235" s="8"/>
      <c r="K235" s="9"/>
      <c r="L235" s="25" t="e">
        <f>IF('शालादर्पण कार्मिक DATA'!#REF!="","",'शालादर्पण कार्मिक DATA'!#REF!)</f>
        <v>#REF!</v>
      </c>
      <c r="M235" s="8"/>
      <c r="N235" s="8"/>
      <c r="O235" s="7"/>
      <c r="P235" s="8"/>
    </row>
    <row r="236" spans="1:16" ht="20.100000000000001" hidden="1" customHeight="1" x14ac:dyDescent="0.25">
      <c r="A236" s="96" t="str">
        <f>IF(कार्मिक_विवरण[NAME]="","",ROWS($A$2:A233))</f>
        <v/>
      </c>
      <c r="B236" s="95" t="str">
        <f>IF('शालादर्पण कार्मिक DATA'!A235="","",'शालादर्पण कार्मिक DATA'!A235)</f>
        <v/>
      </c>
      <c r="C236" s="95" t="str">
        <f>UPPER(IF('शालादर्पण कार्मिक DATA'!F235="","",'शालादर्पण कार्मिक DATA'!F235))</f>
        <v/>
      </c>
      <c r="D236" s="97" t="str">
        <f>IF('शालादर्पण कार्मिक DATA'!E235="","",'शालादर्पण कार्मिक DATA'!E235)</f>
        <v/>
      </c>
      <c r="E236" s="95" t="str">
        <f>IF('शालादर्पण कार्मिक DATA'!K235="","",'शालादर्पण कार्मिक DATA'!K235)</f>
        <v/>
      </c>
      <c r="F236" s="95" t="str">
        <f>IF('शालादर्पण कार्मिक DATA'!B235="","",'शालादर्पण कार्मिक DATA'!B235)</f>
        <v/>
      </c>
      <c r="G236" s="8"/>
      <c r="H236" s="8"/>
      <c r="I236" s="8"/>
      <c r="J236" s="8"/>
      <c r="K236" s="9"/>
      <c r="L236" s="25" t="e">
        <f>IF('शालादर्पण कार्मिक DATA'!#REF!="","",'शालादर्पण कार्मिक DATA'!#REF!)</f>
        <v>#REF!</v>
      </c>
      <c r="M236" s="8"/>
      <c r="N236" s="8"/>
      <c r="O236" s="7"/>
      <c r="P236" s="8"/>
    </row>
    <row r="237" spans="1:16" ht="20.100000000000001" hidden="1" customHeight="1" x14ac:dyDescent="0.25">
      <c r="A237" s="96" t="str">
        <f>IF(कार्मिक_विवरण[NAME]="","",ROWS($A$2:A234))</f>
        <v/>
      </c>
      <c r="B237" s="95" t="str">
        <f>IF('शालादर्पण कार्मिक DATA'!A236="","",'शालादर्पण कार्मिक DATA'!A236)</f>
        <v/>
      </c>
      <c r="C237" s="95" t="str">
        <f>UPPER(IF('शालादर्पण कार्मिक DATA'!F236="","",'शालादर्पण कार्मिक DATA'!F236))</f>
        <v/>
      </c>
      <c r="D237" s="97" t="str">
        <f>IF('शालादर्पण कार्मिक DATA'!E236="","",'शालादर्पण कार्मिक DATA'!E236)</f>
        <v/>
      </c>
      <c r="E237" s="95" t="str">
        <f>IF('शालादर्पण कार्मिक DATA'!K236="","",'शालादर्पण कार्मिक DATA'!K236)</f>
        <v/>
      </c>
      <c r="F237" s="95" t="str">
        <f>IF('शालादर्पण कार्मिक DATA'!B236="","",'शालादर्पण कार्मिक DATA'!B236)</f>
        <v/>
      </c>
      <c r="G237" s="8"/>
      <c r="H237" s="8"/>
      <c r="I237" s="8"/>
      <c r="J237" s="8"/>
      <c r="K237" s="9"/>
      <c r="L237" s="25" t="e">
        <f>IF('शालादर्पण कार्मिक DATA'!#REF!="","",'शालादर्पण कार्मिक DATA'!#REF!)</f>
        <v>#REF!</v>
      </c>
      <c r="M237" s="8"/>
      <c r="N237" s="8"/>
      <c r="O237" s="7"/>
      <c r="P237" s="8"/>
    </row>
    <row r="238" spans="1:16" ht="20.100000000000001" hidden="1" customHeight="1" x14ac:dyDescent="0.25">
      <c r="A238" s="96" t="str">
        <f>IF(कार्मिक_विवरण[NAME]="","",ROWS($A$2:A235))</f>
        <v/>
      </c>
      <c r="B238" s="95" t="str">
        <f>IF('शालादर्पण कार्मिक DATA'!A237="","",'शालादर्पण कार्मिक DATA'!A237)</f>
        <v/>
      </c>
      <c r="C238" s="95" t="str">
        <f>UPPER(IF('शालादर्पण कार्मिक DATA'!F237="","",'शालादर्पण कार्मिक DATA'!F237))</f>
        <v/>
      </c>
      <c r="D238" s="97" t="str">
        <f>IF('शालादर्पण कार्मिक DATA'!E237="","",'शालादर्पण कार्मिक DATA'!E237)</f>
        <v/>
      </c>
      <c r="E238" s="95" t="str">
        <f>IF('शालादर्पण कार्मिक DATA'!K237="","",'शालादर्पण कार्मिक DATA'!K237)</f>
        <v/>
      </c>
      <c r="F238" s="95" t="str">
        <f>IF('शालादर्पण कार्मिक DATA'!B237="","",'शालादर्पण कार्मिक DATA'!B237)</f>
        <v/>
      </c>
      <c r="G238" s="8"/>
      <c r="H238" s="8"/>
      <c r="I238" s="8"/>
      <c r="J238" s="8"/>
      <c r="K238" s="9"/>
      <c r="L238" s="25" t="e">
        <f>IF('शालादर्पण कार्मिक DATA'!#REF!="","",'शालादर्पण कार्मिक DATA'!#REF!)</f>
        <v>#REF!</v>
      </c>
      <c r="M238" s="8"/>
      <c r="N238" s="8"/>
      <c r="O238" s="7"/>
      <c r="P238" s="8"/>
    </row>
    <row r="239" spans="1:16" ht="20.100000000000001" hidden="1" customHeight="1" x14ac:dyDescent="0.25">
      <c r="A239" s="96" t="str">
        <f>IF(कार्मिक_विवरण[NAME]="","",ROWS($A$2:A236))</f>
        <v/>
      </c>
      <c r="B239" s="95" t="str">
        <f>IF('शालादर्पण कार्मिक DATA'!A238="","",'शालादर्पण कार्मिक DATA'!A238)</f>
        <v/>
      </c>
      <c r="C239" s="95" t="str">
        <f>UPPER(IF('शालादर्पण कार्मिक DATA'!F238="","",'शालादर्पण कार्मिक DATA'!F238))</f>
        <v/>
      </c>
      <c r="D239" s="97" t="str">
        <f>IF('शालादर्पण कार्मिक DATA'!E238="","",'शालादर्पण कार्मिक DATA'!E238)</f>
        <v/>
      </c>
      <c r="E239" s="95" t="str">
        <f>IF('शालादर्पण कार्मिक DATA'!K238="","",'शालादर्पण कार्मिक DATA'!K238)</f>
        <v/>
      </c>
      <c r="F239" s="95" t="str">
        <f>IF('शालादर्पण कार्मिक DATA'!B238="","",'शालादर्पण कार्मिक DATA'!B238)</f>
        <v/>
      </c>
      <c r="G239" s="8"/>
      <c r="H239" s="8"/>
      <c r="I239" s="8"/>
      <c r="J239" s="8"/>
      <c r="K239" s="9"/>
      <c r="L239" s="25" t="e">
        <f>IF('शालादर्पण कार्मिक DATA'!#REF!="","",'शालादर्पण कार्मिक DATA'!#REF!)</f>
        <v>#REF!</v>
      </c>
      <c r="M239" s="8"/>
      <c r="N239" s="8"/>
      <c r="O239" s="7"/>
      <c r="P239" s="8"/>
    </row>
    <row r="240" spans="1:16" ht="20.100000000000001" hidden="1" customHeight="1" x14ac:dyDescent="0.25">
      <c r="A240" s="96" t="str">
        <f>IF(कार्मिक_विवरण[NAME]="","",ROWS($A$2:A237))</f>
        <v/>
      </c>
      <c r="B240" s="95" t="str">
        <f>IF('शालादर्पण कार्मिक DATA'!A239="","",'शालादर्पण कार्मिक DATA'!A239)</f>
        <v/>
      </c>
      <c r="C240" s="95" t="str">
        <f>UPPER(IF('शालादर्पण कार्मिक DATA'!F239="","",'शालादर्पण कार्मिक DATA'!F239))</f>
        <v/>
      </c>
      <c r="D240" s="97" t="str">
        <f>IF('शालादर्पण कार्मिक DATA'!E239="","",'शालादर्पण कार्मिक DATA'!E239)</f>
        <v/>
      </c>
      <c r="E240" s="95" t="str">
        <f>IF('शालादर्पण कार्मिक DATA'!K239="","",'शालादर्पण कार्मिक DATA'!K239)</f>
        <v/>
      </c>
      <c r="F240" s="95" t="str">
        <f>IF('शालादर्पण कार्मिक DATA'!B239="","",'शालादर्पण कार्मिक DATA'!B239)</f>
        <v/>
      </c>
      <c r="G240" s="8"/>
      <c r="H240" s="8"/>
      <c r="I240" s="8"/>
      <c r="J240" s="8"/>
      <c r="K240" s="9"/>
      <c r="L240" s="25" t="e">
        <f>IF('शालादर्पण कार्मिक DATA'!#REF!="","",'शालादर्पण कार्मिक DATA'!#REF!)</f>
        <v>#REF!</v>
      </c>
      <c r="M240" s="8"/>
      <c r="N240" s="8"/>
      <c r="O240" s="7"/>
      <c r="P240" s="8"/>
    </row>
    <row r="241" spans="1:16" ht="20.100000000000001" hidden="1" customHeight="1" x14ac:dyDescent="0.25">
      <c r="A241" s="96" t="str">
        <f>IF(कार्मिक_विवरण[NAME]="","",ROWS($A$2:A238))</f>
        <v/>
      </c>
      <c r="B241" s="95" t="str">
        <f>IF('शालादर्पण कार्मिक DATA'!A240="","",'शालादर्पण कार्मिक DATA'!A240)</f>
        <v/>
      </c>
      <c r="C241" s="95" t="str">
        <f>UPPER(IF('शालादर्पण कार्मिक DATA'!F240="","",'शालादर्पण कार्मिक DATA'!F240))</f>
        <v/>
      </c>
      <c r="D241" s="97" t="str">
        <f>IF('शालादर्पण कार्मिक DATA'!E240="","",'शालादर्पण कार्मिक DATA'!E240)</f>
        <v/>
      </c>
      <c r="E241" s="95" t="str">
        <f>IF('शालादर्पण कार्मिक DATA'!K240="","",'शालादर्पण कार्मिक DATA'!K240)</f>
        <v/>
      </c>
      <c r="F241" s="95" t="str">
        <f>IF('शालादर्पण कार्मिक DATA'!B240="","",'शालादर्पण कार्मिक DATA'!B240)</f>
        <v/>
      </c>
      <c r="G241" s="8"/>
      <c r="H241" s="8"/>
      <c r="I241" s="8"/>
      <c r="J241" s="8"/>
      <c r="K241" s="9"/>
      <c r="L241" s="25" t="e">
        <f>IF('शालादर्पण कार्मिक DATA'!#REF!="","",'शालादर्पण कार्मिक DATA'!#REF!)</f>
        <v>#REF!</v>
      </c>
      <c r="M241" s="8"/>
      <c r="N241" s="8"/>
      <c r="O241" s="7"/>
      <c r="P241" s="8"/>
    </row>
    <row r="242" spans="1:16" ht="20.100000000000001" hidden="1" customHeight="1" x14ac:dyDescent="0.25">
      <c r="A242" s="96" t="str">
        <f>IF(कार्मिक_विवरण[NAME]="","",ROWS($A$2:A239))</f>
        <v/>
      </c>
      <c r="B242" s="95" t="str">
        <f>IF('शालादर्पण कार्मिक DATA'!A241="","",'शालादर्पण कार्मिक DATA'!A241)</f>
        <v/>
      </c>
      <c r="C242" s="95" t="str">
        <f>UPPER(IF('शालादर्पण कार्मिक DATA'!F241="","",'शालादर्पण कार्मिक DATA'!F241))</f>
        <v/>
      </c>
      <c r="D242" s="97" t="str">
        <f>IF('शालादर्पण कार्मिक DATA'!E241="","",'शालादर्पण कार्मिक DATA'!E241)</f>
        <v/>
      </c>
      <c r="E242" s="95" t="str">
        <f>IF('शालादर्पण कार्मिक DATA'!K241="","",'शालादर्पण कार्मिक DATA'!K241)</f>
        <v/>
      </c>
      <c r="F242" s="95" t="str">
        <f>IF('शालादर्पण कार्मिक DATA'!B241="","",'शालादर्पण कार्मिक DATA'!B241)</f>
        <v/>
      </c>
      <c r="G242" s="8"/>
      <c r="H242" s="8"/>
      <c r="I242" s="8"/>
      <c r="J242" s="8"/>
      <c r="K242" s="9"/>
      <c r="L242" s="25" t="e">
        <f>IF('शालादर्पण कार्मिक DATA'!#REF!="","",'शालादर्पण कार्मिक DATA'!#REF!)</f>
        <v>#REF!</v>
      </c>
      <c r="M242" s="8"/>
      <c r="N242" s="8"/>
      <c r="O242" s="7"/>
      <c r="P242" s="8"/>
    </row>
    <row r="243" spans="1:16" ht="20.100000000000001" hidden="1" customHeight="1" x14ac:dyDescent="0.25">
      <c r="A243" s="96" t="str">
        <f>IF(कार्मिक_विवरण[NAME]="","",ROWS($A$2:A240))</f>
        <v/>
      </c>
      <c r="B243" s="95" t="str">
        <f>IF('शालादर्पण कार्मिक DATA'!A242="","",'शालादर्पण कार्मिक DATA'!A242)</f>
        <v/>
      </c>
      <c r="C243" s="95" t="str">
        <f>UPPER(IF('शालादर्पण कार्मिक DATA'!F242="","",'शालादर्पण कार्मिक DATA'!F242))</f>
        <v/>
      </c>
      <c r="D243" s="97" t="str">
        <f>IF('शालादर्पण कार्मिक DATA'!E242="","",'शालादर्पण कार्मिक DATA'!E242)</f>
        <v/>
      </c>
      <c r="E243" s="95" t="str">
        <f>IF('शालादर्पण कार्मिक DATA'!K242="","",'शालादर्पण कार्मिक DATA'!K242)</f>
        <v/>
      </c>
      <c r="F243" s="95" t="str">
        <f>IF('शालादर्पण कार्मिक DATA'!B242="","",'शालादर्पण कार्मिक DATA'!B242)</f>
        <v/>
      </c>
      <c r="G243" s="8"/>
      <c r="H243" s="8"/>
      <c r="I243" s="8"/>
      <c r="J243" s="8"/>
      <c r="K243" s="9"/>
      <c r="L243" s="25" t="e">
        <f>IF('शालादर्पण कार्मिक DATA'!#REF!="","",'शालादर्पण कार्मिक DATA'!#REF!)</f>
        <v>#REF!</v>
      </c>
      <c r="M243" s="8"/>
      <c r="N243" s="8"/>
      <c r="O243" s="7"/>
      <c r="P243" s="8"/>
    </row>
    <row r="244" spans="1:16" ht="20.100000000000001" hidden="1" customHeight="1" x14ac:dyDescent="0.25">
      <c r="A244" s="96" t="str">
        <f>IF(कार्मिक_विवरण[NAME]="","",ROWS($A$2:A241))</f>
        <v/>
      </c>
      <c r="B244" s="95" t="str">
        <f>IF('शालादर्पण कार्मिक DATA'!A243="","",'शालादर्पण कार्मिक DATA'!A243)</f>
        <v/>
      </c>
      <c r="C244" s="95" t="str">
        <f>UPPER(IF('शालादर्पण कार्मिक DATA'!F243="","",'शालादर्पण कार्मिक DATA'!F243))</f>
        <v/>
      </c>
      <c r="D244" s="97" t="str">
        <f>IF('शालादर्पण कार्मिक DATA'!E243="","",'शालादर्पण कार्मिक DATA'!E243)</f>
        <v/>
      </c>
      <c r="E244" s="95" t="str">
        <f>IF('शालादर्पण कार्मिक DATA'!K243="","",'शालादर्पण कार्मिक DATA'!K243)</f>
        <v/>
      </c>
      <c r="F244" s="95" t="str">
        <f>IF('शालादर्पण कार्मिक DATA'!B243="","",'शालादर्पण कार्मिक DATA'!B243)</f>
        <v/>
      </c>
      <c r="G244" s="8"/>
      <c r="H244" s="8"/>
      <c r="I244" s="8"/>
      <c r="J244" s="8"/>
      <c r="K244" s="9"/>
      <c r="L244" s="25" t="e">
        <f>IF('शालादर्पण कार्मिक DATA'!#REF!="","",'शालादर्पण कार्मिक DATA'!#REF!)</f>
        <v>#REF!</v>
      </c>
      <c r="M244" s="8"/>
      <c r="N244" s="8"/>
      <c r="O244" s="7"/>
      <c r="P244" s="8"/>
    </row>
    <row r="245" spans="1:16" ht="20.100000000000001" hidden="1" customHeight="1" x14ac:dyDescent="0.25">
      <c r="A245" s="96" t="str">
        <f>IF(कार्मिक_विवरण[NAME]="","",ROWS($A$2:A242))</f>
        <v/>
      </c>
      <c r="B245" s="95" t="str">
        <f>IF('शालादर्पण कार्मिक DATA'!A244="","",'शालादर्पण कार्मिक DATA'!A244)</f>
        <v/>
      </c>
      <c r="C245" s="95" t="str">
        <f>UPPER(IF('शालादर्पण कार्मिक DATA'!F244="","",'शालादर्पण कार्मिक DATA'!F244))</f>
        <v/>
      </c>
      <c r="D245" s="97" t="str">
        <f>IF('शालादर्पण कार्मिक DATA'!E244="","",'शालादर्पण कार्मिक DATA'!E244)</f>
        <v/>
      </c>
      <c r="E245" s="95" t="str">
        <f>IF('शालादर्पण कार्मिक DATA'!K244="","",'शालादर्पण कार्मिक DATA'!K244)</f>
        <v/>
      </c>
      <c r="F245" s="95" t="str">
        <f>IF('शालादर्पण कार्मिक DATA'!B244="","",'शालादर्पण कार्मिक DATA'!B244)</f>
        <v/>
      </c>
      <c r="G245" s="8"/>
      <c r="H245" s="8"/>
      <c r="I245" s="8"/>
      <c r="J245" s="8"/>
      <c r="K245" s="9"/>
      <c r="L245" s="25" t="e">
        <f>IF('शालादर्पण कार्मिक DATA'!#REF!="","",'शालादर्पण कार्मिक DATA'!#REF!)</f>
        <v>#REF!</v>
      </c>
      <c r="M245" s="8"/>
      <c r="N245" s="8"/>
      <c r="O245" s="7"/>
      <c r="P245" s="8"/>
    </row>
    <row r="246" spans="1:16" ht="20.100000000000001" hidden="1" customHeight="1" x14ac:dyDescent="0.25">
      <c r="A246" s="96" t="str">
        <f>IF(कार्मिक_विवरण[NAME]="","",ROWS($A$2:A243))</f>
        <v/>
      </c>
      <c r="B246" s="95" t="str">
        <f>IF('शालादर्पण कार्मिक DATA'!A245="","",'शालादर्पण कार्मिक DATA'!A245)</f>
        <v/>
      </c>
      <c r="C246" s="95" t="str">
        <f>UPPER(IF('शालादर्पण कार्मिक DATA'!F245="","",'शालादर्पण कार्मिक DATA'!F245))</f>
        <v/>
      </c>
      <c r="D246" s="97" t="str">
        <f>IF('शालादर्पण कार्मिक DATA'!E245="","",'शालादर्पण कार्मिक DATA'!E245)</f>
        <v/>
      </c>
      <c r="E246" s="95" t="str">
        <f>IF('शालादर्पण कार्मिक DATA'!K245="","",'शालादर्पण कार्मिक DATA'!K245)</f>
        <v/>
      </c>
      <c r="F246" s="95" t="str">
        <f>IF('शालादर्पण कार्मिक DATA'!B245="","",'शालादर्पण कार्मिक DATA'!B245)</f>
        <v/>
      </c>
      <c r="G246" s="8"/>
      <c r="H246" s="8"/>
      <c r="I246" s="8"/>
      <c r="J246" s="8"/>
      <c r="K246" s="9"/>
      <c r="L246" s="25" t="e">
        <f>IF('शालादर्पण कार्मिक DATA'!#REF!="","",'शालादर्पण कार्मिक DATA'!#REF!)</f>
        <v>#REF!</v>
      </c>
      <c r="M246" s="8"/>
      <c r="N246" s="8"/>
      <c r="O246" s="7"/>
      <c r="P246" s="8"/>
    </row>
    <row r="247" spans="1:16" ht="20.100000000000001" hidden="1" customHeight="1" x14ac:dyDescent="0.25">
      <c r="A247" s="96" t="str">
        <f>IF(कार्मिक_विवरण[NAME]="","",ROWS($A$2:A244))</f>
        <v/>
      </c>
      <c r="B247" s="95" t="str">
        <f>IF('शालादर्पण कार्मिक DATA'!A246="","",'शालादर्पण कार्मिक DATA'!A246)</f>
        <v/>
      </c>
      <c r="C247" s="95" t="str">
        <f>UPPER(IF('शालादर्पण कार्मिक DATA'!F246="","",'शालादर्पण कार्मिक DATA'!F246))</f>
        <v/>
      </c>
      <c r="D247" s="97" t="str">
        <f>IF('शालादर्पण कार्मिक DATA'!E246="","",'शालादर्पण कार्मिक DATA'!E246)</f>
        <v/>
      </c>
      <c r="E247" s="95" t="str">
        <f>IF('शालादर्पण कार्मिक DATA'!K246="","",'शालादर्पण कार्मिक DATA'!K246)</f>
        <v/>
      </c>
      <c r="F247" s="95" t="str">
        <f>IF('शालादर्पण कार्मिक DATA'!B246="","",'शालादर्पण कार्मिक DATA'!B246)</f>
        <v/>
      </c>
      <c r="G247" s="8"/>
      <c r="H247" s="8"/>
      <c r="I247" s="8"/>
      <c r="J247" s="8"/>
      <c r="K247" s="9"/>
      <c r="L247" s="25" t="e">
        <f>IF('शालादर्पण कार्मिक DATA'!#REF!="","",'शालादर्पण कार्मिक DATA'!#REF!)</f>
        <v>#REF!</v>
      </c>
      <c r="M247" s="8"/>
      <c r="N247" s="8"/>
      <c r="O247" s="7"/>
      <c r="P247" s="8"/>
    </row>
    <row r="248" spans="1:16" ht="20.100000000000001" hidden="1" customHeight="1" x14ac:dyDescent="0.25">
      <c r="A248" s="96" t="str">
        <f>IF(कार्मिक_विवरण[NAME]="","",ROWS($A$2:A245))</f>
        <v/>
      </c>
      <c r="B248" s="95" t="str">
        <f>IF('शालादर्पण कार्मिक DATA'!A247="","",'शालादर्पण कार्मिक DATA'!A247)</f>
        <v/>
      </c>
      <c r="C248" s="95" t="str">
        <f>UPPER(IF('शालादर्पण कार्मिक DATA'!F247="","",'शालादर्पण कार्मिक DATA'!F247))</f>
        <v/>
      </c>
      <c r="D248" s="97" t="str">
        <f>IF('शालादर्पण कार्मिक DATA'!E247="","",'शालादर्पण कार्मिक DATA'!E247)</f>
        <v/>
      </c>
      <c r="E248" s="95" t="str">
        <f>IF('शालादर्पण कार्मिक DATA'!K247="","",'शालादर्पण कार्मिक DATA'!K247)</f>
        <v/>
      </c>
      <c r="F248" s="95" t="str">
        <f>IF('शालादर्पण कार्मिक DATA'!B247="","",'शालादर्पण कार्मिक DATA'!B247)</f>
        <v/>
      </c>
      <c r="G248" s="8"/>
      <c r="H248" s="8"/>
      <c r="I248" s="8"/>
      <c r="J248" s="8"/>
      <c r="K248" s="9"/>
      <c r="L248" s="25" t="e">
        <f>IF('शालादर्पण कार्मिक DATA'!#REF!="","",'शालादर्पण कार्मिक DATA'!#REF!)</f>
        <v>#REF!</v>
      </c>
      <c r="M248" s="8"/>
      <c r="N248" s="8"/>
      <c r="O248" s="7"/>
      <c r="P248" s="8"/>
    </row>
    <row r="249" spans="1:16" ht="20.100000000000001" hidden="1" customHeight="1" x14ac:dyDescent="0.25">
      <c r="A249" s="96" t="str">
        <f>IF(कार्मिक_विवरण[NAME]="","",ROWS($A$2:A246))</f>
        <v/>
      </c>
      <c r="B249" s="95" t="str">
        <f>IF('शालादर्पण कार्मिक DATA'!A248="","",'शालादर्पण कार्मिक DATA'!A248)</f>
        <v/>
      </c>
      <c r="C249" s="95" t="str">
        <f>UPPER(IF('शालादर्पण कार्मिक DATA'!F248="","",'शालादर्पण कार्मिक DATA'!F248))</f>
        <v/>
      </c>
      <c r="D249" s="97" t="str">
        <f>IF('शालादर्पण कार्मिक DATA'!E248="","",'शालादर्पण कार्मिक DATA'!E248)</f>
        <v/>
      </c>
      <c r="E249" s="95" t="str">
        <f>IF('शालादर्पण कार्मिक DATA'!K248="","",'शालादर्पण कार्मिक DATA'!K248)</f>
        <v/>
      </c>
      <c r="F249" s="95" t="str">
        <f>IF('शालादर्पण कार्मिक DATA'!B248="","",'शालादर्पण कार्मिक DATA'!B248)</f>
        <v/>
      </c>
      <c r="G249" s="8"/>
      <c r="H249" s="8"/>
      <c r="I249" s="8"/>
      <c r="J249" s="8"/>
      <c r="K249" s="9"/>
      <c r="L249" s="25" t="e">
        <f>IF('शालादर्पण कार्मिक DATA'!#REF!="","",'शालादर्पण कार्मिक DATA'!#REF!)</f>
        <v>#REF!</v>
      </c>
      <c r="M249" s="8"/>
      <c r="N249" s="8"/>
      <c r="O249" s="7"/>
      <c r="P249" s="8"/>
    </row>
    <row r="250" spans="1:16" ht="20.100000000000001" hidden="1" customHeight="1" x14ac:dyDescent="0.25">
      <c r="A250" s="96" t="str">
        <f>IF(कार्मिक_विवरण[NAME]="","",ROWS($A$2:A247))</f>
        <v/>
      </c>
      <c r="B250" s="95" t="str">
        <f>IF('शालादर्पण कार्मिक DATA'!A249="","",'शालादर्पण कार्मिक DATA'!A249)</f>
        <v/>
      </c>
      <c r="C250" s="95" t="str">
        <f>UPPER(IF('शालादर्पण कार्मिक DATA'!F249="","",'शालादर्पण कार्मिक DATA'!F249))</f>
        <v/>
      </c>
      <c r="D250" s="97" t="str">
        <f>IF('शालादर्पण कार्मिक DATA'!E249="","",'शालादर्पण कार्मिक DATA'!E249)</f>
        <v/>
      </c>
      <c r="E250" s="95" t="str">
        <f>IF('शालादर्पण कार्मिक DATA'!K249="","",'शालादर्पण कार्मिक DATA'!K249)</f>
        <v/>
      </c>
      <c r="F250" s="95" t="str">
        <f>IF('शालादर्पण कार्मिक DATA'!B249="","",'शालादर्पण कार्मिक DATA'!B249)</f>
        <v/>
      </c>
      <c r="G250" s="8"/>
      <c r="H250" s="8"/>
      <c r="I250" s="8"/>
      <c r="J250" s="8"/>
      <c r="K250" s="9"/>
      <c r="L250" s="25" t="e">
        <f>IF('शालादर्पण कार्मिक DATA'!#REF!="","",'शालादर्पण कार्मिक DATA'!#REF!)</f>
        <v>#REF!</v>
      </c>
      <c r="M250" s="8"/>
      <c r="N250" s="8"/>
      <c r="O250" s="7"/>
      <c r="P250" s="8"/>
    </row>
    <row r="251" spans="1:16" ht="20.100000000000001" hidden="1" customHeight="1" x14ac:dyDescent="0.25">
      <c r="A251" s="96" t="str">
        <f>IF(कार्मिक_विवरण[NAME]="","",ROWS($A$2:A248))</f>
        <v/>
      </c>
      <c r="B251" s="95" t="str">
        <f>IF('शालादर्पण कार्मिक DATA'!A250="","",'शालादर्पण कार्मिक DATA'!A250)</f>
        <v/>
      </c>
      <c r="C251" s="95" t="str">
        <f>UPPER(IF('शालादर्पण कार्मिक DATA'!F250="","",'शालादर्पण कार्मिक DATA'!F250))</f>
        <v/>
      </c>
      <c r="D251" s="97" t="str">
        <f>IF('शालादर्पण कार्मिक DATA'!E250="","",'शालादर्पण कार्मिक DATA'!E250)</f>
        <v/>
      </c>
      <c r="E251" s="95" t="str">
        <f>IF('शालादर्पण कार्मिक DATA'!K250="","",'शालादर्पण कार्मिक DATA'!K250)</f>
        <v/>
      </c>
      <c r="F251" s="95" t="str">
        <f>IF('शालादर्पण कार्मिक DATA'!B250="","",'शालादर्पण कार्मिक DATA'!B250)</f>
        <v/>
      </c>
      <c r="G251" s="8"/>
      <c r="H251" s="8"/>
      <c r="I251" s="8"/>
      <c r="J251" s="8"/>
      <c r="K251" s="9"/>
      <c r="L251" s="25" t="e">
        <f>IF('शालादर्पण कार्मिक DATA'!#REF!="","",'शालादर्पण कार्मिक DATA'!#REF!)</f>
        <v>#REF!</v>
      </c>
      <c r="M251" s="8"/>
      <c r="N251" s="8"/>
      <c r="O251" s="7"/>
      <c r="P251" s="8"/>
    </row>
    <row r="252" spans="1:16" ht="20.100000000000001" hidden="1" customHeight="1" x14ac:dyDescent="0.25">
      <c r="A252" s="96" t="str">
        <f>IF(कार्मिक_विवरण[NAME]="","",ROWS($A$2:A249))</f>
        <v/>
      </c>
      <c r="B252" s="95" t="str">
        <f>IF('शालादर्पण कार्मिक DATA'!A251="","",'शालादर्पण कार्मिक DATA'!A251)</f>
        <v/>
      </c>
      <c r="C252" s="95" t="str">
        <f>UPPER(IF('शालादर्पण कार्मिक DATA'!F251="","",'शालादर्पण कार्मिक DATA'!F251))</f>
        <v/>
      </c>
      <c r="D252" s="97" t="str">
        <f>IF('शालादर्पण कार्मिक DATA'!E251="","",'शालादर्पण कार्मिक DATA'!E251)</f>
        <v/>
      </c>
      <c r="E252" s="95" t="str">
        <f>IF('शालादर्पण कार्मिक DATA'!K251="","",'शालादर्पण कार्मिक DATA'!K251)</f>
        <v/>
      </c>
      <c r="F252" s="95" t="str">
        <f>IF('शालादर्पण कार्मिक DATA'!B251="","",'शालादर्पण कार्मिक DATA'!B251)</f>
        <v/>
      </c>
      <c r="G252" s="8"/>
      <c r="H252" s="8"/>
      <c r="I252" s="8"/>
      <c r="J252" s="8"/>
      <c r="K252" s="9"/>
      <c r="L252" s="25" t="e">
        <f>IF('शालादर्पण कार्मिक DATA'!#REF!="","",'शालादर्पण कार्मिक DATA'!#REF!)</f>
        <v>#REF!</v>
      </c>
      <c r="M252" s="8"/>
      <c r="N252" s="8"/>
      <c r="O252" s="7"/>
      <c r="P252" s="8"/>
    </row>
    <row r="253" spans="1:16" ht="20.100000000000001" hidden="1" customHeight="1" x14ac:dyDescent="0.25">
      <c r="A253" s="96" t="str">
        <f>IF(कार्मिक_विवरण[NAME]="","",ROWS($A$2:A250))</f>
        <v/>
      </c>
      <c r="B253" s="95" t="str">
        <f>IF('शालादर्पण कार्मिक DATA'!A252="","",'शालादर्पण कार्मिक DATA'!A252)</f>
        <v/>
      </c>
      <c r="C253" s="95" t="str">
        <f>UPPER(IF('शालादर्पण कार्मिक DATA'!F252="","",'शालादर्पण कार्मिक DATA'!F252))</f>
        <v/>
      </c>
      <c r="D253" s="97" t="str">
        <f>IF('शालादर्पण कार्मिक DATA'!E252="","",'शालादर्पण कार्मिक DATA'!E252)</f>
        <v/>
      </c>
      <c r="E253" s="95" t="str">
        <f>IF('शालादर्पण कार्मिक DATA'!K252="","",'शालादर्पण कार्मिक DATA'!K252)</f>
        <v/>
      </c>
      <c r="F253" s="95" t="str">
        <f>IF('शालादर्पण कार्मिक DATA'!B252="","",'शालादर्पण कार्मिक DATA'!B252)</f>
        <v/>
      </c>
      <c r="G253" s="8"/>
      <c r="H253" s="8"/>
      <c r="I253" s="8"/>
      <c r="J253" s="8"/>
      <c r="K253" s="9"/>
      <c r="L253" s="25" t="e">
        <f>IF('शालादर्पण कार्मिक DATA'!#REF!="","",'शालादर्पण कार्मिक DATA'!#REF!)</f>
        <v>#REF!</v>
      </c>
      <c r="M253" s="8"/>
      <c r="N253" s="8"/>
      <c r="O253" s="7"/>
      <c r="P253" s="8"/>
    </row>
    <row r="254" spans="1:16" ht="20.100000000000001" hidden="1" customHeight="1" x14ac:dyDescent="0.25">
      <c r="A254" s="96" t="str">
        <f>IF(कार्मिक_विवरण[NAME]="","",ROWS($A$2:A251))</f>
        <v/>
      </c>
      <c r="B254" s="95" t="str">
        <f>IF('शालादर्पण कार्मिक DATA'!A253="","",'शालादर्पण कार्मिक DATA'!A253)</f>
        <v/>
      </c>
      <c r="C254" s="95" t="str">
        <f>UPPER(IF('शालादर्पण कार्मिक DATA'!F253="","",'शालादर्पण कार्मिक DATA'!F253))</f>
        <v/>
      </c>
      <c r="D254" s="97" t="str">
        <f>IF('शालादर्पण कार्मिक DATA'!E253="","",'शालादर्पण कार्मिक DATA'!E253)</f>
        <v/>
      </c>
      <c r="E254" s="95" t="str">
        <f>IF('शालादर्पण कार्मिक DATA'!K253="","",'शालादर्पण कार्मिक DATA'!K253)</f>
        <v/>
      </c>
      <c r="F254" s="95" t="str">
        <f>IF('शालादर्पण कार्मिक DATA'!B253="","",'शालादर्पण कार्मिक DATA'!B253)</f>
        <v/>
      </c>
      <c r="G254" s="8"/>
      <c r="H254" s="8"/>
      <c r="I254" s="8"/>
      <c r="J254" s="8"/>
      <c r="K254" s="9"/>
      <c r="L254" s="25" t="e">
        <f>IF('शालादर्पण कार्मिक DATA'!#REF!="","",'शालादर्पण कार्मिक DATA'!#REF!)</f>
        <v>#REF!</v>
      </c>
      <c r="M254" s="8"/>
      <c r="N254" s="8"/>
      <c r="O254" s="7"/>
      <c r="P254" s="8"/>
    </row>
    <row r="255" spans="1:16" ht="20.100000000000001" hidden="1" customHeight="1" x14ac:dyDescent="0.25">
      <c r="A255" s="96" t="str">
        <f>IF(कार्मिक_विवरण[NAME]="","",ROWS($A$2:A252))</f>
        <v/>
      </c>
      <c r="B255" s="95" t="str">
        <f>IF('शालादर्पण कार्मिक DATA'!A254="","",'शालादर्पण कार्मिक DATA'!A254)</f>
        <v/>
      </c>
      <c r="C255" s="95" t="str">
        <f>UPPER(IF('शालादर्पण कार्मिक DATA'!F254="","",'शालादर्पण कार्मिक DATA'!F254))</f>
        <v/>
      </c>
      <c r="D255" s="97" t="str">
        <f>IF('शालादर्पण कार्मिक DATA'!E254="","",'शालादर्पण कार्मिक DATA'!E254)</f>
        <v/>
      </c>
      <c r="E255" s="95" t="str">
        <f>IF('शालादर्पण कार्मिक DATA'!K254="","",'शालादर्पण कार्मिक DATA'!K254)</f>
        <v/>
      </c>
      <c r="F255" s="95" t="str">
        <f>IF('शालादर्पण कार्मिक DATA'!B254="","",'शालादर्पण कार्मिक DATA'!B254)</f>
        <v/>
      </c>
      <c r="G255" s="8"/>
      <c r="H255" s="8"/>
      <c r="I255" s="8"/>
      <c r="J255" s="8"/>
      <c r="K255" s="9"/>
      <c r="L255" s="25" t="e">
        <f>IF('शालादर्पण कार्मिक DATA'!#REF!="","",'शालादर्पण कार्मिक DATA'!#REF!)</f>
        <v>#REF!</v>
      </c>
      <c r="M255" s="8"/>
      <c r="N255" s="8"/>
      <c r="O255" s="7"/>
      <c r="P255" s="8"/>
    </row>
    <row r="256" spans="1:16" ht="20.100000000000001" hidden="1" customHeight="1" x14ac:dyDescent="0.25">
      <c r="A256" s="96" t="str">
        <f>IF(कार्मिक_विवरण[NAME]="","",ROWS($A$2:A253))</f>
        <v/>
      </c>
      <c r="B256" s="95" t="str">
        <f>IF('शालादर्पण कार्मिक DATA'!A255="","",'शालादर्पण कार्मिक DATA'!A255)</f>
        <v/>
      </c>
      <c r="C256" s="95" t="str">
        <f>UPPER(IF('शालादर्पण कार्मिक DATA'!F255="","",'शालादर्पण कार्मिक DATA'!F255))</f>
        <v/>
      </c>
      <c r="D256" s="97" t="str">
        <f>IF('शालादर्पण कार्मिक DATA'!E255="","",'शालादर्पण कार्मिक DATA'!E255)</f>
        <v/>
      </c>
      <c r="E256" s="95" t="str">
        <f>IF('शालादर्पण कार्मिक DATA'!K255="","",'शालादर्पण कार्मिक DATA'!K255)</f>
        <v/>
      </c>
      <c r="F256" s="95" t="str">
        <f>IF('शालादर्पण कार्मिक DATA'!B255="","",'शालादर्पण कार्मिक DATA'!B255)</f>
        <v/>
      </c>
      <c r="G256" s="8"/>
      <c r="H256" s="8"/>
      <c r="I256" s="8"/>
      <c r="J256" s="8"/>
      <c r="K256" s="9"/>
      <c r="L256" s="25" t="e">
        <f>IF('शालादर्पण कार्मिक DATA'!#REF!="","",'शालादर्पण कार्मिक DATA'!#REF!)</f>
        <v>#REF!</v>
      </c>
      <c r="M256" s="8"/>
      <c r="N256" s="8"/>
      <c r="O256" s="7"/>
      <c r="P256" s="8"/>
    </row>
    <row r="257" spans="1:16" ht="20.100000000000001" hidden="1" customHeight="1" x14ac:dyDescent="0.25">
      <c r="A257" s="96" t="str">
        <f>IF(कार्मिक_विवरण[NAME]="","",ROWS($A$2:A254))</f>
        <v/>
      </c>
      <c r="B257" s="95" t="str">
        <f>IF('शालादर्पण कार्मिक DATA'!A256="","",'शालादर्पण कार्मिक DATA'!A256)</f>
        <v/>
      </c>
      <c r="C257" s="95" t="str">
        <f>UPPER(IF('शालादर्पण कार्मिक DATA'!F256="","",'शालादर्पण कार्मिक DATA'!F256))</f>
        <v/>
      </c>
      <c r="D257" s="97" t="str">
        <f>IF('शालादर्पण कार्मिक DATA'!E256="","",'शालादर्पण कार्मिक DATA'!E256)</f>
        <v/>
      </c>
      <c r="E257" s="95" t="str">
        <f>IF('शालादर्पण कार्मिक DATA'!K256="","",'शालादर्पण कार्मिक DATA'!K256)</f>
        <v/>
      </c>
      <c r="F257" s="95" t="str">
        <f>IF('शालादर्पण कार्मिक DATA'!B256="","",'शालादर्पण कार्मिक DATA'!B256)</f>
        <v/>
      </c>
      <c r="G257" s="8"/>
      <c r="H257" s="8"/>
      <c r="I257" s="8"/>
      <c r="J257" s="8"/>
      <c r="K257" s="9"/>
      <c r="L257" s="25" t="e">
        <f>IF('शालादर्पण कार्मिक DATA'!#REF!="","",'शालादर्पण कार्मिक DATA'!#REF!)</f>
        <v>#REF!</v>
      </c>
      <c r="M257" s="8"/>
      <c r="N257" s="8"/>
      <c r="O257" s="7"/>
      <c r="P257" s="8"/>
    </row>
    <row r="258" spans="1:16" ht="20.100000000000001" hidden="1" customHeight="1" x14ac:dyDescent="0.25">
      <c r="A258" s="96" t="str">
        <f>IF(कार्मिक_विवरण[NAME]="","",ROWS($A$2:A255))</f>
        <v/>
      </c>
      <c r="B258" s="95" t="str">
        <f>IF('शालादर्पण कार्मिक DATA'!A257="","",'शालादर्पण कार्मिक DATA'!A257)</f>
        <v/>
      </c>
      <c r="C258" s="95" t="str">
        <f>UPPER(IF('शालादर्पण कार्मिक DATA'!F257="","",'शालादर्पण कार्मिक DATA'!F257))</f>
        <v/>
      </c>
      <c r="D258" s="97" t="str">
        <f>IF('शालादर्पण कार्मिक DATA'!E257="","",'शालादर्पण कार्मिक DATA'!E257)</f>
        <v/>
      </c>
      <c r="E258" s="95" t="str">
        <f>IF('शालादर्पण कार्मिक DATA'!K257="","",'शालादर्पण कार्मिक DATA'!K257)</f>
        <v/>
      </c>
      <c r="F258" s="95" t="str">
        <f>IF('शालादर्पण कार्मिक DATA'!B257="","",'शालादर्पण कार्मिक DATA'!B257)</f>
        <v/>
      </c>
      <c r="G258" s="8"/>
      <c r="H258" s="8"/>
      <c r="I258" s="8"/>
      <c r="J258" s="8"/>
      <c r="K258" s="9"/>
      <c r="L258" s="25" t="e">
        <f>IF('शालादर्पण कार्मिक DATA'!#REF!="","",'शालादर्पण कार्मिक DATA'!#REF!)</f>
        <v>#REF!</v>
      </c>
      <c r="M258" s="8"/>
      <c r="N258" s="8"/>
      <c r="O258" s="7"/>
      <c r="P258" s="8"/>
    </row>
    <row r="259" spans="1:16" ht="20.100000000000001" hidden="1" customHeight="1" x14ac:dyDescent="0.25">
      <c r="A259" s="96" t="str">
        <f>IF(कार्मिक_विवरण[NAME]="","",ROWS($A$2:A256))</f>
        <v/>
      </c>
      <c r="B259" s="95" t="str">
        <f>IF('शालादर्पण कार्मिक DATA'!A258="","",'शालादर्पण कार्मिक DATA'!A258)</f>
        <v/>
      </c>
      <c r="C259" s="95" t="str">
        <f>UPPER(IF('शालादर्पण कार्मिक DATA'!F258="","",'शालादर्पण कार्मिक DATA'!F258))</f>
        <v/>
      </c>
      <c r="D259" s="97" t="str">
        <f>IF('शालादर्पण कार्मिक DATA'!E258="","",'शालादर्पण कार्मिक DATA'!E258)</f>
        <v/>
      </c>
      <c r="E259" s="95" t="str">
        <f>IF('शालादर्पण कार्मिक DATA'!K258="","",'शालादर्पण कार्मिक DATA'!K258)</f>
        <v/>
      </c>
      <c r="F259" s="95" t="str">
        <f>IF('शालादर्पण कार्मिक DATA'!B258="","",'शालादर्पण कार्मिक DATA'!B258)</f>
        <v/>
      </c>
      <c r="G259" s="8"/>
      <c r="H259" s="8"/>
      <c r="I259" s="8"/>
      <c r="J259" s="8"/>
      <c r="K259" s="9"/>
      <c r="L259" s="25" t="e">
        <f>IF('शालादर्पण कार्मिक DATA'!#REF!="","",'शालादर्पण कार्मिक DATA'!#REF!)</f>
        <v>#REF!</v>
      </c>
      <c r="M259" s="8"/>
      <c r="N259" s="8"/>
      <c r="O259" s="7"/>
      <c r="P259" s="8"/>
    </row>
    <row r="260" spans="1:16" ht="20.100000000000001" hidden="1" customHeight="1" x14ac:dyDescent="0.25">
      <c r="A260" s="96" t="str">
        <f>IF(कार्मिक_विवरण[NAME]="","",ROWS($A$2:A257))</f>
        <v/>
      </c>
      <c r="B260" s="95" t="str">
        <f>IF('शालादर्पण कार्मिक DATA'!A259="","",'शालादर्पण कार्मिक DATA'!A259)</f>
        <v/>
      </c>
      <c r="C260" s="95" t="str">
        <f>UPPER(IF('शालादर्पण कार्मिक DATA'!F259="","",'शालादर्पण कार्मिक DATA'!F259))</f>
        <v/>
      </c>
      <c r="D260" s="97" t="str">
        <f>IF('शालादर्पण कार्मिक DATA'!E259="","",'शालादर्पण कार्मिक DATA'!E259)</f>
        <v/>
      </c>
      <c r="E260" s="95" t="str">
        <f>IF('शालादर्पण कार्मिक DATA'!K259="","",'शालादर्पण कार्मिक DATA'!K259)</f>
        <v/>
      </c>
      <c r="F260" s="95" t="str">
        <f>IF('शालादर्पण कार्मिक DATA'!B259="","",'शालादर्पण कार्मिक DATA'!B259)</f>
        <v/>
      </c>
      <c r="G260" s="8"/>
      <c r="H260" s="8"/>
      <c r="I260" s="8"/>
      <c r="J260" s="8"/>
      <c r="K260" s="9"/>
      <c r="L260" s="25" t="e">
        <f>IF('शालादर्पण कार्मिक DATA'!#REF!="","",'शालादर्पण कार्मिक DATA'!#REF!)</f>
        <v>#REF!</v>
      </c>
      <c r="M260" s="8"/>
      <c r="N260" s="8"/>
      <c r="O260" s="7"/>
      <c r="P260" s="8"/>
    </row>
    <row r="261" spans="1:16" ht="20.100000000000001" hidden="1" customHeight="1" x14ac:dyDescent="0.25">
      <c r="A261" s="96" t="str">
        <f>IF(कार्मिक_विवरण[NAME]="","",ROWS($A$2:A258))</f>
        <v/>
      </c>
      <c r="B261" s="95" t="str">
        <f>IF('शालादर्पण कार्मिक DATA'!A260="","",'शालादर्पण कार्मिक DATA'!A260)</f>
        <v/>
      </c>
      <c r="C261" s="95" t="str">
        <f>UPPER(IF('शालादर्पण कार्मिक DATA'!F260="","",'शालादर्पण कार्मिक DATA'!F260))</f>
        <v/>
      </c>
      <c r="D261" s="97" t="str">
        <f>IF('शालादर्पण कार्मिक DATA'!E260="","",'शालादर्पण कार्मिक DATA'!E260)</f>
        <v/>
      </c>
      <c r="E261" s="95" t="str">
        <f>IF('शालादर्पण कार्मिक DATA'!K260="","",'शालादर्पण कार्मिक DATA'!K260)</f>
        <v/>
      </c>
      <c r="F261" s="95" t="str">
        <f>IF('शालादर्पण कार्मिक DATA'!B260="","",'शालादर्पण कार्मिक DATA'!B260)</f>
        <v/>
      </c>
      <c r="G261" s="8"/>
      <c r="H261" s="8"/>
      <c r="I261" s="8"/>
      <c r="J261" s="8"/>
      <c r="K261" s="9"/>
      <c r="L261" s="25" t="e">
        <f>IF('शालादर्पण कार्मिक DATA'!#REF!="","",'शालादर्पण कार्मिक DATA'!#REF!)</f>
        <v>#REF!</v>
      </c>
      <c r="M261" s="8"/>
      <c r="N261" s="8"/>
      <c r="O261" s="7"/>
      <c r="P261" s="8"/>
    </row>
    <row r="262" spans="1:16" ht="20.100000000000001" hidden="1" customHeight="1" x14ac:dyDescent="0.25">
      <c r="A262" s="96" t="str">
        <f>IF(कार्मिक_विवरण[NAME]="","",ROWS($A$2:A259))</f>
        <v/>
      </c>
      <c r="B262" s="95" t="str">
        <f>IF('शालादर्पण कार्मिक DATA'!A261="","",'शालादर्पण कार्मिक DATA'!A261)</f>
        <v/>
      </c>
      <c r="C262" s="95" t="str">
        <f>UPPER(IF('शालादर्पण कार्मिक DATA'!F261="","",'शालादर्पण कार्मिक DATA'!F261))</f>
        <v/>
      </c>
      <c r="D262" s="97" t="str">
        <f>IF('शालादर्पण कार्मिक DATA'!E261="","",'शालादर्पण कार्मिक DATA'!E261)</f>
        <v/>
      </c>
      <c r="E262" s="95" t="str">
        <f>IF('शालादर्पण कार्मिक DATA'!K261="","",'शालादर्पण कार्मिक DATA'!K261)</f>
        <v/>
      </c>
      <c r="F262" s="95" t="str">
        <f>IF('शालादर्पण कार्मिक DATA'!B261="","",'शालादर्पण कार्मिक DATA'!B261)</f>
        <v/>
      </c>
      <c r="G262" s="8"/>
      <c r="H262" s="8"/>
      <c r="I262" s="8"/>
      <c r="J262" s="8"/>
      <c r="K262" s="9"/>
      <c r="L262" s="25" t="e">
        <f>IF('शालादर्पण कार्मिक DATA'!#REF!="","",'शालादर्पण कार्मिक DATA'!#REF!)</f>
        <v>#REF!</v>
      </c>
      <c r="M262" s="8"/>
      <c r="N262" s="8"/>
      <c r="O262" s="7"/>
      <c r="P262" s="8"/>
    </row>
    <row r="263" spans="1:16" ht="20.100000000000001" hidden="1" customHeight="1" x14ac:dyDescent="0.25">
      <c r="A263" s="96" t="str">
        <f>IF(कार्मिक_विवरण[NAME]="","",ROWS($A$2:A260))</f>
        <v/>
      </c>
      <c r="B263" s="95" t="str">
        <f>IF('शालादर्पण कार्मिक DATA'!A262="","",'शालादर्पण कार्मिक DATA'!A262)</f>
        <v/>
      </c>
      <c r="C263" s="95" t="str">
        <f>UPPER(IF('शालादर्पण कार्मिक DATA'!F262="","",'शालादर्पण कार्मिक DATA'!F262))</f>
        <v/>
      </c>
      <c r="D263" s="97" t="str">
        <f>IF('शालादर्पण कार्मिक DATA'!E262="","",'शालादर्पण कार्मिक DATA'!E262)</f>
        <v/>
      </c>
      <c r="E263" s="95" t="str">
        <f>IF('शालादर्पण कार्मिक DATA'!K262="","",'शालादर्पण कार्मिक DATA'!K262)</f>
        <v/>
      </c>
      <c r="F263" s="95" t="str">
        <f>IF('शालादर्पण कार्मिक DATA'!B262="","",'शालादर्पण कार्मिक DATA'!B262)</f>
        <v/>
      </c>
      <c r="G263" s="8"/>
      <c r="H263" s="8"/>
      <c r="I263" s="8"/>
      <c r="J263" s="8"/>
      <c r="K263" s="9"/>
      <c r="L263" s="25" t="e">
        <f>IF('शालादर्पण कार्मिक DATA'!#REF!="","",'शालादर्पण कार्मिक DATA'!#REF!)</f>
        <v>#REF!</v>
      </c>
      <c r="M263" s="8"/>
      <c r="N263" s="8"/>
      <c r="O263" s="7"/>
      <c r="P263" s="8"/>
    </row>
    <row r="264" spans="1:16" ht="20.100000000000001" hidden="1" customHeight="1" x14ac:dyDescent="0.25">
      <c r="A264" s="96" t="str">
        <f>IF(कार्मिक_विवरण[NAME]="","",ROWS($A$2:A261))</f>
        <v/>
      </c>
      <c r="B264" s="95" t="str">
        <f>IF('शालादर्पण कार्मिक DATA'!A263="","",'शालादर्पण कार्मिक DATA'!A263)</f>
        <v/>
      </c>
      <c r="C264" s="95" t="str">
        <f>UPPER(IF('शालादर्पण कार्मिक DATA'!F263="","",'शालादर्पण कार्मिक DATA'!F263))</f>
        <v/>
      </c>
      <c r="D264" s="97" t="str">
        <f>IF('शालादर्पण कार्मिक DATA'!E263="","",'शालादर्पण कार्मिक DATA'!E263)</f>
        <v/>
      </c>
      <c r="E264" s="95" t="str">
        <f>IF('शालादर्पण कार्मिक DATA'!K263="","",'शालादर्पण कार्मिक DATA'!K263)</f>
        <v/>
      </c>
      <c r="F264" s="95" t="str">
        <f>IF('शालादर्पण कार्मिक DATA'!B263="","",'शालादर्पण कार्मिक DATA'!B263)</f>
        <v/>
      </c>
      <c r="G264" s="8"/>
      <c r="H264" s="8"/>
      <c r="I264" s="8"/>
      <c r="J264" s="8"/>
      <c r="K264" s="9"/>
      <c r="L264" s="25" t="e">
        <f>IF('शालादर्पण कार्मिक DATA'!#REF!="","",'शालादर्पण कार्मिक DATA'!#REF!)</f>
        <v>#REF!</v>
      </c>
      <c r="M264" s="8"/>
      <c r="N264" s="8"/>
      <c r="O264" s="7"/>
      <c r="P264" s="8"/>
    </row>
    <row r="265" spans="1:16" ht="20.100000000000001" hidden="1" customHeight="1" x14ac:dyDescent="0.25">
      <c r="A265" s="96" t="str">
        <f>IF(कार्मिक_विवरण[NAME]="","",ROWS($A$2:A262))</f>
        <v/>
      </c>
      <c r="B265" s="95" t="str">
        <f>IF('शालादर्पण कार्मिक DATA'!A264="","",'शालादर्पण कार्मिक DATA'!A264)</f>
        <v/>
      </c>
      <c r="C265" s="95" t="str">
        <f>UPPER(IF('शालादर्पण कार्मिक DATA'!F264="","",'शालादर्पण कार्मिक DATA'!F264))</f>
        <v/>
      </c>
      <c r="D265" s="97" t="str">
        <f>IF('शालादर्पण कार्मिक DATA'!E264="","",'शालादर्पण कार्मिक DATA'!E264)</f>
        <v/>
      </c>
      <c r="E265" s="95" t="str">
        <f>IF('शालादर्पण कार्मिक DATA'!K264="","",'शालादर्पण कार्मिक DATA'!K264)</f>
        <v/>
      </c>
      <c r="F265" s="95" t="str">
        <f>IF('शालादर्पण कार्मिक DATA'!B264="","",'शालादर्पण कार्मिक DATA'!B264)</f>
        <v/>
      </c>
      <c r="G265" s="8"/>
      <c r="H265" s="8"/>
      <c r="I265" s="8"/>
      <c r="J265" s="8"/>
      <c r="K265" s="9"/>
      <c r="L265" s="25" t="e">
        <f>IF('शालादर्पण कार्मिक DATA'!#REF!="","",'शालादर्पण कार्मिक DATA'!#REF!)</f>
        <v>#REF!</v>
      </c>
      <c r="M265" s="8"/>
      <c r="N265" s="8"/>
      <c r="O265" s="7"/>
      <c r="P265" s="8"/>
    </row>
    <row r="266" spans="1:16" ht="20.100000000000001" hidden="1" customHeight="1" x14ac:dyDescent="0.25">
      <c r="A266" s="96" t="str">
        <f>IF(कार्मिक_विवरण[NAME]="","",ROWS($A$2:A263))</f>
        <v/>
      </c>
      <c r="B266" s="95" t="str">
        <f>IF('शालादर्पण कार्मिक DATA'!A265="","",'शालादर्पण कार्मिक DATA'!A265)</f>
        <v/>
      </c>
      <c r="C266" s="95" t="str">
        <f>UPPER(IF('शालादर्पण कार्मिक DATA'!F265="","",'शालादर्पण कार्मिक DATA'!F265))</f>
        <v/>
      </c>
      <c r="D266" s="97" t="str">
        <f>IF('शालादर्पण कार्मिक DATA'!E265="","",'शालादर्पण कार्मिक DATA'!E265)</f>
        <v/>
      </c>
      <c r="E266" s="95" t="str">
        <f>IF('शालादर्पण कार्मिक DATA'!K265="","",'शालादर्पण कार्मिक DATA'!K265)</f>
        <v/>
      </c>
      <c r="F266" s="95" t="str">
        <f>IF('शालादर्पण कार्मिक DATA'!B265="","",'शालादर्पण कार्मिक DATA'!B265)</f>
        <v/>
      </c>
      <c r="G266" s="8"/>
      <c r="H266" s="8"/>
      <c r="I266" s="8"/>
      <c r="J266" s="8"/>
      <c r="K266" s="9"/>
      <c r="L266" s="25" t="e">
        <f>IF('शालादर्पण कार्मिक DATA'!#REF!="","",'शालादर्पण कार्मिक DATA'!#REF!)</f>
        <v>#REF!</v>
      </c>
      <c r="M266" s="8"/>
      <c r="N266" s="8"/>
      <c r="O266" s="7"/>
      <c r="P266" s="8"/>
    </row>
    <row r="267" spans="1:16" ht="20.100000000000001" hidden="1" customHeight="1" x14ac:dyDescent="0.25">
      <c r="A267" s="96" t="str">
        <f>IF(कार्मिक_विवरण[NAME]="","",ROWS($A$2:A264))</f>
        <v/>
      </c>
      <c r="B267" s="95" t="str">
        <f>IF('शालादर्पण कार्मिक DATA'!A266="","",'शालादर्पण कार्मिक DATA'!A266)</f>
        <v/>
      </c>
      <c r="C267" s="95" t="str">
        <f>UPPER(IF('शालादर्पण कार्मिक DATA'!F266="","",'शालादर्पण कार्मिक DATA'!F266))</f>
        <v/>
      </c>
      <c r="D267" s="97" t="str">
        <f>IF('शालादर्पण कार्मिक DATA'!E266="","",'शालादर्पण कार्मिक DATA'!E266)</f>
        <v/>
      </c>
      <c r="E267" s="95" t="str">
        <f>IF('शालादर्पण कार्मिक DATA'!K266="","",'शालादर्पण कार्मिक DATA'!K266)</f>
        <v/>
      </c>
      <c r="F267" s="95" t="str">
        <f>IF('शालादर्पण कार्मिक DATA'!B266="","",'शालादर्पण कार्मिक DATA'!B266)</f>
        <v/>
      </c>
      <c r="G267" s="8"/>
      <c r="H267" s="8"/>
      <c r="I267" s="8"/>
      <c r="J267" s="8"/>
      <c r="K267" s="9"/>
      <c r="L267" s="25" t="e">
        <f>IF('शालादर्पण कार्मिक DATA'!#REF!="","",'शालादर्पण कार्मिक DATA'!#REF!)</f>
        <v>#REF!</v>
      </c>
      <c r="M267" s="8"/>
      <c r="N267" s="8"/>
      <c r="O267" s="7"/>
      <c r="P267" s="8"/>
    </row>
    <row r="268" spans="1:16" ht="20.100000000000001" hidden="1" customHeight="1" x14ac:dyDescent="0.25">
      <c r="A268" s="96" t="str">
        <f>IF(कार्मिक_विवरण[NAME]="","",ROWS($A$2:A265))</f>
        <v/>
      </c>
      <c r="B268" s="95" t="str">
        <f>IF('शालादर्पण कार्मिक DATA'!A267="","",'शालादर्पण कार्मिक DATA'!A267)</f>
        <v/>
      </c>
      <c r="C268" s="95" t="str">
        <f>UPPER(IF('शालादर्पण कार्मिक DATA'!F267="","",'शालादर्पण कार्मिक DATA'!F267))</f>
        <v/>
      </c>
      <c r="D268" s="97" t="str">
        <f>IF('शालादर्पण कार्मिक DATA'!E267="","",'शालादर्पण कार्मिक DATA'!E267)</f>
        <v/>
      </c>
      <c r="E268" s="95" t="str">
        <f>IF('शालादर्पण कार्मिक DATA'!K267="","",'शालादर्पण कार्मिक DATA'!K267)</f>
        <v/>
      </c>
      <c r="F268" s="95" t="str">
        <f>IF('शालादर्पण कार्मिक DATA'!B267="","",'शालादर्पण कार्मिक DATA'!B267)</f>
        <v/>
      </c>
      <c r="G268" s="8"/>
      <c r="H268" s="8"/>
      <c r="I268" s="8"/>
      <c r="J268" s="8"/>
      <c r="K268" s="9"/>
      <c r="L268" s="25" t="e">
        <f>IF('शालादर्पण कार्मिक DATA'!#REF!="","",'शालादर्पण कार्मिक DATA'!#REF!)</f>
        <v>#REF!</v>
      </c>
      <c r="M268" s="8"/>
      <c r="N268" s="8"/>
      <c r="O268" s="7"/>
      <c r="P268" s="8"/>
    </row>
    <row r="269" spans="1:16" ht="20.100000000000001" hidden="1" customHeight="1" x14ac:dyDescent="0.25">
      <c r="A269" s="96" t="str">
        <f>IF(कार्मिक_विवरण[NAME]="","",ROWS($A$2:A266))</f>
        <v/>
      </c>
      <c r="B269" s="95" t="str">
        <f>IF('शालादर्पण कार्मिक DATA'!A268="","",'शालादर्पण कार्मिक DATA'!A268)</f>
        <v/>
      </c>
      <c r="C269" s="95" t="str">
        <f>UPPER(IF('शालादर्पण कार्मिक DATA'!F268="","",'शालादर्पण कार्मिक DATA'!F268))</f>
        <v/>
      </c>
      <c r="D269" s="97" t="str">
        <f>IF('शालादर्पण कार्मिक DATA'!E268="","",'शालादर्पण कार्मिक DATA'!E268)</f>
        <v/>
      </c>
      <c r="E269" s="95" t="str">
        <f>IF('शालादर्पण कार्मिक DATA'!K268="","",'शालादर्पण कार्मिक DATA'!K268)</f>
        <v/>
      </c>
      <c r="F269" s="95" t="str">
        <f>IF('शालादर्पण कार्मिक DATA'!B268="","",'शालादर्पण कार्मिक DATA'!B268)</f>
        <v/>
      </c>
      <c r="G269" s="8"/>
      <c r="H269" s="8"/>
      <c r="I269" s="8"/>
      <c r="J269" s="8"/>
      <c r="K269" s="9"/>
      <c r="L269" s="25" t="e">
        <f>IF('शालादर्पण कार्मिक DATA'!#REF!="","",'शालादर्पण कार्मिक DATA'!#REF!)</f>
        <v>#REF!</v>
      </c>
      <c r="M269" s="8"/>
      <c r="N269" s="8"/>
      <c r="O269" s="7"/>
      <c r="P269" s="8"/>
    </row>
    <row r="270" spans="1:16" ht="20.100000000000001" hidden="1" customHeight="1" x14ac:dyDescent="0.25">
      <c r="A270" s="96" t="str">
        <f>IF(कार्मिक_विवरण[NAME]="","",ROWS($A$2:A267))</f>
        <v/>
      </c>
      <c r="B270" s="95" t="str">
        <f>IF('शालादर्पण कार्मिक DATA'!A269="","",'शालादर्पण कार्मिक DATA'!A269)</f>
        <v/>
      </c>
      <c r="C270" s="95" t="str">
        <f>UPPER(IF('शालादर्पण कार्मिक DATA'!F269="","",'शालादर्पण कार्मिक DATA'!F269))</f>
        <v/>
      </c>
      <c r="D270" s="97" t="str">
        <f>IF('शालादर्पण कार्मिक DATA'!E269="","",'शालादर्पण कार्मिक DATA'!E269)</f>
        <v/>
      </c>
      <c r="E270" s="95" t="str">
        <f>IF('शालादर्पण कार्मिक DATA'!K269="","",'शालादर्पण कार्मिक DATA'!K269)</f>
        <v/>
      </c>
      <c r="F270" s="95" t="str">
        <f>IF('शालादर्पण कार्मिक DATA'!B269="","",'शालादर्पण कार्मिक DATA'!B269)</f>
        <v/>
      </c>
      <c r="G270" s="8"/>
      <c r="H270" s="8"/>
      <c r="I270" s="8"/>
      <c r="J270" s="8"/>
      <c r="K270" s="9"/>
      <c r="L270" s="25" t="e">
        <f>IF('शालादर्पण कार्मिक DATA'!#REF!="","",'शालादर्पण कार्मिक DATA'!#REF!)</f>
        <v>#REF!</v>
      </c>
      <c r="M270" s="8"/>
      <c r="N270" s="8"/>
      <c r="O270" s="7"/>
      <c r="P270" s="8"/>
    </row>
    <row r="271" spans="1:16" ht="20.100000000000001" hidden="1" customHeight="1" x14ac:dyDescent="0.25">
      <c r="A271" s="96" t="str">
        <f>IF(कार्मिक_विवरण[NAME]="","",ROWS($A$2:A268))</f>
        <v/>
      </c>
      <c r="B271" s="95" t="str">
        <f>IF('शालादर्पण कार्मिक DATA'!A270="","",'शालादर्पण कार्मिक DATA'!A270)</f>
        <v/>
      </c>
      <c r="C271" s="95" t="str">
        <f>UPPER(IF('शालादर्पण कार्मिक DATA'!F270="","",'शालादर्पण कार्मिक DATA'!F270))</f>
        <v/>
      </c>
      <c r="D271" s="97" t="str">
        <f>IF('शालादर्पण कार्मिक DATA'!E270="","",'शालादर्पण कार्मिक DATA'!E270)</f>
        <v/>
      </c>
      <c r="E271" s="95" t="str">
        <f>IF('शालादर्पण कार्मिक DATA'!K270="","",'शालादर्पण कार्मिक DATA'!K270)</f>
        <v/>
      </c>
      <c r="F271" s="95" t="str">
        <f>IF('शालादर्पण कार्मिक DATA'!B270="","",'शालादर्पण कार्मिक DATA'!B270)</f>
        <v/>
      </c>
      <c r="G271" s="8"/>
      <c r="H271" s="8"/>
      <c r="I271" s="8"/>
      <c r="J271" s="8"/>
      <c r="K271" s="9"/>
      <c r="L271" s="25" t="e">
        <f>IF('शालादर्पण कार्मिक DATA'!#REF!="","",'शालादर्पण कार्मिक DATA'!#REF!)</f>
        <v>#REF!</v>
      </c>
      <c r="M271" s="8"/>
      <c r="N271" s="8"/>
      <c r="O271" s="7"/>
      <c r="P271" s="8"/>
    </row>
    <row r="272" spans="1:16" ht="20.100000000000001" hidden="1" customHeight="1" x14ac:dyDescent="0.25">
      <c r="A272" s="96" t="str">
        <f>IF(कार्मिक_विवरण[NAME]="","",ROWS($A$2:A269))</f>
        <v/>
      </c>
      <c r="B272" s="95" t="str">
        <f>IF('शालादर्पण कार्मिक DATA'!A271="","",'शालादर्पण कार्मिक DATA'!A271)</f>
        <v/>
      </c>
      <c r="C272" s="95" t="str">
        <f>UPPER(IF('शालादर्पण कार्मिक DATA'!F271="","",'शालादर्पण कार्मिक DATA'!F271))</f>
        <v/>
      </c>
      <c r="D272" s="97" t="str">
        <f>IF('शालादर्पण कार्मिक DATA'!E271="","",'शालादर्पण कार्मिक DATA'!E271)</f>
        <v/>
      </c>
      <c r="E272" s="95" t="str">
        <f>IF('शालादर्पण कार्मिक DATA'!K271="","",'शालादर्पण कार्मिक DATA'!K271)</f>
        <v/>
      </c>
      <c r="F272" s="95" t="str">
        <f>IF('शालादर्पण कार्मिक DATA'!B271="","",'शालादर्पण कार्मिक DATA'!B271)</f>
        <v/>
      </c>
      <c r="G272" s="8"/>
      <c r="H272" s="8"/>
      <c r="I272" s="8"/>
      <c r="J272" s="8"/>
      <c r="K272" s="9"/>
      <c r="L272" s="25" t="e">
        <f>IF('शालादर्पण कार्मिक DATA'!#REF!="","",'शालादर्पण कार्मिक DATA'!#REF!)</f>
        <v>#REF!</v>
      </c>
      <c r="M272" s="8"/>
      <c r="N272" s="8"/>
      <c r="O272" s="7"/>
      <c r="P272" s="8"/>
    </row>
    <row r="273" spans="1:16" ht="20.100000000000001" hidden="1" customHeight="1" x14ac:dyDescent="0.25">
      <c r="A273" s="96" t="str">
        <f>IF(कार्मिक_विवरण[NAME]="","",ROWS($A$2:A270))</f>
        <v/>
      </c>
      <c r="B273" s="95" t="str">
        <f>IF('शालादर्पण कार्मिक DATA'!A272="","",'शालादर्पण कार्मिक DATA'!A272)</f>
        <v/>
      </c>
      <c r="C273" s="95" t="str">
        <f>UPPER(IF('शालादर्पण कार्मिक DATA'!F272="","",'शालादर्पण कार्मिक DATA'!F272))</f>
        <v/>
      </c>
      <c r="D273" s="97" t="str">
        <f>IF('शालादर्पण कार्मिक DATA'!E272="","",'शालादर्पण कार्मिक DATA'!E272)</f>
        <v/>
      </c>
      <c r="E273" s="95" t="str">
        <f>IF('शालादर्पण कार्मिक DATA'!K272="","",'शालादर्पण कार्मिक DATA'!K272)</f>
        <v/>
      </c>
      <c r="F273" s="95" t="str">
        <f>IF('शालादर्पण कार्मिक DATA'!B272="","",'शालादर्पण कार्मिक DATA'!B272)</f>
        <v/>
      </c>
      <c r="G273" s="8"/>
      <c r="H273" s="8"/>
      <c r="I273" s="8"/>
      <c r="J273" s="8"/>
      <c r="K273" s="9"/>
      <c r="L273" s="25" t="e">
        <f>IF('शालादर्पण कार्मिक DATA'!#REF!="","",'शालादर्पण कार्मिक DATA'!#REF!)</f>
        <v>#REF!</v>
      </c>
      <c r="M273" s="8"/>
      <c r="N273" s="8"/>
      <c r="O273" s="7"/>
      <c r="P273" s="8"/>
    </row>
    <row r="274" spans="1:16" ht="20.100000000000001" hidden="1" customHeight="1" x14ac:dyDescent="0.25">
      <c r="A274" s="96" t="str">
        <f>IF(कार्मिक_विवरण[NAME]="","",ROWS($A$2:A271))</f>
        <v/>
      </c>
      <c r="B274" s="95" t="str">
        <f>IF('शालादर्पण कार्मिक DATA'!A273="","",'शालादर्पण कार्मिक DATA'!A273)</f>
        <v/>
      </c>
      <c r="C274" s="95" t="str">
        <f>UPPER(IF('शालादर्पण कार्मिक DATA'!F273="","",'शालादर्पण कार्मिक DATA'!F273))</f>
        <v/>
      </c>
      <c r="D274" s="97" t="str">
        <f>IF('शालादर्पण कार्मिक DATA'!E273="","",'शालादर्पण कार्मिक DATA'!E273)</f>
        <v/>
      </c>
      <c r="E274" s="95" t="str">
        <f>IF('शालादर्पण कार्मिक DATA'!K273="","",'शालादर्पण कार्मिक DATA'!K273)</f>
        <v/>
      </c>
      <c r="F274" s="95" t="str">
        <f>IF('शालादर्पण कार्मिक DATA'!B273="","",'शालादर्पण कार्मिक DATA'!B273)</f>
        <v/>
      </c>
      <c r="G274" s="8"/>
      <c r="H274" s="8"/>
      <c r="I274" s="8"/>
      <c r="J274" s="8"/>
      <c r="K274" s="9"/>
      <c r="L274" s="25" t="e">
        <f>IF('शालादर्पण कार्मिक DATA'!#REF!="","",'शालादर्पण कार्मिक DATA'!#REF!)</f>
        <v>#REF!</v>
      </c>
      <c r="M274" s="8"/>
      <c r="N274" s="8"/>
      <c r="O274" s="7"/>
      <c r="P274" s="8"/>
    </row>
    <row r="275" spans="1:16" ht="20.100000000000001" hidden="1" customHeight="1" x14ac:dyDescent="0.25">
      <c r="A275" s="96" t="str">
        <f>IF(कार्मिक_विवरण[NAME]="","",ROWS($A$2:A272))</f>
        <v/>
      </c>
      <c r="B275" s="95" t="str">
        <f>IF('शालादर्पण कार्मिक DATA'!A274="","",'शालादर्पण कार्मिक DATA'!A274)</f>
        <v/>
      </c>
      <c r="C275" s="95" t="str">
        <f>UPPER(IF('शालादर्पण कार्मिक DATA'!F274="","",'शालादर्पण कार्मिक DATA'!F274))</f>
        <v/>
      </c>
      <c r="D275" s="97" t="str">
        <f>IF('शालादर्पण कार्मिक DATA'!E274="","",'शालादर्पण कार्मिक DATA'!E274)</f>
        <v/>
      </c>
      <c r="E275" s="95" t="str">
        <f>IF('शालादर्पण कार्मिक DATA'!K274="","",'शालादर्पण कार्मिक DATA'!K274)</f>
        <v/>
      </c>
      <c r="F275" s="95" t="str">
        <f>IF('शालादर्पण कार्मिक DATA'!B274="","",'शालादर्पण कार्मिक DATA'!B274)</f>
        <v/>
      </c>
      <c r="G275" s="8"/>
      <c r="H275" s="8"/>
      <c r="I275" s="8"/>
      <c r="J275" s="8"/>
      <c r="K275" s="9"/>
      <c r="L275" s="25" t="e">
        <f>IF('शालादर्पण कार्मिक DATA'!#REF!="","",'शालादर्पण कार्मिक DATA'!#REF!)</f>
        <v>#REF!</v>
      </c>
      <c r="M275" s="8"/>
      <c r="N275" s="8"/>
      <c r="O275" s="7"/>
      <c r="P275" s="8"/>
    </row>
    <row r="276" spans="1:16" ht="20.100000000000001" hidden="1" customHeight="1" x14ac:dyDescent="0.25">
      <c r="A276" s="96" t="str">
        <f>IF(कार्मिक_विवरण[NAME]="","",ROWS($A$2:A273))</f>
        <v/>
      </c>
      <c r="B276" s="95" t="str">
        <f>IF('शालादर्पण कार्मिक DATA'!A275="","",'शालादर्पण कार्मिक DATA'!A275)</f>
        <v/>
      </c>
      <c r="C276" s="95" t="str">
        <f>UPPER(IF('शालादर्पण कार्मिक DATA'!F275="","",'शालादर्पण कार्मिक DATA'!F275))</f>
        <v/>
      </c>
      <c r="D276" s="97" t="str">
        <f>IF('शालादर्पण कार्मिक DATA'!E275="","",'शालादर्पण कार्मिक DATA'!E275)</f>
        <v/>
      </c>
      <c r="E276" s="95" t="str">
        <f>IF('शालादर्पण कार्मिक DATA'!K275="","",'शालादर्पण कार्मिक DATA'!K275)</f>
        <v/>
      </c>
      <c r="F276" s="95" t="str">
        <f>IF('शालादर्पण कार्मिक DATA'!B275="","",'शालादर्पण कार्मिक DATA'!B275)</f>
        <v/>
      </c>
      <c r="G276" s="8"/>
      <c r="H276" s="8"/>
      <c r="I276" s="8"/>
      <c r="J276" s="8"/>
      <c r="K276" s="9"/>
      <c r="L276" s="25" t="e">
        <f>IF('शालादर्पण कार्मिक DATA'!#REF!="","",'शालादर्पण कार्मिक DATA'!#REF!)</f>
        <v>#REF!</v>
      </c>
      <c r="M276" s="8"/>
      <c r="N276" s="8"/>
      <c r="O276" s="7"/>
      <c r="P276" s="8"/>
    </row>
    <row r="277" spans="1:16" ht="20.100000000000001" hidden="1" customHeight="1" x14ac:dyDescent="0.25">
      <c r="A277" s="96" t="str">
        <f>IF(कार्मिक_विवरण[NAME]="","",ROWS($A$2:A274))</f>
        <v/>
      </c>
      <c r="B277" s="95" t="str">
        <f>IF('शालादर्पण कार्मिक DATA'!A276="","",'शालादर्पण कार्मिक DATA'!A276)</f>
        <v/>
      </c>
      <c r="C277" s="95" t="str">
        <f>UPPER(IF('शालादर्पण कार्मिक DATA'!F276="","",'शालादर्पण कार्मिक DATA'!F276))</f>
        <v/>
      </c>
      <c r="D277" s="97" t="str">
        <f>IF('शालादर्पण कार्मिक DATA'!E276="","",'शालादर्पण कार्मिक DATA'!E276)</f>
        <v/>
      </c>
      <c r="E277" s="95" t="str">
        <f>IF('शालादर्पण कार्मिक DATA'!K276="","",'शालादर्पण कार्मिक DATA'!K276)</f>
        <v/>
      </c>
      <c r="F277" s="95" t="str">
        <f>IF('शालादर्पण कार्मिक DATA'!B276="","",'शालादर्पण कार्मिक DATA'!B276)</f>
        <v/>
      </c>
      <c r="G277" s="8"/>
      <c r="H277" s="8"/>
      <c r="I277" s="8"/>
      <c r="J277" s="8"/>
      <c r="K277" s="9"/>
      <c r="L277" s="25" t="e">
        <f>IF('शालादर्पण कार्मिक DATA'!#REF!="","",'शालादर्पण कार्मिक DATA'!#REF!)</f>
        <v>#REF!</v>
      </c>
      <c r="M277" s="8"/>
      <c r="N277" s="8"/>
      <c r="O277" s="7"/>
      <c r="P277" s="8"/>
    </row>
    <row r="278" spans="1:16" ht="20.100000000000001" hidden="1" customHeight="1" x14ac:dyDescent="0.25">
      <c r="A278" s="96" t="str">
        <f>IF(कार्मिक_विवरण[NAME]="","",ROWS($A$2:A275))</f>
        <v/>
      </c>
      <c r="B278" s="95" t="str">
        <f>IF('शालादर्पण कार्मिक DATA'!A277="","",'शालादर्पण कार्मिक DATA'!A277)</f>
        <v/>
      </c>
      <c r="C278" s="95" t="str">
        <f>UPPER(IF('शालादर्पण कार्मिक DATA'!F277="","",'शालादर्पण कार्मिक DATA'!F277))</f>
        <v/>
      </c>
      <c r="D278" s="97" t="str">
        <f>IF('शालादर्पण कार्मिक DATA'!E277="","",'शालादर्पण कार्मिक DATA'!E277)</f>
        <v/>
      </c>
      <c r="E278" s="95" t="str">
        <f>IF('शालादर्पण कार्मिक DATA'!K277="","",'शालादर्पण कार्मिक DATA'!K277)</f>
        <v/>
      </c>
      <c r="F278" s="95" t="str">
        <f>IF('शालादर्पण कार्मिक DATA'!B277="","",'शालादर्पण कार्मिक DATA'!B277)</f>
        <v/>
      </c>
      <c r="G278" s="8"/>
      <c r="H278" s="8"/>
      <c r="I278" s="8"/>
      <c r="J278" s="8"/>
      <c r="K278" s="9"/>
      <c r="L278" s="25" t="e">
        <f>IF('शालादर्पण कार्मिक DATA'!#REF!="","",'शालादर्पण कार्मिक DATA'!#REF!)</f>
        <v>#REF!</v>
      </c>
      <c r="M278" s="8"/>
      <c r="N278" s="8"/>
      <c r="O278" s="7"/>
      <c r="P278" s="8"/>
    </row>
    <row r="279" spans="1:16" ht="20.100000000000001" hidden="1" customHeight="1" x14ac:dyDescent="0.25">
      <c r="A279" s="96" t="str">
        <f>IF(कार्मिक_विवरण[NAME]="","",ROWS($A$2:A276))</f>
        <v/>
      </c>
      <c r="B279" s="95" t="str">
        <f>IF('शालादर्पण कार्मिक DATA'!A278="","",'शालादर्पण कार्मिक DATA'!A278)</f>
        <v/>
      </c>
      <c r="C279" s="95" t="str">
        <f>UPPER(IF('शालादर्पण कार्मिक DATA'!F278="","",'शालादर्पण कार्मिक DATA'!F278))</f>
        <v/>
      </c>
      <c r="D279" s="97" t="str">
        <f>IF('शालादर्पण कार्मिक DATA'!E278="","",'शालादर्पण कार्मिक DATA'!E278)</f>
        <v/>
      </c>
      <c r="E279" s="95" t="str">
        <f>IF('शालादर्पण कार्मिक DATA'!K278="","",'शालादर्पण कार्मिक DATA'!K278)</f>
        <v/>
      </c>
      <c r="F279" s="95" t="str">
        <f>IF('शालादर्पण कार्मिक DATA'!B278="","",'शालादर्पण कार्मिक DATA'!B278)</f>
        <v/>
      </c>
      <c r="G279" s="8"/>
      <c r="H279" s="8"/>
      <c r="I279" s="8"/>
      <c r="J279" s="8"/>
      <c r="K279" s="9"/>
      <c r="L279" s="25" t="e">
        <f>IF('शालादर्पण कार्मिक DATA'!#REF!="","",'शालादर्पण कार्मिक DATA'!#REF!)</f>
        <v>#REF!</v>
      </c>
      <c r="M279" s="8"/>
      <c r="N279" s="8"/>
      <c r="O279" s="7"/>
      <c r="P279" s="8"/>
    </row>
    <row r="280" spans="1:16" ht="20.100000000000001" hidden="1" customHeight="1" x14ac:dyDescent="0.25">
      <c r="A280" s="96" t="str">
        <f>IF(कार्मिक_विवरण[NAME]="","",ROWS($A$2:A277))</f>
        <v/>
      </c>
      <c r="B280" s="95" t="str">
        <f>IF('शालादर्पण कार्मिक DATA'!A279="","",'शालादर्पण कार्मिक DATA'!A279)</f>
        <v/>
      </c>
      <c r="C280" s="95" t="str">
        <f>UPPER(IF('शालादर्पण कार्मिक DATA'!F279="","",'शालादर्पण कार्मिक DATA'!F279))</f>
        <v/>
      </c>
      <c r="D280" s="97" t="str">
        <f>IF('शालादर्पण कार्मिक DATA'!E279="","",'शालादर्पण कार्मिक DATA'!E279)</f>
        <v/>
      </c>
      <c r="E280" s="95" t="str">
        <f>IF('शालादर्पण कार्मिक DATA'!K279="","",'शालादर्पण कार्मिक DATA'!K279)</f>
        <v/>
      </c>
      <c r="F280" s="95" t="str">
        <f>IF('शालादर्पण कार्मिक DATA'!B279="","",'शालादर्पण कार्मिक DATA'!B279)</f>
        <v/>
      </c>
      <c r="G280" s="8"/>
      <c r="H280" s="8"/>
      <c r="I280" s="8"/>
      <c r="J280" s="8"/>
      <c r="K280" s="9"/>
      <c r="L280" s="25" t="e">
        <f>IF('शालादर्पण कार्मिक DATA'!#REF!="","",'शालादर्पण कार्मिक DATA'!#REF!)</f>
        <v>#REF!</v>
      </c>
      <c r="M280" s="8"/>
      <c r="N280" s="8"/>
      <c r="O280" s="7"/>
      <c r="P280" s="8"/>
    </row>
    <row r="281" spans="1:16" ht="20.100000000000001" hidden="1" customHeight="1" x14ac:dyDescent="0.25">
      <c r="A281" s="96" t="str">
        <f>IF(कार्मिक_विवरण[NAME]="","",ROWS($A$2:A278))</f>
        <v/>
      </c>
      <c r="B281" s="95" t="str">
        <f>IF('शालादर्पण कार्मिक DATA'!A280="","",'शालादर्पण कार्मिक DATA'!A280)</f>
        <v/>
      </c>
      <c r="C281" s="95" t="str">
        <f>UPPER(IF('शालादर्पण कार्मिक DATA'!F280="","",'शालादर्पण कार्मिक DATA'!F280))</f>
        <v/>
      </c>
      <c r="D281" s="97" t="str">
        <f>IF('शालादर्पण कार्मिक DATA'!E280="","",'शालादर्पण कार्मिक DATA'!E280)</f>
        <v/>
      </c>
      <c r="E281" s="95" t="str">
        <f>IF('शालादर्पण कार्मिक DATA'!K280="","",'शालादर्पण कार्मिक DATA'!K280)</f>
        <v/>
      </c>
      <c r="F281" s="95" t="str">
        <f>IF('शालादर्पण कार्मिक DATA'!B280="","",'शालादर्पण कार्मिक DATA'!B280)</f>
        <v/>
      </c>
      <c r="G281" s="8"/>
      <c r="H281" s="8"/>
      <c r="I281" s="8"/>
      <c r="J281" s="8"/>
      <c r="K281" s="9"/>
      <c r="L281" s="25" t="e">
        <f>IF('शालादर्पण कार्मिक DATA'!#REF!="","",'शालादर्पण कार्मिक DATA'!#REF!)</f>
        <v>#REF!</v>
      </c>
      <c r="M281" s="8"/>
      <c r="N281" s="8"/>
      <c r="O281" s="7"/>
      <c r="P281" s="8"/>
    </row>
    <row r="282" spans="1:16" ht="20.100000000000001" hidden="1" customHeight="1" x14ac:dyDescent="0.25">
      <c r="A282" s="96" t="str">
        <f>IF(कार्मिक_विवरण[NAME]="","",ROWS($A$2:A279))</f>
        <v/>
      </c>
      <c r="B282" s="95" t="str">
        <f>IF('शालादर्पण कार्मिक DATA'!A281="","",'शालादर्पण कार्मिक DATA'!A281)</f>
        <v/>
      </c>
      <c r="C282" s="95" t="str">
        <f>UPPER(IF('शालादर्पण कार्मिक DATA'!F281="","",'शालादर्पण कार्मिक DATA'!F281))</f>
        <v/>
      </c>
      <c r="D282" s="97" t="str">
        <f>IF('शालादर्पण कार्मिक DATA'!E281="","",'शालादर्पण कार्मिक DATA'!E281)</f>
        <v/>
      </c>
      <c r="E282" s="95" t="str">
        <f>IF('शालादर्पण कार्मिक DATA'!K281="","",'शालादर्पण कार्मिक DATA'!K281)</f>
        <v/>
      </c>
      <c r="F282" s="95" t="str">
        <f>IF('शालादर्पण कार्मिक DATA'!B281="","",'शालादर्पण कार्मिक DATA'!B281)</f>
        <v/>
      </c>
      <c r="G282" s="8"/>
      <c r="H282" s="8"/>
      <c r="I282" s="8"/>
      <c r="J282" s="8"/>
      <c r="K282" s="9"/>
      <c r="L282" s="25" t="e">
        <f>IF('शालादर्पण कार्मिक DATA'!#REF!="","",'शालादर्पण कार्मिक DATA'!#REF!)</f>
        <v>#REF!</v>
      </c>
      <c r="M282" s="8"/>
      <c r="N282" s="8"/>
      <c r="O282" s="7"/>
      <c r="P282" s="8"/>
    </row>
    <row r="283" spans="1:16" ht="20.100000000000001" hidden="1" customHeight="1" x14ac:dyDescent="0.25">
      <c r="A283" s="96" t="str">
        <f>IF(कार्मिक_विवरण[NAME]="","",ROWS($A$2:A280))</f>
        <v/>
      </c>
      <c r="B283" s="95" t="str">
        <f>IF('शालादर्पण कार्मिक DATA'!A282="","",'शालादर्पण कार्मिक DATA'!A282)</f>
        <v/>
      </c>
      <c r="C283" s="95" t="str">
        <f>UPPER(IF('शालादर्पण कार्मिक DATA'!F282="","",'शालादर्पण कार्मिक DATA'!F282))</f>
        <v/>
      </c>
      <c r="D283" s="97" t="str">
        <f>IF('शालादर्पण कार्मिक DATA'!E282="","",'शालादर्पण कार्मिक DATA'!E282)</f>
        <v/>
      </c>
      <c r="E283" s="95" t="str">
        <f>IF('शालादर्पण कार्मिक DATA'!K282="","",'शालादर्पण कार्मिक DATA'!K282)</f>
        <v/>
      </c>
      <c r="F283" s="95" t="str">
        <f>IF('शालादर्पण कार्मिक DATA'!B282="","",'शालादर्पण कार्मिक DATA'!B282)</f>
        <v/>
      </c>
      <c r="G283" s="8"/>
      <c r="H283" s="8"/>
      <c r="I283" s="8"/>
      <c r="J283" s="8"/>
      <c r="K283" s="9"/>
      <c r="L283" s="25" t="e">
        <f>IF('शालादर्पण कार्मिक DATA'!#REF!="","",'शालादर्पण कार्मिक DATA'!#REF!)</f>
        <v>#REF!</v>
      </c>
      <c r="M283" s="8"/>
      <c r="N283" s="8"/>
      <c r="O283" s="7"/>
      <c r="P283" s="8"/>
    </row>
    <row r="284" spans="1:16" ht="20.100000000000001" hidden="1" customHeight="1" x14ac:dyDescent="0.25">
      <c r="A284" s="96" t="str">
        <f>IF(कार्मिक_विवरण[NAME]="","",ROWS($A$2:A281))</f>
        <v/>
      </c>
      <c r="B284" s="95" t="str">
        <f>IF('शालादर्पण कार्मिक DATA'!A283="","",'शालादर्पण कार्मिक DATA'!A283)</f>
        <v/>
      </c>
      <c r="C284" s="95" t="str">
        <f>UPPER(IF('शालादर्पण कार्मिक DATA'!F283="","",'शालादर्पण कार्मिक DATA'!F283))</f>
        <v/>
      </c>
      <c r="D284" s="97" t="str">
        <f>IF('शालादर्पण कार्मिक DATA'!E283="","",'शालादर्पण कार्मिक DATA'!E283)</f>
        <v/>
      </c>
      <c r="E284" s="95" t="str">
        <f>IF('शालादर्पण कार्मिक DATA'!K283="","",'शालादर्पण कार्मिक DATA'!K283)</f>
        <v/>
      </c>
      <c r="F284" s="95" t="str">
        <f>IF('शालादर्पण कार्मिक DATA'!B283="","",'शालादर्पण कार्मिक DATA'!B283)</f>
        <v/>
      </c>
      <c r="G284" s="8"/>
      <c r="H284" s="8"/>
      <c r="I284" s="8"/>
      <c r="J284" s="8"/>
      <c r="K284" s="9"/>
      <c r="L284" s="25" t="e">
        <f>IF('शालादर्पण कार्मिक DATA'!#REF!="","",'शालादर्पण कार्मिक DATA'!#REF!)</f>
        <v>#REF!</v>
      </c>
      <c r="M284" s="8"/>
      <c r="N284" s="8"/>
      <c r="O284" s="7"/>
      <c r="P284" s="8"/>
    </row>
    <row r="285" spans="1:16" ht="20.100000000000001" hidden="1" customHeight="1" x14ac:dyDescent="0.25">
      <c r="A285" s="96" t="str">
        <f>IF(कार्मिक_विवरण[NAME]="","",ROWS($A$2:A282))</f>
        <v/>
      </c>
      <c r="B285" s="95" t="str">
        <f>IF('शालादर्पण कार्मिक DATA'!A284="","",'शालादर्पण कार्मिक DATA'!A284)</f>
        <v/>
      </c>
      <c r="C285" s="95" t="str">
        <f>UPPER(IF('शालादर्पण कार्मिक DATA'!F284="","",'शालादर्पण कार्मिक DATA'!F284))</f>
        <v/>
      </c>
      <c r="D285" s="97" t="str">
        <f>IF('शालादर्पण कार्मिक DATA'!E284="","",'शालादर्पण कार्मिक DATA'!E284)</f>
        <v/>
      </c>
      <c r="E285" s="95" t="str">
        <f>IF('शालादर्पण कार्मिक DATA'!K284="","",'शालादर्पण कार्मिक DATA'!K284)</f>
        <v/>
      </c>
      <c r="F285" s="95" t="str">
        <f>IF('शालादर्पण कार्मिक DATA'!B284="","",'शालादर्पण कार्मिक DATA'!B284)</f>
        <v/>
      </c>
      <c r="G285" s="8"/>
      <c r="H285" s="8"/>
      <c r="I285" s="8"/>
      <c r="J285" s="8"/>
      <c r="K285" s="9"/>
      <c r="L285" s="25" t="e">
        <f>IF('शालादर्पण कार्मिक DATA'!#REF!="","",'शालादर्पण कार्मिक DATA'!#REF!)</f>
        <v>#REF!</v>
      </c>
      <c r="M285" s="8"/>
      <c r="N285" s="8"/>
      <c r="O285" s="7"/>
      <c r="P285" s="8"/>
    </row>
    <row r="286" spans="1:16" ht="20.100000000000001" hidden="1" customHeight="1" x14ac:dyDescent="0.25">
      <c r="A286" s="96" t="str">
        <f>IF(कार्मिक_विवरण[NAME]="","",ROWS($A$2:A283))</f>
        <v/>
      </c>
      <c r="B286" s="95" t="str">
        <f>IF('शालादर्पण कार्मिक DATA'!A285="","",'शालादर्पण कार्मिक DATA'!A285)</f>
        <v/>
      </c>
      <c r="C286" s="95" t="str">
        <f>UPPER(IF('शालादर्पण कार्मिक DATA'!F285="","",'शालादर्पण कार्मिक DATA'!F285))</f>
        <v/>
      </c>
      <c r="D286" s="97" t="str">
        <f>IF('शालादर्पण कार्मिक DATA'!E285="","",'शालादर्पण कार्मिक DATA'!E285)</f>
        <v/>
      </c>
      <c r="E286" s="95" t="str">
        <f>IF('शालादर्पण कार्मिक DATA'!K285="","",'शालादर्पण कार्मिक DATA'!K285)</f>
        <v/>
      </c>
      <c r="F286" s="95" t="str">
        <f>IF('शालादर्पण कार्मिक DATA'!B285="","",'शालादर्पण कार्मिक DATA'!B285)</f>
        <v/>
      </c>
      <c r="G286" s="8"/>
      <c r="H286" s="8"/>
      <c r="I286" s="8"/>
      <c r="J286" s="8"/>
      <c r="K286" s="9"/>
      <c r="L286" s="25" t="e">
        <f>IF('शालादर्पण कार्मिक DATA'!#REF!="","",'शालादर्पण कार्मिक DATA'!#REF!)</f>
        <v>#REF!</v>
      </c>
      <c r="M286" s="8"/>
      <c r="N286" s="8"/>
      <c r="O286" s="7"/>
      <c r="P286" s="8"/>
    </row>
    <row r="287" spans="1:16" ht="20.100000000000001" hidden="1" customHeight="1" x14ac:dyDescent="0.25">
      <c r="A287" s="96" t="str">
        <f>IF(कार्मिक_विवरण[NAME]="","",ROWS($A$2:A284))</f>
        <v/>
      </c>
      <c r="B287" s="95" t="str">
        <f>IF('शालादर्पण कार्मिक DATA'!A286="","",'शालादर्पण कार्मिक DATA'!A286)</f>
        <v/>
      </c>
      <c r="C287" s="95" t="str">
        <f>UPPER(IF('शालादर्पण कार्मिक DATA'!F286="","",'शालादर्पण कार्मिक DATA'!F286))</f>
        <v/>
      </c>
      <c r="D287" s="97" t="str">
        <f>IF('शालादर्पण कार्मिक DATA'!E286="","",'शालादर्पण कार्मिक DATA'!E286)</f>
        <v/>
      </c>
      <c r="E287" s="95" t="str">
        <f>IF('शालादर्पण कार्मिक DATA'!K286="","",'शालादर्पण कार्मिक DATA'!K286)</f>
        <v/>
      </c>
      <c r="F287" s="95" t="str">
        <f>IF('शालादर्पण कार्मिक DATA'!B286="","",'शालादर्पण कार्मिक DATA'!B286)</f>
        <v/>
      </c>
      <c r="G287" s="8"/>
      <c r="H287" s="8"/>
      <c r="I287" s="8"/>
      <c r="J287" s="8"/>
      <c r="K287" s="9"/>
      <c r="L287" s="25" t="e">
        <f>IF('शालादर्पण कार्मिक DATA'!#REF!="","",'शालादर्पण कार्मिक DATA'!#REF!)</f>
        <v>#REF!</v>
      </c>
      <c r="M287" s="8"/>
      <c r="N287" s="8"/>
      <c r="O287" s="7"/>
      <c r="P287" s="8"/>
    </row>
    <row r="288" spans="1:16" ht="20.100000000000001" hidden="1" customHeight="1" x14ac:dyDescent="0.25">
      <c r="A288" s="96" t="str">
        <f>IF(कार्मिक_विवरण[NAME]="","",ROWS($A$2:A285))</f>
        <v/>
      </c>
      <c r="B288" s="95" t="str">
        <f>IF('शालादर्पण कार्मिक DATA'!A287="","",'शालादर्पण कार्मिक DATA'!A287)</f>
        <v/>
      </c>
      <c r="C288" s="95" t="str">
        <f>UPPER(IF('शालादर्पण कार्मिक DATA'!F287="","",'शालादर्पण कार्मिक DATA'!F287))</f>
        <v/>
      </c>
      <c r="D288" s="97" t="str">
        <f>IF('शालादर्पण कार्मिक DATA'!E287="","",'शालादर्पण कार्मिक DATA'!E287)</f>
        <v/>
      </c>
      <c r="E288" s="95" t="str">
        <f>IF('शालादर्पण कार्मिक DATA'!K287="","",'शालादर्पण कार्मिक DATA'!K287)</f>
        <v/>
      </c>
      <c r="F288" s="95" t="str">
        <f>IF('शालादर्पण कार्मिक DATA'!B287="","",'शालादर्पण कार्मिक DATA'!B287)</f>
        <v/>
      </c>
      <c r="G288" s="8"/>
      <c r="H288" s="8"/>
      <c r="I288" s="8"/>
      <c r="J288" s="8"/>
      <c r="K288" s="9"/>
      <c r="L288" s="25" t="e">
        <f>IF('शालादर्पण कार्मिक DATA'!#REF!="","",'शालादर्पण कार्मिक DATA'!#REF!)</f>
        <v>#REF!</v>
      </c>
      <c r="M288" s="8"/>
      <c r="N288" s="8"/>
      <c r="O288" s="7"/>
      <c r="P288" s="8"/>
    </row>
    <row r="289" spans="1:16" ht="20.100000000000001" hidden="1" customHeight="1" x14ac:dyDescent="0.25">
      <c r="A289" s="96" t="str">
        <f>IF(कार्मिक_विवरण[NAME]="","",ROWS($A$2:A286))</f>
        <v/>
      </c>
      <c r="B289" s="95" t="str">
        <f>IF('शालादर्पण कार्मिक DATA'!A288="","",'शालादर्पण कार्मिक DATA'!A288)</f>
        <v/>
      </c>
      <c r="C289" s="95" t="str">
        <f>UPPER(IF('शालादर्पण कार्मिक DATA'!F288="","",'शालादर्पण कार्मिक DATA'!F288))</f>
        <v/>
      </c>
      <c r="D289" s="97" t="str">
        <f>IF('शालादर्पण कार्मिक DATA'!E288="","",'शालादर्पण कार्मिक DATA'!E288)</f>
        <v/>
      </c>
      <c r="E289" s="95" t="str">
        <f>IF('शालादर्पण कार्मिक DATA'!K288="","",'शालादर्पण कार्मिक DATA'!K288)</f>
        <v/>
      </c>
      <c r="F289" s="95" t="str">
        <f>IF('शालादर्पण कार्मिक DATA'!B288="","",'शालादर्पण कार्मिक DATA'!B288)</f>
        <v/>
      </c>
      <c r="G289" s="8"/>
      <c r="H289" s="8"/>
      <c r="I289" s="8"/>
      <c r="J289" s="8"/>
      <c r="K289" s="9"/>
      <c r="L289" s="25" t="e">
        <f>IF('शालादर्पण कार्मिक DATA'!#REF!="","",'शालादर्पण कार्मिक DATA'!#REF!)</f>
        <v>#REF!</v>
      </c>
      <c r="M289" s="8"/>
      <c r="N289" s="8"/>
      <c r="O289" s="7"/>
      <c r="P289" s="8"/>
    </row>
    <row r="290" spans="1:16" ht="20.100000000000001" hidden="1" customHeight="1" x14ac:dyDescent="0.25">
      <c r="A290" s="96" t="str">
        <f>IF(कार्मिक_विवरण[NAME]="","",ROWS($A$2:A287))</f>
        <v/>
      </c>
      <c r="B290" s="95" t="str">
        <f>IF('शालादर्पण कार्मिक DATA'!A289="","",'शालादर्पण कार्मिक DATA'!A289)</f>
        <v/>
      </c>
      <c r="C290" s="95" t="str">
        <f>UPPER(IF('शालादर्पण कार्मिक DATA'!F289="","",'शालादर्पण कार्मिक DATA'!F289))</f>
        <v/>
      </c>
      <c r="D290" s="97" t="str">
        <f>IF('शालादर्पण कार्मिक DATA'!E289="","",'शालादर्पण कार्मिक DATA'!E289)</f>
        <v/>
      </c>
      <c r="E290" s="95" t="str">
        <f>IF('शालादर्पण कार्मिक DATA'!K289="","",'शालादर्पण कार्मिक DATA'!K289)</f>
        <v/>
      </c>
      <c r="F290" s="95" t="str">
        <f>IF('शालादर्पण कार्मिक DATA'!B289="","",'शालादर्पण कार्मिक DATA'!B289)</f>
        <v/>
      </c>
      <c r="G290" s="8"/>
      <c r="H290" s="8"/>
      <c r="I290" s="8"/>
      <c r="J290" s="8"/>
      <c r="K290" s="9"/>
      <c r="L290" s="25" t="e">
        <f>IF('शालादर्पण कार्मिक DATA'!#REF!="","",'शालादर्पण कार्मिक DATA'!#REF!)</f>
        <v>#REF!</v>
      </c>
      <c r="M290" s="8"/>
      <c r="N290" s="8"/>
      <c r="O290" s="7"/>
      <c r="P290" s="8"/>
    </row>
    <row r="291" spans="1:16" ht="20.100000000000001" hidden="1" customHeight="1" x14ac:dyDescent="0.25">
      <c r="A291" s="96" t="str">
        <f>IF(कार्मिक_विवरण[NAME]="","",ROWS($A$2:A288))</f>
        <v/>
      </c>
      <c r="B291" s="95" t="str">
        <f>IF('शालादर्पण कार्मिक DATA'!A290="","",'शालादर्पण कार्मिक DATA'!A290)</f>
        <v/>
      </c>
      <c r="C291" s="95" t="str">
        <f>UPPER(IF('शालादर्पण कार्मिक DATA'!F290="","",'शालादर्पण कार्मिक DATA'!F290))</f>
        <v/>
      </c>
      <c r="D291" s="97" t="str">
        <f>IF('शालादर्पण कार्मिक DATA'!E290="","",'शालादर्पण कार्मिक DATA'!E290)</f>
        <v/>
      </c>
      <c r="E291" s="95" t="str">
        <f>IF('शालादर्पण कार्मिक DATA'!K290="","",'शालादर्पण कार्मिक DATA'!K290)</f>
        <v/>
      </c>
      <c r="F291" s="95" t="str">
        <f>IF('शालादर्पण कार्मिक DATA'!B290="","",'शालादर्पण कार्मिक DATA'!B290)</f>
        <v/>
      </c>
      <c r="G291" s="8"/>
      <c r="H291" s="8"/>
      <c r="I291" s="8"/>
      <c r="J291" s="8"/>
      <c r="K291" s="9"/>
      <c r="L291" s="25" t="e">
        <f>IF('शालादर्पण कार्मिक DATA'!#REF!="","",'शालादर्पण कार्मिक DATA'!#REF!)</f>
        <v>#REF!</v>
      </c>
      <c r="M291" s="8"/>
      <c r="N291" s="8"/>
      <c r="O291" s="7"/>
      <c r="P291" s="8"/>
    </row>
    <row r="292" spans="1:16" ht="20.100000000000001" hidden="1" customHeight="1" x14ac:dyDescent="0.25">
      <c r="A292" s="96" t="str">
        <f>IF(कार्मिक_विवरण[NAME]="","",ROWS($A$2:A289))</f>
        <v/>
      </c>
      <c r="B292" s="95" t="str">
        <f>IF('शालादर्पण कार्मिक DATA'!A291="","",'शालादर्पण कार्मिक DATA'!A291)</f>
        <v/>
      </c>
      <c r="C292" s="95" t="str">
        <f>UPPER(IF('शालादर्पण कार्मिक DATA'!F291="","",'शालादर्पण कार्मिक DATA'!F291))</f>
        <v/>
      </c>
      <c r="D292" s="97" t="str">
        <f>IF('शालादर्पण कार्मिक DATA'!E291="","",'शालादर्पण कार्मिक DATA'!E291)</f>
        <v/>
      </c>
      <c r="E292" s="95" t="str">
        <f>IF('शालादर्पण कार्मिक DATA'!K291="","",'शालादर्पण कार्मिक DATA'!K291)</f>
        <v/>
      </c>
      <c r="F292" s="95" t="str">
        <f>IF('शालादर्पण कार्मिक DATA'!B291="","",'शालादर्पण कार्मिक DATA'!B291)</f>
        <v/>
      </c>
      <c r="G292" s="8"/>
      <c r="H292" s="8"/>
      <c r="I292" s="8"/>
      <c r="J292" s="8"/>
      <c r="K292" s="9"/>
      <c r="L292" s="25" t="e">
        <f>IF('शालादर्पण कार्मिक DATA'!#REF!="","",'शालादर्पण कार्मिक DATA'!#REF!)</f>
        <v>#REF!</v>
      </c>
      <c r="M292" s="8"/>
      <c r="N292" s="8"/>
      <c r="O292" s="7"/>
      <c r="P292" s="8"/>
    </row>
    <row r="293" spans="1:16" ht="20.100000000000001" hidden="1" customHeight="1" x14ac:dyDescent="0.25">
      <c r="A293" s="96" t="str">
        <f>IF(कार्मिक_विवरण[NAME]="","",ROWS($A$2:A290))</f>
        <v/>
      </c>
      <c r="B293" s="95" t="str">
        <f>IF('शालादर्पण कार्मिक DATA'!A292="","",'शालादर्पण कार्मिक DATA'!A292)</f>
        <v/>
      </c>
      <c r="C293" s="95" t="str">
        <f>UPPER(IF('शालादर्पण कार्मिक DATA'!F292="","",'शालादर्पण कार्मिक DATA'!F292))</f>
        <v/>
      </c>
      <c r="D293" s="97" t="str">
        <f>IF('शालादर्पण कार्मिक DATA'!E292="","",'शालादर्पण कार्मिक DATA'!E292)</f>
        <v/>
      </c>
      <c r="E293" s="95" t="str">
        <f>IF('शालादर्पण कार्मिक DATA'!K292="","",'शालादर्पण कार्मिक DATA'!K292)</f>
        <v/>
      </c>
      <c r="F293" s="95" t="str">
        <f>IF('शालादर्पण कार्मिक DATA'!B292="","",'शालादर्पण कार्मिक DATA'!B292)</f>
        <v/>
      </c>
      <c r="G293" s="8"/>
      <c r="H293" s="8"/>
      <c r="I293" s="8"/>
      <c r="J293" s="8"/>
      <c r="K293" s="9"/>
      <c r="L293" s="25" t="e">
        <f>IF('शालादर्पण कार्मिक DATA'!#REF!="","",'शालादर्पण कार्मिक DATA'!#REF!)</f>
        <v>#REF!</v>
      </c>
      <c r="M293" s="8"/>
      <c r="N293" s="8"/>
      <c r="O293" s="7"/>
      <c r="P293" s="8"/>
    </row>
    <row r="294" spans="1:16" ht="20.100000000000001" hidden="1" customHeight="1" x14ac:dyDescent="0.25">
      <c r="A294" s="96" t="str">
        <f>IF(कार्मिक_विवरण[NAME]="","",ROWS($A$2:A291))</f>
        <v/>
      </c>
      <c r="B294" s="95" t="str">
        <f>IF('शालादर्पण कार्मिक DATA'!A293="","",'शालादर्पण कार्मिक DATA'!A293)</f>
        <v/>
      </c>
      <c r="C294" s="95" t="str">
        <f>UPPER(IF('शालादर्पण कार्मिक DATA'!F293="","",'शालादर्पण कार्मिक DATA'!F293))</f>
        <v/>
      </c>
      <c r="D294" s="97" t="str">
        <f>IF('शालादर्पण कार्मिक DATA'!E293="","",'शालादर्पण कार्मिक DATA'!E293)</f>
        <v/>
      </c>
      <c r="E294" s="95" t="str">
        <f>IF('शालादर्पण कार्मिक DATA'!K293="","",'शालादर्पण कार्मिक DATA'!K293)</f>
        <v/>
      </c>
      <c r="F294" s="95" t="str">
        <f>IF('शालादर्पण कार्मिक DATA'!B293="","",'शालादर्पण कार्मिक DATA'!B293)</f>
        <v/>
      </c>
      <c r="G294" s="8"/>
      <c r="H294" s="8"/>
      <c r="I294" s="8"/>
      <c r="J294" s="8"/>
      <c r="K294" s="9"/>
      <c r="L294" s="25" t="e">
        <f>IF('शालादर्पण कार्मिक DATA'!#REF!="","",'शालादर्पण कार्मिक DATA'!#REF!)</f>
        <v>#REF!</v>
      </c>
      <c r="M294" s="8"/>
      <c r="N294" s="8"/>
      <c r="O294" s="7"/>
      <c r="P294" s="8"/>
    </row>
    <row r="295" spans="1:16" ht="20.100000000000001" hidden="1" customHeight="1" x14ac:dyDescent="0.25">
      <c r="A295" s="96" t="str">
        <f>IF(कार्मिक_विवरण[NAME]="","",ROWS($A$2:A292))</f>
        <v/>
      </c>
      <c r="B295" s="95" t="str">
        <f>IF('शालादर्पण कार्मिक DATA'!A294="","",'शालादर्पण कार्मिक DATA'!A294)</f>
        <v/>
      </c>
      <c r="C295" s="95" t="str">
        <f>UPPER(IF('शालादर्पण कार्मिक DATA'!F294="","",'शालादर्पण कार्मिक DATA'!F294))</f>
        <v/>
      </c>
      <c r="D295" s="97" t="str">
        <f>IF('शालादर्पण कार्मिक DATA'!E294="","",'शालादर्पण कार्मिक DATA'!E294)</f>
        <v/>
      </c>
      <c r="E295" s="95" t="str">
        <f>IF('शालादर्पण कार्मिक DATA'!K294="","",'शालादर्पण कार्मिक DATA'!K294)</f>
        <v/>
      </c>
      <c r="F295" s="95" t="str">
        <f>IF('शालादर्पण कार्मिक DATA'!B294="","",'शालादर्पण कार्मिक DATA'!B294)</f>
        <v/>
      </c>
      <c r="G295" s="8"/>
      <c r="H295" s="8"/>
      <c r="I295" s="8"/>
      <c r="J295" s="8"/>
      <c r="K295" s="9"/>
      <c r="L295" s="25" t="e">
        <f>IF('शालादर्पण कार्मिक DATA'!#REF!="","",'शालादर्पण कार्मिक DATA'!#REF!)</f>
        <v>#REF!</v>
      </c>
      <c r="M295" s="8"/>
      <c r="N295" s="8"/>
      <c r="O295" s="7"/>
      <c r="P295" s="8"/>
    </row>
    <row r="296" spans="1:16" ht="20.100000000000001" hidden="1" customHeight="1" x14ac:dyDescent="0.25">
      <c r="A296" s="96" t="str">
        <f>IF(कार्मिक_विवरण[NAME]="","",ROWS($A$2:A293))</f>
        <v/>
      </c>
      <c r="B296" s="95" t="str">
        <f>IF('शालादर्पण कार्मिक DATA'!A295="","",'शालादर्पण कार्मिक DATA'!A295)</f>
        <v/>
      </c>
      <c r="C296" s="95" t="str">
        <f>UPPER(IF('शालादर्पण कार्मिक DATA'!F295="","",'शालादर्पण कार्मिक DATA'!F295))</f>
        <v/>
      </c>
      <c r="D296" s="97" t="str">
        <f>IF('शालादर्पण कार्मिक DATA'!E295="","",'शालादर्पण कार्मिक DATA'!E295)</f>
        <v/>
      </c>
      <c r="E296" s="95" t="str">
        <f>IF('शालादर्पण कार्मिक DATA'!K295="","",'शालादर्पण कार्मिक DATA'!K295)</f>
        <v/>
      </c>
      <c r="F296" s="95" t="str">
        <f>IF('शालादर्पण कार्मिक DATA'!B295="","",'शालादर्पण कार्मिक DATA'!B295)</f>
        <v/>
      </c>
      <c r="G296" s="10"/>
      <c r="H296" s="10"/>
      <c r="I296" s="11"/>
      <c r="J296" s="11"/>
      <c r="K296" s="7"/>
      <c r="L296" s="25" t="e">
        <f>IF('शालादर्पण कार्मिक DATA'!#REF!="","",'शालादर्पण कार्मिक DATA'!#REF!)</f>
        <v>#REF!</v>
      </c>
      <c r="M296" s="11"/>
      <c r="N296" s="11"/>
      <c r="O296" s="7"/>
      <c r="P296" s="8"/>
    </row>
    <row r="297" spans="1:16" ht="20.100000000000001" hidden="1" customHeight="1" x14ac:dyDescent="0.25">
      <c r="A297" s="96" t="str">
        <f>IF(कार्मिक_विवरण[NAME]="","",ROWS($A$2:A294))</f>
        <v/>
      </c>
      <c r="B297" s="95" t="str">
        <f>IF('शालादर्पण कार्मिक DATA'!A296="","",'शालादर्पण कार्मिक DATA'!A296)</f>
        <v/>
      </c>
      <c r="C297" s="95" t="str">
        <f>UPPER(IF('शालादर्पण कार्मिक DATA'!F296="","",'शालादर्पण कार्मिक DATA'!F296))</f>
        <v/>
      </c>
      <c r="D297" s="97" t="str">
        <f>IF('शालादर्पण कार्मिक DATA'!E296="","",'शालादर्पण कार्मिक DATA'!E296)</f>
        <v/>
      </c>
      <c r="E297" s="95" t="str">
        <f>IF('शालादर्पण कार्मिक DATA'!K296="","",'शालादर्पण कार्मिक DATA'!K296)</f>
        <v/>
      </c>
      <c r="F297" s="95" t="str">
        <f>IF('शालादर्पण कार्मिक DATA'!B296="","",'शालादर्पण कार्मिक DATA'!B296)</f>
        <v/>
      </c>
      <c r="G297" s="10"/>
      <c r="H297" s="10"/>
      <c r="I297" s="11"/>
      <c r="J297" s="11"/>
      <c r="K297" s="7"/>
      <c r="L297" s="25" t="e">
        <f>IF('शालादर्पण कार्मिक DATA'!#REF!="","",'शालादर्पण कार्मिक DATA'!#REF!)</f>
        <v>#REF!</v>
      </c>
      <c r="M297" s="11"/>
      <c r="N297" s="11"/>
      <c r="O297" s="7"/>
      <c r="P297" s="8"/>
    </row>
    <row r="298" spans="1:16" ht="20.100000000000001" hidden="1" customHeight="1" x14ac:dyDescent="0.25">
      <c r="A298" s="96" t="str">
        <f>IF(कार्मिक_विवरण[NAME]="","",ROWS($A$2:A295))</f>
        <v/>
      </c>
      <c r="B298" s="95" t="str">
        <f>IF('शालादर्पण कार्मिक DATA'!A297="","",'शालादर्पण कार्मिक DATA'!A297)</f>
        <v/>
      </c>
      <c r="C298" s="95" t="str">
        <f>UPPER(IF('शालादर्पण कार्मिक DATA'!F297="","",'शालादर्पण कार्मिक DATA'!F297))</f>
        <v/>
      </c>
      <c r="D298" s="97" t="str">
        <f>IF('शालादर्पण कार्मिक DATA'!E297="","",'शालादर्पण कार्मिक DATA'!E297)</f>
        <v/>
      </c>
      <c r="E298" s="95" t="str">
        <f>IF('शालादर्पण कार्मिक DATA'!K297="","",'शालादर्पण कार्मिक DATA'!K297)</f>
        <v/>
      </c>
      <c r="F298" s="95" t="str">
        <f>IF('शालादर्पण कार्मिक DATA'!B297="","",'शालादर्पण कार्मिक DATA'!B297)</f>
        <v/>
      </c>
      <c r="G298" s="10"/>
      <c r="H298" s="10"/>
      <c r="I298" s="11"/>
      <c r="J298" s="11"/>
      <c r="K298" s="7"/>
      <c r="L298" s="25" t="e">
        <f>IF('शालादर्पण कार्मिक DATA'!#REF!="","",'शालादर्पण कार्मिक DATA'!#REF!)</f>
        <v>#REF!</v>
      </c>
      <c r="M298" s="11"/>
      <c r="N298" s="11"/>
      <c r="O298" s="7"/>
      <c r="P298" s="8"/>
    </row>
    <row r="299" spans="1:16" ht="20.100000000000001" hidden="1" customHeight="1" x14ac:dyDescent="0.25">
      <c r="A299" s="96" t="str">
        <f>IF(कार्मिक_विवरण[NAME]="","",ROWS($A$2:A296))</f>
        <v/>
      </c>
      <c r="B299" s="95" t="str">
        <f>IF('शालादर्पण कार्मिक DATA'!A298="","",'शालादर्पण कार्मिक DATA'!A298)</f>
        <v/>
      </c>
      <c r="C299" s="95" t="str">
        <f>UPPER(IF('शालादर्पण कार्मिक DATA'!F298="","",'शालादर्पण कार्मिक DATA'!F298))</f>
        <v/>
      </c>
      <c r="D299" s="97" t="str">
        <f>IF('शालादर्पण कार्मिक DATA'!E298="","",'शालादर्पण कार्मिक DATA'!E298)</f>
        <v/>
      </c>
      <c r="E299" s="95" t="str">
        <f>IF('शालादर्पण कार्मिक DATA'!K298="","",'शालादर्पण कार्मिक DATA'!K298)</f>
        <v/>
      </c>
      <c r="F299" s="95" t="str">
        <f>IF('शालादर्पण कार्मिक DATA'!B298="","",'शालादर्पण कार्मिक DATA'!B298)</f>
        <v/>
      </c>
      <c r="G299" s="10"/>
      <c r="H299" s="10"/>
      <c r="I299" s="11"/>
      <c r="J299" s="11"/>
      <c r="K299" s="7"/>
      <c r="L299" s="25" t="e">
        <f>IF('शालादर्पण कार्मिक DATA'!#REF!="","",'शालादर्पण कार्मिक DATA'!#REF!)</f>
        <v>#REF!</v>
      </c>
      <c r="M299" s="11"/>
      <c r="N299" s="11"/>
      <c r="O299" s="7"/>
      <c r="P299" s="8"/>
    </row>
    <row r="300" spans="1:16" ht="20.100000000000001" hidden="1" customHeight="1" x14ac:dyDescent="0.25">
      <c r="A300" s="96" t="str">
        <f>IF(कार्मिक_विवरण[NAME]="","",ROWS($A$2:A297))</f>
        <v/>
      </c>
      <c r="B300" s="95" t="str">
        <f>IF('शालादर्पण कार्मिक DATA'!A299="","",'शालादर्पण कार्मिक DATA'!A299)</f>
        <v/>
      </c>
      <c r="C300" s="95" t="str">
        <f>UPPER(IF('शालादर्पण कार्मिक DATA'!F299="","",'शालादर्पण कार्मिक DATA'!F299))</f>
        <v/>
      </c>
      <c r="D300" s="97" t="str">
        <f>IF('शालादर्पण कार्मिक DATA'!E299="","",'शालादर्पण कार्मिक DATA'!E299)</f>
        <v/>
      </c>
      <c r="E300" s="95" t="str">
        <f>IF('शालादर्पण कार्मिक DATA'!K299="","",'शालादर्पण कार्मिक DATA'!K299)</f>
        <v/>
      </c>
      <c r="F300" s="95" t="str">
        <f>IF('शालादर्पण कार्मिक DATA'!B299="","",'शालादर्पण कार्मिक DATA'!B299)</f>
        <v/>
      </c>
      <c r="G300" s="10"/>
      <c r="H300" s="10"/>
      <c r="I300" s="11"/>
      <c r="J300" s="11"/>
      <c r="K300" s="7"/>
      <c r="L300" s="25" t="e">
        <f>IF('शालादर्पण कार्मिक DATA'!#REF!="","",'शालादर्पण कार्मिक DATA'!#REF!)</f>
        <v>#REF!</v>
      </c>
      <c r="M300" s="11"/>
      <c r="N300" s="11"/>
      <c r="O300" s="7"/>
      <c r="P300" s="8"/>
    </row>
  </sheetData>
  <sheetProtection password="CDA0" sheet="1" objects="1" scenarios="1"/>
  <mergeCells count="3">
    <mergeCell ref="A2:P2"/>
    <mergeCell ref="B3:P3"/>
    <mergeCell ref="A1:P1"/>
  </mergeCells>
  <dataValidations count="3">
    <dataValidation type="list" allowBlank="1" showInputMessage="1" showErrorMessage="1" sqref="P5:P300 G5:G300">
      <formula1>"Yes,No"</formula1>
    </dataValidation>
    <dataValidation type="list" allowBlank="1" showInputMessage="1" showErrorMessage="1" sqref="H102:H300">
      <formula1>"8%,16%,NA"</formula1>
    </dataValidation>
    <dataValidation type="list" allowBlank="1" showInputMessage="1" showErrorMessage="1" sqref="H5:H101">
      <formula1>"8%,9%,16%,18%,NA"</formula1>
    </dataValidation>
  </dataValidations>
  <pageMargins left="0.23622047244094491" right="0.23622047244094491" top="0.39370078740157483" bottom="0.39370078740157483" header="0.31496062992125984" footer="0.31496062992125984"/>
  <pageSetup paperSize="9" orientation="landscape" r:id="rId1"/>
  <drawing r:id="rId2"/>
  <legacyDrawing r:id="rId3"/>
  <tableParts count="1">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B0F0"/>
  </sheetPr>
  <dimension ref="A1:Q27"/>
  <sheetViews>
    <sheetView topLeftCell="A10" zoomScaleSheetLayoutView="115" workbookViewId="0">
      <selection activeCell="F5" sqref="F5:F26"/>
    </sheetView>
  </sheetViews>
  <sheetFormatPr defaultColWidth="0" defaultRowHeight="15" zeroHeight="1" x14ac:dyDescent="0.25"/>
  <cols>
    <col min="1" max="1" width="11.28515625" style="12" customWidth="1"/>
    <col min="2" max="2" width="16.7109375" style="12" customWidth="1"/>
    <col min="3" max="6" width="17.7109375" style="12" customWidth="1"/>
    <col min="7" max="8" width="9.140625" style="12" hidden="1" customWidth="1"/>
    <col min="9" max="16384" width="9.140625" style="12" hidden="1"/>
  </cols>
  <sheetData>
    <row r="1" spans="1:17" ht="24.75" customHeight="1" thickBot="1" x14ac:dyDescent="0.3">
      <c r="A1" s="162" t="s">
        <v>236</v>
      </c>
      <c r="B1" s="162"/>
      <c r="C1" s="162"/>
      <c r="D1" s="162"/>
      <c r="E1" s="162"/>
      <c r="F1" s="162"/>
      <c r="G1" s="13"/>
      <c r="H1" s="13"/>
      <c r="I1" s="13"/>
      <c r="J1" s="13"/>
      <c r="K1" s="13"/>
      <c r="L1" s="13"/>
      <c r="M1" s="13"/>
      <c r="N1" s="13"/>
      <c r="O1" s="13"/>
      <c r="P1" s="13"/>
      <c r="Q1" s="13"/>
    </row>
    <row r="2" spans="1:17" ht="24.75" customHeight="1" thickTop="1" thickBot="1" x14ac:dyDescent="0.3">
      <c r="A2" s="160" t="str">
        <f>'कार्मिक विवरण'!A2</f>
        <v>राजकीय उच्च माध्यमिक विद्यालय डसाणा खुर्द,मौलासर,नागौर</v>
      </c>
      <c r="B2" s="160"/>
      <c r="C2" s="160"/>
      <c r="D2" s="160"/>
      <c r="E2" s="160"/>
      <c r="F2" s="160"/>
    </row>
    <row r="3" spans="1:17" ht="36" customHeight="1" thickTop="1" thickBot="1" x14ac:dyDescent="0.3">
      <c r="A3" s="161" t="s">
        <v>241</v>
      </c>
      <c r="B3" s="161"/>
      <c r="C3" s="161"/>
      <c r="D3" s="161"/>
      <c r="E3" s="161"/>
      <c r="F3" s="161"/>
    </row>
    <row r="4" spans="1:17" s="13" customFormat="1" ht="21" customHeight="1" thickTop="1" thickBot="1" x14ac:dyDescent="0.3">
      <c r="A4" s="89" t="s">
        <v>51</v>
      </c>
      <c r="B4" s="89" t="s">
        <v>52</v>
      </c>
      <c r="C4" s="89" t="s">
        <v>53</v>
      </c>
      <c r="D4" s="89" t="s">
        <v>189</v>
      </c>
      <c r="E4" s="89" t="s">
        <v>54</v>
      </c>
      <c r="F4" s="89" t="s">
        <v>189</v>
      </c>
    </row>
    <row r="5" spans="1:17" ht="24.95" customHeight="1" thickTop="1" thickBot="1" x14ac:dyDescent="0.3">
      <c r="A5" s="27">
        <v>1</v>
      </c>
      <c r="B5" s="27" t="s">
        <v>32</v>
      </c>
      <c r="C5" s="27">
        <v>3</v>
      </c>
      <c r="D5" s="28">
        <v>45053</v>
      </c>
      <c r="E5" s="27">
        <v>15843</v>
      </c>
      <c r="F5" s="28">
        <v>45059</v>
      </c>
    </row>
    <row r="6" spans="1:17" ht="24.95" customHeight="1" thickTop="1" thickBot="1" x14ac:dyDescent="0.3">
      <c r="A6" s="27">
        <v>2</v>
      </c>
      <c r="B6" s="27" t="s">
        <v>31</v>
      </c>
      <c r="C6" s="27">
        <v>9</v>
      </c>
      <c r="D6" s="28">
        <v>45054</v>
      </c>
      <c r="E6" s="27">
        <v>22151</v>
      </c>
      <c r="F6" s="28">
        <v>45060</v>
      </c>
    </row>
    <row r="7" spans="1:17" ht="24.95" customHeight="1" thickTop="1" thickBot="1" x14ac:dyDescent="0.3">
      <c r="A7" s="27">
        <v>3</v>
      </c>
      <c r="B7" s="27" t="s">
        <v>33</v>
      </c>
      <c r="C7" s="27">
        <v>11</v>
      </c>
      <c r="D7" s="28">
        <v>45055</v>
      </c>
      <c r="E7" s="27">
        <v>33751</v>
      </c>
      <c r="F7" s="28">
        <v>45061</v>
      </c>
    </row>
    <row r="8" spans="1:17" ht="24.95" customHeight="1" thickTop="1" thickBot="1" x14ac:dyDescent="0.3">
      <c r="A8" s="27">
        <v>4</v>
      </c>
      <c r="B8" s="27" t="s">
        <v>34</v>
      </c>
      <c r="C8" s="27">
        <v>17</v>
      </c>
      <c r="D8" s="28">
        <v>45056</v>
      </c>
      <c r="E8" s="27">
        <v>45857</v>
      </c>
      <c r="F8" s="28">
        <v>45062</v>
      </c>
    </row>
    <row r="9" spans="1:17" ht="24.95" customHeight="1" thickTop="1" thickBot="1" x14ac:dyDescent="0.3">
      <c r="A9" s="27">
        <v>5</v>
      </c>
      <c r="B9" s="27" t="s">
        <v>35</v>
      </c>
      <c r="C9" s="27">
        <v>20</v>
      </c>
      <c r="D9" s="28">
        <v>45057</v>
      </c>
      <c r="E9" s="27">
        <v>54785</v>
      </c>
      <c r="F9" s="28">
        <v>45063</v>
      </c>
    </row>
    <row r="10" spans="1:17" ht="24.95" customHeight="1" thickTop="1" thickBot="1" x14ac:dyDescent="0.3">
      <c r="A10" s="27">
        <v>6</v>
      </c>
      <c r="B10" s="27" t="s">
        <v>36</v>
      </c>
      <c r="C10" s="27">
        <v>22</v>
      </c>
      <c r="D10" s="28">
        <v>45058</v>
      </c>
      <c r="E10" s="27">
        <v>65093</v>
      </c>
      <c r="F10" s="28">
        <v>45064</v>
      </c>
    </row>
    <row r="11" spans="1:17" ht="24.95" customHeight="1" thickTop="1" thickBot="1" x14ac:dyDescent="0.3">
      <c r="A11" s="27">
        <v>7</v>
      </c>
      <c r="B11" s="27" t="s">
        <v>37</v>
      </c>
      <c r="C11" s="27">
        <v>27</v>
      </c>
      <c r="D11" s="28">
        <v>45059</v>
      </c>
      <c r="E11" s="27">
        <v>74203</v>
      </c>
      <c r="F11" s="28">
        <v>45065</v>
      </c>
    </row>
    <row r="12" spans="1:17" ht="24.95" customHeight="1" thickTop="1" thickBot="1" x14ac:dyDescent="0.3">
      <c r="A12" s="27">
        <v>8</v>
      </c>
      <c r="B12" s="27" t="s">
        <v>38</v>
      </c>
      <c r="C12" s="27">
        <v>31</v>
      </c>
      <c r="D12" s="28">
        <v>45060</v>
      </c>
      <c r="E12" s="27">
        <v>87547</v>
      </c>
      <c r="F12" s="28">
        <v>45066</v>
      </c>
    </row>
    <row r="13" spans="1:17" ht="24.95" customHeight="1" thickTop="1" thickBot="1" x14ac:dyDescent="0.3">
      <c r="A13" s="27">
        <v>9</v>
      </c>
      <c r="B13" s="27" t="s">
        <v>39</v>
      </c>
      <c r="C13" s="27">
        <v>33</v>
      </c>
      <c r="D13" s="28">
        <v>45061</v>
      </c>
      <c r="E13" s="27">
        <v>98298</v>
      </c>
      <c r="F13" s="28">
        <v>45067</v>
      </c>
    </row>
    <row r="14" spans="1:17" ht="24.95" customHeight="1" thickTop="1" thickBot="1" x14ac:dyDescent="0.3">
      <c r="A14" s="27">
        <v>10</v>
      </c>
      <c r="B14" s="27" t="s">
        <v>40</v>
      </c>
      <c r="C14" s="27">
        <v>36</v>
      </c>
      <c r="D14" s="28">
        <v>45062</v>
      </c>
      <c r="E14" s="27">
        <v>108163</v>
      </c>
      <c r="F14" s="28">
        <v>45068</v>
      </c>
    </row>
    <row r="15" spans="1:17" ht="24.95" customHeight="1" thickTop="1" thickBot="1" x14ac:dyDescent="0.3">
      <c r="A15" s="27">
        <v>11</v>
      </c>
      <c r="B15" s="27" t="s">
        <v>41</v>
      </c>
      <c r="C15" s="27">
        <v>41</v>
      </c>
      <c r="D15" s="28">
        <v>45063</v>
      </c>
      <c r="E15" s="27">
        <v>123382</v>
      </c>
      <c r="F15" s="28">
        <v>45069</v>
      </c>
    </row>
    <row r="16" spans="1:17" ht="25.5" customHeight="1" thickTop="1" thickBot="1" x14ac:dyDescent="0.3">
      <c r="A16" s="27">
        <v>12</v>
      </c>
      <c r="B16" s="27" t="s">
        <v>42</v>
      </c>
      <c r="C16" s="29"/>
      <c r="D16" s="28">
        <v>45064</v>
      </c>
      <c r="E16" s="29"/>
      <c r="F16" s="28">
        <v>45070</v>
      </c>
    </row>
    <row r="17" spans="1:6" ht="17.25" thickTop="1" thickBot="1" x14ac:dyDescent="0.3">
      <c r="A17" s="27">
        <v>12</v>
      </c>
      <c r="B17" s="29"/>
      <c r="C17" s="29"/>
      <c r="D17" s="28">
        <v>45065</v>
      </c>
      <c r="E17" s="29"/>
      <c r="F17" s="28">
        <v>45071</v>
      </c>
    </row>
    <row r="18" spans="1:6" ht="17.25" thickTop="1" thickBot="1" x14ac:dyDescent="0.3">
      <c r="A18" s="27">
        <v>12</v>
      </c>
      <c r="B18" s="29"/>
      <c r="C18" s="29"/>
      <c r="D18" s="28">
        <v>45066</v>
      </c>
      <c r="E18" s="29"/>
      <c r="F18" s="28">
        <v>45072</v>
      </c>
    </row>
    <row r="19" spans="1:6" ht="17.25" thickTop="1" thickBot="1" x14ac:dyDescent="0.3">
      <c r="A19" s="27">
        <v>12</v>
      </c>
      <c r="B19" s="29"/>
      <c r="C19" s="29"/>
      <c r="D19" s="28">
        <v>45067</v>
      </c>
      <c r="E19" s="29"/>
      <c r="F19" s="28">
        <v>45073</v>
      </c>
    </row>
    <row r="20" spans="1:6" ht="17.25" thickTop="1" thickBot="1" x14ac:dyDescent="0.3">
      <c r="A20" s="27">
        <v>12</v>
      </c>
      <c r="B20" s="29"/>
      <c r="C20" s="29"/>
      <c r="D20" s="28">
        <v>45068</v>
      </c>
      <c r="E20" s="29"/>
      <c r="F20" s="28">
        <v>45074</v>
      </c>
    </row>
    <row r="21" spans="1:6" ht="17.25" thickTop="1" thickBot="1" x14ac:dyDescent="0.3">
      <c r="A21" s="27">
        <v>12</v>
      </c>
      <c r="B21" s="29"/>
      <c r="C21" s="29"/>
      <c r="D21" s="28">
        <v>45069</v>
      </c>
      <c r="E21" s="29"/>
      <c r="F21" s="28">
        <v>45075</v>
      </c>
    </row>
    <row r="22" spans="1:6" ht="17.25" thickTop="1" thickBot="1" x14ac:dyDescent="0.3">
      <c r="A22" s="27">
        <v>12</v>
      </c>
      <c r="B22" s="29"/>
      <c r="C22" s="29"/>
      <c r="D22" s="28"/>
      <c r="E22" s="29"/>
      <c r="F22" s="28">
        <v>45076</v>
      </c>
    </row>
    <row r="23" spans="1:6" ht="17.25" thickTop="1" thickBot="1" x14ac:dyDescent="0.3">
      <c r="A23" s="27">
        <v>12</v>
      </c>
      <c r="B23" s="29"/>
      <c r="C23" s="29"/>
      <c r="D23" s="28"/>
      <c r="E23" s="29"/>
      <c r="F23" s="28">
        <v>45077</v>
      </c>
    </row>
    <row r="24" spans="1:6" ht="17.25" thickTop="1" thickBot="1" x14ac:dyDescent="0.3">
      <c r="A24" s="27">
        <v>12</v>
      </c>
      <c r="B24" s="29"/>
      <c r="C24" s="29"/>
      <c r="D24" s="28"/>
      <c r="E24" s="29"/>
      <c r="F24" s="28">
        <v>45078</v>
      </c>
    </row>
    <row r="25" spans="1:6" ht="17.25" thickTop="1" thickBot="1" x14ac:dyDescent="0.3">
      <c r="A25" s="27">
        <v>12</v>
      </c>
      <c r="B25" s="29"/>
      <c r="C25" s="29"/>
      <c r="D25" s="28"/>
      <c r="E25" s="29"/>
      <c r="F25" s="28">
        <v>45079</v>
      </c>
    </row>
    <row r="26" spans="1:6" ht="17.25" thickTop="1" thickBot="1" x14ac:dyDescent="0.3">
      <c r="A26" s="27">
        <v>12</v>
      </c>
      <c r="B26" s="29"/>
      <c r="C26" s="29"/>
      <c r="D26" s="28"/>
      <c r="E26" s="29"/>
      <c r="F26" s="28">
        <v>45080</v>
      </c>
    </row>
    <row r="27" spans="1:6" ht="15.75" thickTop="1" x14ac:dyDescent="0.25"/>
  </sheetData>
  <sheetProtection password="CDA0" sheet="1" objects="1" scenarios="1"/>
  <mergeCells count="3">
    <mergeCell ref="A2:F2"/>
    <mergeCell ref="A3:F3"/>
    <mergeCell ref="A1:F1"/>
  </mergeCells>
  <pageMargins left="0.25" right="0.25" top="0.75" bottom="0.75" header="0.3" footer="0.3"/>
  <pageSetup paperSize="9" orientation="portrait"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5" tint="-0.249977111117893"/>
  </sheetPr>
  <dimension ref="A1:R300"/>
  <sheetViews>
    <sheetView zoomScaleSheetLayoutView="100" workbookViewId="0">
      <pane xSplit="3" ySplit="4" topLeftCell="D5" activePane="bottomRight" state="frozen"/>
      <selection pane="topRight" activeCell="D1" sqref="D1"/>
      <selection pane="bottomLeft" activeCell="A5" sqref="A5"/>
      <selection pane="bottomRight" activeCell="D5" sqref="D5"/>
    </sheetView>
  </sheetViews>
  <sheetFormatPr defaultColWidth="0" defaultRowHeight="20.100000000000001" customHeight="1" zeroHeight="1" x14ac:dyDescent="0.25"/>
  <cols>
    <col min="1" max="1" width="5.7109375" style="88" customWidth="1"/>
    <col min="2" max="2" width="32.42578125" style="117" customWidth="1"/>
    <col min="3" max="10" width="10.7109375" style="14" customWidth="1"/>
    <col min="11" max="11" width="12.42578125" style="14" customWidth="1"/>
    <col min="12" max="13" width="9.140625" style="14" hidden="1" customWidth="1"/>
    <col min="14" max="16384" width="9.140625" style="14" hidden="1"/>
  </cols>
  <sheetData>
    <row r="1" spans="1:18" ht="23.25" customHeight="1" x14ac:dyDescent="0.25">
      <c r="A1" s="159" t="s">
        <v>236</v>
      </c>
      <c r="B1" s="159"/>
      <c r="C1" s="159"/>
      <c r="D1" s="159"/>
      <c r="E1" s="159"/>
      <c r="F1" s="159"/>
      <c r="G1" s="159"/>
      <c r="H1" s="159"/>
      <c r="I1" s="159"/>
      <c r="J1" s="159"/>
      <c r="K1" s="159"/>
      <c r="L1" s="81"/>
      <c r="M1" s="81"/>
      <c r="N1" s="81"/>
      <c r="O1" s="81"/>
      <c r="P1" s="81"/>
      <c r="Q1" s="81"/>
      <c r="R1" s="81"/>
    </row>
    <row r="2" spans="1:18" ht="32.25" customHeight="1" x14ac:dyDescent="0.25">
      <c r="A2" s="163" t="str">
        <f>'कार्मिक विवरण'!A2</f>
        <v>राजकीय उच्च माध्यमिक विद्यालय डसाणा खुर्द,मौलासर,नागौर</v>
      </c>
      <c r="B2" s="163"/>
      <c r="C2" s="163"/>
      <c r="D2" s="163"/>
      <c r="E2" s="163"/>
      <c r="F2" s="163"/>
      <c r="G2" s="163"/>
      <c r="H2" s="163"/>
      <c r="I2" s="163"/>
      <c r="J2" s="163"/>
      <c r="K2" s="163"/>
    </row>
    <row r="3" spans="1:18" ht="18.75" customHeight="1" x14ac:dyDescent="0.25">
      <c r="A3" s="164" t="s">
        <v>221</v>
      </c>
      <c r="B3" s="164"/>
      <c r="C3" s="164"/>
      <c r="D3" s="164"/>
      <c r="E3" s="164"/>
      <c r="F3" s="164"/>
      <c r="G3" s="164"/>
      <c r="H3" s="164"/>
      <c r="I3" s="164"/>
      <c r="J3" s="164"/>
      <c r="K3" s="164"/>
    </row>
    <row r="4" spans="1:18" s="15" customFormat="1" ht="49.5" customHeight="1" x14ac:dyDescent="0.25">
      <c r="A4" s="86" t="s">
        <v>260</v>
      </c>
      <c r="B4" s="116" t="s">
        <v>249</v>
      </c>
      <c r="C4" s="113" t="s">
        <v>253</v>
      </c>
      <c r="D4" s="86" t="s">
        <v>7</v>
      </c>
      <c r="E4" s="86" t="s">
        <v>8</v>
      </c>
      <c r="F4" s="86" t="s">
        <v>11</v>
      </c>
      <c r="G4" s="86" t="s">
        <v>12</v>
      </c>
      <c r="H4" s="86" t="s">
        <v>13</v>
      </c>
      <c r="I4" s="86" t="s">
        <v>14</v>
      </c>
      <c r="J4" s="86" t="s">
        <v>15</v>
      </c>
      <c r="K4" s="86" t="s">
        <v>240</v>
      </c>
    </row>
    <row r="5" spans="1:18" ht="20.100000000000001" customHeight="1" x14ac:dyDescent="0.25">
      <c r="A5" s="87">
        <f>IF(भते[NAME]="","",ROWS($A$2:A2))</f>
        <v>1</v>
      </c>
      <c r="B5" s="87" t="str">
        <f>IF('शालादर्पण कार्मिक DATA'!A4="","",'शालादर्पण कार्मिक DATA'!A4)</f>
        <v>A</v>
      </c>
      <c r="C5" s="16">
        <v>69200</v>
      </c>
      <c r="D5" s="16"/>
      <c r="E5" s="16"/>
      <c r="F5" s="16"/>
      <c r="G5" s="16"/>
      <c r="H5" s="16"/>
      <c r="I5" s="16"/>
      <c r="J5" s="16"/>
      <c r="K5" s="87">
        <f>SUM(C5:J5)</f>
        <v>69200</v>
      </c>
    </row>
    <row r="6" spans="1:18" ht="20.100000000000001" customHeight="1" x14ac:dyDescent="0.25">
      <c r="A6" s="87">
        <f>IF(भते[NAME]="","",ROWS($A$2:A3))</f>
        <v>2</v>
      </c>
      <c r="B6" s="87" t="str">
        <f>IF('शालादर्पण कार्मिक DATA'!A5="","",'शालादर्पण कार्मिक DATA'!A5)</f>
        <v>B</v>
      </c>
      <c r="C6" s="16">
        <v>67200</v>
      </c>
      <c r="D6" s="16"/>
      <c r="E6" s="16"/>
      <c r="F6" s="16"/>
      <c r="G6" s="16"/>
      <c r="H6" s="16"/>
      <c r="I6" s="16"/>
      <c r="J6" s="16"/>
      <c r="K6" s="87">
        <f t="shared" ref="K6:K69" si="0">SUM(C6:J6)</f>
        <v>67200</v>
      </c>
    </row>
    <row r="7" spans="1:18" ht="20.100000000000001" customHeight="1" x14ac:dyDescent="0.25">
      <c r="A7" s="87">
        <f>IF(भते[NAME]="","",ROWS($A$2:A4))</f>
        <v>3</v>
      </c>
      <c r="B7" s="87" t="str">
        <f>IF('शालादर्पण कार्मिक DATA'!A6="","",'शालादर्पण कार्मिक DATA'!A6)</f>
        <v>C</v>
      </c>
      <c r="C7" s="16">
        <v>26500</v>
      </c>
      <c r="D7" s="16"/>
      <c r="E7" s="16"/>
      <c r="F7" s="16"/>
      <c r="G7" s="16"/>
      <c r="H7" s="16"/>
      <c r="I7" s="16"/>
      <c r="J7" s="16"/>
      <c r="K7" s="87">
        <f t="shared" si="0"/>
        <v>26500</v>
      </c>
    </row>
    <row r="8" spans="1:18" ht="20.100000000000001" customHeight="1" x14ac:dyDescent="0.25">
      <c r="A8" s="87">
        <f>IF(भते[NAME]="","",ROWS($A$2:A5))</f>
        <v>4</v>
      </c>
      <c r="B8" s="87" t="str">
        <f>IF('शालादर्पण कार्मिक DATA'!A7="","",'शालादर्पण कार्मिक DATA'!A7)</f>
        <v>D</v>
      </c>
      <c r="C8" s="16">
        <v>41300</v>
      </c>
      <c r="D8" s="16"/>
      <c r="E8" s="16"/>
      <c r="F8" s="16"/>
      <c r="G8" s="16"/>
      <c r="H8" s="16"/>
      <c r="I8" s="16"/>
      <c r="J8" s="16"/>
      <c r="K8" s="87">
        <f t="shared" si="0"/>
        <v>41300</v>
      </c>
    </row>
    <row r="9" spans="1:18" ht="20.100000000000001" customHeight="1" x14ac:dyDescent="0.25">
      <c r="A9" s="87">
        <f>IF(भते[NAME]="","",ROWS($A$2:A6))</f>
        <v>5</v>
      </c>
      <c r="B9" s="87" t="str">
        <f>IF('शालादर्पण कार्मिक DATA'!A8="","",'शालादर्पण कार्मिक DATA'!A8)</f>
        <v>E</v>
      </c>
      <c r="C9" s="16">
        <v>61300</v>
      </c>
      <c r="D9" s="16"/>
      <c r="E9" s="16"/>
      <c r="F9" s="16"/>
      <c r="G9" s="16"/>
      <c r="H9" s="16"/>
      <c r="I9" s="16"/>
      <c r="J9" s="16"/>
      <c r="K9" s="87">
        <f t="shared" si="0"/>
        <v>61300</v>
      </c>
    </row>
    <row r="10" spans="1:18" ht="20.100000000000001" customHeight="1" x14ac:dyDescent="0.25">
      <c r="A10" s="87">
        <f>IF(भते[NAME]="","",ROWS($A$2:A7))</f>
        <v>6</v>
      </c>
      <c r="B10" s="87" t="str">
        <f>IF('शालादर्पण कार्मिक DATA'!A9="","",'शालादर्पण कार्मिक DATA'!A9)</f>
        <v>F</v>
      </c>
      <c r="C10" s="16">
        <v>45100</v>
      </c>
      <c r="D10" s="16"/>
      <c r="E10" s="16"/>
      <c r="F10" s="16"/>
      <c r="G10" s="16"/>
      <c r="H10" s="16"/>
      <c r="I10" s="16"/>
      <c r="J10" s="16"/>
      <c r="K10" s="87">
        <f t="shared" si="0"/>
        <v>45100</v>
      </c>
    </row>
    <row r="11" spans="1:18" ht="20.100000000000001" customHeight="1" x14ac:dyDescent="0.25">
      <c r="A11" s="87">
        <f>IF(भते[NAME]="","",ROWS($A$2:A8))</f>
        <v>7</v>
      </c>
      <c r="B11" s="87" t="str">
        <f>IF('शालादर्पण कार्मिक DATA'!A10="","",'शालादर्पण कार्मिक DATA'!A10)</f>
        <v>G</v>
      </c>
      <c r="C11" s="16">
        <v>18200</v>
      </c>
      <c r="D11" s="16"/>
      <c r="E11" s="16"/>
      <c r="F11" s="16"/>
      <c r="G11" s="16"/>
      <c r="H11" s="16">
        <v>150</v>
      </c>
      <c r="I11" s="16"/>
      <c r="J11" s="16"/>
      <c r="K11" s="87">
        <f t="shared" si="0"/>
        <v>18350</v>
      </c>
    </row>
    <row r="12" spans="1:18" ht="20.100000000000001" customHeight="1" x14ac:dyDescent="0.25">
      <c r="A12" s="87">
        <f>IF(भते[NAME]="","",ROWS($A$2:A9))</f>
        <v>8</v>
      </c>
      <c r="B12" s="87" t="str">
        <f>IF('शालादर्पण कार्मिक DATA'!A11="","",'शालादर्पण कार्मिक DATA'!A11)</f>
        <v>H</v>
      </c>
      <c r="C12" s="16">
        <v>35800</v>
      </c>
      <c r="D12" s="16"/>
      <c r="E12" s="16"/>
      <c r="F12" s="16"/>
      <c r="G12" s="16"/>
      <c r="H12" s="16"/>
      <c r="I12" s="16"/>
      <c r="J12" s="16"/>
      <c r="K12" s="87">
        <f t="shared" si="0"/>
        <v>35800</v>
      </c>
    </row>
    <row r="13" spans="1:18" ht="20.100000000000001" customHeight="1" x14ac:dyDescent="0.25">
      <c r="A13" s="87">
        <f>IF(भते[NAME]="","",ROWS($A$2:A10))</f>
        <v>9</v>
      </c>
      <c r="B13" s="87" t="str">
        <f>IF('शालादर्पण कार्मिक DATA'!A12="","",'शालादर्पण कार्मिक DATA'!A12)</f>
        <v>I</v>
      </c>
      <c r="C13" s="16">
        <v>39100</v>
      </c>
      <c r="D13" s="16"/>
      <c r="E13" s="16"/>
      <c r="F13" s="16"/>
      <c r="G13" s="16"/>
      <c r="H13" s="16"/>
      <c r="I13" s="16"/>
      <c r="J13" s="16"/>
      <c r="K13" s="87">
        <f t="shared" si="0"/>
        <v>39100</v>
      </c>
    </row>
    <row r="14" spans="1:18" ht="20.100000000000001" customHeight="1" x14ac:dyDescent="0.25">
      <c r="A14" s="87">
        <f>IF(भते[NAME]="","",ROWS($A$2:A11))</f>
        <v>10</v>
      </c>
      <c r="B14" s="87" t="str">
        <f>IF('शालादर्पण कार्मिक DATA'!A13="","",'शालादर्पण कार्मिक DATA'!A13)</f>
        <v>J</v>
      </c>
      <c r="C14" s="16">
        <v>42500</v>
      </c>
      <c r="D14" s="16"/>
      <c r="E14" s="16"/>
      <c r="F14" s="16"/>
      <c r="G14" s="16"/>
      <c r="H14" s="16"/>
      <c r="I14" s="16"/>
      <c r="J14" s="16"/>
      <c r="K14" s="87">
        <f t="shared" si="0"/>
        <v>42500</v>
      </c>
    </row>
    <row r="15" spans="1:18" ht="20.100000000000001" customHeight="1" x14ac:dyDescent="0.25">
      <c r="A15" s="87">
        <f>IF(भते[NAME]="","",ROWS($A$2:A12))</f>
        <v>11</v>
      </c>
      <c r="B15" s="87" t="str">
        <f>IF('शालादर्पण कार्मिक DATA'!A14="","",'शालादर्पण कार्मिक DATA'!A14)</f>
        <v>K</v>
      </c>
      <c r="C15" s="16">
        <v>43800</v>
      </c>
      <c r="D15" s="16"/>
      <c r="E15" s="16"/>
      <c r="F15" s="16"/>
      <c r="G15" s="16"/>
      <c r="H15" s="16"/>
      <c r="I15" s="16"/>
      <c r="J15" s="16"/>
      <c r="K15" s="87">
        <f t="shared" si="0"/>
        <v>43800</v>
      </c>
    </row>
    <row r="16" spans="1:18" ht="20.100000000000001" customHeight="1" x14ac:dyDescent="0.25">
      <c r="A16" s="87">
        <f>IF(भते[NAME]="","",ROWS($A$2:A13))</f>
        <v>12</v>
      </c>
      <c r="B16" s="87" t="str">
        <f>IF('शालादर्पण कार्मिक DATA'!A15="","",'शालादर्पण कार्मिक DATA'!A15)</f>
        <v>L</v>
      </c>
      <c r="C16" s="16">
        <v>14600</v>
      </c>
      <c r="D16" s="16"/>
      <c r="E16" s="16"/>
      <c r="F16" s="16"/>
      <c r="G16" s="16"/>
      <c r="H16" s="16"/>
      <c r="I16" s="16"/>
      <c r="J16" s="16"/>
      <c r="K16" s="87">
        <f t="shared" si="0"/>
        <v>14600</v>
      </c>
    </row>
    <row r="17" spans="1:11" ht="20.100000000000001" customHeight="1" x14ac:dyDescent="0.25">
      <c r="A17" s="87">
        <f>IF(भते[NAME]="","",ROWS($A$2:A14))</f>
        <v>13</v>
      </c>
      <c r="B17" s="87" t="str">
        <f>IF('शालादर्पण कार्मिक DATA'!A16="","",'शालादर्पण कार्मिक DATA'!A16)</f>
        <v>M</v>
      </c>
      <c r="C17" s="16"/>
      <c r="D17" s="16"/>
      <c r="E17" s="16"/>
      <c r="F17" s="16"/>
      <c r="G17" s="16"/>
      <c r="H17" s="16"/>
      <c r="I17" s="16"/>
      <c r="J17" s="16"/>
      <c r="K17" s="87">
        <f t="shared" si="0"/>
        <v>0</v>
      </c>
    </row>
    <row r="18" spans="1:11" ht="20.100000000000001" customHeight="1" x14ac:dyDescent="0.25">
      <c r="A18" s="87">
        <f>IF(भते[NAME]="","",ROWS($A$2:A15))</f>
        <v>14</v>
      </c>
      <c r="B18" s="87" t="str">
        <f>IF('शालादर्पण कार्मिक DATA'!A17="","",'शालादर्पण कार्मिक DATA'!A17)</f>
        <v>N</v>
      </c>
      <c r="C18" s="16"/>
      <c r="D18" s="16"/>
      <c r="E18" s="16"/>
      <c r="F18" s="16"/>
      <c r="G18" s="16"/>
      <c r="H18" s="16"/>
      <c r="I18" s="16"/>
      <c r="J18" s="16"/>
      <c r="K18" s="87">
        <f t="shared" si="0"/>
        <v>0</v>
      </c>
    </row>
    <row r="19" spans="1:11" ht="20.100000000000001" customHeight="1" x14ac:dyDescent="0.25">
      <c r="A19" s="87">
        <f>IF(भते[NAME]="","",ROWS($A$2:A16))</f>
        <v>15</v>
      </c>
      <c r="B19" s="87" t="str">
        <f>IF('शालादर्पण कार्मिक DATA'!A18="","",'शालादर्पण कार्मिक DATA'!A18)</f>
        <v>O</v>
      </c>
      <c r="C19" s="16"/>
      <c r="D19" s="16"/>
      <c r="E19" s="16"/>
      <c r="F19" s="16"/>
      <c r="G19" s="16"/>
      <c r="H19" s="16"/>
      <c r="I19" s="16"/>
      <c r="J19" s="16"/>
      <c r="K19" s="87">
        <f t="shared" si="0"/>
        <v>0</v>
      </c>
    </row>
    <row r="20" spans="1:11" ht="20.100000000000001" customHeight="1" x14ac:dyDescent="0.25">
      <c r="A20" s="87">
        <f>IF(भते[NAME]="","",ROWS($A$2:A17))</f>
        <v>16</v>
      </c>
      <c r="B20" s="87" t="str">
        <f>IF('शालादर्पण कार्मिक DATA'!A19="","",'शालादर्पण कार्मिक DATA'!A19)</f>
        <v>P</v>
      </c>
      <c r="C20" s="16"/>
      <c r="D20" s="16"/>
      <c r="E20" s="16"/>
      <c r="F20" s="16"/>
      <c r="G20" s="16"/>
      <c r="H20" s="16"/>
      <c r="I20" s="16"/>
      <c r="J20" s="16"/>
      <c r="K20" s="87">
        <f t="shared" si="0"/>
        <v>0</v>
      </c>
    </row>
    <row r="21" spans="1:11" ht="20.100000000000001" customHeight="1" x14ac:dyDescent="0.25">
      <c r="A21" s="87">
        <f>IF(भते[NAME]="","",ROWS($A$2:A18))</f>
        <v>17</v>
      </c>
      <c r="B21" s="87" t="str">
        <f>IF('शालादर्पण कार्मिक DATA'!A20="","",'शालादर्पण कार्मिक DATA'!A20)</f>
        <v>Q</v>
      </c>
      <c r="C21" s="16"/>
      <c r="D21" s="16"/>
      <c r="E21" s="16"/>
      <c r="F21" s="16"/>
      <c r="G21" s="16"/>
      <c r="H21" s="16"/>
      <c r="I21" s="16"/>
      <c r="J21" s="16"/>
      <c r="K21" s="87">
        <f t="shared" si="0"/>
        <v>0</v>
      </c>
    </row>
    <row r="22" spans="1:11" ht="20.100000000000001" customHeight="1" x14ac:dyDescent="0.25">
      <c r="A22" s="87">
        <f>IF(भते[NAME]="","",ROWS($A$2:A19))</f>
        <v>18</v>
      </c>
      <c r="B22" s="87" t="str">
        <f>IF('शालादर्पण कार्मिक DATA'!A21="","",'शालादर्पण कार्मिक DATA'!A21)</f>
        <v>R</v>
      </c>
      <c r="C22" s="16"/>
      <c r="D22" s="16"/>
      <c r="E22" s="16"/>
      <c r="F22" s="16"/>
      <c r="G22" s="16"/>
      <c r="H22" s="16"/>
      <c r="I22" s="16"/>
      <c r="J22" s="16"/>
      <c r="K22" s="87">
        <f t="shared" si="0"/>
        <v>0</v>
      </c>
    </row>
    <row r="23" spans="1:11" ht="20.100000000000001" customHeight="1" x14ac:dyDescent="0.25">
      <c r="A23" s="87">
        <f>IF(भते[NAME]="","",ROWS($A$2:A20))</f>
        <v>19</v>
      </c>
      <c r="B23" s="87" t="str">
        <f>IF('शालादर्पण कार्मिक DATA'!A22="","",'शालादर्पण कार्मिक DATA'!A22)</f>
        <v>S</v>
      </c>
      <c r="C23" s="16"/>
      <c r="D23" s="16"/>
      <c r="E23" s="16"/>
      <c r="F23" s="16"/>
      <c r="G23" s="16"/>
      <c r="H23" s="16"/>
      <c r="I23" s="16"/>
      <c r="J23" s="16"/>
      <c r="K23" s="87">
        <f t="shared" si="0"/>
        <v>0</v>
      </c>
    </row>
    <row r="24" spans="1:11" ht="20.100000000000001" customHeight="1" x14ac:dyDescent="0.25">
      <c r="A24" s="87">
        <f>IF(भते[NAME]="","",ROWS($A$2:A21))</f>
        <v>20</v>
      </c>
      <c r="B24" s="87" t="str">
        <f>IF('शालादर्पण कार्मिक DATA'!A23="","",'शालादर्पण कार्मिक DATA'!A23)</f>
        <v>T</v>
      </c>
      <c r="C24" s="16"/>
      <c r="D24" s="16"/>
      <c r="E24" s="16"/>
      <c r="F24" s="16"/>
      <c r="G24" s="16"/>
      <c r="H24" s="16"/>
      <c r="I24" s="16"/>
      <c r="J24" s="16"/>
      <c r="K24" s="87">
        <f t="shared" si="0"/>
        <v>0</v>
      </c>
    </row>
    <row r="25" spans="1:11" ht="20.100000000000001" customHeight="1" x14ac:dyDescent="0.25">
      <c r="A25" s="87">
        <f>IF(भते[NAME]="","",ROWS($A$2:A22))</f>
        <v>21</v>
      </c>
      <c r="B25" s="87" t="str">
        <f>IF('शालादर्पण कार्मिक DATA'!A24="","",'शालादर्पण कार्मिक DATA'!A24)</f>
        <v>U</v>
      </c>
      <c r="C25" s="16"/>
      <c r="D25" s="16"/>
      <c r="E25" s="16"/>
      <c r="F25" s="16"/>
      <c r="G25" s="16"/>
      <c r="H25" s="16"/>
      <c r="I25" s="16"/>
      <c r="J25" s="16"/>
      <c r="K25" s="87">
        <f t="shared" si="0"/>
        <v>0</v>
      </c>
    </row>
    <row r="26" spans="1:11" ht="20.100000000000001" customHeight="1" x14ac:dyDescent="0.25">
      <c r="A26" s="87">
        <f>IF(भते[NAME]="","",ROWS($A$2:A23))</f>
        <v>22</v>
      </c>
      <c r="B26" s="87" t="str">
        <f>IF('शालादर्पण कार्मिक DATA'!A25="","",'शालादर्पण कार्मिक DATA'!A25)</f>
        <v>V</v>
      </c>
      <c r="C26" s="16"/>
      <c r="D26" s="16"/>
      <c r="E26" s="16"/>
      <c r="F26" s="16"/>
      <c r="G26" s="16"/>
      <c r="H26" s="16"/>
      <c r="I26" s="16"/>
      <c r="J26" s="16"/>
      <c r="K26" s="87">
        <f t="shared" si="0"/>
        <v>0</v>
      </c>
    </row>
    <row r="27" spans="1:11" ht="20.100000000000001" customHeight="1" x14ac:dyDescent="0.25">
      <c r="A27" s="87">
        <f>IF(भते[NAME]="","",ROWS($A$2:A24))</f>
        <v>23</v>
      </c>
      <c r="B27" s="87" t="str">
        <f>IF('शालादर्पण कार्मिक DATA'!A26="","",'शालादर्पण कार्मिक DATA'!A26)</f>
        <v>W</v>
      </c>
      <c r="C27" s="16"/>
      <c r="D27" s="16"/>
      <c r="E27" s="16"/>
      <c r="F27" s="16"/>
      <c r="G27" s="16"/>
      <c r="H27" s="16"/>
      <c r="I27" s="16"/>
      <c r="J27" s="16"/>
      <c r="K27" s="87">
        <f t="shared" si="0"/>
        <v>0</v>
      </c>
    </row>
    <row r="28" spans="1:11" ht="20.100000000000001" customHeight="1" x14ac:dyDescent="0.25">
      <c r="A28" s="87">
        <f>IF(भते[NAME]="","",ROWS($A$2:A25))</f>
        <v>24</v>
      </c>
      <c r="B28" s="87" t="str">
        <f>IF('शालादर्पण कार्मिक DATA'!A27="","",'शालादर्पण कार्मिक DATA'!A27)</f>
        <v>X</v>
      </c>
      <c r="C28" s="16"/>
      <c r="D28" s="16"/>
      <c r="E28" s="16"/>
      <c r="F28" s="16"/>
      <c r="G28" s="16"/>
      <c r="H28" s="16"/>
      <c r="I28" s="16"/>
      <c r="J28" s="16"/>
      <c r="K28" s="87">
        <f t="shared" si="0"/>
        <v>0</v>
      </c>
    </row>
    <row r="29" spans="1:11" ht="20.100000000000001" customHeight="1" x14ac:dyDescent="0.25">
      <c r="A29" s="87">
        <f>IF(भते[NAME]="","",ROWS($A$2:A26))</f>
        <v>25</v>
      </c>
      <c r="B29" s="87" t="str">
        <f>IF('शालादर्पण कार्मिक DATA'!A28="","",'शालादर्पण कार्मिक DATA'!A28)</f>
        <v>Z</v>
      </c>
      <c r="C29" s="16"/>
      <c r="D29" s="16"/>
      <c r="E29" s="16"/>
      <c r="F29" s="16"/>
      <c r="G29" s="16"/>
      <c r="H29" s="16"/>
      <c r="I29" s="16"/>
      <c r="J29" s="16"/>
      <c r="K29" s="87">
        <f t="shared" si="0"/>
        <v>0</v>
      </c>
    </row>
    <row r="30" spans="1:11" ht="20.100000000000001" customHeight="1" x14ac:dyDescent="0.25">
      <c r="A30" s="87" t="str">
        <f>IF(भते[NAME]="","",ROWS($A$2:A27))</f>
        <v/>
      </c>
      <c r="B30" s="87" t="str">
        <f>IF('शालादर्पण कार्मिक DATA'!A29="","",'शालादर्पण कार्मिक DATA'!A29)</f>
        <v/>
      </c>
      <c r="C30" s="16"/>
      <c r="D30" s="16"/>
      <c r="E30" s="16"/>
      <c r="F30" s="16"/>
      <c r="G30" s="16"/>
      <c r="H30" s="16"/>
      <c r="I30" s="16"/>
      <c r="J30" s="16"/>
      <c r="K30" s="87">
        <f t="shared" si="0"/>
        <v>0</v>
      </c>
    </row>
    <row r="31" spans="1:11" ht="20.100000000000001" customHeight="1" x14ac:dyDescent="0.25">
      <c r="A31" s="87" t="str">
        <f>IF(भते[NAME]="","",ROWS($A$2:A28))</f>
        <v/>
      </c>
      <c r="B31" s="87" t="str">
        <f>IF('शालादर्पण कार्मिक DATA'!A30="","",'शालादर्पण कार्मिक DATA'!A30)</f>
        <v/>
      </c>
      <c r="C31" s="16"/>
      <c r="D31" s="16"/>
      <c r="E31" s="16"/>
      <c r="F31" s="16"/>
      <c r="G31" s="16"/>
      <c r="H31" s="16"/>
      <c r="I31" s="16"/>
      <c r="J31" s="16"/>
      <c r="K31" s="87">
        <f t="shared" si="0"/>
        <v>0</v>
      </c>
    </row>
    <row r="32" spans="1:11" ht="20.100000000000001" customHeight="1" x14ac:dyDescent="0.25">
      <c r="A32" s="87" t="str">
        <f>IF(भते[NAME]="","",ROWS($A$2:A29))</f>
        <v/>
      </c>
      <c r="B32" s="87" t="str">
        <f>IF('शालादर्पण कार्मिक DATA'!A31="","",'शालादर्पण कार्मिक DATA'!A31)</f>
        <v/>
      </c>
      <c r="C32" s="16"/>
      <c r="D32" s="16"/>
      <c r="E32" s="16"/>
      <c r="F32" s="16"/>
      <c r="G32" s="16"/>
      <c r="H32" s="16"/>
      <c r="I32" s="16"/>
      <c r="J32" s="16"/>
      <c r="K32" s="87">
        <f t="shared" si="0"/>
        <v>0</v>
      </c>
    </row>
    <row r="33" spans="1:11" ht="20.100000000000001" customHeight="1" x14ac:dyDescent="0.25">
      <c r="A33" s="87" t="str">
        <f>IF(भते[NAME]="","",ROWS($A$2:A30))</f>
        <v/>
      </c>
      <c r="B33" s="87" t="str">
        <f>IF('शालादर्पण कार्मिक DATA'!A32="","",'शालादर्पण कार्मिक DATA'!A32)</f>
        <v/>
      </c>
      <c r="C33" s="16"/>
      <c r="D33" s="16"/>
      <c r="E33" s="16"/>
      <c r="F33" s="16"/>
      <c r="G33" s="16"/>
      <c r="H33" s="16"/>
      <c r="I33" s="16"/>
      <c r="J33" s="16"/>
      <c r="K33" s="87">
        <f t="shared" si="0"/>
        <v>0</v>
      </c>
    </row>
    <row r="34" spans="1:11" ht="20.100000000000001" customHeight="1" x14ac:dyDescent="0.25">
      <c r="A34" s="87" t="str">
        <f>IF(भते[NAME]="","",ROWS($A$2:A31))</f>
        <v/>
      </c>
      <c r="B34" s="87" t="str">
        <f>IF('शालादर्पण कार्मिक DATA'!A33="","",'शालादर्पण कार्मिक DATA'!A33)</f>
        <v/>
      </c>
      <c r="C34" s="16"/>
      <c r="D34" s="16"/>
      <c r="E34" s="16"/>
      <c r="F34" s="16"/>
      <c r="G34" s="16"/>
      <c r="H34" s="16"/>
      <c r="I34" s="16"/>
      <c r="J34" s="16"/>
      <c r="K34" s="87">
        <f t="shared" si="0"/>
        <v>0</v>
      </c>
    </row>
    <row r="35" spans="1:11" ht="20.100000000000001" customHeight="1" x14ac:dyDescent="0.25">
      <c r="A35" s="87" t="str">
        <f>IF(भते[NAME]="","",ROWS($A$2:A32))</f>
        <v/>
      </c>
      <c r="B35" s="87" t="str">
        <f>IF('शालादर्पण कार्मिक DATA'!A34="","",'शालादर्पण कार्मिक DATA'!A34)</f>
        <v/>
      </c>
      <c r="C35" s="16"/>
      <c r="D35" s="16"/>
      <c r="E35" s="16"/>
      <c r="F35" s="16"/>
      <c r="G35" s="16"/>
      <c r="H35" s="16"/>
      <c r="I35" s="16"/>
      <c r="J35" s="16"/>
      <c r="K35" s="87">
        <f t="shared" si="0"/>
        <v>0</v>
      </c>
    </row>
    <row r="36" spans="1:11" ht="20.100000000000001" customHeight="1" x14ac:dyDescent="0.25">
      <c r="A36" s="87" t="str">
        <f>IF(भते[NAME]="","",ROWS($A$2:A33))</f>
        <v/>
      </c>
      <c r="B36" s="87" t="str">
        <f>IF('शालादर्पण कार्मिक DATA'!A35="","",'शालादर्पण कार्मिक DATA'!A35)</f>
        <v/>
      </c>
      <c r="C36" s="16"/>
      <c r="D36" s="16"/>
      <c r="E36" s="16"/>
      <c r="F36" s="16"/>
      <c r="G36" s="16"/>
      <c r="H36" s="16"/>
      <c r="I36" s="16"/>
      <c r="J36" s="16"/>
      <c r="K36" s="87">
        <f t="shared" si="0"/>
        <v>0</v>
      </c>
    </row>
    <row r="37" spans="1:11" ht="20.100000000000001" customHeight="1" x14ac:dyDescent="0.25">
      <c r="A37" s="87" t="str">
        <f>IF(भते[NAME]="","",ROWS($A$2:A34))</f>
        <v/>
      </c>
      <c r="B37" s="87" t="str">
        <f>IF('शालादर्पण कार्मिक DATA'!A36="","",'शालादर्पण कार्मिक DATA'!A36)</f>
        <v/>
      </c>
      <c r="C37" s="16"/>
      <c r="D37" s="16"/>
      <c r="E37" s="16"/>
      <c r="F37" s="16"/>
      <c r="G37" s="16"/>
      <c r="H37" s="16"/>
      <c r="I37" s="16"/>
      <c r="J37" s="16"/>
      <c r="K37" s="87">
        <f t="shared" si="0"/>
        <v>0</v>
      </c>
    </row>
    <row r="38" spans="1:11" ht="20.100000000000001" customHeight="1" x14ac:dyDescent="0.25">
      <c r="A38" s="87" t="str">
        <f>IF(भते[NAME]="","",ROWS($A$2:A35))</f>
        <v/>
      </c>
      <c r="B38" s="87" t="str">
        <f>IF('शालादर्पण कार्मिक DATA'!A37="","",'शालादर्पण कार्मिक DATA'!A37)</f>
        <v/>
      </c>
      <c r="C38" s="16"/>
      <c r="D38" s="16"/>
      <c r="E38" s="16"/>
      <c r="F38" s="16"/>
      <c r="G38" s="16"/>
      <c r="H38" s="16"/>
      <c r="I38" s="16"/>
      <c r="J38" s="16"/>
      <c r="K38" s="87">
        <f t="shared" si="0"/>
        <v>0</v>
      </c>
    </row>
    <row r="39" spans="1:11" ht="20.100000000000001" customHeight="1" x14ac:dyDescent="0.25">
      <c r="A39" s="87" t="str">
        <f>IF(भते[NAME]="","",ROWS($A$2:A36))</f>
        <v/>
      </c>
      <c r="B39" s="87" t="str">
        <f>IF('शालादर्पण कार्मिक DATA'!A38="","",'शालादर्पण कार्मिक DATA'!A38)</f>
        <v/>
      </c>
      <c r="C39" s="16"/>
      <c r="D39" s="16"/>
      <c r="E39" s="16"/>
      <c r="F39" s="16"/>
      <c r="G39" s="16"/>
      <c r="H39" s="16"/>
      <c r="I39" s="16"/>
      <c r="J39" s="16"/>
      <c r="K39" s="87">
        <f t="shared" si="0"/>
        <v>0</v>
      </c>
    </row>
    <row r="40" spans="1:11" ht="20.100000000000001" customHeight="1" x14ac:dyDescent="0.25">
      <c r="A40" s="87" t="str">
        <f>IF(भते[NAME]="","",ROWS($A$2:A37))</f>
        <v/>
      </c>
      <c r="B40" s="87" t="str">
        <f>IF('शालादर्पण कार्मिक DATA'!A39="","",'शालादर्पण कार्मिक DATA'!A39)</f>
        <v/>
      </c>
      <c r="C40" s="16"/>
      <c r="D40" s="16"/>
      <c r="E40" s="16"/>
      <c r="F40" s="16"/>
      <c r="G40" s="16"/>
      <c r="H40" s="16"/>
      <c r="I40" s="16"/>
      <c r="J40" s="16"/>
      <c r="K40" s="87">
        <f t="shared" si="0"/>
        <v>0</v>
      </c>
    </row>
    <row r="41" spans="1:11" ht="20.100000000000001" customHeight="1" x14ac:dyDescent="0.25">
      <c r="A41" s="87" t="str">
        <f>IF(भते[NAME]="","",ROWS($A$2:A38))</f>
        <v/>
      </c>
      <c r="B41" s="87" t="str">
        <f>IF('शालादर्पण कार्मिक DATA'!A40="","",'शालादर्पण कार्मिक DATA'!A40)</f>
        <v/>
      </c>
      <c r="C41" s="16"/>
      <c r="D41" s="16"/>
      <c r="E41" s="16"/>
      <c r="F41" s="16"/>
      <c r="G41" s="16"/>
      <c r="H41" s="16"/>
      <c r="I41" s="16"/>
      <c r="J41" s="16"/>
      <c r="K41" s="87">
        <f t="shared" si="0"/>
        <v>0</v>
      </c>
    </row>
    <row r="42" spans="1:11" ht="20.100000000000001" customHeight="1" x14ac:dyDescent="0.25">
      <c r="A42" s="87" t="str">
        <f>IF(भते[NAME]="","",ROWS($A$2:A39))</f>
        <v/>
      </c>
      <c r="B42" s="87" t="str">
        <f>IF('शालादर्पण कार्मिक DATA'!A41="","",'शालादर्पण कार्मिक DATA'!A41)</f>
        <v/>
      </c>
      <c r="C42" s="16"/>
      <c r="D42" s="16"/>
      <c r="E42" s="16"/>
      <c r="F42" s="16"/>
      <c r="G42" s="16"/>
      <c r="H42" s="16"/>
      <c r="I42" s="16"/>
      <c r="J42" s="16"/>
      <c r="K42" s="87">
        <f t="shared" si="0"/>
        <v>0</v>
      </c>
    </row>
    <row r="43" spans="1:11" ht="20.100000000000001" customHeight="1" x14ac:dyDescent="0.25">
      <c r="A43" s="87" t="str">
        <f>IF(भते[NAME]="","",ROWS($A$2:A40))</f>
        <v/>
      </c>
      <c r="B43" s="87" t="str">
        <f>IF('शालादर्पण कार्मिक DATA'!A42="","",'शालादर्पण कार्मिक DATA'!A42)</f>
        <v/>
      </c>
      <c r="C43" s="16"/>
      <c r="D43" s="16"/>
      <c r="E43" s="16"/>
      <c r="F43" s="16"/>
      <c r="G43" s="16"/>
      <c r="H43" s="16"/>
      <c r="I43" s="16"/>
      <c r="J43" s="16"/>
      <c r="K43" s="87">
        <f t="shared" si="0"/>
        <v>0</v>
      </c>
    </row>
    <row r="44" spans="1:11" ht="20.100000000000001" customHeight="1" x14ac:dyDescent="0.25">
      <c r="A44" s="87" t="str">
        <f>IF(भते[NAME]="","",ROWS($A$2:A41))</f>
        <v/>
      </c>
      <c r="B44" s="87" t="str">
        <f>IF('शालादर्पण कार्मिक DATA'!A43="","",'शालादर्पण कार्मिक DATA'!A43)</f>
        <v/>
      </c>
      <c r="C44" s="16"/>
      <c r="D44" s="16"/>
      <c r="E44" s="16"/>
      <c r="F44" s="16"/>
      <c r="G44" s="16"/>
      <c r="H44" s="16"/>
      <c r="I44" s="16"/>
      <c r="J44" s="16"/>
      <c r="K44" s="87">
        <f t="shared" si="0"/>
        <v>0</v>
      </c>
    </row>
    <row r="45" spans="1:11" ht="20.100000000000001" customHeight="1" x14ac:dyDescent="0.25">
      <c r="A45" s="87" t="str">
        <f>IF(भते[NAME]="","",ROWS($A$2:A42))</f>
        <v/>
      </c>
      <c r="B45" s="87" t="str">
        <f>IF('शालादर्पण कार्मिक DATA'!A44="","",'शालादर्पण कार्मिक DATA'!A44)</f>
        <v/>
      </c>
      <c r="C45" s="16"/>
      <c r="D45" s="16"/>
      <c r="E45" s="16"/>
      <c r="F45" s="16"/>
      <c r="G45" s="16"/>
      <c r="H45" s="16"/>
      <c r="I45" s="16"/>
      <c r="J45" s="16"/>
      <c r="K45" s="87">
        <f t="shared" si="0"/>
        <v>0</v>
      </c>
    </row>
    <row r="46" spans="1:11" ht="20.100000000000001" customHeight="1" x14ac:dyDescent="0.25">
      <c r="A46" s="87" t="str">
        <f>IF(भते[NAME]="","",ROWS($A$2:A43))</f>
        <v/>
      </c>
      <c r="B46" s="87" t="str">
        <f>IF('शालादर्पण कार्मिक DATA'!A45="","",'शालादर्पण कार्मिक DATA'!A45)</f>
        <v/>
      </c>
      <c r="C46" s="16"/>
      <c r="D46" s="16"/>
      <c r="E46" s="16"/>
      <c r="F46" s="16"/>
      <c r="G46" s="16"/>
      <c r="H46" s="16"/>
      <c r="I46" s="16"/>
      <c r="J46" s="16"/>
      <c r="K46" s="87">
        <f t="shared" si="0"/>
        <v>0</v>
      </c>
    </row>
    <row r="47" spans="1:11" ht="20.100000000000001" customHeight="1" x14ac:dyDescent="0.25">
      <c r="A47" s="87" t="str">
        <f>IF(भते[NAME]="","",ROWS($A$2:A44))</f>
        <v/>
      </c>
      <c r="B47" s="87" t="str">
        <f>IF('शालादर्पण कार्मिक DATA'!A46="","",'शालादर्पण कार्मिक DATA'!A46)</f>
        <v/>
      </c>
      <c r="C47" s="16"/>
      <c r="D47" s="16"/>
      <c r="E47" s="16"/>
      <c r="F47" s="16"/>
      <c r="G47" s="16"/>
      <c r="H47" s="16"/>
      <c r="I47" s="16"/>
      <c r="J47" s="16"/>
      <c r="K47" s="87">
        <f t="shared" si="0"/>
        <v>0</v>
      </c>
    </row>
    <row r="48" spans="1:11" ht="20.100000000000001" customHeight="1" x14ac:dyDescent="0.25">
      <c r="A48" s="87" t="str">
        <f>IF(भते[NAME]="","",ROWS($A$2:A45))</f>
        <v/>
      </c>
      <c r="B48" s="87" t="str">
        <f>IF('शालादर्पण कार्मिक DATA'!A47="","",'शालादर्पण कार्मिक DATA'!A47)</f>
        <v/>
      </c>
      <c r="C48" s="16"/>
      <c r="D48" s="16"/>
      <c r="E48" s="16"/>
      <c r="F48" s="16"/>
      <c r="G48" s="16"/>
      <c r="H48" s="16"/>
      <c r="I48" s="16"/>
      <c r="J48" s="16"/>
      <c r="K48" s="87">
        <f t="shared" si="0"/>
        <v>0</v>
      </c>
    </row>
    <row r="49" spans="1:11" ht="20.100000000000001" customHeight="1" x14ac:dyDescent="0.25">
      <c r="A49" s="87" t="str">
        <f>IF(भते[NAME]="","",ROWS($A$2:A46))</f>
        <v/>
      </c>
      <c r="B49" s="87" t="str">
        <f>IF('शालादर्पण कार्मिक DATA'!A48="","",'शालादर्पण कार्मिक DATA'!A48)</f>
        <v/>
      </c>
      <c r="C49" s="16"/>
      <c r="D49" s="16"/>
      <c r="E49" s="16"/>
      <c r="F49" s="16"/>
      <c r="G49" s="16"/>
      <c r="H49" s="16"/>
      <c r="I49" s="16"/>
      <c r="J49" s="16"/>
      <c r="K49" s="87">
        <f t="shared" si="0"/>
        <v>0</v>
      </c>
    </row>
    <row r="50" spans="1:11" ht="20.100000000000001" customHeight="1" x14ac:dyDescent="0.25">
      <c r="A50" s="87" t="str">
        <f>IF(भते[NAME]="","",ROWS($A$2:A47))</f>
        <v/>
      </c>
      <c r="B50" s="87" t="str">
        <f>IF('शालादर्पण कार्मिक DATA'!A49="","",'शालादर्पण कार्मिक DATA'!A49)</f>
        <v/>
      </c>
      <c r="C50" s="16"/>
      <c r="D50" s="16"/>
      <c r="E50" s="16"/>
      <c r="F50" s="16"/>
      <c r="G50" s="16"/>
      <c r="H50" s="16"/>
      <c r="I50" s="16"/>
      <c r="J50" s="16"/>
      <c r="K50" s="87">
        <f t="shared" si="0"/>
        <v>0</v>
      </c>
    </row>
    <row r="51" spans="1:11" ht="20.100000000000001" customHeight="1" x14ac:dyDescent="0.25">
      <c r="A51" s="87" t="str">
        <f>IF(भते[NAME]="","",ROWS($A$2:A48))</f>
        <v/>
      </c>
      <c r="B51" s="87" t="str">
        <f>IF('शालादर्पण कार्मिक DATA'!A50="","",'शालादर्पण कार्मिक DATA'!A50)</f>
        <v/>
      </c>
      <c r="C51" s="16"/>
      <c r="D51" s="16"/>
      <c r="E51" s="16"/>
      <c r="F51" s="16"/>
      <c r="G51" s="16"/>
      <c r="H51" s="16"/>
      <c r="I51" s="16"/>
      <c r="J51" s="16"/>
      <c r="K51" s="87">
        <f t="shared" si="0"/>
        <v>0</v>
      </c>
    </row>
    <row r="52" spans="1:11" ht="20.100000000000001" customHeight="1" x14ac:dyDescent="0.25">
      <c r="A52" s="87" t="str">
        <f>IF(भते[NAME]="","",ROWS($A$2:A49))</f>
        <v/>
      </c>
      <c r="B52" s="87" t="str">
        <f>IF('शालादर्पण कार्मिक DATA'!A51="","",'शालादर्पण कार्मिक DATA'!A51)</f>
        <v/>
      </c>
      <c r="C52" s="16"/>
      <c r="D52" s="16"/>
      <c r="E52" s="16"/>
      <c r="F52" s="16"/>
      <c r="G52" s="16"/>
      <c r="H52" s="16"/>
      <c r="I52" s="16"/>
      <c r="J52" s="16"/>
      <c r="K52" s="87">
        <f t="shared" si="0"/>
        <v>0</v>
      </c>
    </row>
    <row r="53" spans="1:11" ht="20.100000000000001" customHeight="1" x14ac:dyDescent="0.25">
      <c r="A53" s="87" t="str">
        <f>IF(भते[NAME]="","",ROWS($A$2:A50))</f>
        <v/>
      </c>
      <c r="B53" s="87" t="str">
        <f>IF('शालादर्पण कार्मिक DATA'!A52="","",'शालादर्पण कार्मिक DATA'!A52)</f>
        <v/>
      </c>
      <c r="C53" s="16"/>
      <c r="D53" s="16"/>
      <c r="E53" s="16"/>
      <c r="F53" s="16"/>
      <c r="G53" s="16"/>
      <c r="H53" s="16"/>
      <c r="I53" s="16"/>
      <c r="J53" s="16"/>
      <c r="K53" s="87">
        <f t="shared" si="0"/>
        <v>0</v>
      </c>
    </row>
    <row r="54" spans="1:11" ht="20.100000000000001" customHeight="1" x14ac:dyDescent="0.25">
      <c r="A54" s="87" t="str">
        <f>IF(भते[NAME]="","",ROWS($A$2:A51))</f>
        <v/>
      </c>
      <c r="B54" s="87" t="str">
        <f>IF('शालादर्पण कार्मिक DATA'!A53="","",'शालादर्पण कार्मिक DATA'!A53)</f>
        <v/>
      </c>
      <c r="C54" s="16"/>
      <c r="D54" s="16"/>
      <c r="E54" s="16"/>
      <c r="F54" s="16"/>
      <c r="G54" s="16"/>
      <c r="H54" s="16"/>
      <c r="I54" s="16"/>
      <c r="J54" s="16"/>
      <c r="K54" s="87">
        <f t="shared" si="0"/>
        <v>0</v>
      </c>
    </row>
    <row r="55" spans="1:11" ht="20.100000000000001" customHeight="1" x14ac:dyDescent="0.25">
      <c r="A55" s="87" t="str">
        <f>IF(भते[NAME]="","",ROWS($A$2:A52))</f>
        <v/>
      </c>
      <c r="B55" s="87" t="str">
        <f>IF('शालादर्पण कार्मिक DATA'!A54="","",'शालादर्पण कार्मिक DATA'!A54)</f>
        <v/>
      </c>
      <c r="C55" s="16"/>
      <c r="D55" s="16"/>
      <c r="E55" s="16"/>
      <c r="F55" s="16"/>
      <c r="G55" s="16"/>
      <c r="H55" s="16"/>
      <c r="I55" s="16"/>
      <c r="J55" s="16"/>
      <c r="K55" s="87">
        <f t="shared" si="0"/>
        <v>0</v>
      </c>
    </row>
    <row r="56" spans="1:11" ht="20.100000000000001" customHeight="1" x14ac:dyDescent="0.25">
      <c r="A56" s="87" t="str">
        <f>IF(भते[NAME]="","",ROWS($A$2:A53))</f>
        <v/>
      </c>
      <c r="B56" s="87" t="str">
        <f>IF('शालादर्पण कार्मिक DATA'!A55="","",'शालादर्पण कार्मिक DATA'!A55)</f>
        <v/>
      </c>
      <c r="C56" s="16"/>
      <c r="D56" s="16"/>
      <c r="E56" s="16"/>
      <c r="F56" s="16"/>
      <c r="G56" s="16"/>
      <c r="H56" s="16"/>
      <c r="I56" s="16"/>
      <c r="J56" s="16"/>
      <c r="K56" s="87">
        <f t="shared" si="0"/>
        <v>0</v>
      </c>
    </row>
    <row r="57" spans="1:11" ht="20.100000000000001" customHeight="1" x14ac:dyDescent="0.25">
      <c r="A57" s="87" t="str">
        <f>IF(भते[NAME]="","",ROWS($A$2:A54))</f>
        <v/>
      </c>
      <c r="B57" s="87" t="str">
        <f>IF('शालादर्पण कार्मिक DATA'!A56="","",'शालादर्पण कार्मिक DATA'!A56)</f>
        <v/>
      </c>
      <c r="C57" s="16"/>
      <c r="D57" s="16"/>
      <c r="E57" s="16"/>
      <c r="F57" s="16"/>
      <c r="G57" s="16"/>
      <c r="H57" s="16"/>
      <c r="I57" s="16"/>
      <c r="J57" s="16"/>
      <c r="K57" s="87">
        <f t="shared" si="0"/>
        <v>0</v>
      </c>
    </row>
    <row r="58" spans="1:11" ht="20.100000000000001" customHeight="1" x14ac:dyDescent="0.25">
      <c r="A58" s="87" t="str">
        <f>IF(भते[NAME]="","",ROWS($A$2:A55))</f>
        <v/>
      </c>
      <c r="B58" s="87" t="str">
        <f>IF('शालादर्पण कार्मिक DATA'!A57="","",'शालादर्पण कार्मिक DATA'!A57)</f>
        <v/>
      </c>
      <c r="C58" s="16"/>
      <c r="D58" s="16"/>
      <c r="E58" s="16"/>
      <c r="F58" s="16"/>
      <c r="G58" s="16"/>
      <c r="H58" s="16"/>
      <c r="I58" s="16"/>
      <c r="J58" s="16"/>
      <c r="K58" s="87">
        <f t="shared" si="0"/>
        <v>0</v>
      </c>
    </row>
    <row r="59" spans="1:11" ht="20.100000000000001" customHeight="1" x14ac:dyDescent="0.25">
      <c r="A59" s="87" t="str">
        <f>IF(भते[NAME]="","",ROWS($A$2:A56))</f>
        <v/>
      </c>
      <c r="B59" s="87" t="str">
        <f>IF('शालादर्पण कार्मिक DATA'!A58="","",'शालादर्पण कार्मिक DATA'!A58)</f>
        <v/>
      </c>
      <c r="C59" s="16"/>
      <c r="D59" s="16"/>
      <c r="E59" s="16"/>
      <c r="F59" s="16"/>
      <c r="G59" s="16"/>
      <c r="H59" s="16"/>
      <c r="I59" s="16"/>
      <c r="J59" s="16"/>
      <c r="K59" s="87">
        <f t="shared" si="0"/>
        <v>0</v>
      </c>
    </row>
    <row r="60" spans="1:11" ht="20.100000000000001" customHeight="1" x14ac:dyDescent="0.25">
      <c r="A60" s="87" t="str">
        <f>IF(भते[NAME]="","",ROWS($A$2:A57))</f>
        <v/>
      </c>
      <c r="B60" s="87" t="str">
        <f>IF('शालादर्पण कार्मिक DATA'!A59="","",'शालादर्पण कार्मिक DATA'!A59)</f>
        <v/>
      </c>
      <c r="C60" s="16"/>
      <c r="D60" s="16"/>
      <c r="E60" s="16"/>
      <c r="F60" s="16"/>
      <c r="G60" s="16"/>
      <c r="H60" s="16"/>
      <c r="I60" s="16"/>
      <c r="J60" s="16"/>
      <c r="K60" s="87">
        <f t="shared" si="0"/>
        <v>0</v>
      </c>
    </row>
    <row r="61" spans="1:11" ht="20.100000000000001" customHeight="1" x14ac:dyDescent="0.25">
      <c r="A61" s="87" t="str">
        <f>IF(भते[NAME]="","",ROWS($A$2:A58))</f>
        <v/>
      </c>
      <c r="B61" s="87" t="str">
        <f>IF('शालादर्पण कार्मिक DATA'!A60="","",'शालादर्पण कार्मिक DATA'!A60)</f>
        <v/>
      </c>
      <c r="C61" s="16"/>
      <c r="D61" s="16"/>
      <c r="E61" s="16"/>
      <c r="F61" s="16"/>
      <c r="G61" s="16"/>
      <c r="H61" s="16"/>
      <c r="I61" s="16"/>
      <c r="J61" s="16"/>
      <c r="K61" s="87">
        <f t="shared" si="0"/>
        <v>0</v>
      </c>
    </row>
    <row r="62" spans="1:11" ht="20.100000000000001" customHeight="1" x14ac:dyDescent="0.25">
      <c r="A62" s="87" t="str">
        <f>IF(भते[NAME]="","",ROWS($A$2:A59))</f>
        <v/>
      </c>
      <c r="B62" s="87" t="str">
        <f>IF('शालादर्पण कार्मिक DATA'!A61="","",'शालादर्पण कार्मिक DATA'!A61)</f>
        <v/>
      </c>
      <c r="C62" s="16"/>
      <c r="D62" s="16"/>
      <c r="E62" s="16"/>
      <c r="F62" s="16"/>
      <c r="G62" s="16"/>
      <c r="H62" s="16"/>
      <c r="I62" s="16"/>
      <c r="J62" s="16"/>
      <c r="K62" s="87">
        <f t="shared" si="0"/>
        <v>0</v>
      </c>
    </row>
    <row r="63" spans="1:11" ht="20.100000000000001" customHeight="1" x14ac:dyDescent="0.25">
      <c r="A63" s="87" t="str">
        <f>IF(भते[NAME]="","",ROWS($A$2:A60))</f>
        <v/>
      </c>
      <c r="B63" s="87" t="str">
        <f>IF('शालादर्पण कार्मिक DATA'!A62="","",'शालादर्पण कार्मिक DATA'!A62)</f>
        <v/>
      </c>
      <c r="C63" s="16"/>
      <c r="D63" s="16"/>
      <c r="E63" s="16"/>
      <c r="F63" s="16"/>
      <c r="G63" s="16"/>
      <c r="H63" s="16"/>
      <c r="I63" s="16"/>
      <c r="J63" s="16"/>
      <c r="K63" s="87">
        <f t="shared" si="0"/>
        <v>0</v>
      </c>
    </row>
    <row r="64" spans="1:11" ht="20.100000000000001" customHeight="1" x14ac:dyDescent="0.25">
      <c r="A64" s="87" t="str">
        <f>IF(भते[NAME]="","",ROWS($A$2:A61))</f>
        <v/>
      </c>
      <c r="B64" s="87" t="str">
        <f>IF('शालादर्पण कार्मिक DATA'!A63="","",'शालादर्पण कार्मिक DATA'!A63)</f>
        <v/>
      </c>
      <c r="C64" s="16"/>
      <c r="D64" s="16"/>
      <c r="E64" s="16"/>
      <c r="F64" s="16"/>
      <c r="G64" s="16"/>
      <c r="H64" s="16"/>
      <c r="I64" s="16"/>
      <c r="J64" s="16"/>
      <c r="K64" s="87">
        <f t="shared" si="0"/>
        <v>0</v>
      </c>
    </row>
    <row r="65" spans="1:11" ht="20.100000000000001" customHeight="1" x14ac:dyDescent="0.25">
      <c r="A65" s="87" t="str">
        <f>IF(भते[NAME]="","",ROWS($A$2:A62))</f>
        <v/>
      </c>
      <c r="B65" s="87" t="str">
        <f>IF('शालादर्पण कार्मिक DATA'!A64="","",'शालादर्पण कार्मिक DATA'!A64)</f>
        <v/>
      </c>
      <c r="C65" s="16"/>
      <c r="D65" s="16"/>
      <c r="E65" s="16"/>
      <c r="F65" s="16"/>
      <c r="G65" s="16"/>
      <c r="H65" s="16"/>
      <c r="I65" s="16"/>
      <c r="J65" s="16"/>
      <c r="K65" s="87">
        <f t="shared" si="0"/>
        <v>0</v>
      </c>
    </row>
    <row r="66" spans="1:11" ht="20.100000000000001" customHeight="1" x14ac:dyDescent="0.25">
      <c r="A66" s="87" t="str">
        <f>IF(भते[NAME]="","",ROWS($A$2:A63))</f>
        <v/>
      </c>
      <c r="B66" s="87" t="str">
        <f>IF('शालादर्पण कार्मिक DATA'!A65="","",'शालादर्पण कार्मिक DATA'!A65)</f>
        <v/>
      </c>
      <c r="C66" s="16"/>
      <c r="D66" s="16"/>
      <c r="E66" s="16"/>
      <c r="F66" s="16"/>
      <c r="G66" s="16"/>
      <c r="H66" s="16"/>
      <c r="I66" s="16"/>
      <c r="J66" s="16"/>
      <c r="K66" s="87">
        <f t="shared" si="0"/>
        <v>0</v>
      </c>
    </row>
    <row r="67" spans="1:11" ht="20.100000000000001" customHeight="1" x14ac:dyDescent="0.25">
      <c r="A67" s="87" t="str">
        <f>IF(भते[NAME]="","",ROWS($A$2:A64))</f>
        <v/>
      </c>
      <c r="B67" s="87" t="str">
        <f>IF('शालादर्पण कार्मिक DATA'!A66="","",'शालादर्पण कार्मिक DATA'!A66)</f>
        <v/>
      </c>
      <c r="C67" s="16"/>
      <c r="D67" s="16"/>
      <c r="E67" s="16"/>
      <c r="F67" s="16"/>
      <c r="G67" s="16"/>
      <c r="H67" s="16"/>
      <c r="I67" s="16"/>
      <c r="J67" s="16"/>
      <c r="K67" s="87">
        <f t="shared" si="0"/>
        <v>0</v>
      </c>
    </row>
    <row r="68" spans="1:11" ht="20.100000000000001" customHeight="1" x14ac:dyDescent="0.25">
      <c r="A68" s="87" t="str">
        <f>IF(भते[NAME]="","",ROWS($A$2:A65))</f>
        <v/>
      </c>
      <c r="B68" s="87" t="str">
        <f>IF('शालादर्पण कार्मिक DATA'!A67="","",'शालादर्पण कार्मिक DATA'!A67)</f>
        <v/>
      </c>
      <c r="C68" s="16"/>
      <c r="D68" s="16"/>
      <c r="E68" s="16"/>
      <c r="F68" s="16"/>
      <c r="G68" s="16"/>
      <c r="H68" s="16"/>
      <c r="I68" s="16"/>
      <c r="J68" s="16"/>
      <c r="K68" s="87">
        <f t="shared" si="0"/>
        <v>0</v>
      </c>
    </row>
    <row r="69" spans="1:11" ht="20.100000000000001" customHeight="1" x14ac:dyDescent="0.25">
      <c r="A69" s="87" t="str">
        <f>IF(भते[NAME]="","",ROWS($A$2:A66))</f>
        <v/>
      </c>
      <c r="B69" s="87" t="str">
        <f>IF('शालादर्पण कार्मिक DATA'!A68="","",'शालादर्पण कार्मिक DATA'!A68)</f>
        <v/>
      </c>
      <c r="C69" s="16"/>
      <c r="D69" s="16"/>
      <c r="E69" s="16"/>
      <c r="F69" s="16"/>
      <c r="G69" s="16"/>
      <c r="H69" s="16"/>
      <c r="I69" s="16"/>
      <c r="J69" s="16"/>
      <c r="K69" s="87">
        <f t="shared" si="0"/>
        <v>0</v>
      </c>
    </row>
    <row r="70" spans="1:11" ht="20.100000000000001" customHeight="1" x14ac:dyDescent="0.25">
      <c r="A70" s="87" t="str">
        <f>IF(भते[NAME]="","",ROWS($A$2:A67))</f>
        <v/>
      </c>
      <c r="B70" s="87" t="str">
        <f>IF('शालादर्पण कार्मिक DATA'!A69="","",'शालादर्पण कार्मिक DATA'!A69)</f>
        <v/>
      </c>
      <c r="C70" s="16"/>
      <c r="D70" s="16"/>
      <c r="E70" s="16"/>
      <c r="F70" s="16"/>
      <c r="G70" s="16"/>
      <c r="H70" s="16"/>
      <c r="I70" s="16"/>
      <c r="J70" s="16"/>
      <c r="K70" s="87">
        <f t="shared" ref="K70:K104" si="1">SUM(C70:J70)</f>
        <v>0</v>
      </c>
    </row>
    <row r="71" spans="1:11" ht="20.100000000000001" customHeight="1" x14ac:dyDescent="0.25">
      <c r="A71" s="87" t="str">
        <f>IF(भते[NAME]="","",ROWS($A$2:A68))</f>
        <v/>
      </c>
      <c r="B71" s="87" t="str">
        <f>IF('शालादर्पण कार्मिक DATA'!A70="","",'शालादर्पण कार्मिक DATA'!A70)</f>
        <v/>
      </c>
      <c r="C71" s="16"/>
      <c r="D71" s="16"/>
      <c r="E71" s="16"/>
      <c r="F71" s="16"/>
      <c r="G71" s="16"/>
      <c r="H71" s="16"/>
      <c r="I71" s="16"/>
      <c r="J71" s="16"/>
      <c r="K71" s="87">
        <f t="shared" si="1"/>
        <v>0</v>
      </c>
    </row>
    <row r="72" spans="1:11" ht="20.100000000000001" customHeight="1" x14ac:dyDescent="0.25">
      <c r="A72" s="87" t="str">
        <f>IF(भते[NAME]="","",ROWS($A$2:A69))</f>
        <v/>
      </c>
      <c r="B72" s="87" t="str">
        <f>IF('शालादर्पण कार्मिक DATA'!A71="","",'शालादर्पण कार्मिक DATA'!A71)</f>
        <v/>
      </c>
      <c r="C72" s="16"/>
      <c r="D72" s="16"/>
      <c r="E72" s="16"/>
      <c r="F72" s="16"/>
      <c r="G72" s="16"/>
      <c r="H72" s="16"/>
      <c r="I72" s="16"/>
      <c r="J72" s="16"/>
      <c r="K72" s="87">
        <f t="shared" si="1"/>
        <v>0</v>
      </c>
    </row>
    <row r="73" spans="1:11" ht="20.100000000000001" customHeight="1" x14ac:dyDescent="0.25">
      <c r="A73" s="87" t="str">
        <f>IF(भते[NAME]="","",ROWS($A$2:A70))</f>
        <v/>
      </c>
      <c r="B73" s="87" t="str">
        <f>IF('शालादर्पण कार्मिक DATA'!A72="","",'शालादर्पण कार्मिक DATA'!A72)</f>
        <v/>
      </c>
      <c r="C73" s="16"/>
      <c r="D73" s="16"/>
      <c r="E73" s="16"/>
      <c r="F73" s="16"/>
      <c r="G73" s="16"/>
      <c r="H73" s="16"/>
      <c r="I73" s="16"/>
      <c r="J73" s="16"/>
      <c r="K73" s="87">
        <f t="shared" si="1"/>
        <v>0</v>
      </c>
    </row>
    <row r="74" spans="1:11" ht="20.100000000000001" customHeight="1" x14ac:dyDescent="0.25">
      <c r="A74" s="87" t="str">
        <f>IF(भते[NAME]="","",ROWS($A$2:A71))</f>
        <v/>
      </c>
      <c r="B74" s="87" t="str">
        <f>IF('शालादर्पण कार्मिक DATA'!A73="","",'शालादर्पण कार्मिक DATA'!A73)</f>
        <v/>
      </c>
      <c r="C74" s="16"/>
      <c r="D74" s="16"/>
      <c r="E74" s="16"/>
      <c r="F74" s="16"/>
      <c r="G74" s="16"/>
      <c r="H74" s="16"/>
      <c r="I74" s="16"/>
      <c r="J74" s="16"/>
      <c r="K74" s="87">
        <f t="shared" si="1"/>
        <v>0</v>
      </c>
    </row>
    <row r="75" spans="1:11" ht="20.100000000000001" customHeight="1" x14ac:dyDescent="0.25">
      <c r="A75" s="87" t="str">
        <f>IF(भते[NAME]="","",ROWS($A$2:A72))</f>
        <v/>
      </c>
      <c r="B75" s="87" t="str">
        <f>IF('शालादर्पण कार्मिक DATA'!A74="","",'शालादर्पण कार्मिक DATA'!A74)</f>
        <v/>
      </c>
      <c r="C75" s="16"/>
      <c r="D75" s="16"/>
      <c r="E75" s="16"/>
      <c r="F75" s="16"/>
      <c r="G75" s="16"/>
      <c r="H75" s="16"/>
      <c r="I75" s="16"/>
      <c r="J75" s="16"/>
      <c r="K75" s="87">
        <f t="shared" si="1"/>
        <v>0</v>
      </c>
    </row>
    <row r="76" spans="1:11" ht="20.100000000000001" customHeight="1" x14ac:dyDescent="0.25">
      <c r="A76" s="87" t="str">
        <f>IF(भते[NAME]="","",ROWS($A$2:A73))</f>
        <v/>
      </c>
      <c r="B76" s="87" t="str">
        <f>IF('शालादर्पण कार्मिक DATA'!A75="","",'शालादर्पण कार्मिक DATA'!A75)</f>
        <v/>
      </c>
      <c r="C76" s="16"/>
      <c r="D76" s="16"/>
      <c r="E76" s="16"/>
      <c r="F76" s="16"/>
      <c r="G76" s="16"/>
      <c r="H76" s="16"/>
      <c r="I76" s="16"/>
      <c r="J76" s="16"/>
      <c r="K76" s="87">
        <f t="shared" si="1"/>
        <v>0</v>
      </c>
    </row>
    <row r="77" spans="1:11" ht="20.100000000000001" customHeight="1" x14ac:dyDescent="0.25">
      <c r="A77" s="87" t="str">
        <f>IF(भते[NAME]="","",ROWS($A$2:A74))</f>
        <v/>
      </c>
      <c r="B77" s="87" t="str">
        <f>IF('शालादर्पण कार्मिक DATA'!A76="","",'शालादर्पण कार्मिक DATA'!A76)</f>
        <v/>
      </c>
      <c r="C77" s="16"/>
      <c r="D77" s="16"/>
      <c r="E77" s="16"/>
      <c r="F77" s="16"/>
      <c r="G77" s="16"/>
      <c r="H77" s="16"/>
      <c r="I77" s="16"/>
      <c r="J77" s="16"/>
      <c r="K77" s="87">
        <f t="shared" si="1"/>
        <v>0</v>
      </c>
    </row>
    <row r="78" spans="1:11" ht="20.100000000000001" customHeight="1" x14ac:dyDescent="0.25">
      <c r="A78" s="87" t="str">
        <f>IF(भते[NAME]="","",ROWS($A$2:A75))</f>
        <v/>
      </c>
      <c r="B78" s="87" t="str">
        <f>IF('शालादर्पण कार्मिक DATA'!A77="","",'शालादर्पण कार्मिक DATA'!A77)</f>
        <v/>
      </c>
      <c r="C78" s="16"/>
      <c r="D78" s="16"/>
      <c r="E78" s="16"/>
      <c r="F78" s="16"/>
      <c r="G78" s="16"/>
      <c r="H78" s="16"/>
      <c r="I78" s="16"/>
      <c r="J78" s="16"/>
      <c r="K78" s="87">
        <f t="shared" si="1"/>
        <v>0</v>
      </c>
    </row>
    <row r="79" spans="1:11" ht="20.100000000000001" customHeight="1" x14ac:dyDescent="0.25">
      <c r="A79" s="87" t="str">
        <f>IF(भते[NAME]="","",ROWS($A$2:A76))</f>
        <v/>
      </c>
      <c r="B79" s="87" t="str">
        <f>IF('शालादर्पण कार्मिक DATA'!A78="","",'शालादर्पण कार्मिक DATA'!A78)</f>
        <v/>
      </c>
      <c r="C79" s="16"/>
      <c r="D79" s="16"/>
      <c r="E79" s="16"/>
      <c r="F79" s="16"/>
      <c r="G79" s="16"/>
      <c r="H79" s="16"/>
      <c r="I79" s="16"/>
      <c r="J79" s="16"/>
      <c r="K79" s="87">
        <f t="shared" si="1"/>
        <v>0</v>
      </c>
    </row>
    <row r="80" spans="1:11" ht="20.100000000000001" customHeight="1" x14ac:dyDescent="0.25">
      <c r="A80" s="87" t="str">
        <f>IF(भते[NAME]="","",ROWS($A$2:A77))</f>
        <v/>
      </c>
      <c r="B80" s="87" t="str">
        <f>IF('शालादर्पण कार्मिक DATA'!A79="","",'शालादर्पण कार्मिक DATA'!A79)</f>
        <v/>
      </c>
      <c r="C80" s="16"/>
      <c r="D80" s="16"/>
      <c r="E80" s="16"/>
      <c r="F80" s="16"/>
      <c r="G80" s="16"/>
      <c r="H80" s="16"/>
      <c r="I80" s="16"/>
      <c r="J80" s="16"/>
      <c r="K80" s="87">
        <f t="shared" si="1"/>
        <v>0</v>
      </c>
    </row>
    <row r="81" spans="1:11" ht="20.100000000000001" customHeight="1" x14ac:dyDescent="0.25">
      <c r="A81" s="87" t="str">
        <f>IF(भते[NAME]="","",ROWS($A$2:A78))</f>
        <v/>
      </c>
      <c r="B81" s="87" t="str">
        <f>IF('शालादर्पण कार्मिक DATA'!A80="","",'शालादर्पण कार्मिक DATA'!A80)</f>
        <v/>
      </c>
      <c r="C81" s="16"/>
      <c r="D81" s="16"/>
      <c r="E81" s="16"/>
      <c r="F81" s="16"/>
      <c r="G81" s="16"/>
      <c r="H81" s="16"/>
      <c r="I81" s="16"/>
      <c r="J81" s="16"/>
      <c r="K81" s="87">
        <f t="shared" si="1"/>
        <v>0</v>
      </c>
    </row>
    <row r="82" spans="1:11" ht="20.100000000000001" customHeight="1" x14ac:dyDescent="0.25">
      <c r="A82" s="87" t="str">
        <f>IF(भते[NAME]="","",ROWS($A$2:A79))</f>
        <v/>
      </c>
      <c r="B82" s="87" t="str">
        <f>IF('शालादर्पण कार्मिक DATA'!A81="","",'शालादर्पण कार्मिक DATA'!A81)</f>
        <v/>
      </c>
      <c r="C82" s="16"/>
      <c r="D82" s="16"/>
      <c r="E82" s="16"/>
      <c r="F82" s="16"/>
      <c r="G82" s="16"/>
      <c r="H82" s="16"/>
      <c r="I82" s="16"/>
      <c r="J82" s="16"/>
      <c r="K82" s="87">
        <f t="shared" si="1"/>
        <v>0</v>
      </c>
    </row>
    <row r="83" spans="1:11" ht="20.100000000000001" customHeight="1" x14ac:dyDescent="0.25">
      <c r="A83" s="87" t="str">
        <f>IF(भते[NAME]="","",ROWS($A$2:A80))</f>
        <v/>
      </c>
      <c r="B83" s="87" t="str">
        <f>IF('शालादर्पण कार्मिक DATA'!A82="","",'शालादर्पण कार्मिक DATA'!A82)</f>
        <v/>
      </c>
      <c r="C83" s="16"/>
      <c r="D83" s="16"/>
      <c r="E83" s="16"/>
      <c r="F83" s="16"/>
      <c r="G83" s="16"/>
      <c r="H83" s="16"/>
      <c r="I83" s="16"/>
      <c r="J83" s="16"/>
      <c r="K83" s="87">
        <f t="shared" si="1"/>
        <v>0</v>
      </c>
    </row>
    <row r="84" spans="1:11" ht="20.100000000000001" customHeight="1" x14ac:dyDescent="0.25">
      <c r="A84" s="87" t="str">
        <f>IF(भते[NAME]="","",ROWS($A$2:A81))</f>
        <v/>
      </c>
      <c r="B84" s="87" t="str">
        <f>IF('शालादर्पण कार्मिक DATA'!A83="","",'शालादर्पण कार्मिक DATA'!A83)</f>
        <v/>
      </c>
      <c r="C84" s="16"/>
      <c r="D84" s="16"/>
      <c r="E84" s="16"/>
      <c r="F84" s="16"/>
      <c r="G84" s="16"/>
      <c r="H84" s="16"/>
      <c r="I84" s="16"/>
      <c r="J84" s="16"/>
      <c r="K84" s="87">
        <f t="shared" si="1"/>
        <v>0</v>
      </c>
    </row>
    <row r="85" spans="1:11" ht="20.100000000000001" customHeight="1" x14ac:dyDescent="0.25">
      <c r="A85" s="87" t="str">
        <f>IF(भते[NAME]="","",ROWS($A$2:A82))</f>
        <v/>
      </c>
      <c r="B85" s="87" t="str">
        <f>IF('शालादर्पण कार्मिक DATA'!A84="","",'शालादर्पण कार्मिक DATA'!A84)</f>
        <v/>
      </c>
      <c r="C85" s="16"/>
      <c r="D85" s="16"/>
      <c r="E85" s="16"/>
      <c r="F85" s="16"/>
      <c r="G85" s="16"/>
      <c r="H85" s="16"/>
      <c r="I85" s="16"/>
      <c r="J85" s="16"/>
      <c r="K85" s="87">
        <f t="shared" si="1"/>
        <v>0</v>
      </c>
    </row>
    <row r="86" spans="1:11" ht="20.100000000000001" customHeight="1" x14ac:dyDescent="0.25">
      <c r="A86" s="87" t="str">
        <f>IF(भते[NAME]="","",ROWS($A$2:A83))</f>
        <v/>
      </c>
      <c r="B86" s="87" t="str">
        <f>IF('शालादर्पण कार्मिक DATA'!A85="","",'शालादर्पण कार्मिक DATA'!A85)</f>
        <v/>
      </c>
      <c r="C86" s="16"/>
      <c r="D86" s="16"/>
      <c r="E86" s="16"/>
      <c r="F86" s="16"/>
      <c r="G86" s="16"/>
      <c r="H86" s="16"/>
      <c r="I86" s="16"/>
      <c r="J86" s="16"/>
      <c r="K86" s="87">
        <f t="shared" si="1"/>
        <v>0</v>
      </c>
    </row>
    <row r="87" spans="1:11" ht="20.100000000000001" customHeight="1" x14ac:dyDescent="0.25">
      <c r="A87" s="87" t="str">
        <f>IF(भते[NAME]="","",ROWS($A$2:A84))</f>
        <v/>
      </c>
      <c r="B87" s="87" t="str">
        <f>IF('शालादर्पण कार्मिक DATA'!A86="","",'शालादर्पण कार्मिक DATA'!A86)</f>
        <v/>
      </c>
      <c r="C87" s="16"/>
      <c r="D87" s="16"/>
      <c r="E87" s="16"/>
      <c r="F87" s="16"/>
      <c r="G87" s="16"/>
      <c r="H87" s="16"/>
      <c r="I87" s="16"/>
      <c r="J87" s="16"/>
      <c r="K87" s="87">
        <f t="shared" si="1"/>
        <v>0</v>
      </c>
    </row>
    <row r="88" spans="1:11" ht="20.100000000000001" customHeight="1" x14ac:dyDescent="0.25">
      <c r="A88" s="87" t="str">
        <f>IF(भते[NAME]="","",ROWS($A$2:A85))</f>
        <v/>
      </c>
      <c r="B88" s="87" t="str">
        <f>IF('शालादर्पण कार्मिक DATA'!A87="","",'शालादर्पण कार्मिक DATA'!A87)</f>
        <v/>
      </c>
      <c r="C88" s="16"/>
      <c r="D88" s="16"/>
      <c r="E88" s="16"/>
      <c r="F88" s="16"/>
      <c r="G88" s="16"/>
      <c r="H88" s="16"/>
      <c r="I88" s="16"/>
      <c r="J88" s="16"/>
      <c r="K88" s="87">
        <f t="shared" si="1"/>
        <v>0</v>
      </c>
    </row>
    <row r="89" spans="1:11" ht="20.100000000000001" customHeight="1" x14ac:dyDescent="0.25">
      <c r="A89" s="87" t="str">
        <f>IF(भते[NAME]="","",ROWS($A$2:A86))</f>
        <v/>
      </c>
      <c r="B89" s="87" t="str">
        <f>IF('शालादर्पण कार्मिक DATA'!A88="","",'शालादर्पण कार्मिक DATA'!A88)</f>
        <v/>
      </c>
      <c r="C89" s="16"/>
      <c r="D89" s="16"/>
      <c r="E89" s="16"/>
      <c r="F89" s="16"/>
      <c r="G89" s="16"/>
      <c r="H89" s="16"/>
      <c r="I89" s="16"/>
      <c r="J89" s="16"/>
      <c r="K89" s="87">
        <f t="shared" si="1"/>
        <v>0</v>
      </c>
    </row>
    <row r="90" spans="1:11" ht="20.100000000000001" customHeight="1" x14ac:dyDescent="0.25">
      <c r="A90" s="87" t="str">
        <f>IF(भते[NAME]="","",ROWS($A$2:A87))</f>
        <v/>
      </c>
      <c r="B90" s="87" t="str">
        <f>IF('शालादर्पण कार्मिक DATA'!A89="","",'शालादर्पण कार्मिक DATA'!A89)</f>
        <v/>
      </c>
      <c r="C90" s="16"/>
      <c r="D90" s="16"/>
      <c r="E90" s="16"/>
      <c r="F90" s="16"/>
      <c r="G90" s="16"/>
      <c r="H90" s="16"/>
      <c r="I90" s="16"/>
      <c r="J90" s="16"/>
      <c r="K90" s="87">
        <f t="shared" si="1"/>
        <v>0</v>
      </c>
    </row>
    <row r="91" spans="1:11" ht="20.100000000000001" customHeight="1" x14ac:dyDescent="0.25">
      <c r="A91" s="87" t="str">
        <f>IF(भते[NAME]="","",ROWS($A$2:A88))</f>
        <v/>
      </c>
      <c r="B91" s="87" t="str">
        <f>IF('शालादर्पण कार्मिक DATA'!A90="","",'शालादर्पण कार्मिक DATA'!A90)</f>
        <v/>
      </c>
      <c r="C91" s="16"/>
      <c r="D91" s="16"/>
      <c r="E91" s="16"/>
      <c r="F91" s="16"/>
      <c r="G91" s="16"/>
      <c r="H91" s="16"/>
      <c r="I91" s="16"/>
      <c r="J91" s="16"/>
      <c r="K91" s="87">
        <f t="shared" si="1"/>
        <v>0</v>
      </c>
    </row>
    <row r="92" spans="1:11" ht="20.100000000000001" customHeight="1" x14ac:dyDescent="0.25">
      <c r="A92" s="87" t="str">
        <f>IF(भते[NAME]="","",ROWS($A$2:A89))</f>
        <v/>
      </c>
      <c r="B92" s="87" t="str">
        <f>IF('शालादर्पण कार्मिक DATA'!A91="","",'शालादर्पण कार्मिक DATA'!A91)</f>
        <v/>
      </c>
      <c r="C92" s="16"/>
      <c r="D92" s="16"/>
      <c r="E92" s="16"/>
      <c r="F92" s="16"/>
      <c r="G92" s="16"/>
      <c r="H92" s="16"/>
      <c r="I92" s="16"/>
      <c r="J92" s="16"/>
      <c r="K92" s="87">
        <f t="shared" si="1"/>
        <v>0</v>
      </c>
    </row>
    <row r="93" spans="1:11" ht="20.100000000000001" customHeight="1" x14ac:dyDescent="0.25">
      <c r="A93" s="87" t="str">
        <f>IF(भते[NAME]="","",ROWS($A$2:A90))</f>
        <v/>
      </c>
      <c r="B93" s="87" t="str">
        <f>IF('शालादर्पण कार्मिक DATA'!A92="","",'शालादर्पण कार्मिक DATA'!A92)</f>
        <v/>
      </c>
      <c r="C93" s="16"/>
      <c r="D93" s="16"/>
      <c r="E93" s="16"/>
      <c r="F93" s="16"/>
      <c r="G93" s="16"/>
      <c r="H93" s="16"/>
      <c r="I93" s="16"/>
      <c r="J93" s="16"/>
      <c r="K93" s="87">
        <f t="shared" si="1"/>
        <v>0</v>
      </c>
    </row>
    <row r="94" spans="1:11" ht="20.100000000000001" customHeight="1" x14ac:dyDescent="0.25">
      <c r="A94" s="87" t="str">
        <f>IF(भते[NAME]="","",ROWS($A$2:A91))</f>
        <v/>
      </c>
      <c r="B94" s="87" t="str">
        <f>IF('शालादर्पण कार्मिक DATA'!A93="","",'शालादर्पण कार्मिक DATA'!A93)</f>
        <v/>
      </c>
      <c r="C94" s="16"/>
      <c r="D94" s="16"/>
      <c r="E94" s="16"/>
      <c r="F94" s="16"/>
      <c r="G94" s="16"/>
      <c r="H94" s="16"/>
      <c r="I94" s="16"/>
      <c r="J94" s="16"/>
      <c r="K94" s="87">
        <f t="shared" si="1"/>
        <v>0</v>
      </c>
    </row>
    <row r="95" spans="1:11" ht="20.100000000000001" customHeight="1" x14ac:dyDescent="0.25">
      <c r="A95" s="87" t="str">
        <f>IF(भते[NAME]="","",ROWS($A$2:A92))</f>
        <v/>
      </c>
      <c r="B95" s="87" t="str">
        <f>IF('शालादर्पण कार्मिक DATA'!A94="","",'शालादर्पण कार्मिक DATA'!A94)</f>
        <v/>
      </c>
      <c r="C95" s="16"/>
      <c r="D95" s="16"/>
      <c r="E95" s="16"/>
      <c r="F95" s="16"/>
      <c r="G95" s="16"/>
      <c r="H95" s="16"/>
      <c r="I95" s="16"/>
      <c r="J95" s="16"/>
      <c r="K95" s="87">
        <f t="shared" si="1"/>
        <v>0</v>
      </c>
    </row>
    <row r="96" spans="1:11" ht="20.100000000000001" customHeight="1" x14ac:dyDescent="0.25">
      <c r="A96" s="87" t="str">
        <f>IF(भते[NAME]="","",ROWS($A$2:A93))</f>
        <v/>
      </c>
      <c r="B96" s="87" t="str">
        <f>IF('शालादर्पण कार्मिक DATA'!A95="","",'शालादर्पण कार्मिक DATA'!A95)</f>
        <v/>
      </c>
      <c r="C96" s="16"/>
      <c r="D96" s="16"/>
      <c r="E96" s="16"/>
      <c r="F96" s="16"/>
      <c r="G96" s="16"/>
      <c r="H96" s="16"/>
      <c r="I96" s="16"/>
      <c r="J96" s="16"/>
      <c r="K96" s="87">
        <f t="shared" si="1"/>
        <v>0</v>
      </c>
    </row>
    <row r="97" spans="1:11" ht="20.100000000000001" customHeight="1" x14ac:dyDescent="0.25">
      <c r="A97" s="87" t="str">
        <f>IF(भते[NAME]="","",ROWS($A$2:A94))</f>
        <v/>
      </c>
      <c r="B97" s="87" t="str">
        <f>IF('शालादर्पण कार्मिक DATA'!A96="","",'शालादर्पण कार्मिक DATA'!A96)</f>
        <v/>
      </c>
      <c r="C97" s="16"/>
      <c r="D97" s="16"/>
      <c r="E97" s="16"/>
      <c r="F97" s="16"/>
      <c r="G97" s="16"/>
      <c r="H97" s="16"/>
      <c r="I97" s="16"/>
      <c r="J97" s="16"/>
      <c r="K97" s="87">
        <f t="shared" si="1"/>
        <v>0</v>
      </c>
    </row>
    <row r="98" spans="1:11" ht="20.100000000000001" customHeight="1" x14ac:dyDescent="0.25">
      <c r="A98" s="87" t="str">
        <f>IF(भते[NAME]="","",ROWS($A$2:A95))</f>
        <v/>
      </c>
      <c r="B98" s="87" t="str">
        <f>IF('शालादर्पण कार्मिक DATA'!A97="","",'शालादर्पण कार्मिक DATA'!A97)</f>
        <v/>
      </c>
      <c r="C98" s="16"/>
      <c r="D98" s="16"/>
      <c r="E98" s="16"/>
      <c r="F98" s="16"/>
      <c r="G98" s="16"/>
      <c r="H98" s="16"/>
      <c r="I98" s="16"/>
      <c r="J98" s="16"/>
      <c r="K98" s="87">
        <f t="shared" si="1"/>
        <v>0</v>
      </c>
    </row>
    <row r="99" spans="1:11" ht="20.100000000000001" customHeight="1" x14ac:dyDescent="0.25">
      <c r="A99" s="87" t="str">
        <f>IF(भते[NAME]="","",ROWS($A$2:A96))</f>
        <v/>
      </c>
      <c r="B99" s="87" t="str">
        <f>IF('शालादर्पण कार्मिक DATA'!A98="","",'शालादर्पण कार्मिक DATA'!A98)</f>
        <v/>
      </c>
      <c r="C99" s="16"/>
      <c r="D99" s="16"/>
      <c r="E99" s="16"/>
      <c r="F99" s="16"/>
      <c r="G99" s="16"/>
      <c r="H99" s="16"/>
      <c r="I99" s="16"/>
      <c r="J99" s="16"/>
      <c r="K99" s="87">
        <f t="shared" si="1"/>
        <v>0</v>
      </c>
    </row>
    <row r="100" spans="1:11" ht="20.100000000000001" customHeight="1" x14ac:dyDescent="0.25">
      <c r="A100" s="87" t="str">
        <f>IF(भते[NAME]="","",ROWS($A$2:A97))</f>
        <v/>
      </c>
      <c r="B100" s="87" t="str">
        <f>IF('शालादर्पण कार्मिक DATA'!A99="","",'शालादर्पण कार्मिक DATA'!A99)</f>
        <v/>
      </c>
      <c r="C100" s="16"/>
      <c r="D100" s="16"/>
      <c r="E100" s="16"/>
      <c r="F100" s="16"/>
      <c r="G100" s="16"/>
      <c r="H100" s="16"/>
      <c r="I100" s="16"/>
      <c r="J100" s="16"/>
      <c r="K100" s="87">
        <f t="shared" si="1"/>
        <v>0</v>
      </c>
    </row>
    <row r="101" spans="1:11" ht="20.100000000000001" customHeight="1" x14ac:dyDescent="0.25">
      <c r="A101" s="87" t="str">
        <f>IF(भते[NAME]="","",ROWS($A$2:A98))</f>
        <v/>
      </c>
      <c r="B101" s="87" t="str">
        <f>IF('शालादर्पण कार्मिक DATA'!A100="","",'शालादर्पण कार्मिक DATA'!A100)</f>
        <v/>
      </c>
      <c r="C101" s="16"/>
      <c r="D101" s="16"/>
      <c r="E101" s="16"/>
      <c r="F101" s="16"/>
      <c r="G101" s="16"/>
      <c r="H101" s="16"/>
      <c r="I101" s="16"/>
      <c r="J101" s="16"/>
      <c r="K101" s="87">
        <f t="shared" si="1"/>
        <v>0</v>
      </c>
    </row>
    <row r="102" spans="1:11" ht="20.100000000000001" customHeight="1" x14ac:dyDescent="0.25">
      <c r="A102" s="87" t="str">
        <f>IF(भते[NAME]="","",ROWS($A$2:A99))</f>
        <v/>
      </c>
      <c r="B102" s="87" t="str">
        <f>IF('शालादर्पण कार्मिक DATA'!A101="","",'शालादर्पण कार्मिक DATA'!A101)</f>
        <v/>
      </c>
      <c r="C102" s="16"/>
      <c r="D102" s="16"/>
      <c r="E102" s="16"/>
      <c r="F102" s="16"/>
      <c r="G102" s="16"/>
      <c r="H102" s="16"/>
      <c r="I102" s="16"/>
      <c r="J102" s="16"/>
      <c r="K102" s="87">
        <f t="shared" si="1"/>
        <v>0</v>
      </c>
    </row>
    <row r="103" spans="1:11" ht="20.100000000000001" customHeight="1" x14ac:dyDescent="0.25">
      <c r="A103" s="87" t="str">
        <f>IF(भते[NAME]="","",ROWS($A$2:A100))</f>
        <v/>
      </c>
      <c r="B103" s="87" t="str">
        <f>IF('शालादर्पण कार्मिक DATA'!A102="","",'शालादर्पण कार्मिक DATA'!A102)</f>
        <v/>
      </c>
      <c r="C103" s="16"/>
      <c r="D103" s="16"/>
      <c r="E103" s="16"/>
      <c r="F103" s="16"/>
      <c r="G103" s="16"/>
      <c r="H103" s="16"/>
      <c r="I103" s="16"/>
      <c r="J103" s="16"/>
      <c r="K103" s="87">
        <f t="shared" si="1"/>
        <v>0</v>
      </c>
    </row>
    <row r="104" spans="1:11" ht="20.100000000000001" customHeight="1" x14ac:dyDescent="0.25">
      <c r="A104" s="87" t="str">
        <f>IF(भते[NAME]="","",ROWS($A$2:A101))</f>
        <v/>
      </c>
      <c r="B104" s="87" t="str">
        <f>IF('शालादर्पण कार्मिक DATA'!A103="","",'शालादर्पण कार्मिक DATA'!A103)</f>
        <v/>
      </c>
      <c r="C104" s="16"/>
      <c r="D104" s="16"/>
      <c r="E104" s="16"/>
      <c r="F104" s="16"/>
      <c r="G104" s="16"/>
      <c r="H104" s="16"/>
      <c r="I104" s="16"/>
      <c r="J104" s="16"/>
      <c r="K104" s="87">
        <f t="shared" si="1"/>
        <v>0</v>
      </c>
    </row>
    <row r="105" spans="1:11" ht="20.100000000000001" customHeight="1" x14ac:dyDescent="0.25">
      <c r="A105" s="87"/>
      <c r="B105" s="87"/>
      <c r="C105" s="16"/>
      <c r="D105" s="16"/>
      <c r="E105" s="16"/>
      <c r="F105" s="16"/>
      <c r="G105" s="16"/>
      <c r="H105" s="16"/>
      <c r="I105" s="16"/>
      <c r="J105" s="16"/>
      <c r="K105" s="87"/>
    </row>
    <row r="106" spans="1:11" ht="20.100000000000001" hidden="1" customHeight="1" x14ac:dyDescent="0.25"/>
    <row r="107" spans="1:11" ht="20.100000000000001" hidden="1" customHeight="1" x14ac:dyDescent="0.25"/>
    <row r="108" spans="1:11" ht="20.100000000000001" hidden="1" customHeight="1" x14ac:dyDescent="0.25"/>
    <row r="109" spans="1:11" ht="20.100000000000001" hidden="1" customHeight="1" x14ac:dyDescent="0.25"/>
    <row r="110" spans="1:11" ht="20.100000000000001" hidden="1" customHeight="1" x14ac:dyDescent="0.25"/>
    <row r="111" spans="1:11" ht="20.100000000000001" hidden="1" customHeight="1" x14ac:dyDescent="0.25"/>
    <row r="112" spans="1:11" ht="20.100000000000001" hidden="1" customHeight="1" x14ac:dyDescent="0.25"/>
    <row r="113" ht="20.100000000000001" hidden="1" customHeight="1" x14ac:dyDescent="0.25"/>
    <row r="114" ht="20.100000000000001" hidden="1" customHeight="1" x14ac:dyDescent="0.25"/>
    <row r="115" ht="20.100000000000001" hidden="1" customHeight="1" x14ac:dyDescent="0.25"/>
    <row r="116" ht="20.100000000000001" hidden="1" customHeight="1" x14ac:dyDescent="0.25"/>
    <row r="117" ht="20.100000000000001" hidden="1" customHeight="1" x14ac:dyDescent="0.25"/>
    <row r="118" ht="20.100000000000001" hidden="1" customHeight="1" x14ac:dyDescent="0.25"/>
    <row r="119" ht="20.100000000000001" hidden="1" customHeight="1" x14ac:dyDescent="0.25"/>
    <row r="120" ht="20.100000000000001" hidden="1" customHeight="1" x14ac:dyDescent="0.25"/>
    <row r="121" ht="20.100000000000001" hidden="1" customHeight="1" x14ac:dyDescent="0.25"/>
    <row r="122" ht="20.100000000000001" hidden="1" customHeight="1" x14ac:dyDescent="0.25"/>
    <row r="123" ht="20.100000000000001" hidden="1" customHeight="1" x14ac:dyDescent="0.25"/>
    <row r="124" ht="20.100000000000001" hidden="1" customHeight="1" x14ac:dyDescent="0.25"/>
    <row r="125" ht="20.100000000000001" hidden="1" customHeight="1" x14ac:dyDescent="0.25"/>
    <row r="126" ht="20.100000000000001" hidden="1" customHeight="1" x14ac:dyDescent="0.25"/>
    <row r="127" ht="20.100000000000001" hidden="1" customHeight="1" x14ac:dyDescent="0.25"/>
    <row r="128" ht="20.100000000000001" hidden="1" customHeight="1" x14ac:dyDescent="0.25"/>
    <row r="129" ht="20.100000000000001" hidden="1" customHeight="1" x14ac:dyDescent="0.25"/>
    <row r="130" ht="20.100000000000001" hidden="1" customHeight="1" x14ac:dyDescent="0.25"/>
    <row r="131" ht="20.100000000000001" hidden="1" customHeight="1" x14ac:dyDescent="0.25"/>
    <row r="132" ht="20.100000000000001" hidden="1" customHeight="1" x14ac:dyDescent="0.25"/>
    <row r="133" ht="20.100000000000001" hidden="1" customHeight="1" x14ac:dyDescent="0.25"/>
    <row r="134" ht="20.100000000000001" hidden="1" customHeight="1" x14ac:dyDescent="0.25"/>
    <row r="135" ht="20.100000000000001" hidden="1" customHeight="1" x14ac:dyDescent="0.25"/>
    <row r="136" ht="20.100000000000001" hidden="1" customHeight="1" x14ac:dyDescent="0.25"/>
    <row r="137" ht="20.100000000000001" hidden="1" customHeight="1" x14ac:dyDescent="0.25"/>
    <row r="138" ht="20.100000000000001" hidden="1" customHeight="1" x14ac:dyDescent="0.25"/>
    <row r="139" ht="20.100000000000001" hidden="1" customHeight="1" x14ac:dyDescent="0.25"/>
    <row r="140" ht="20.100000000000001" hidden="1" customHeight="1" x14ac:dyDescent="0.25"/>
    <row r="141" ht="20.100000000000001" hidden="1" customHeight="1" x14ac:dyDescent="0.25"/>
    <row r="142" ht="20.100000000000001" hidden="1" customHeight="1" x14ac:dyDescent="0.25"/>
    <row r="143" ht="20.100000000000001" hidden="1" customHeight="1" x14ac:dyDescent="0.25"/>
    <row r="144" ht="20.100000000000001" hidden="1" customHeight="1" x14ac:dyDescent="0.25"/>
    <row r="145" ht="20.100000000000001" hidden="1" customHeight="1" x14ac:dyDescent="0.25"/>
    <row r="146" ht="20.100000000000001" hidden="1" customHeight="1" x14ac:dyDescent="0.25"/>
    <row r="147" ht="20.100000000000001" hidden="1" customHeight="1" x14ac:dyDescent="0.25"/>
    <row r="148" ht="20.100000000000001" hidden="1" customHeight="1" x14ac:dyDescent="0.25"/>
    <row r="149" ht="20.100000000000001" hidden="1" customHeight="1" x14ac:dyDescent="0.25"/>
    <row r="150" ht="20.100000000000001" hidden="1" customHeight="1" x14ac:dyDescent="0.25"/>
    <row r="151" ht="20.100000000000001" hidden="1" customHeight="1" x14ac:dyDescent="0.25"/>
    <row r="152" ht="20.100000000000001" hidden="1" customHeight="1" x14ac:dyDescent="0.25"/>
    <row r="153" ht="20.100000000000001" hidden="1" customHeight="1" x14ac:dyDescent="0.25"/>
    <row r="154" ht="20.100000000000001" hidden="1" customHeight="1" x14ac:dyDescent="0.25"/>
    <row r="155" ht="20.100000000000001" hidden="1" customHeight="1" x14ac:dyDescent="0.25"/>
    <row r="156" ht="20.100000000000001" hidden="1" customHeight="1" x14ac:dyDescent="0.25"/>
    <row r="157" ht="20.100000000000001" hidden="1" customHeight="1" x14ac:dyDescent="0.25"/>
    <row r="158" ht="20.100000000000001" hidden="1" customHeight="1" x14ac:dyDescent="0.25"/>
    <row r="159" ht="20.100000000000001" hidden="1" customHeight="1" x14ac:dyDescent="0.25"/>
    <row r="160" ht="20.100000000000001" hidden="1" customHeight="1" x14ac:dyDescent="0.25"/>
    <row r="161" ht="20.100000000000001" hidden="1" customHeight="1" x14ac:dyDescent="0.25"/>
    <row r="162" ht="20.100000000000001" hidden="1" customHeight="1" x14ac:dyDescent="0.25"/>
    <row r="163" ht="20.100000000000001" hidden="1" customHeight="1" x14ac:dyDescent="0.25"/>
    <row r="164" ht="20.100000000000001" hidden="1" customHeight="1" x14ac:dyDescent="0.25"/>
    <row r="165" ht="20.100000000000001" hidden="1" customHeight="1" x14ac:dyDescent="0.25"/>
    <row r="166" ht="20.100000000000001" hidden="1" customHeight="1" x14ac:dyDescent="0.25"/>
    <row r="167" ht="20.100000000000001" hidden="1" customHeight="1" x14ac:dyDescent="0.25"/>
    <row r="168" ht="20.100000000000001" hidden="1" customHeight="1" x14ac:dyDescent="0.25"/>
    <row r="169" ht="20.100000000000001" hidden="1" customHeight="1" x14ac:dyDescent="0.25"/>
    <row r="170" ht="20.100000000000001" hidden="1" customHeight="1" x14ac:dyDescent="0.25"/>
    <row r="171" ht="20.100000000000001" hidden="1" customHeight="1" x14ac:dyDescent="0.25"/>
    <row r="172" ht="20.100000000000001" hidden="1" customHeight="1" x14ac:dyDescent="0.25"/>
    <row r="173" ht="20.100000000000001" hidden="1" customHeight="1" x14ac:dyDescent="0.25"/>
    <row r="174" ht="20.100000000000001" hidden="1" customHeight="1" x14ac:dyDescent="0.25"/>
    <row r="175" ht="20.100000000000001" hidden="1" customHeight="1" x14ac:dyDescent="0.25"/>
    <row r="176" ht="20.100000000000001" hidden="1" customHeight="1" x14ac:dyDescent="0.25"/>
    <row r="177" ht="20.100000000000001" hidden="1" customHeight="1" x14ac:dyDescent="0.25"/>
    <row r="178" ht="20.100000000000001" hidden="1" customHeight="1" x14ac:dyDescent="0.25"/>
    <row r="179" ht="20.100000000000001" hidden="1" customHeight="1" x14ac:dyDescent="0.25"/>
    <row r="180" ht="20.100000000000001" hidden="1" customHeight="1" x14ac:dyDescent="0.25"/>
    <row r="181" ht="20.100000000000001" hidden="1" customHeight="1" x14ac:dyDescent="0.25"/>
    <row r="182" ht="20.100000000000001" hidden="1" customHeight="1" x14ac:dyDescent="0.25"/>
    <row r="183" ht="20.100000000000001" hidden="1" customHeight="1" x14ac:dyDescent="0.25"/>
    <row r="184" ht="20.100000000000001" hidden="1" customHeight="1" x14ac:dyDescent="0.25"/>
    <row r="185" ht="20.100000000000001" hidden="1" customHeight="1" x14ac:dyDescent="0.25"/>
    <row r="186" ht="20.100000000000001" hidden="1" customHeight="1" x14ac:dyDescent="0.25"/>
    <row r="187" ht="20.100000000000001" hidden="1" customHeight="1" x14ac:dyDescent="0.25"/>
    <row r="188" ht="20.100000000000001" hidden="1" customHeight="1" x14ac:dyDescent="0.25"/>
    <row r="189" ht="20.100000000000001" hidden="1" customHeight="1" x14ac:dyDescent="0.25"/>
    <row r="190" ht="20.100000000000001" hidden="1" customHeight="1" x14ac:dyDescent="0.25"/>
    <row r="191" ht="20.100000000000001" hidden="1" customHeight="1" x14ac:dyDescent="0.25"/>
    <row r="192" ht="20.100000000000001" hidden="1" customHeight="1" x14ac:dyDescent="0.25"/>
    <row r="193" ht="20.100000000000001" hidden="1" customHeight="1" x14ac:dyDescent="0.25"/>
    <row r="194" ht="20.100000000000001" hidden="1" customHeight="1" x14ac:dyDescent="0.25"/>
    <row r="195" ht="20.100000000000001" hidden="1" customHeight="1" x14ac:dyDescent="0.25"/>
    <row r="196" ht="20.100000000000001" hidden="1" customHeight="1" x14ac:dyDescent="0.25"/>
    <row r="197" ht="20.100000000000001" hidden="1" customHeight="1" x14ac:dyDescent="0.25"/>
    <row r="198" ht="20.100000000000001" hidden="1" customHeight="1" x14ac:dyDescent="0.25"/>
    <row r="199" ht="20.100000000000001" hidden="1" customHeight="1" x14ac:dyDescent="0.25"/>
    <row r="200" ht="20.100000000000001" hidden="1" customHeight="1" x14ac:dyDescent="0.25"/>
    <row r="201" ht="20.100000000000001" hidden="1" customHeight="1" x14ac:dyDescent="0.25"/>
    <row r="202" ht="20.100000000000001" hidden="1" customHeight="1" x14ac:dyDescent="0.25"/>
    <row r="203" ht="20.100000000000001" hidden="1" customHeight="1" x14ac:dyDescent="0.25"/>
    <row r="204" ht="20.100000000000001" hidden="1" customHeight="1" x14ac:dyDescent="0.25"/>
    <row r="205" ht="20.100000000000001" hidden="1" customHeight="1" x14ac:dyDescent="0.25"/>
    <row r="206" ht="20.100000000000001" hidden="1" customHeight="1" x14ac:dyDescent="0.25"/>
    <row r="207" ht="20.100000000000001" hidden="1" customHeight="1" x14ac:dyDescent="0.25"/>
    <row r="208" ht="20.100000000000001" hidden="1" customHeight="1" x14ac:dyDescent="0.25"/>
    <row r="209" ht="20.100000000000001" hidden="1" customHeight="1" x14ac:dyDescent="0.25"/>
    <row r="210" ht="20.100000000000001" hidden="1" customHeight="1" x14ac:dyDescent="0.25"/>
    <row r="211" ht="20.100000000000001" hidden="1" customHeight="1" x14ac:dyDescent="0.25"/>
    <row r="212" ht="20.100000000000001" hidden="1" customHeight="1" x14ac:dyDescent="0.25"/>
    <row r="213" ht="20.100000000000001" hidden="1" customHeight="1" x14ac:dyDescent="0.25"/>
    <row r="214" ht="20.100000000000001" hidden="1" customHeight="1" x14ac:dyDescent="0.25"/>
    <row r="215" ht="20.100000000000001" hidden="1" customHeight="1" x14ac:dyDescent="0.25"/>
    <row r="216" ht="20.100000000000001" hidden="1" customHeight="1" x14ac:dyDescent="0.25"/>
    <row r="217" ht="20.100000000000001" hidden="1" customHeight="1" x14ac:dyDescent="0.25"/>
    <row r="218" ht="20.100000000000001" hidden="1" customHeight="1" x14ac:dyDescent="0.25"/>
    <row r="219" ht="20.100000000000001" hidden="1" customHeight="1" x14ac:dyDescent="0.25"/>
    <row r="220" ht="20.100000000000001" hidden="1" customHeight="1" x14ac:dyDescent="0.25"/>
    <row r="221" ht="20.100000000000001" hidden="1" customHeight="1" x14ac:dyDescent="0.25"/>
    <row r="222" ht="20.100000000000001" hidden="1" customHeight="1" x14ac:dyDescent="0.25"/>
    <row r="223" ht="20.100000000000001" hidden="1" customHeight="1" x14ac:dyDescent="0.25"/>
    <row r="224" ht="20.100000000000001" hidden="1" customHeight="1" x14ac:dyDescent="0.25"/>
    <row r="225" ht="20.100000000000001" hidden="1" customHeight="1" x14ac:dyDescent="0.25"/>
    <row r="226" ht="20.100000000000001" hidden="1" customHeight="1" x14ac:dyDescent="0.25"/>
    <row r="227" ht="20.100000000000001" hidden="1" customHeight="1" x14ac:dyDescent="0.25"/>
    <row r="228" ht="20.100000000000001" hidden="1" customHeight="1" x14ac:dyDescent="0.25"/>
    <row r="229" ht="20.100000000000001" hidden="1" customHeight="1" x14ac:dyDescent="0.25"/>
    <row r="230" ht="20.100000000000001" hidden="1" customHeight="1" x14ac:dyDescent="0.25"/>
    <row r="231" ht="20.100000000000001" hidden="1" customHeight="1" x14ac:dyDescent="0.25"/>
    <row r="232" ht="20.100000000000001" hidden="1" customHeight="1" x14ac:dyDescent="0.25"/>
    <row r="233" ht="20.100000000000001" hidden="1" customHeight="1" x14ac:dyDescent="0.25"/>
    <row r="234" ht="20.100000000000001" hidden="1" customHeight="1" x14ac:dyDescent="0.25"/>
    <row r="235" ht="20.100000000000001" hidden="1" customHeight="1" x14ac:dyDescent="0.25"/>
    <row r="236" ht="20.100000000000001" hidden="1" customHeight="1" x14ac:dyDescent="0.25"/>
    <row r="237" ht="20.100000000000001" hidden="1" customHeight="1" x14ac:dyDescent="0.25"/>
    <row r="238" ht="20.100000000000001" hidden="1" customHeight="1" x14ac:dyDescent="0.25"/>
    <row r="239" ht="20.100000000000001" hidden="1" customHeight="1" x14ac:dyDescent="0.25"/>
    <row r="240" ht="20.100000000000001" hidden="1" customHeight="1" x14ac:dyDescent="0.25"/>
    <row r="241" ht="20.100000000000001" hidden="1" customHeight="1" x14ac:dyDescent="0.25"/>
    <row r="242" ht="20.100000000000001" hidden="1" customHeight="1" x14ac:dyDescent="0.25"/>
    <row r="243" ht="20.100000000000001" hidden="1" customHeight="1" x14ac:dyDescent="0.25"/>
    <row r="244" ht="20.100000000000001" hidden="1" customHeight="1" x14ac:dyDescent="0.25"/>
    <row r="245" ht="20.100000000000001" hidden="1" customHeight="1" x14ac:dyDescent="0.25"/>
    <row r="246" ht="20.100000000000001" hidden="1" customHeight="1" x14ac:dyDescent="0.25"/>
    <row r="247" ht="20.100000000000001" hidden="1" customHeight="1" x14ac:dyDescent="0.25"/>
    <row r="248" ht="20.100000000000001" hidden="1" customHeight="1" x14ac:dyDescent="0.25"/>
    <row r="249" ht="20.100000000000001" hidden="1" customHeight="1" x14ac:dyDescent="0.25"/>
    <row r="250" ht="20.100000000000001" hidden="1" customHeight="1" x14ac:dyDescent="0.25"/>
    <row r="251" ht="20.100000000000001" hidden="1" customHeight="1" x14ac:dyDescent="0.25"/>
    <row r="252" ht="20.100000000000001" hidden="1" customHeight="1" x14ac:dyDescent="0.25"/>
    <row r="253" ht="20.100000000000001" hidden="1" customHeight="1" x14ac:dyDescent="0.25"/>
    <row r="254" ht="20.100000000000001" hidden="1" customHeight="1" x14ac:dyDescent="0.25"/>
    <row r="255" ht="20.100000000000001" hidden="1" customHeight="1" x14ac:dyDescent="0.25"/>
    <row r="256" ht="20.100000000000001" hidden="1" customHeight="1" x14ac:dyDescent="0.25"/>
    <row r="257" ht="20.100000000000001" hidden="1" customHeight="1" x14ac:dyDescent="0.25"/>
    <row r="258" ht="20.100000000000001" hidden="1" customHeight="1" x14ac:dyDescent="0.25"/>
    <row r="259" ht="20.100000000000001" hidden="1" customHeight="1" x14ac:dyDescent="0.25"/>
    <row r="260" ht="20.100000000000001" hidden="1" customHeight="1" x14ac:dyDescent="0.25"/>
    <row r="261" ht="20.100000000000001" hidden="1" customHeight="1" x14ac:dyDescent="0.25"/>
    <row r="262" ht="20.100000000000001" hidden="1" customHeight="1" x14ac:dyDescent="0.25"/>
    <row r="263" ht="20.100000000000001" hidden="1" customHeight="1" x14ac:dyDescent="0.25"/>
    <row r="264" ht="20.100000000000001" hidden="1" customHeight="1" x14ac:dyDescent="0.25"/>
    <row r="265" ht="20.100000000000001" hidden="1" customHeight="1" x14ac:dyDescent="0.25"/>
    <row r="266" ht="20.100000000000001" hidden="1" customHeight="1" x14ac:dyDescent="0.25"/>
    <row r="267" ht="20.100000000000001" hidden="1" customHeight="1" x14ac:dyDescent="0.25"/>
    <row r="268" ht="20.100000000000001" hidden="1" customHeight="1" x14ac:dyDescent="0.25"/>
    <row r="269" ht="20.100000000000001" hidden="1" customHeight="1" x14ac:dyDescent="0.25"/>
    <row r="270" ht="20.100000000000001" hidden="1" customHeight="1" x14ac:dyDescent="0.25"/>
    <row r="271" ht="20.100000000000001" hidden="1" customHeight="1" x14ac:dyDescent="0.25"/>
    <row r="272" ht="20.100000000000001" hidden="1" customHeight="1" x14ac:dyDescent="0.25"/>
    <row r="273" ht="20.100000000000001" hidden="1" customHeight="1" x14ac:dyDescent="0.25"/>
    <row r="274" ht="20.100000000000001" hidden="1" customHeight="1" x14ac:dyDescent="0.25"/>
    <row r="275" ht="20.100000000000001" hidden="1" customHeight="1" x14ac:dyDescent="0.25"/>
    <row r="276" ht="20.100000000000001" hidden="1" customHeight="1" x14ac:dyDescent="0.25"/>
    <row r="277" ht="20.100000000000001" hidden="1" customHeight="1" x14ac:dyDescent="0.25"/>
    <row r="278" ht="20.100000000000001" hidden="1" customHeight="1" x14ac:dyDescent="0.25"/>
    <row r="279" ht="20.100000000000001" hidden="1" customHeight="1" x14ac:dyDescent="0.25"/>
    <row r="280" ht="20.100000000000001" hidden="1" customHeight="1" x14ac:dyDescent="0.25"/>
    <row r="281" ht="20.100000000000001" hidden="1" customHeight="1" x14ac:dyDescent="0.25"/>
    <row r="282" ht="20.100000000000001" hidden="1" customHeight="1" x14ac:dyDescent="0.25"/>
    <row r="283" ht="20.100000000000001" hidden="1" customHeight="1" x14ac:dyDescent="0.25"/>
    <row r="284" ht="20.100000000000001" hidden="1" customHeight="1" x14ac:dyDescent="0.25"/>
    <row r="285" ht="20.100000000000001" hidden="1" customHeight="1" x14ac:dyDescent="0.25"/>
    <row r="286" ht="20.100000000000001" hidden="1" customHeight="1" x14ac:dyDescent="0.25"/>
    <row r="287" ht="20.100000000000001" hidden="1" customHeight="1" x14ac:dyDescent="0.25"/>
    <row r="288" ht="20.100000000000001" hidden="1" customHeight="1" x14ac:dyDescent="0.25"/>
    <row r="289" ht="20.100000000000001" hidden="1" customHeight="1" x14ac:dyDescent="0.25"/>
    <row r="290" ht="20.100000000000001" hidden="1" customHeight="1" x14ac:dyDescent="0.25"/>
    <row r="291" ht="20.100000000000001" hidden="1" customHeight="1" x14ac:dyDescent="0.25"/>
    <row r="292" ht="20.100000000000001" hidden="1" customHeight="1" x14ac:dyDescent="0.25"/>
    <row r="293" ht="20.100000000000001" hidden="1" customHeight="1" x14ac:dyDescent="0.25"/>
    <row r="294" ht="20.100000000000001" hidden="1" customHeight="1" x14ac:dyDescent="0.25"/>
    <row r="295" ht="20.100000000000001" hidden="1" customHeight="1" x14ac:dyDescent="0.25"/>
    <row r="296" ht="20.100000000000001" hidden="1" customHeight="1" x14ac:dyDescent="0.25"/>
    <row r="297" ht="20.100000000000001" hidden="1" customHeight="1" x14ac:dyDescent="0.25"/>
    <row r="298" ht="20.100000000000001" hidden="1" customHeight="1" x14ac:dyDescent="0.25"/>
    <row r="299" ht="20.100000000000001" hidden="1" customHeight="1" x14ac:dyDescent="0.25"/>
    <row r="300" ht="20.100000000000001" hidden="1" customHeight="1" x14ac:dyDescent="0.25"/>
  </sheetData>
  <sheetProtection password="CDA0" sheet="1" objects="1" scenarios="1"/>
  <mergeCells count="3">
    <mergeCell ref="A2:K2"/>
    <mergeCell ref="A3:K3"/>
    <mergeCell ref="A1:K1"/>
  </mergeCells>
  <pageMargins left="0.7" right="0.7" top="0.75" bottom="0.75" header="0.3" footer="0.3"/>
  <pageSetup paperSize="9" orientation="landscape" verticalDpi="300"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FF"/>
  </sheetPr>
  <dimension ref="A1:S301"/>
  <sheetViews>
    <sheetView zoomScaleSheetLayoutView="115" workbookViewId="0">
      <pane xSplit="2" ySplit="4" topLeftCell="C5" activePane="bottomRight" state="frozen"/>
      <selection pane="topRight" activeCell="C1" sqref="C1"/>
      <selection pane="bottomLeft" activeCell="A5" sqref="A5"/>
      <selection pane="bottomRight" activeCell="E9" sqref="E9"/>
    </sheetView>
  </sheetViews>
  <sheetFormatPr defaultColWidth="0" defaultRowHeight="0" customHeight="1" zeroHeight="1" thickTop="1" thickBottom="1" x14ac:dyDescent="0.3"/>
  <cols>
    <col min="1" max="1" width="6.7109375" style="31" customWidth="1"/>
    <col min="2" max="2" width="33" style="31" customWidth="1"/>
    <col min="3" max="14" width="8" style="29" customWidth="1"/>
    <col min="15" max="15" width="14.28515625" style="85" customWidth="1"/>
    <col min="16" max="16" width="9.140625" style="84" customWidth="1"/>
    <col min="17" max="17" width="9.140625" style="12" customWidth="1"/>
    <col min="18" max="16384" width="9.140625" style="12" hidden="1"/>
  </cols>
  <sheetData>
    <row r="1" spans="1:19" ht="20.100000000000001" customHeight="1" thickBot="1" x14ac:dyDescent="0.3">
      <c r="A1" s="166" t="s">
        <v>236</v>
      </c>
      <c r="B1" s="167"/>
      <c r="C1" s="167"/>
      <c r="D1" s="167"/>
      <c r="E1" s="167"/>
      <c r="F1" s="167"/>
      <c r="G1" s="167"/>
      <c r="H1" s="167"/>
      <c r="I1" s="167"/>
      <c r="J1" s="167"/>
      <c r="K1" s="167"/>
      <c r="L1" s="167"/>
      <c r="M1" s="167"/>
      <c r="N1" s="167"/>
      <c r="O1" s="167"/>
      <c r="P1" s="81"/>
      <c r="Q1" s="81"/>
      <c r="R1" s="81"/>
      <c r="S1" s="81"/>
    </row>
    <row r="2" spans="1:19" ht="26.25" customHeight="1" thickTop="1" thickBot="1" x14ac:dyDescent="0.3">
      <c r="A2" s="165" t="str">
        <f>'कार्मिक विवरण'!$A$2</f>
        <v>राजकीय उच्च माध्यमिक विद्यालय डसाणा खुर्द,मौलासर,नागौर</v>
      </c>
      <c r="B2" s="165"/>
      <c r="C2" s="165"/>
      <c r="D2" s="165"/>
      <c r="E2" s="165"/>
      <c r="F2" s="165"/>
      <c r="G2" s="165"/>
      <c r="H2" s="165"/>
      <c r="I2" s="165"/>
      <c r="J2" s="165"/>
      <c r="K2" s="165"/>
      <c r="L2" s="165"/>
      <c r="M2" s="165"/>
      <c r="N2" s="165"/>
      <c r="O2" s="165"/>
      <c r="P2" s="12"/>
    </row>
    <row r="3" spans="1:19" ht="18.75" customHeight="1" thickTop="1" thickBot="1" x14ac:dyDescent="0.3">
      <c r="A3" s="161" t="s">
        <v>239</v>
      </c>
      <c r="B3" s="161"/>
      <c r="C3" s="161"/>
      <c r="D3" s="161"/>
      <c r="E3" s="161"/>
      <c r="F3" s="161"/>
      <c r="G3" s="161"/>
      <c r="H3" s="161"/>
      <c r="I3" s="161"/>
      <c r="J3" s="161"/>
      <c r="K3" s="161"/>
      <c r="L3" s="161"/>
      <c r="M3" s="161"/>
      <c r="N3" s="161"/>
      <c r="O3" s="161"/>
      <c r="P3" s="12"/>
    </row>
    <row r="4" spans="1:19" ht="31.5" customHeight="1" thickTop="1" thickBot="1" x14ac:dyDescent="0.3">
      <c r="A4" s="61" t="s">
        <v>51</v>
      </c>
      <c r="B4" s="61" t="s">
        <v>0</v>
      </c>
      <c r="C4" s="61" t="s">
        <v>155</v>
      </c>
      <c r="D4" s="61" t="s">
        <v>17</v>
      </c>
      <c r="E4" s="61" t="s">
        <v>19</v>
      </c>
      <c r="F4" s="61" t="s">
        <v>20</v>
      </c>
      <c r="G4" s="61" t="s">
        <v>21</v>
      </c>
      <c r="H4" s="61" t="s">
        <v>156</v>
      </c>
      <c r="I4" s="61" t="s">
        <v>22</v>
      </c>
      <c r="J4" s="61" t="s">
        <v>157</v>
      </c>
      <c r="K4" s="61" t="s">
        <v>23</v>
      </c>
      <c r="L4" s="61" t="s">
        <v>13</v>
      </c>
      <c r="M4" s="61" t="s">
        <v>14</v>
      </c>
      <c r="N4" s="61" t="s">
        <v>15</v>
      </c>
      <c r="O4" s="61" t="s">
        <v>222</v>
      </c>
      <c r="P4" s="12"/>
    </row>
    <row r="5" spans="1:19" ht="20.100000000000001" customHeight="1" thickTop="1" thickBot="1" x14ac:dyDescent="0.3">
      <c r="A5" s="82">
        <f>IF(कटोतियाँ[नाम]="","",ROWS($A$2:A2))</f>
        <v>1</v>
      </c>
      <c r="B5" s="82" t="str">
        <f>IF('शालादर्पण कार्मिक DATA'!A4="","",'शालादर्पण कार्मिक DATA'!A4)</f>
        <v>A</v>
      </c>
      <c r="C5" s="59">
        <v>4200</v>
      </c>
      <c r="D5" s="59">
        <v>0</v>
      </c>
      <c r="E5" s="59">
        <v>5000</v>
      </c>
      <c r="F5" s="59">
        <v>0</v>
      </c>
      <c r="G5" s="59">
        <v>7000</v>
      </c>
      <c r="H5" s="59">
        <v>875</v>
      </c>
      <c r="I5" s="59">
        <v>0</v>
      </c>
      <c r="J5" s="59">
        <v>0</v>
      </c>
      <c r="K5" s="59"/>
      <c r="L5" s="59">
        <v>0</v>
      </c>
      <c r="M5" s="59">
        <v>0</v>
      </c>
      <c r="N5" s="59">
        <v>0</v>
      </c>
      <c r="O5" s="83">
        <f>SUM(C5:N5)</f>
        <v>17075</v>
      </c>
    </row>
    <row r="6" spans="1:19" ht="20.100000000000001" customHeight="1" thickTop="1" thickBot="1" x14ac:dyDescent="0.3">
      <c r="A6" s="82">
        <f>IF(कटोतियाँ[नाम]="","",ROWS($A$2:A3))</f>
        <v>2</v>
      </c>
      <c r="B6" s="82" t="str">
        <f>IF('शालादर्पण कार्मिक DATA'!A5="","",'शालादर्पण कार्मिक DATA'!A5)</f>
        <v>B</v>
      </c>
      <c r="C6" s="59">
        <v>4200</v>
      </c>
      <c r="D6" s="59">
        <v>0</v>
      </c>
      <c r="E6" s="59">
        <v>5000</v>
      </c>
      <c r="F6" s="59">
        <v>0</v>
      </c>
      <c r="G6" s="59">
        <v>4000</v>
      </c>
      <c r="H6" s="59">
        <v>875</v>
      </c>
      <c r="I6" s="59">
        <v>0</v>
      </c>
      <c r="J6" s="59">
        <v>0</v>
      </c>
      <c r="K6" s="59">
        <v>0</v>
      </c>
      <c r="L6" s="59">
        <v>0</v>
      </c>
      <c r="M6" s="59">
        <v>0</v>
      </c>
      <c r="N6" s="59">
        <v>0</v>
      </c>
      <c r="O6" s="83">
        <f t="shared" ref="O6:O69" si="0">SUM(C6:N6)</f>
        <v>14075</v>
      </c>
    </row>
    <row r="7" spans="1:19" ht="20.100000000000001" customHeight="1" thickTop="1" thickBot="1" x14ac:dyDescent="0.3">
      <c r="A7" s="82">
        <f>IF(कटोतियाँ[नाम]="","",ROWS($A$2:A4))</f>
        <v>3</v>
      </c>
      <c r="B7" s="82" t="str">
        <f>IF('शालादर्पण कार्मिक DATA'!A6="","",'शालादर्पण कार्मिक DATA'!A6)</f>
        <v>C</v>
      </c>
      <c r="C7" s="59">
        <v>0</v>
      </c>
      <c r="D7" s="59">
        <v>0</v>
      </c>
      <c r="E7" s="59"/>
      <c r="F7" s="59">
        <v>0</v>
      </c>
      <c r="G7" s="59">
        <v>0</v>
      </c>
      <c r="H7" s="59">
        <v>0</v>
      </c>
      <c r="I7" s="59">
        <v>0</v>
      </c>
      <c r="J7" s="59">
        <v>0</v>
      </c>
      <c r="K7" s="59">
        <v>220</v>
      </c>
      <c r="L7" s="59">
        <v>0</v>
      </c>
      <c r="M7" s="59">
        <v>0</v>
      </c>
      <c r="N7" s="59">
        <v>0</v>
      </c>
      <c r="O7" s="83">
        <f t="shared" si="0"/>
        <v>220</v>
      </c>
    </row>
    <row r="8" spans="1:19" ht="20.100000000000001" customHeight="1" thickTop="1" thickBot="1" x14ac:dyDescent="0.3">
      <c r="A8" s="82">
        <f>IF(कटोतियाँ[नाम]="","",ROWS($A$2:A5))</f>
        <v>4</v>
      </c>
      <c r="B8" s="82" t="str">
        <f>IF('शालादर्पण कार्मिक DATA'!A7="","",'शालादर्पण कार्मिक DATA'!A7)</f>
        <v>D</v>
      </c>
      <c r="C8" s="59"/>
      <c r="D8" s="59"/>
      <c r="E8" s="59">
        <v>3000</v>
      </c>
      <c r="F8" s="59"/>
      <c r="G8" s="59"/>
      <c r="H8" s="59"/>
      <c r="I8" s="59"/>
      <c r="J8" s="59"/>
      <c r="K8" s="59">
        <v>220</v>
      </c>
      <c r="L8" s="59"/>
      <c r="M8" s="59"/>
      <c r="N8" s="59"/>
      <c r="O8" s="83">
        <f t="shared" si="0"/>
        <v>3220</v>
      </c>
    </row>
    <row r="9" spans="1:19" ht="20.100000000000001" customHeight="1" thickTop="1" thickBot="1" x14ac:dyDescent="0.3">
      <c r="A9" s="82">
        <f>IF(कटोतियाँ[नाम]="","",ROWS($A$2:A6))</f>
        <v>5</v>
      </c>
      <c r="B9" s="82" t="str">
        <f>IF('शालादर्पण कार्मिक DATA'!A8="","",'शालादर्पण कार्मिक DATA'!A8)</f>
        <v>E</v>
      </c>
      <c r="C9" s="59">
        <v>3575</v>
      </c>
      <c r="D9" s="59"/>
      <c r="E9" s="59">
        <v>3000</v>
      </c>
      <c r="F9" s="59">
        <v>6000</v>
      </c>
      <c r="G9" s="59">
        <v>1000</v>
      </c>
      <c r="H9" s="59">
        <v>875</v>
      </c>
      <c r="I9" s="59">
        <v>1171</v>
      </c>
      <c r="J9" s="59"/>
      <c r="K9" s="59">
        <v>220</v>
      </c>
      <c r="L9" s="59"/>
      <c r="M9" s="59"/>
      <c r="N9" s="59"/>
      <c r="O9" s="83">
        <f t="shared" si="0"/>
        <v>15841</v>
      </c>
    </row>
    <row r="10" spans="1:19" ht="20.100000000000001" customHeight="1" thickTop="1" thickBot="1" x14ac:dyDescent="0.3">
      <c r="A10" s="82">
        <f>IF(कटोतियाँ[नाम]="","",ROWS($A$2:A7))</f>
        <v>6</v>
      </c>
      <c r="B10" s="82" t="str">
        <f>IF('शालादर्पण कार्मिक DATA'!A9="","",'शालादर्पण कार्मिक DATA'!A9)</f>
        <v>F</v>
      </c>
      <c r="C10" s="59"/>
      <c r="D10" s="59"/>
      <c r="E10" s="59">
        <v>3000</v>
      </c>
      <c r="F10" s="59"/>
      <c r="G10" s="59">
        <v>500</v>
      </c>
      <c r="H10" s="59"/>
      <c r="I10" s="59"/>
      <c r="J10" s="59"/>
      <c r="K10" s="59"/>
      <c r="L10" s="59"/>
      <c r="M10" s="59"/>
      <c r="N10" s="59"/>
      <c r="O10" s="83">
        <f t="shared" si="0"/>
        <v>3500</v>
      </c>
    </row>
    <row r="11" spans="1:19" ht="20.100000000000001" customHeight="1" thickTop="1" thickBot="1" x14ac:dyDescent="0.3">
      <c r="A11" s="82">
        <f>IF(कटोतियाँ[नाम]="","",ROWS($A$2:A8))</f>
        <v>7</v>
      </c>
      <c r="B11" s="82" t="str">
        <f>IF('शालादर्पण कार्मिक DATA'!A10="","",'शालादर्पण कार्मिक DATA'!A10)</f>
        <v>G</v>
      </c>
      <c r="C11" s="59"/>
      <c r="D11" s="59"/>
      <c r="E11" s="59">
        <v>2200</v>
      </c>
      <c r="F11" s="59"/>
      <c r="G11" s="59"/>
      <c r="H11" s="59"/>
      <c r="I11" s="59"/>
      <c r="J11" s="59"/>
      <c r="K11" s="59"/>
      <c r="L11" s="59"/>
      <c r="M11" s="59"/>
      <c r="N11" s="59"/>
      <c r="O11" s="83">
        <f t="shared" si="0"/>
        <v>2200</v>
      </c>
    </row>
    <row r="12" spans="1:19" ht="20.100000000000001" customHeight="1" thickTop="1" thickBot="1" x14ac:dyDescent="0.3">
      <c r="A12" s="82">
        <f>IF(कटोतियाँ[नाम]="","",ROWS($A$2:A9))</f>
        <v>8</v>
      </c>
      <c r="B12" s="82" t="str">
        <f>IF('शालादर्पण कार्मिक DATA'!A11="","",'शालादर्पण कार्मिक DATA'!A11)</f>
        <v>H</v>
      </c>
      <c r="C12" s="59"/>
      <c r="D12" s="59"/>
      <c r="E12" s="59">
        <v>3000</v>
      </c>
      <c r="F12" s="59"/>
      <c r="G12" s="59"/>
      <c r="H12" s="59"/>
      <c r="I12" s="59"/>
      <c r="J12" s="59"/>
      <c r="K12" s="59"/>
      <c r="L12" s="59"/>
      <c r="M12" s="59"/>
      <c r="N12" s="59"/>
      <c r="O12" s="83">
        <f t="shared" si="0"/>
        <v>3000</v>
      </c>
    </row>
    <row r="13" spans="1:19" ht="20.100000000000001" customHeight="1" thickTop="1" thickBot="1" x14ac:dyDescent="0.3">
      <c r="A13" s="82">
        <f>IF(कटोतियाँ[नाम]="","",ROWS($A$2:A10))</f>
        <v>9</v>
      </c>
      <c r="B13" s="82" t="str">
        <f>IF('शालादर्पण कार्मिक DATA'!A12="","",'शालादर्पण कार्मिक DATA'!A12)</f>
        <v>I</v>
      </c>
      <c r="C13" s="59"/>
      <c r="D13" s="59"/>
      <c r="E13" s="59">
        <v>3000</v>
      </c>
      <c r="F13" s="59"/>
      <c r="G13" s="59"/>
      <c r="H13" s="59"/>
      <c r="I13" s="59"/>
      <c r="J13" s="59"/>
      <c r="K13" s="59"/>
      <c r="L13" s="59"/>
      <c r="M13" s="59"/>
      <c r="N13" s="59"/>
      <c r="O13" s="83">
        <f t="shared" si="0"/>
        <v>3000</v>
      </c>
    </row>
    <row r="14" spans="1:19" ht="20.100000000000001" customHeight="1" thickTop="1" thickBot="1" x14ac:dyDescent="0.3">
      <c r="A14" s="82">
        <f>IF(कटोतियाँ[नाम]="","",ROWS($A$2:A11))</f>
        <v>10</v>
      </c>
      <c r="B14" s="82" t="str">
        <f>IF('शालादर्पण कार्मिक DATA'!A13="","",'शालादर्पण कार्मिक DATA'!A13)</f>
        <v>J</v>
      </c>
      <c r="C14" s="59"/>
      <c r="D14" s="59"/>
      <c r="E14" s="59">
        <v>5000</v>
      </c>
      <c r="F14" s="59"/>
      <c r="G14" s="59"/>
      <c r="H14" s="59"/>
      <c r="I14" s="59"/>
      <c r="J14" s="59"/>
      <c r="K14" s="59"/>
      <c r="L14" s="59"/>
      <c r="M14" s="59"/>
      <c r="N14" s="59"/>
      <c r="O14" s="83">
        <f t="shared" si="0"/>
        <v>5000</v>
      </c>
    </row>
    <row r="15" spans="1:19" ht="20.100000000000001" customHeight="1" thickTop="1" thickBot="1" x14ac:dyDescent="0.3">
      <c r="A15" s="82">
        <f>IF(कटोतियाँ[नाम]="","",ROWS($A$2:A12))</f>
        <v>11</v>
      </c>
      <c r="B15" s="82" t="str">
        <f>IF('शालादर्पण कार्मिक DATA'!A14="","",'शालादर्पण कार्मिक DATA'!A14)</f>
        <v>K</v>
      </c>
      <c r="C15" s="59"/>
      <c r="D15" s="59"/>
      <c r="E15" s="59">
        <v>5000</v>
      </c>
      <c r="F15" s="59"/>
      <c r="G15" s="59"/>
      <c r="H15" s="59"/>
      <c r="I15" s="59"/>
      <c r="J15" s="59"/>
      <c r="K15" s="59"/>
      <c r="L15" s="59"/>
      <c r="M15" s="59"/>
      <c r="N15" s="59"/>
      <c r="O15" s="83">
        <f t="shared" si="0"/>
        <v>5000</v>
      </c>
    </row>
    <row r="16" spans="1:19" ht="20.100000000000001" customHeight="1" thickTop="1" thickBot="1" x14ac:dyDescent="0.3">
      <c r="A16" s="82">
        <f>IF(कटोतियाँ[नाम]="","",ROWS($A$2:A13))</f>
        <v>12</v>
      </c>
      <c r="B16" s="82" t="str">
        <f>IF('शालादर्पण कार्मिक DATA'!A15="","",'शालादर्पण कार्मिक DATA'!A15)</f>
        <v>L</v>
      </c>
      <c r="C16" s="59"/>
      <c r="D16" s="59"/>
      <c r="E16" s="59">
        <v>0</v>
      </c>
      <c r="F16" s="59"/>
      <c r="G16" s="59"/>
      <c r="H16" s="59"/>
      <c r="I16" s="59"/>
      <c r="J16" s="59"/>
      <c r="K16" s="59"/>
      <c r="L16" s="59"/>
      <c r="M16" s="59"/>
      <c r="N16" s="59"/>
      <c r="O16" s="83">
        <f t="shared" si="0"/>
        <v>0</v>
      </c>
    </row>
    <row r="17" spans="1:15" ht="20.100000000000001" customHeight="1" thickTop="1" thickBot="1" x14ac:dyDescent="0.3">
      <c r="A17" s="82">
        <f>IF(कटोतियाँ[नाम]="","",ROWS($A$2:A14))</f>
        <v>13</v>
      </c>
      <c r="B17" s="82" t="str">
        <f>IF('शालादर्पण कार्मिक DATA'!A16="","",'शालादर्पण कार्मिक DATA'!A16)</f>
        <v>M</v>
      </c>
      <c r="C17" s="59"/>
      <c r="D17" s="59"/>
      <c r="E17" s="59"/>
      <c r="F17" s="59"/>
      <c r="G17" s="59"/>
      <c r="H17" s="59"/>
      <c r="I17" s="59"/>
      <c r="J17" s="59"/>
      <c r="K17" s="59"/>
      <c r="L17" s="59"/>
      <c r="M17" s="59"/>
      <c r="N17" s="59"/>
      <c r="O17" s="83">
        <f t="shared" si="0"/>
        <v>0</v>
      </c>
    </row>
    <row r="18" spans="1:15" ht="20.100000000000001" customHeight="1" thickTop="1" thickBot="1" x14ac:dyDescent="0.3">
      <c r="A18" s="82">
        <f>IF(कटोतियाँ[नाम]="","",ROWS($A$2:A15))</f>
        <v>14</v>
      </c>
      <c r="B18" s="82" t="str">
        <f>IF('शालादर्पण कार्मिक DATA'!A17="","",'शालादर्पण कार्मिक DATA'!A17)</f>
        <v>N</v>
      </c>
      <c r="C18" s="59"/>
      <c r="D18" s="59"/>
      <c r="E18" s="59"/>
      <c r="F18" s="59"/>
      <c r="G18" s="59"/>
      <c r="H18" s="59"/>
      <c r="I18" s="59"/>
      <c r="J18" s="59"/>
      <c r="K18" s="59"/>
      <c r="L18" s="59"/>
      <c r="M18" s="59"/>
      <c r="N18" s="59"/>
      <c r="O18" s="83">
        <f t="shared" si="0"/>
        <v>0</v>
      </c>
    </row>
    <row r="19" spans="1:15" ht="20.100000000000001" customHeight="1" thickTop="1" thickBot="1" x14ac:dyDescent="0.3">
      <c r="A19" s="82">
        <f>IF(कटोतियाँ[नाम]="","",ROWS($A$2:A16))</f>
        <v>15</v>
      </c>
      <c r="B19" s="82" t="str">
        <f>IF('शालादर्पण कार्मिक DATA'!A18="","",'शालादर्पण कार्मिक DATA'!A18)</f>
        <v>O</v>
      </c>
      <c r="C19" s="59"/>
      <c r="D19" s="59"/>
      <c r="E19" s="59"/>
      <c r="F19" s="59"/>
      <c r="G19" s="59"/>
      <c r="H19" s="59"/>
      <c r="I19" s="59"/>
      <c r="J19" s="59"/>
      <c r="K19" s="59"/>
      <c r="L19" s="59"/>
      <c r="M19" s="59"/>
      <c r="N19" s="59"/>
      <c r="O19" s="83">
        <f t="shared" si="0"/>
        <v>0</v>
      </c>
    </row>
    <row r="20" spans="1:15" ht="20.100000000000001" customHeight="1" thickTop="1" thickBot="1" x14ac:dyDescent="0.3">
      <c r="A20" s="82">
        <f>IF(कटोतियाँ[नाम]="","",ROWS($A$2:A17))</f>
        <v>16</v>
      </c>
      <c r="B20" s="82" t="str">
        <f>IF('शालादर्पण कार्मिक DATA'!A19="","",'शालादर्पण कार्मिक DATA'!A19)</f>
        <v>P</v>
      </c>
      <c r="C20" s="59"/>
      <c r="D20" s="59"/>
      <c r="E20" s="59"/>
      <c r="F20" s="59"/>
      <c r="G20" s="59"/>
      <c r="H20" s="59"/>
      <c r="I20" s="59"/>
      <c r="J20" s="59"/>
      <c r="K20" s="59"/>
      <c r="L20" s="59"/>
      <c r="M20" s="59"/>
      <c r="N20" s="59"/>
      <c r="O20" s="83">
        <f t="shared" si="0"/>
        <v>0</v>
      </c>
    </row>
    <row r="21" spans="1:15" ht="20.100000000000001" customHeight="1" thickTop="1" thickBot="1" x14ac:dyDescent="0.3">
      <c r="A21" s="82">
        <f>IF(कटोतियाँ[नाम]="","",ROWS($A$2:A18))</f>
        <v>17</v>
      </c>
      <c r="B21" s="82" t="str">
        <f>IF('शालादर्पण कार्मिक DATA'!A20="","",'शालादर्पण कार्मिक DATA'!A20)</f>
        <v>Q</v>
      </c>
      <c r="C21" s="59"/>
      <c r="D21" s="59"/>
      <c r="E21" s="59"/>
      <c r="F21" s="59"/>
      <c r="G21" s="59"/>
      <c r="H21" s="59"/>
      <c r="I21" s="59"/>
      <c r="J21" s="59"/>
      <c r="K21" s="59"/>
      <c r="L21" s="59"/>
      <c r="M21" s="59"/>
      <c r="N21" s="59"/>
      <c r="O21" s="83">
        <f t="shared" si="0"/>
        <v>0</v>
      </c>
    </row>
    <row r="22" spans="1:15" ht="20.100000000000001" customHeight="1" thickTop="1" thickBot="1" x14ac:dyDescent="0.3">
      <c r="A22" s="82">
        <f>IF(कटोतियाँ[नाम]="","",ROWS($A$2:A19))</f>
        <v>18</v>
      </c>
      <c r="B22" s="82" t="str">
        <f>IF('शालादर्पण कार्मिक DATA'!A21="","",'शालादर्पण कार्मिक DATA'!A21)</f>
        <v>R</v>
      </c>
      <c r="C22" s="59"/>
      <c r="D22" s="59"/>
      <c r="E22" s="59"/>
      <c r="F22" s="59"/>
      <c r="G22" s="59"/>
      <c r="H22" s="59"/>
      <c r="I22" s="59"/>
      <c r="J22" s="59"/>
      <c r="K22" s="59"/>
      <c r="L22" s="59"/>
      <c r="M22" s="59"/>
      <c r="N22" s="59"/>
      <c r="O22" s="83">
        <f t="shared" si="0"/>
        <v>0</v>
      </c>
    </row>
    <row r="23" spans="1:15" ht="20.100000000000001" customHeight="1" thickTop="1" thickBot="1" x14ac:dyDescent="0.3">
      <c r="A23" s="82">
        <f>IF(कटोतियाँ[नाम]="","",ROWS($A$2:A20))</f>
        <v>19</v>
      </c>
      <c r="B23" s="82" t="str">
        <f>IF('शालादर्पण कार्मिक DATA'!A22="","",'शालादर्पण कार्मिक DATA'!A22)</f>
        <v>S</v>
      </c>
      <c r="C23" s="59"/>
      <c r="D23" s="59"/>
      <c r="E23" s="59"/>
      <c r="F23" s="59"/>
      <c r="G23" s="59"/>
      <c r="H23" s="59"/>
      <c r="I23" s="59"/>
      <c r="J23" s="59"/>
      <c r="K23" s="59"/>
      <c r="L23" s="59"/>
      <c r="M23" s="59"/>
      <c r="N23" s="59"/>
      <c r="O23" s="83">
        <f t="shared" si="0"/>
        <v>0</v>
      </c>
    </row>
    <row r="24" spans="1:15" ht="20.100000000000001" customHeight="1" thickTop="1" thickBot="1" x14ac:dyDescent="0.3">
      <c r="A24" s="82">
        <f>IF(कटोतियाँ[नाम]="","",ROWS($A$2:A21))</f>
        <v>20</v>
      </c>
      <c r="B24" s="82" t="str">
        <f>IF('शालादर्पण कार्मिक DATA'!A23="","",'शालादर्पण कार्मिक DATA'!A23)</f>
        <v>T</v>
      </c>
      <c r="C24" s="59"/>
      <c r="D24" s="59"/>
      <c r="E24" s="59"/>
      <c r="F24" s="59"/>
      <c r="G24" s="59"/>
      <c r="H24" s="59"/>
      <c r="I24" s="59"/>
      <c r="J24" s="59"/>
      <c r="K24" s="59"/>
      <c r="L24" s="59"/>
      <c r="M24" s="59"/>
      <c r="N24" s="59"/>
      <c r="O24" s="83">
        <f t="shared" si="0"/>
        <v>0</v>
      </c>
    </row>
    <row r="25" spans="1:15" ht="20.100000000000001" customHeight="1" thickTop="1" thickBot="1" x14ac:dyDescent="0.3">
      <c r="A25" s="82">
        <f>IF(कटोतियाँ[नाम]="","",ROWS($A$2:A22))</f>
        <v>21</v>
      </c>
      <c r="B25" s="82" t="str">
        <f>IF('शालादर्पण कार्मिक DATA'!A24="","",'शालादर्पण कार्मिक DATA'!A24)</f>
        <v>U</v>
      </c>
      <c r="C25" s="59"/>
      <c r="D25" s="59"/>
      <c r="E25" s="59"/>
      <c r="F25" s="59"/>
      <c r="G25" s="59"/>
      <c r="H25" s="59"/>
      <c r="I25" s="59"/>
      <c r="J25" s="59"/>
      <c r="K25" s="59"/>
      <c r="L25" s="59"/>
      <c r="M25" s="59"/>
      <c r="N25" s="59"/>
      <c r="O25" s="83">
        <f t="shared" si="0"/>
        <v>0</v>
      </c>
    </row>
    <row r="26" spans="1:15" ht="20.100000000000001" customHeight="1" thickTop="1" thickBot="1" x14ac:dyDescent="0.3">
      <c r="A26" s="82">
        <f>IF(कटोतियाँ[नाम]="","",ROWS($A$2:A23))</f>
        <v>22</v>
      </c>
      <c r="B26" s="82" t="str">
        <f>IF('शालादर्पण कार्मिक DATA'!A25="","",'शालादर्पण कार्मिक DATA'!A25)</f>
        <v>V</v>
      </c>
      <c r="C26" s="59"/>
      <c r="D26" s="59"/>
      <c r="E26" s="59"/>
      <c r="F26" s="59"/>
      <c r="G26" s="59"/>
      <c r="H26" s="59"/>
      <c r="I26" s="59"/>
      <c r="J26" s="59"/>
      <c r="K26" s="59"/>
      <c r="L26" s="59"/>
      <c r="M26" s="59"/>
      <c r="N26" s="59"/>
      <c r="O26" s="83">
        <f t="shared" si="0"/>
        <v>0</v>
      </c>
    </row>
    <row r="27" spans="1:15" ht="20.100000000000001" customHeight="1" thickTop="1" thickBot="1" x14ac:dyDescent="0.3">
      <c r="A27" s="82">
        <f>IF(कटोतियाँ[नाम]="","",ROWS($A$2:A24))</f>
        <v>23</v>
      </c>
      <c r="B27" s="82" t="str">
        <f>IF('शालादर्पण कार्मिक DATA'!A26="","",'शालादर्पण कार्मिक DATA'!A26)</f>
        <v>W</v>
      </c>
      <c r="C27" s="59"/>
      <c r="D27" s="59"/>
      <c r="E27" s="59"/>
      <c r="F27" s="59"/>
      <c r="G27" s="59"/>
      <c r="H27" s="59"/>
      <c r="I27" s="59"/>
      <c r="J27" s="59"/>
      <c r="K27" s="59"/>
      <c r="L27" s="59"/>
      <c r="M27" s="59"/>
      <c r="N27" s="59"/>
      <c r="O27" s="83">
        <f t="shared" si="0"/>
        <v>0</v>
      </c>
    </row>
    <row r="28" spans="1:15" ht="20.100000000000001" customHeight="1" thickTop="1" thickBot="1" x14ac:dyDescent="0.3">
      <c r="A28" s="82">
        <f>IF(कटोतियाँ[नाम]="","",ROWS($A$2:A25))</f>
        <v>24</v>
      </c>
      <c r="B28" s="82" t="str">
        <f>IF('शालादर्पण कार्मिक DATA'!A27="","",'शालादर्पण कार्मिक DATA'!A27)</f>
        <v>X</v>
      </c>
      <c r="C28" s="59"/>
      <c r="D28" s="59"/>
      <c r="E28" s="59"/>
      <c r="F28" s="59"/>
      <c r="G28" s="59"/>
      <c r="H28" s="59"/>
      <c r="I28" s="59"/>
      <c r="J28" s="59"/>
      <c r="K28" s="59"/>
      <c r="L28" s="59"/>
      <c r="M28" s="59"/>
      <c r="N28" s="59"/>
      <c r="O28" s="83">
        <f t="shared" si="0"/>
        <v>0</v>
      </c>
    </row>
    <row r="29" spans="1:15" ht="20.100000000000001" customHeight="1" thickTop="1" thickBot="1" x14ac:dyDescent="0.3">
      <c r="A29" s="82">
        <f>IF(कटोतियाँ[नाम]="","",ROWS($A$2:A26))</f>
        <v>25</v>
      </c>
      <c r="B29" s="82" t="str">
        <f>IF('शालादर्पण कार्मिक DATA'!A28="","",'शालादर्पण कार्मिक DATA'!A28)</f>
        <v>Z</v>
      </c>
      <c r="C29" s="59"/>
      <c r="D29" s="59"/>
      <c r="E29" s="59"/>
      <c r="F29" s="59"/>
      <c r="G29" s="59"/>
      <c r="H29" s="59"/>
      <c r="I29" s="59"/>
      <c r="J29" s="59"/>
      <c r="K29" s="59"/>
      <c r="L29" s="59"/>
      <c r="M29" s="59"/>
      <c r="N29" s="59"/>
      <c r="O29" s="83">
        <f t="shared" si="0"/>
        <v>0</v>
      </c>
    </row>
    <row r="30" spans="1:15" ht="20.100000000000001" customHeight="1" thickTop="1" thickBot="1" x14ac:dyDescent="0.3">
      <c r="A30" s="82" t="str">
        <f>IF(कटोतियाँ[नाम]="","",ROWS($A$2:A27))</f>
        <v/>
      </c>
      <c r="B30" s="82" t="str">
        <f>IF('शालादर्पण कार्मिक DATA'!A29="","",'शालादर्पण कार्मिक DATA'!A29)</f>
        <v/>
      </c>
      <c r="C30" s="59"/>
      <c r="D30" s="59"/>
      <c r="E30" s="59"/>
      <c r="F30" s="59"/>
      <c r="G30" s="59"/>
      <c r="H30" s="59"/>
      <c r="I30" s="59"/>
      <c r="J30" s="59"/>
      <c r="K30" s="59"/>
      <c r="L30" s="59"/>
      <c r="M30" s="59"/>
      <c r="N30" s="59"/>
      <c r="O30" s="83">
        <f t="shared" si="0"/>
        <v>0</v>
      </c>
    </row>
    <row r="31" spans="1:15" ht="20.100000000000001" customHeight="1" thickTop="1" thickBot="1" x14ac:dyDescent="0.3">
      <c r="A31" s="82" t="str">
        <f>IF(कटोतियाँ[नाम]="","",ROWS($A$2:A28))</f>
        <v/>
      </c>
      <c r="B31" s="82" t="str">
        <f>IF('शालादर्पण कार्मिक DATA'!A30="","",'शालादर्पण कार्मिक DATA'!A30)</f>
        <v/>
      </c>
      <c r="C31" s="59"/>
      <c r="D31" s="59"/>
      <c r="E31" s="59"/>
      <c r="F31" s="59"/>
      <c r="G31" s="59"/>
      <c r="H31" s="59"/>
      <c r="I31" s="59"/>
      <c r="J31" s="59"/>
      <c r="K31" s="59"/>
      <c r="L31" s="59"/>
      <c r="M31" s="59"/>
      <c r="N31" s="59"/>
      <c r="O31" s="83">
        <f t="shared" si="0"/>
        <v>0</v>
      </c>
    </row>
    <row r="32" spans="1:15" ht="20.100000000000001" customHeight="1" thickTop="1" thickBot="1" x14ac:dyDescent="0.3">
      <c r="A32" s="82" t="str">
        <f>IF(कटोतियाँ[नाम]="","",ROWS($A$2:A29))</f>
        <v/>
      </c>
      <c r="B32" s="82" t="str">
        <f>IF('शालादर्पण कार्मिक DATA'!A31="","",'शालादर्पण कार्मिक DATA'!A31)</f>
        <v/>
      </c>
      <c r="C32" s="59"/>
      <c r="D32" s="59"/>
      <c r="E32" s="59"/>
      <c r="F32" s="59"/>
      <c r="G32" s="59"/>
      <c r="H32" s="59"/>
      <c r="I32" s="59"/>
      <c r="J32" s="59"/>
      <c r="K32" s="59"/>
      <c r="L32" s="59"/>
      <c r="M32" s="59"/>
      <c r="N32" s="59"/>
      <c r="O32" s="83">
        <f t="shared" si="0"/>
        <v>0</v>
      </c>
    </row>
    <row r="33" spans="1:15" ht="20.100000000000001" customHeight="1" thickTop="1" thickBot="1" x14ac:dyDescent="0.3">
      <c r="A33" s="82" t="str">
        <f>IF(कटोतियाँ[नाम]="","",ROWS($A$2:A30))</f>
        <v/>
      </c>
      <c r="B33" s="82" t="str">
        <f>IF('शालादर्पण कार्मिक DATA'!A32="","",'शालादर्पण कार्मिक DATA'!A32)</f>
        <v/>
      </c>
      <c r="C33" s="59"/>
      <c r="D33" s="59"/>
      <c r="E33" s="59"/>
      <c r="F33" s="59"/>
      <c r="G33" s="59"/>
      <c r="H33" s="59"/>
      <c r="I33" s="59"/>
      <c r="J33" s="59"/>
      <c r="K33" s="59"/>
      <c r="L33" s="59"/>
      <c r="M33" s="59"/>
      <c r="N33" s="59"/>
      <c r="O33" s="83">
        <f t="shared" si="0"/>
        <v>0</v>
      </c>
    </row>
    <row r="34" spans="1:15" ht="20.100000000000001" customHeight="1" thickTop="1" thickBot="1" x14ac:dyDescent="0.3">
      <c r="A34" s="82" t="str">
        <f>IF(कटोतियाँ[नाम]="","",ROWS($A$2:A31))</f>
        <v/>
      </c>
      <c r="B34" s="82" t="str">
        <f>IF('शालादर्पण कार्मिक DATA'!A33="","",'शालादर्पण कार्मिक DATA'!A33)</f>
        <v/>
      </c>
      <c r="C34" s="59"/>
      <c r="D34" s="59"/>
      <c r="E34" s="59"/>
      <c r="F34" s="59"/>
      <c r="G34" s="59"/>
      <c r="H34" s="59"/>
      <c r="I34" s="59"/>
      <c r="J34" s="59"/>
      <c r="K34" s="59"/>
      <c r="L34" s="59"/>
      <c r="M34" s="59"/>
      <c r="N34" s="59"/>
      <c r="O34" s="83">
        <f t="shared" si="0"/>
        <v>0</v>
      </c>
    </row>
    <row r="35" spans="1:15" ht="20.100000000000001" customHeight="1" thickTop="1" thickBot="1" x14ac:dyDescent="0.3">
      <c r="A35" s="82" t="str">
        <f>IF(कटोतियाँ[नाम]="","",ROWS($A$2:A32))</f>
        <v/>
      </c>
      <c r="B35" s="82" t="str">
        <f>IF('शालादर्पण कार्मिक DATA'!A34="","",'शालादर्पण कार्मिक DATA'!A34)</f>
        <v/>
      </c>
      <c r="C35" s="59"/>
      <c r="D35" s="59"/>
      <c r="E35" s="59"/>
      <c r="F35" s="59"/>
      <c r="G35" s="59"/>
      <c r="H35" s="59"/>
      <c r="I35" s="59"/>
      <c r="J35" s="59"/>
      <c r="K35" s="59"/>
      <c r="L35" s="59"/>
      <c r="M35" s="59"/>
      <c r="N35" s="59"/>
      <c r="O35" s="83">
        <f t="shared" si="0"/>
        <v>0</v>
      </c>
    </row>
    <row r="36" spans="1:15" ht="20.100000000000001" customHeight="1" thickTop="1" thickBot="1" x14ac:dyDescent="0.3">
      <c r="A36" s="82" t="str">
        <f>IF(कटोतियाँ[नाम]="","",ROWS($A$2:A33))</f>
        <v/>
      </c>
      <c r="B36" s="82" t="str">
        <f>IF('शालादर्पण कार्मिक DATA'!A35="","",'शालादर्पण कार्मिक DATA'!A35)</f>
        <v/>
      </c>
      <c r="C36" s="59"/>
      <c r="D36" s="59"/>
      <c r="E36" s="59"/>
      <c r="F36" s="59"/>
      <c r="G36" s="59"/>
      <c r="H36" s="59"/>
      <c r="I36" s="59"/>
      <c r="J36" s="59"/>
      <c r="K36" s="59"/>
      <c r="L36" s="59"/>
      <c r="M36" s="59"/>
      <c r="N36" s="59"/>
      <c r="O36" s="83">
        <f t="shared" si="0"/>
        <v>0</v>
      </c>
    </row>
    <row r="37" spans="1:15" ht="20.100000000000001" customHeight="1" thickTop="1" thickBot="1" x14ac:dyDescent="0.3">
      <c r="A37" s="82" t="str">
        <f>IF(कटोतियाँ[नाम]="","",ROWS($A$2:A34))</f>
        <v/>
      </c>
      <c r="B37" s="82" t="str">
        <f>IF('शालादर्पण कार्मिक DATA'!A36="","",'शालादर्पण कार्मिक DATA'!A36)</f>
        <v/>
      </c>
      <c r="C37" s="59"/>
      <c r="D37" s="59"/>
      <c r="E37" s="59"/>
      <c r="F37" s="59"/>
      <c r="G37" s="59"/>
      <c r="H37" s="59"/>
      <c r="I37" s="59"/>
      <c r="J37" s="59"/>
      <c r="K37" s="59"/>
      <c r="L37" s="59"/>
      <c r="M37" s="59"/>
      <c r="N37" s="59"/>
      <c r="O37" s="83">
        <f t="shared" si="0"/>
        <v>0</v>
      </c>
    </row>
    <row r="38" spans="1:15" ht="20.100000000000001" customHeight="1" thickTop="1" thickBot="1" x14ac:dyDescent="0.3">
      <c r="A38" s="82" t="str">
        <f>IF(कटोतियाँ[नाम]="","",ROWS($A$2:A35))</f>
        <v/>
      </c>
      <c r="B38" s="82" t="str">
        <f>IF('शालादर्पण कार्मिक DATA'!A37="","",'शालादर्पण कार्मिक DATA'!A37)</f>
        <v/>
      </c>
      <c r="C38" s="59"/>
      <c r="D38" s="59"/>
      <c r="E38" s="59"/>
      <c r="F38" s="59"/>
      <c r="G38" s="59"/>
      <c r="H38" s="59"/>
      <c r="I38" s="59"/>
      <c r="J38" s="59"/>
      <c r="K38" s="59"/>
      <c r="L38" s="59"/>
      <c r="M38" s="59"/>
      <c r="N38" s="59"/>
      <c r="O38" s="83">
        <f t="shared" si="0"/>
        <v>0</v>
      </c>
    </row>
    <row r="39" spans="1:15" ht="20.100000000000001" customHeight="1" thickTop="1" thickBot="1" x14ac:dyDescent="0.3">
      <c r="A39" s="82" t="str">
        <f>IF(कटोतियाँ[नाम]="","",ROWS($A$2:A36))</f>
        <v/>
      </c>
      <c r="B39" s="82" t="str">
        <f>IF('शालादर्पण कार्मिक DATA'!A38="","",'शालादर्पण कार्मिक DATA'!A38)</f>
        <v/>
      </c>
      <c r="C39" s="59"/>
      <c r="D39" s="59"/>
      <c r="E39" s="59"/>
      <c r="F39" s="59"/>
      <c r="G39" s="59"/>
      <c r="H39" s="59"/>
      <c r="I39" s="59"/>
      <c r="J39" s="59"/>
      <c r="K39" s="59"/>
      <c r="L39" s="59"/>
      <c r="M39" s="59"/>
      <c r="N39" s="59"/>
      <c r="O39" s="83">
        <f t="shared" si="0"/>
        <v>0</v>
      </c>
    </row>
    <row r="40" spans="1:15" ht="20.100000000000001" customHeight="1" thickTop="1" thickBot="1" x14ac:dyDescent="0.3">
      <c r="A40" s="82" t="str">
        <f>IF(कटोतियाँ[नाम]="","",ROWS($A$2:A37))</f>
        <v/>
      </c>
      <c r="B40" s="82" t="str">
        <f>IF('शालादर्पण कार्मिक DATA'!A39="","",'शालादर्पण कार्मिक DATA'!A39)</f>
        <v/>
      </c>
      <c r="C40" s="59"/>
      <c r="D40" s="59"/>
      <c r="E40" s="59"/>
      <c r="F40" s="59"/>
      <c r="G40" s="59"/>
      <c r="H40" s="59"/>
      <c r="I40" s="59"/>
      <c r="J40" s="59"/>
      <c r="K40" s="59"/>
      <c r="L40" s="59"/>
      <c r="M40" s="59"/>
      <c r="N40" s="59"/>
      <c r="O40" s="83">
        <f t="shared" si="0"/>
        <v>0</v>
      </c>
    </row>
    <row r="41" spans="1:15" ht="20.100000000000001" customHeight="1" thickTop="1" thickBot="1" x14ac:dyDescent="0.3">
      <c r="A41" s="82" t="str">
        <f>IF(कटोतियाँ[नाम]="","",ROWS($A$2:A38))</f>
        <v/>
      </c>
      <c r="B41" s="82" t="str">
        <f>IF('शालादर्पण कार्मिक DATA'!A40="","",'शालादर्पण कार्मिक DATA'!A40)</f>
        <v/>
      </c>
      <c r="C41" s="59"/>
      <c r="D41" s="59"/>
      <c r="E41" s="59"/>
      <c r="F41" s="59"/>
      <c r="G41" s="59"/>
      <c r="H41" s="59"/>
      <c r="I41" s="59"/>
      <c r="J41" s="59"/>
      <c r="K41" s="59"/>
      <c r="L41" s="59"/>
      <c r="M41" s="59"/>
      <c r="N41" s="59"/>
      <c r="O41" s="83">
        <f t="shared" si="0"/>
        <v>0</v>
      </c>
    </row>
    <row r="42" spans="1:15" ht="20.100000000000001" customHeight="1" thickTop="1" thickBot="1" x14ac:dyDescent="0.3">
      <c r="A42" s="82" t="str">
        <f>IF(कटोतियाँ[नाम]="","",ROWS($A$2:A39))</f>
        <v/>
      </c>
      <c r="B42" s="82" t="str">
        <f>IF('शालादर्पण कार्मिक DATA'!A41="","",'शालादर्पण कार्मिक DATA'!A41)</f>
        <v/>
      </c>
      <c r="C42" s="59"/>
      <c r="D42" s="59"/>
      <c r="E42" s="59"/>
      <c r="F42" s="59"/>
      <c r="G42" s="59"/>
      <c r="H42" s="59"/>
      <c r="I42" s="59"/>
      <c r="J42" s="59"/>
      <c r="K42" s="59"/>
      <c r="L42" s="59"/>
      <c r="M42" s="59"/>
      <c r="N42" s="59"/>
      <c r="O42" s="83">
        <f t="shared" si="0"/>
        <v>0</v>
      </c>
    </row>
    <row r="43" spans="1:15" ht="20.100000000000001" customHeight="1" thickTop="1" thickBot="1" x14ac:dyDescent="0.3">
      <c r="A43" s="82" t="str">
        <f>IF(कटोतियाँ[नाम]="","",ROWS($A$2:A40))</f>
        <v/>
      </c>
      <c r="B43" s="82" t="str">
        <f>IF('शालादर्पण कार्मिक DATA'!A42="","",'शालादर्पण कार्मिक DATA'!A42)</f>
        <v/>
      </c>
      <c r="C43" s="59"/>
      <c r="D43" s="59"/>
      <c r="E43" s="59"/>
      <c r="F43" s="59"/>
      <c r="G43" s="59"/>
      <c r="H43" s="59"/>
      <c r="I43" s="59"/>
      <c r="J43" s="59"/>
      <c r="K43" s="59"/>
      <c r="L43" s="59"/>
      <c r="M43" s="59"/>
      <c r="N43" s="59"/>
      <c r="O43" s="83">
        <f t="shared" si="0"/>
        <v>0</v>
      </c>
    </row>
    <row r="44" spans="1:15" ht="20.100000000000001" customHeight="1" thickTop="1" thickBot="1" x14ac:dyDescent="0.3">
      <c r="A44" s="82" t="str">
        <f>IF(कटोतियाँ[नाम]="","",ROWS($A$2:A41))</f>
        <v/>
      </c>
      <c r="B44" s="82" t="str">
        <f>IF('शालादर्पण कार्मिक DATA'!A43="","",'शालादर्पण कार्मिक DATA'!A43)</f>
        <v/>
      </c>
      <c r="C44" s="59"/>
      <c r="D44" s="59"/>
      <c r="E44" s="59"/>
      <c r="F44" s="59"/>
      <c r="G44" s="59"/>
      <c r="H44" s="59"/>
      <c r="I44" s="59"/>
      <c r="J44" s="59"/>
      <c r="K44" s="59"/>
      <c r="L44" s="59"/>
      <c r="M44" s="59"/>
      <c r="N44" s="59"/>
      <c r="O44" s="83">
        <f t="shared" si="0"/>
        <v>0</v>
      </c>
    </row>
    <row r="45" spans="1:15" ht="20.100000000000001" customHeight="1" thickTop="1" thickBot="1" x14ac:dyDescent="0.3">
      <c r="A45" s="82" t="str">
        <f>IF(कटोतियाँ[नाम]="","",ROWS($A$2:A42))</f>
        <v/>
      </c>
      <c r="B45" s="82" t="str">
        <f>IF('शालादर्पण कार्मिक DATA'!A44="","",'शालादर्पण कार्मिक DATA'!A44)</f>
        <v/>
      </c>
      <c r="C45" s="59"/>
      <c r="D45" s="59"/>
      <c r="E45" s="59"/>
      <c r="F45" s="59"/>
      <c r="G45" s="59"/>
      <c r="H45" s="59"/>
      <c r="I45" s="59"/>
      <c r="J45" s="59"/>
      <c r="K45" s="59"/>
      <c r="L45" s="59"/>
      <c r="M45" s="59"/>
      <c r="N45" s="59"/>
      <c r="O45" s="83">
        <f t="shared" si="0"/>
        <v>0</v>
      </c>
    </row>
    <row r="46" spans="1:15" ht="20.100000000000001" customHeight="1" thickTop="1" thickBot="1" x14ac:dyDescent="0.3">
      <c r="A46" s="82" t="str">
        <f>IF(कटोतियाँ[नाम]="","",ROWS($A$2:A43))</f>
        <v/>
      </c>
      <c r="B46" s="82" t="str">
        <f>IF('शालादर्पण कार्मिक DATA'!A45="","",'शालादर्पण कार्मिक DATA'!A45)</f>
        <v/>
      </c>
      <c r="C46" s="59"/>
      <c r="D46" s="59"/>
      <c r="E46" s="59"/>
      <c r="F46" s="59"/>
      <c r="G46" s="59"/>
      <c r="H46" s="59"/>
      <c r="I46" s="59"/>
      <c r="J46" s="59"/>
      <c r="K46" s="59"/>
      <c r="L46" s="59"/>
      <c r="M46" s="59"/>
      <c r="N46" s="59"/>
      <c r="O46" s="83">
        <f t="shared" si="0"/>
        <v>0</v>
      </c>
    </row>
    <row r="47" spans="1:15" ht="20.100000000000001" customHeight="1" thickTop="1" thickBot="1" x14ac:dyDescent="0.3">
      <c r="A47" s="82" t="str">
        <f>IF(कटोतियाँ[नाम]="","",ROWS($A$2:A44))</f>
        <v/>
      </c>
      <c r="B47" s="82" t="str">
        <f>IF('शालादर्पण कार्मिक DATA'!A46="","",'शालादर्पण कार्मिक DATA'!A46)</f>
        <v/>
      </c>
      <c r="C47" s="59"/>
      <c r="D47" s="59"/>
      <c r="E47" s="59"/>
      <c r="F47" s="59"/>
      <c r="G47" s="59"/>
      <c r="H47" s="59"/>
      <c r="I47" s="59"/>
      <c r="J47" s="59"/>
      <c r="K47" s="59"/>
      <c r="L47" s="59"/>
      <c r="M47" s="59"/>
      <c r="N47" s="59"/>
      <c r="O47" s="83">
        <f t="shared" si="0"/>
        <v>0</v>
      </c>
    </row>
    <row r="48" spans="1:15" ht="20.100000000000001" customHeight="1" thickTop="1" thickBot="1" x14ac:dyDescent="0.3">
      <c r="A48" s="82" t="str">
        <f>IF(कटोतियाँ[नाम]="","",ROWS($A$2:A45))</f>
        <v/>
      </c>
      <c r="B48" s="82" t="str">
        <f>IF('शालादर्पण कार्मिक DATA'!A47="","",'शालादर्पण कार्मिक DATA'!A47)</f>
        <v/>
      </c>
      <c r="C48" s="59"/>
      <c r="D48" s="59"/>
      <c r="E48" s="59"/>
      <c r="F48" s="59"/>
      <c r="G48" s="59"/>
      <c r="H48" s="59"/>
      <c r="I48" s="59"/>
      <c r="J48" s="59"/>
      <c r="K48" s="59"/>
      <c r="L48" s="59"/>
      <c r="M48" s="59"/>
      <c r="N48" s="59"/>
      <c r="O48" s="83">
        <f t="shared" si="0"/>
        <v>0</v>
      </c>
    </row>
    <row r="49" spans="1:15" ht="20.100000000000001" customHeight="1" thickTop="1" thickBot="1" x14ac:dyDescent="0.3">
      <c r="A49" s="82" t="str">
        <f>IF(कटोतियाँ[नाम]="","",ROWS($A$2:A46))</f>
        <v/>
      </c>
      <c r="B49" s="82" t="str">
        <f>IF('शालादर्पण कार्मिक DATA'!A48="","",'शालादर्पण कार्मिक DATA'!A48)</f>
        <v/>
      </c>
      <c r="C49" s="59"/>
      <c r="D49" s="59"/>
      <c r="E49" s="59"/>
      <c r="F49" s="59"/>
      <c r="G49" s="59"/>
      <c r="H49" s="59"/>
      <c r="I49" s="59"/>
      <c r="J49" s="59"/>
      <c r="K49" s="59"/>
      <c r="L49" s="59"/>
      <c r="M49" s="59"/>
      <c r="N49" s="59"/>
      <c r="O49" s="83">
        <f t="shared" si="0"/>
        <v>0</v>
      </c>
    </row>
    <row r="50" spans="1:15" ht="20.100000000000001" customHeight="1" thickTop="1" thickBot="1" x14ac:dyDescent="0.3">
      <c r="A50" s="82" t="str">
        <f>IF(कटोतियाँ[नाम]="","",ROWS($A$2:A47))</f>
        <v/>
      </c>
      <c r="B50" s="82" t="str">
        <f>IF('शालादर्पण कार्मिक DATA'!A49="","",'शालादर्पण कार्मिक DATA'!A49)</f>
        <v/>
      </c>
      <c r="C50" s="59"/>
      <c r="D50" s="59"/>
      <c r="E50" s="59"/>
      <c r="F50" s="59"/>
      <c r="G50" s="59"/>
      <c r="H50" s="59"/>
      <c r="I50" s="59"/>
      <c r="J50" s="59"/>
      <c r="K50" s="59"/>
      <c r="L50" s="59"/>
      <c r="M50" s="59"/>
      <c r="N50" s="59"/>
      <c r="O50" s="83">
        <f t="shared" si="0"/>
        <v>0</v>
      </c>
    </row>
    <row r="51" spans="1:15" ht="20.100000000000001" customHeight="1" thickTop="1" thickBot="1" x14ac:dyDescent="0.3">
      <c r="A51" s="82" t="str">
        <f>IF(कटोतियाँ[नाम]="","",ROWS($A$2:A48))</f>
        <v/>
      </c>
      <c r="B51" s="82" t="str">
        <f>IF('शालादर्पण कार्मिक DATA'!A50="","",'शालादर्पण कार्मिक DATA'!A50)</f>
        <v/>
      </c>
      <c r="C51" s="59"/>
      <c r="D51" s="59"/>
      <c r="E51" s="59"/>
      <c r="F51" s="59"/>
      <c r="G51" s="59"/>
      <c r="H51" s="59"/>
      <c r="I51" s="59"/>
      <c r="J51" s="59"/>
      <c r="K51" s="59"/>
      <c r="L51" s="59"/>
      <c r="M51" s="59"/>
      <c r="N51" s="59"/>
      <c r="O51" s="83">
        <f t="shared" si="0"/>
        <v>0</v>
      </c>
    </row>
    <row r="52" spans="1:15" ht="20.100000000000001" customHeight="1" thickTop="1" thickBot="1" x14ac:dyDescent="0.3">
      <c r="A52" s="82" t="str">
        <f>IF(कटोतियाँ[नाम]="","",ROWS($A$2:A49))</f>
        <v/>
      </c>
      <c r="B52" s="82" t="str">
        <f>IF('शालादर्पण कार्मिक DATA'!A51="","",'शालादर्पण कार्मिक DATA'!A51)</f>
        <v/>
      </c>
      <c r="C52" s="59"/>
      <c r="D52" s="59"/>
      <c r="E52" s="59"/>
      <c r="F52" s="59"/>
      <c r="G52" s="59"/>
      <c r="H52" s="59"/>
      <c r="I52" s="59"/>
      <c r="J52" s="59"/>
      <c r="K52" s="59"/>
      <c r="L52" s="59"/>
      <c r="M52" s="59"/>
      <c r="N52" s="59"/>
      <c r="O52" s="83">
        <f t="shared" si="0"/>
        <v>0</v>
      </c>
    </row>
    <row r="53" spans="1:15" ht="20.100000000000001" customHeight="1" thickTop="1" thickBot="1" x14ac:dyDescent="0.3">
      <c r="A53" s="82" t="str">
        <f>IF(कटोतियाँ[नाम]="","",ROWS($A$2:A50))</f>
        <v/>
      </c>
      <c r="B53" s="82" t="str">
        <f>IF('शालादर्पण कार्मिक DATA'!A52="","",'शालादर्पण कार्मिक DATA'!A52)</f>
        <v/>
      </c>
      <c r="C53" s="59"/>
      <c r="D53" s="59"/>
      <c r="E53" s="59"/>
      <c r="F53" s="59"/>
      <c r="G53" s="59"/>
      <c r="H53" s="59"/>
      <c r="I53" s="59"/>
      <c r="J53" s="59"/>
      <c r="K53" s="59"/>
      <c r="L53" s="59"/>
      <c r="M53" s="59"/>
      <c r="N53" s="59"/>
      <c r="O53" s="83">
        <f t="shared" si="0"/>
        <v>0</v>
      </c>
    </row>
    <row r="54" spans="1:15" ht="20.100000000000001" customHeight="1" thickTop="1" thickBot="1" x14ac:dyDescent="0.3">
      <c r="A54" s="82" t="str">
        <f>IF(कटोतियाँ[नाम]="","",ROWS($A$2:A51))</f>
        <v/>
      </c>
      <c r="B54" s="82" t="str">
        <f>IF('शालादर्पण कार्मिक DATA'!A53="","",'शालादर्पण कार्मिक DATA'!A53)</f>
        <v/>
      </c>
      <c r="C54" s="59"/>
      <c r="D54" s="59"/>
      <c r="E54" s="59"/>
      <c r="F54" s="59"/>
      <c r="G54" s="59"/>
      <c r="H54" s="59"/>
      <c r="I54" s="59"/>
      <c r="J54" s="59"/>
      <c r="K54" s="59"/>
      <c r="L54" s="59"/>
      <c r="M54" s="59"/>
      <c r="N54" s="59"/>
      <c r="O54" s="83">
        <f t="shared" si="0"/>
        <v>0</v>
      </c>
    </row>
    <row r="55" spans="1:15" ht="20.100000000000001" customHeight="1" thickTop="1" thickBot="1" x14ac:dyDescent="0.3">
      <c r="A55" s="82" t="str">
        <f>IF(कटोतियाँ[नाम]="","",ROWS($A$2:A52))</f>
        <v/>
      </c>
      <c r="B55" s="82" t="str">
        <f>IF('शालादर्पण कार्मिक DATA'!A54="","",'शालादर्पण कार्मिक DATA'!A54)</f>
        <v/>
      </c>
      <c r="C55" s="59"/>
      <c r="D55" s="59"/>
      <c r="E55" s="59"/>
      <c r="F55" s="59"/>
      <c r="G55" s="59"/>
      <c r="H55" s="59"/>
      <c r="I55" s="59"/>
      <c r="J55" s="59"/>
      <c r="K55" s="59"/>
      <c r="L55" s="59"/>
      <c r="M55" s="59"/>
      <c r="N55" s="59"/>
      <c r="O55" s="83">
        <f t="shared" si="0"/>
        <v>0</v>
      </c>
    </row>
    <row r="56" spans="1:15" ht="20.100000000000001" customHeight="1" thickTop="1" thickBot="1" x14ac:dyDescent="0.3">
      <c r="A56" s="82" t="str">
        <f>IF(कटोतियाँ[नाम]="","",ROWS($A$2:A53))</f>
        <v/>
      </c>
      <c r="B56" s="82" t="str">
        <f>IF('शालादर्पण कार्मिक DATA'!A55="","",'शालादर्पण कार्मिक DATA'!A55)</f>
        <v/>
      </c>
      <c r="C56" s="59"/>
      <c r="D56" s="59"/>
      <c r="E56" s="59"/>
      <c r="F56" s="59"/>
      <c r="G56" s="59"/>
      <c r="H56" s="59"/>
      <c r="I56" s="59"/>
      <c r="J56" s="59"/>
      <c r="K56" s="59"/>
      <c r="L56" s="59"/>
      <c r="M56" s="59"/>
      <c r="N56" s="59"/>
      <c r="O56" s="83">
        <f t="shared" si="0"/>
        <v>0</v>
      </c>
    </row>
    <row r="57" spans="1:15" ht="20.100000000000001" customHeight="1" thickTop="1" thickBot="1" x14ac:dyDescent="0.3">
      <c r="A57" s="82" t="str">
        <f>IF(कटोतियाँ[नाम]="","",ROWS($A$2:A54))</f>
        <v/>
      </c>
      <c r="B57" s="82" t="str">
        <f>IF('शालादर्पण कार्मिक DATA'!A56="","",'शालादर्पण कार्मिक DATA'!A56)</f>
        <v/>
      </c>
      <c r="C57" s="59"/>
      <c r="D57" s="59"/>
      <c r="E57" s="59"/>
      <c r="F57" s="59"/>
      <c r="G57" s="59"/>
      <c r="H57" s="59"/>
      <c r="I57" s="59"/>
      <c r="J57" s="59"/>
      <c r="K57" s="59"/>
      <c r="L57" s="59"/>
      <c r="M57" s="59"/>
      <c r="N57" s="59"/>
      <c r="O57" s="83">
        <f t="shared" si="0"/>
        <v>0</v>
      </c>
    </row>
    <row r="58" spans="1:15" ht="20.100000000000001" customHeight="1" thickTop="1" thickBot="1" x14ac:dyDescent="0.3">
      <c r="A58" s="82" t="str">
        <f>IF(कटोतियाँ[नाम]="","",ROWS($A$2:A55))</f>
        <v/>
      </c>
      <c r="B58" s="82" t="str">
        <f>IF('शालादर्पण कार्मिक DATA'!A57="","",'शालादर्पण कार्मिक DATA'!A57)</f>
        <v/>
      </c>
      <c r="C58" s="59"/>
      <c r="D58" s="59"/>
      <c r="E58" s="59"/>
      <c r="F58" s="59"/>
      <c r="G58" s="59"/>
      <c r="H58" s="59"/>
      <c r="I58" s="59"/>
      <c r="J58" s="59"/>
      <c r="K58" s="59"/>
      <c r="L58" s="59"/>
      <c r="M58" s="59"/>
      <c r="N58" s="59"/>
      <c r="O58" s="83">
        <f t="shared" si="0"/>
        <v>0</v>
      </c>
    </row>
    <row r="59" spans="1:15" ht="20.100000000000001" customHeight="1" thickTop="1" thickBot="1" x14ac:dyDescent="0.3">
      <c r="A59" s="82" t="str">
        <f>IF(कटोतियाँ[नाम]="","",ROWS($A$2:A56))</f>
        <v/>
      </c>
      <c r="B59" s="82" t="str">
        <f>IF('शालादर्पण कार्मिक DATA'!A58="","",'शालादर्पण कार्मिक DATA'!A58)</f>
        <v/>
      </c>
      <c r="C59" s="59"/>
      <c r="D59" s="59"/>
      <c r="E59" s="59"/>
      <c r="F59" s="59"/>
      <c r="G59" s="59"/>
      <c r="H59" s="59"/>
      <c r="I59" s="59"/>
      <c r="J59" s="59"/>
      <c r="K59" s="59"/>
      <c r="L59" s="59"/>
      <c r="M59" s="59"/>
      <c r="N59" s="59"/>
      <c r="O59" s="83">
        <f t="shared" si="0"/>
        <v>0</v>
      </c>
    </row>
    <row r="60" spans="1:15" ht="20.100000000000001" customHeight="1" thickTop="1" thickBot="1" x14ac:dyDescent="0.3">
      <c r="A60" s="82" t="str">
        <f>IF(कटोतियाँ[नाम]="","",ROWS($A$2:A57))</f>
        <v/>
      </c>
      <c r="B60" s="82" t="str">
        <f>IF('शालादर्पण कार्मिक DATA'!A59="","",'शालादर्पण कार्मिक DATA'!A59)</f>
        <v/>
      </c>
      <c r="C60" s="59"/>
      <c r="D60" s="59"/>
      <c r="E60" s="59"/>
      <c r="F60" s="59"/>
      <c r="G60" s="59"/>
      <c r="H60" s="59"/>
      <c r="I60" s="59"/>
      <c r="J60" s="59"/>
      <c r="K60" s="59"/>
      <c r="L60" s="59"/>
      <c r="M60" s="59"/>
      <c r="N60" s="59"/>
      <c r="O60" s="83">
        <f t="shared" si="0"/>
        <v>0</v>
      </c>
    </row>
    <row r="61" spans="1:15" ht="20.100000000000001" customHeight="1" thickTop="1" thickBot="1" x14ac:dyDescent="0.3">
      <c r="A61" s="82" t="str">
        <f>IF(कटोतियाँ[नाम]="","",ROWS($A$2:A58))</f>
        <v/>
      </c>
      <c r="B61" s="82" t="str">
        <f>IF('शालादर्पण कार्मिक DATA'!A60="","",'शालादर्पण कार्मिक DATA'!A60)</f>
        <v/>
      </c>
      <c r="C61" s="59"/>
      <c r="D61" s="59"/>
      <c r="E61" s="59"/>
      <c r="F61" s="59"/>
      <c r="G61" s="59"/>
      <c r="H61" s="59"/>
      <c r="I61" s="59"/>
      <c r="J61" s="59"/>
      <c r="K61" s="59"/>
      <c r="L61" s="59"/>
      <c r="M61" s="59"/>
      <c r="N61" s="59"/>
      <c r="O61" s="83">
        <f t="shared" si="0"/>
        <v>0</v>
      </c>
    </row>
    <row r="62" spans="1:15" ht="20.100000000000001" customHeight="1" thickTop="1" thickBot="1" x14ac:dyDescent="0.3">
      <c r="A62" s="82" t="str">
        <f>IF(कटोतियाँ[नाम]="","",ROWS($A$2:A59))</f>
        <v/>
      </c>
      <c r="B62" s="82" t="str">
        <f>IF('शालादर्पण कार्मिक DATA'!A61="","",'शालादर्पण कार्मिक DATA'!A61)</f>
        <v/>
      </c>
      <c r="C62" s="59"/>
      <c r="D62" s="59"/>
      <c r="E62" s="59"/>
      <c r="F62" s="59"/>
      <c r="G62" s="59"/>
      <c r="H62" s="59"/>
      <c r="I62" s="59"/>
      <c r="J62" s="59"/>
      <c r="K62" s="59"/>
      <c r="L62" s="59"/>
      <c r="M62" s="59"/>
      <c r="N62" s="59"/>
      <c r="O62" s="83">
        <f t="shared" si="0"/>
        <v>0</v>
      </c>
    </row>
    <row r="63" spans="1:15" ht="20.100000000000001" customHeight="1" thickTop="1" thickBot="1" x14ac:dyDescent="0.3">
      <c r="A63" s="82" t="str">
        <f>IF(कटोतियाँ[नाम]="","",ROWS($A$2:A60))</f>
        <v/>
      </c>
      <c r="B63" s="82" t="str">
        <f>IF('शालादर्पण कार्मिक DATA'!A62="","",'शालादर्पण कार्मिक DATA'!A62)</f>
        <v/>
      </c>
      <c r="C63" s="59"/>
      <c r="D63" s="59"/>
      <c r="E63" s="59"/>
      <c r="F63" s="59"/>
      <c r="G63" s="59"/>
      <c r="H63" s="59"/>
      <c r="I63" s="59"/>
      <c r="J63" s="59"/>
      <c r="K63" s="59"/>
      <c r="L63" s="59"/>
      <c r="M63" s="59"/>
      <c r="N63" s="59"/>
      <c r="O63" s="83">
        <f t="shared" si="0"/>
        <v>0</v>
      </c>
    </row>
    <row r="64" spans="1:15" ht="20.100000000000001" customHeight="1" thickTop="1" thickBot="1" x14ac:dyDescent="0.3">
      <c r="A64" s="82" t="str">
        <f>IF(कटोतियाँ[नाम]="","",ROWS($A$2:A61))</f>
        <v/>
      </c>
      <c r="B64" s="82" t="str">
        <f>IF('शालादर्पण कार्मिक DATA'!A63="","",'शालादर्पण कार्मिक DATA'!A63)</f>
        <v/>
      </c>
      <c r="C64" s="59"/>
      <c r="D64" s="59"/>
      <c r="E64" s="59"/>
      <c r="F64" s="59"/>
      <c r="G64" s="59"/>
      <c r="H64" s="59"/>
      <c r="I64" s="59"/>
      <c r="J64" s="59"/>
      <c r="K64" s="59"/>
      <c r="L64" s="59"/>
      <c r="M64" s="59"/>
      <c r="N64" s="59"/>
      <c r="O64" s="83">
        <f t="shared" si="0"/>
        <v>0</v>
      </c>
    </row>
    <row r="65" spans="1:15" ht="20.100000000000001" customHeight="1" thickTop="1" thickBot="1" x14ac:dyDescent="0.3">
      <c r="A65" s="82" t="str">
        <f>IF(कटोतियाँ[नाम]="","",ROWS($A$2:A62))</f>
        <v/>
      </c>
      <c r="B65" s="82" t="str">
        <f>IF('शालादर्पण कार्मिक DATA'!A64="","",'शालादर्पण कार्मिक DATA'!A64)</f>
        <v/>
      </c>
      <c r="C65" s="59"/>
      <c r="D65" s="59"/>
      <c r="E65" s="59"/>
      <c r="F65" s="59"/>
      <c r="G65" s="59"/>
      <c r="H65" s="59"/>
      <c r="I65" s="59"/>
      <c r="J65" s="59"/>
      <c r="K65" s="59"/>
      <c r="L65" s="59"/>
      <c r="M65" s="59"/>
      <c r="N65" s="59"/>
      <c r="O65" s="83">
        <f t="shared" si="0"/>
        <v>0</v>
      </c>
    </row>
    <row r="66" spans="1:15" ht="20.100000000000001" customHeight="1" thickTop="1" thickBot="1" x14ac:dyDescent="0.3">
      <c r="A66" s="82" t="str">
        <f>IF(कटोतियाँ[नाम]="","",ROWS($A$2:A63))</f>
        <v/>
      </c>
      <c r="B66" s="82" t="str">
        <f>IF('शालादर्पण कार्मिक DATA'!A65="","",'शालादर्पण कार्मिक DATA'!A65)</f>
        <v/>
      </c>
      <c r="C66" s="59"/>
      <c r="D66" s="59"/>
      <c r="E66" s="59"/>
      <c r="F66" s="59"/>
      <c r="G66" s="59"/>
      <c r="H66" s="59"/>
      <c r="I66" s="59"/>
      <c r="J66" s="59"/>
      <c r="K66" s="59"/>
      <c r="L66" s="59"/>
      <c r="M66" s="59"/>
      <c r="N66" s="59"/>
      <c r="O66" s="83">
        <f t="shared" si="0"/>
        <v>0</v>
      </c>
    </row>
    <row r="67" spans="1:15" ht="20.100000000000001" customHeight="1" thickTop="1" thickBot="1" x14ac:dyDescent="0.3">
      <c r="A67" s="82" t="str">
        <f>IF(कटोतियाँ[नाम]="","",ROWS($A$2:A64))</f>
        <v/>
      </c>
      <c r="B67" s="82" t="str">
        <f>IF('शालादर्पण कार्मिक DATA'!A66="","",'शालादर्पण कार्मिक DATA'!A66)</f>
        <v/>
      </c>
      <c r="C67" s="59"/>
      <c r="D67" s="59"/>
      <c r="E67" s="59"/>
      <c r="F67" s="59"/>
      <c r="G67" s="59"/>
      <c r="H67" s="59"/>
      <c r="I67" s="59"/>
      <c r="J67" s="59"/>
      <c r="K67" s="59"/>
      <c r="L67" s="59"/>
      <c r="M67" s="59"/>
      <c r="N67" s="59"/>
      <c r="O67" s="83">
        <f t="shared" si="0"/>
        <v>0</v>
      </c>
    </row>
    <row r="68" spans="1:15" ht="20.100000000000001" customHeight="1" thickTop="1" thickBot="1" x14ac:dyDescent="0.3">
      <c r="A68" s="82" t="str">
        <f>IF(कटोतियाँ[नाम]="","",ROWS($A$2:A65))</f>
        <v/>
      </c>
      <c r="B68" s="82" t="str">
        <f>IF('शालादर्पण कार्मिक DATA'!A67="","",'शालादर्पण कार्मिक DATA'!A67)</f>
        <v/>
      </c>
      <c r="C68" s="59"/>
      <c r="D68" s="59"/>
      <c r="E68" s="59"/>
      <c r="F68" s="59"/>
      <c r="G68" s="59"/>
      <c r="H68" s="59"/>
      <c r="I68" s="59"/>
      <c r="J68" s="59"/>
      <c r="K68" s="59"/>
      <c r="L68" s="59"/>
      <c r="M68" s="59"/>
      <c r="N68" s="59"/>
      <c r="O68" s="83">
        <f t="shared" si="0"/>
        <v>0</v>
      </c>
    </row>
    <row r="69" spans="1:15" ht="20.100000000000001" customHeight="1" thickTop="1" thickBot="1" x14ac:dyDescent="0.3">
      <c r="A69" s="82" t="str">
        <f>IF(कटोतियाँ[नाम]="","",ROWS($A$2:A66))</f>
        <v/>
      </c>
      <c r="B69" s="82" t="str">
        <f>IF('शालादर्पण कार्मिक DATA'!A68="","",'शालादर्पण कार्मिक DATA'!A68)</f>
        <v/>
      </c>
      <c r="C69" s="59"/>
      <c r="D69" s="59"/>
      <c r="E69" s="59"/>
      <c r="F69" s="59"/>
      <c r="G69" s="59"/>
      <c r="H69" s="59"/>
      <c r="I69" s="59"/>
      <c r="J69" s="59"/>
      <c r="K69" s="59"/>
      <c r="L69" s="59"/>
      <c r="M69" s="59"/>
      <c r="N69" s="59"/>
      <c r="O69" s="83">
        <f t="shared" si="0"/>
        <v>0</v>
      </c>
    </row>
    <row r="70" spans="1:15" ht="20.100000000000001" customHeight="1" thickTop="1" thickBot="1" x14ac:dyDescent="0.3">
      <c r="A70" s="82" t="str">
        <f>IF(कटोतियाँ[नाम]="","",ROWS($A$2:A67))</f>
        <v/>
      </c>
      <c r="B70" s="82" t="str">
        <f>IF('शालादर्पण कार्मिक DATA'!A69="","",'शालादर्पण कार्मिक DATA'!A69)</f>
        <v/>
      </c>
      <c r="C70" s="59"/>
      <c r="D70" s="59"/>
      <c r="E70" s="59"/>
      <c r="F70" s="59"/>
      <c r="G70" s="59"/>
      <c r="H70" s="59"/>
      <c r="I70" s="59"/>
      <c r="J70" s="59"/>
      <c r="K70" s="59"/>
      <c r="L70" s="59"/>
      <c r="M70" s="59"/>
      <c r="N70" s="59"/>
      <c r="O70" s="83">
        <f t="shared" ref="O70:O104" si="1">SUM(C70:N70)</f>
        <v>0</v>
      </c>
    </row>
    <row r="71" spans="1:15" ht="20.100000000000001" customHeight="1" thickTop="1" thickBot="1" x14ac:dyDescent="0.3">
      <c r="A71" s="82" t="str">
        <f>IF(कटोतियाँ[नाम]="","",ROWS($A$2:A68))</f>
        <v/>
      </c>
      <c r="B71" s="82" t="str">
        <f>IF('शालादर्पण कार्मिक DATA'!A70="","",'शालादर्पण कार्मिक DATA'!A70)</f>
        <v/>
      </c>
      <c r="C71" s="59"/>
      <c r="D71" s="59"/>
      <c r="E71" s="59"/>
      <c r="F71" s="59"/>
      <c r="G71" s="59"/>
      <c r="H71" s="59"/>
      <c r="I71" s="59"/>
      <c r="J71" s="59"/>
      <c r="K71" s="59"/>
      <c r="L71" s="59"/>
      <c r="M71" s="59"/>
      <c r="N71" s="59"/>
      <c r="O71" s="83">
        <f t="shared" si="1"/>
        <v>0</v>
      </c>
    </row>
    <row r="72" spans="1:15" ht="20.100000000000001" customHeight="1" thickTop="1" thickBot="1" x14ac:dyDescent="0.3">
      <c r="A72" s="82" t="str">
        <f>IF(कटोतियाँ[नाम]="","",ROWS($A$2:A69))</f>
        <v/>
      </c>
      <c r="B72" s="82" t="str">
        <f>IF('शालादर्पण कार्मिक DATA'!A71="","",'शालादर्पण कार्मिक DATA'!A71)</f>
        <v/>
      </c>
      <c r="C72" s="59"/>
      <c r="D72" s="59"/>
      <c r="E72" s="59"/>
      <c r="F72" s="59"/>
      <c r="G72" s="59"/>
      <c r="H72" s="59"/>
      <c r="I72" s="59"/>
      <c r="J72" s="59"/>
      <c r="K72" s="59"/>
      <c r="L72" s="59"/>
      <c r="M72" s="59"/>
      <c r="N72" s="59"/>
      <c r="O72" s="83">
        <f t="shared" si="1"/>
        <v>0</v>
      </c>
    </row>
    <row r="73" spans="1:15" ht="20.100000000000001" customHeight="1" thickTop="1" thickBot="1" x14ac:dyDescent="0.3">
      <c r="A73" s="82" t="str">
        <f>IF(कटोतियाँ[नाम]="","",ROWS($A$2:A70))</f>
        <v/>
      </c>
      <c r="B73" s="82" t="str">
        <f>IF('शालादर्पण कार्मिक DATA'!A72="","",'शालादर्पण कार्मिक DATA'!A72)</f>
        <v/>
      </c>
      <c r="C73" s="59"/>
      <c r="D73" s="59"/>
      <c r="E73" s="59"/>
      <c r="F73" s="59"/>
      <c r="G73" s="59"/>
      <c r="H73" s="59"/>
      <c r="I73" s="59"/>
      <c r="J73" s="59"/>
      <c r="K73" s="59"/>
      <c r="L73" s="59"/>
      <c r="M73" s="59"/>
      <c r="N73" s="59"/>
      <c r="O73" s="83">
        <f t="shared" si="1"/>
        <v>0</v>
      </c>
    </row>
    <row r="74" spans="1:15" ht="20.100000000000001" customHeight="1" thickTop="1" thickBot="1" x14ac:dyDescent="0.3">
      <c r="A74" s="82" t="str">
        <f>IF(कटोतियाँ[नाम]="","",ROWS($A$2:A71))</f>
        <v/>
      </c>
      <c r="B74" s="82" t="str">
        <f>IF('शालादर्पण कार्मिक DATA'!A73="","",'शालादर्पण कार्मिक DATA'!A73)</f>
        <v/>
      </c>
      <c r="C74" s="59"/>
      <c r="D74" s="59"/>
      <c r="E74" s="59"/>
      <c r="F74" s="59"/>
      <c r="G74" s="59"/>
      <c r="H74" s="59"/>
      <c r="I74" s="59"/>
      <c r="J74" s="59"/>
      <c r="K74" s="59"/>
      <c r="L74" s="59"/>
      <c r="M74" s="59"/>
      <c r="N74" s="59"/>
      <c r="O74" s="83">
        <f t="shared" si="1"/>
        <v>0</v>
      </c>
    </row>
    <row r="75" spans="1:15" ht="20.100000000000001" customHeight="1" thickTop="1" thickBot="1" x14ac:dyDescent="0.3">
      <c r="A75" s="82" t="str">
        <f>IF(कटोतियाँ[नाम]="","",ROWS($A$2:A72))</f>
        <v/>
      </c>
      <c r="B75" s="82" t="str">
        <f>IF('शालादर्पण कार्मिक DATA'!A74="","",'शालादर्पण कार्मिक DATA'!A74)</f>
        <v/>
      </c>
      <c r="C75" s="59"/>
      <c r="D75" s="59"/>
      <c r="E75" s="59"/>
      <c r="F75" s="59"/>
      <c r="G75" s="59"/>
      <c r="H75" s="59"/>
      <c r="I75" s="59"/>
      <c r="J75" s="59"/>
      <c r="K75" s="59"/>
      <c r="L75" s="59"/>
      <c r="M75" s="59"/>
      <c r="N75" s="59"/>
      <c r="O75" s="83">
        <f t="shared" si="1"/>
        <v>0</v>
      </c>
    </row>
    <row r="76" spans="1:15" ht="20.100000000000001" customHeight="1" thickTop="1" thickBot="1" x14ac:dyDescent="0.3">
      <c r="A76" s="82" t="str">
        <f>IF(कटोतियाँ[नाम]="","",ROWS($A$2:A73))</f>
        <v/>
      </c>
      <c r="B76" s="82" t="str">
        <f>IF('शालादर्पण कार्मिक DATA'!A75="","",'शालादर्पण कार्मिक DATA'!A75)</f>
        <v/>
      </c>
      <c r="C76" s="59"/>
      <c r="D76" s="59"/>
      <c r="E76" s="59"/>
      <c r="F76" s="59"/>
      <c r="G76" s="59"/>
      <c r="H76" s="59"/>
      <c r="I76" s="59"/>
      <c r="J76" s="59"/>
      <c r="K76" s="59"/>
      <c r="L76" s="59"/>
      <c r="M76" s="59"/>
      <c r="N76" s="59"/>
      <c r="O76" s="83">
        <f t="shared" si="1"/>
        <v>0</v>
      </c>
    </row>
    <row r="77" spans="1:15" ht="20.100000000000001" customHeight="1" thickTop="1" thickBot="1" x14ac:dyDescent="0.3">
      <c r="A77" s="82" t="str">
        <f>IF(कटोतियाँ[नाम]="","",ROWS($A$2:A74))</f>
        <v/>
      </c>
      <c r="B77" s="82" t="str">
        <f>IF('शालादर्पण कार्मिक DATA'!A76="","",'शालादर्पण कार्मिक DATA'!A76)</f>
        <v/>
      </c>
      <c r="C77" s="59"/>
      <c r="D77" s="59"/>
      <c r="E77" s="59"/>
      <c r="F77" s="59"/>
      <c r="G77" s="59"/>
      <c r="H77" s="59"/>
      <c r="I77" s="59"/>
      <c r="J77" s="59"/>
      <c r="K77" s="59"/>
      <c r="L77" s="59"/>
      <c r="M77" s="59"/>
      <c r="N77" s="59"/>
      <c r="O77" s="83">
        <f t="shared" si="1"/>
        <v>0</v>
      </c>
    </row>
    <row r="78" spans="1:15" ht="20.100000000000001" customHeight="1" thickTop="1" thickBot="1" x14ac:dyDescent="0.3">
      <c r="A78" s="82" t="str">
        <f>IF(कटोतियाँ[नाम]="","",ROWS($A$2:A75))</f>
        <v/>
      </c>
      <c r="B78" s="82" t="str">
        <f>IF('शालादर्पण कार्मिक DATA'!A77="","",'शालादर्पण कार्मिक DATA'!A77)</f>
        <v/>
      </c>
      <c r="C78" s="59"/>
      <c r="D78" s="59"/>
      <c r="E78" s="59"/>
      <c r="F78" s="59"/>
      <c r="G78" s="59"/>
      <c r="H78" s="59"/>
      <c r="I78" s="59"/>
      <c r="J78" s="59"/>
      <c r="K78" s="59"/>
      <c r="L78" s="59"/>
      <c r="M78" s="59"/>
      <c r="N78" s="59"/>
      <c r="O78" s="83">
        <f t="shared" si="1"/>
        <v>0</v>
      </c>
    </row>
    <row r="79" spans="1:15" ht="20.100000000000001" customHeight="1" thickTop="1" thickBot="1" x14ac:dyDescent="0.3">
      <c r="A79" s="82" t="str">
        <f>IF(कटोतियाँ[नाम]="","",ROWS($A$2:A76))</f>
        <v/>
      </c>
      <c r="B79" s="82" t="str">
        <f>IF('शालादर्पण कार्मिक DATA'!A78="","",'शालादर्पण कार्मिक DATA'!A78)</f>
        <v/>
      </c>
      <c r="C79" s="59"/>
      <c r="D79" s="59"/>
      <c r="E79" s="59"/>
      <c r="F79" s="59"/>
      <c r="G79" s="59"/>
      <c r="H79" s="59"/>
      <c r="I79" s="59"/>
      <c r="J79" s="59"/>
      <c r="K79" s="59"/>
      <c r="L79" s="59"/>
      <c r="M79" s="59"/>
      <c r="N79" s="59"/>
      <c r="O79" s="83">
        <f t="shared" si="1"/>
        <v>0</v>
      </c>
    </row>
    <row r="80" spans="1:15" ht="20.100000000000001" customHeight="1" thickTop="1" thickBot="1" x14ac:dyDescent="0.3">
      <c r="A80" s="82" t="str">
        <f>IF(कटोतियाँ[नाम]="","",ROWS($A$2:A77))</f>
        <v/>
      </c>
      <c r="B80" s="82" t="str">
        <f>IF('शालादर्पण कार्मिक DATA'!A79="","",'शालादर्पण कार्मिक DATA'!A79)</f>
        <v/>
      </c>
      <c r="C80" s="59"/>
      <c r="D80" s="59"/>
      <c r="E80" s="59"/>
      <c r="F80" s="59"/>
      <c r="G80" s="59"/>
      <c r="H80" s="59"/>
      <c r="I80" s="59"/>
      <c r="J80" s="59"/>
      <c r="K80" s="59"/>
      <c r="L80" s="59"/>
      <c r="M80" s="59"/>
      <c r="N80" s="59"/>
      <c r="O80" s="83">
        <f t="shared" si="1"/>
        <v>0</v>
      </c>
    </row>
    <row r="81" spans="1:15" ht="20.100000000000001" customHeight="1" thickTop="1" thickBot="1" x14ac:dyDescent="0.3">
      <c r="A81" s="82" t="str">
        <f>IF(कटोतियाँ[नाम]="","",ROWS($A$2:A78))</f>
        <v/>
      </c>
      <c r="B81" s="82" t="str">
        <f>IF('शालादर्पण कार्मिक DATA'!A80="","",'शालादर्पण कार्मिक DATA'!A80)</f>
        <v/>
      </c>
      <c r="C81" s="59"/>
      <c r="D81" s="59"/>
      <c r="E81" s="59"/>
      <c r="F81" s="59"/>
      <c r="G81" s="59"/>
      <c r="H81" s="59"/>
      <c r="I81" s="59"/>
      <c r="J81" s="59"/>
      <c r="K81" s="59"/>
      <c r="L81" s="59"/>
      <c r="M81" s="59"/>
      <c r="N81" s="59"/>
      <c r="O81" s="83">
        <f t="shared" si="1"/>
        <v>0</v>
      </c>
    </row>
    <row r="82" spans="1:15" ht="20.100000000000001" customHeight="1" thickTop="1" thickBot="1" x14ac:dyDescent="0.3">
      <c r="A82" s="82" t="str">
        <f>IF(कटोतियाँ[नाम]="","",ROWS($A$2:A79))</f>
        <v/>
      </c>
      <c r="B82" s="82" t="str">
        <f>IF('शालादर्पण कार्मिक DATA'!A81="","",'शालादर्पण कार्मिक DATA'!A81)</f>
        <v/>
      </c>
      <c r="C82" s="59"/>
      <c r="D82" s="59"/>
      <c r="E82" s="59"/>
      <c r="F82" s="59"/>
      <c r="G82" s="59"/>
      <c r="H82" s="59"/>
      <c r="I82" s="59"/>
      <c r="J82" s="59"/>
      <c r="K82" s="59"/>
      <c r="L82" s="59"/>
      <c r="M82" s="59"/>
      <c r="N82" s="59"/>
      <c r="O82" s="83">
        <f t="shared" si="1"/>
        <v>0</v>
      </c>
    </row>
    <row r="83" spans="1:15" ht="20.100000000000001" customHeight="1" thickTop="1" thickBot="1" x14ac:dyDescent="0.3">
      <c r="A83" s="82" t="str">
        <f>IF(कटोतियाँ[नाम]="","",ROWS($A$2:A80))</f>
        <v/>
      </c>
      <c r="B83" s="82" t="str">
        <f>IF('शालादर्पण कार्मिक DATA'!A82="","",'शालादर्पण कार्मिक DATA'!A82)</f>
        <v/>
      </c>
      <c r="C83" s="59"/>
      <c r="D83" s="59"/>
      <c r="E83" s="59"/>
      <c r="F83" s="59"/>
      <c r="G83" s="59"/>
      <c r="H83" s="59"/>
      <c r="I83" s="59"/>
      <c r="J83" s="59"/>
      <c r="K83" s="59"/>
      <c r="L83" s="59"/>
      <c r="M83" s="59"/>
      <c r="N83" s="59"/>
      <c r="O83" s="83">
        <f t="shared" si="1"/>
        <v>0</v>
      </c>
    </row>
    <row r="84" spans="1:15" ht="20.100000000000001" customHeight="1" thickTop="1" thickBot="1" x14ac:dyDescent="0.3">
      <c r="A84" s="82" t="str">
        <f>IF(कटोतियाँ[नाम]="","",ROWS($A$2:A81))</f>
        <v/>
      </c>
      <c r="B84" s="82" t="str">
        <f>IF('शालादर्पण कार्मिक DATA'!A83="","",'शालादर्पण कार्मिक DATA'!A83)</f>
        <v/>
      </c>
      <c r="C84" s="59"/>
      <c r="D84" s="59"/>
      <c r="E84" s="59"/>
      <c r="F84" s="59"/>
      <c r="G84" s="59"/>
      <c r="H84" s="59"/>
      <c r="I84" s="59"/>
      <c r="J84" s="59"/>
      <c r="K84" s="59"/>
      <c r="L84" s="59"/>
      <c r="M84" s="59"/>
      <c r="N84" s="59"/>
      <c r="O84" s="83">
        <f t="shared" si="1"/>
        <v>0</v>
      </c>
    </row>
    <row r="85" spans="1:15" ht="20.100000000000001" customHeight="1" thickTop="1" thickBot="1" x14ac:dyDescent="0.3">
      <c r="A85" s="82" t="str">
        <f>IF(कटोतियाँ[नाम]="","",ROWS($A$2:A82))</f>
        <v/>
      </c>
      <c r="B85" s="82" t="str">
        <f>IF('शालादर्पण कार्मिक DATA'!A84="","",'शालादर्पण कार्मिक DATA'!A84)</f>
        <v/>
      </c>
      <c r="C85" s="59"/>
      <c r="D85" s="59"/>
      <c r="E85" s="59"/>
      <c r="F85" s="59"/>
      <c r="G85" s="59"/>
      <c r="H85" s="59"/>
      <c r="I85" s="59"/>
      <c r="J85" s="59"/>
      <c r="K85" s="59"/>
      <c r="L85" s="59"/>
      <c r="M85" s="59"/>
      <c r="N85" s="59"/>
      <c r="O85" s="83">
        <f t="shared" si="1"/>
        <v>0</v>
      </c>
    </row>
    <row r="86" spans="1:15" ht="20.100000000000001" customHeight="1" thickTop="1" thickBot="1" x14ac:dyDescent="0.3">
      <c r="A86" s="82" t="str">
        <f>IF(कटोतियाँ[नाम]="","",ROWS($A$2:A83))</f>
        <v/>
      </c>
      <c r="B86" s="82" t="str">
        <f>IF('शालादर्पण कार्मिक DATA'!A85="","",'शालादर्पण कार्मिक DATA'!A85)</f>
        <v/>
      </c>
      <c r="C86" s="59"/>
      <c r="D86" s="59"/>
      <c r="E86" s="59"/>
      <c r="F86" s="59"/>
      <c r="G86" s="59"/>
      <c r="H86" s="59"/>
      <c r="I86" s="59"/>
      <c r="J86" s="59"/>
      <c r="K86" s="59"/>
      <c r="L86" s="59"/>
      <c r="M86" s="59"/>
      <c r="N86" s="59"/>
      <c r="O86" s="83">
        <f t="shared" si="1"/>
        <v>0</v>
      </c>
    </row>
    <row r="87" spans="1:15" ht="20.100000000000001" customHeight="1" thickTop="1" thickBot="1" x14ac:dyDescent="0.3">
      <c r="A87" s="82" t="str">
        <f>IF(कटोतियाँ[नाम]="","",ROWS($A$2:A84))</f>
        <v/>
      </c>
      <c r="B87" s="82" t="str">
        <f>IF('शालादर्पण कार्मिक DATA'!A86="","",'शालादर्पण कार्मिक DATA'!A86)</f>
        <v/>
      </c>
      <c r="C87" s="59"/>
      <c r="D87" s="59"/>
      <c r="E87" s="59"/>
      <c r="F87" s="59"/>
      <c r="G87" s="59"/>
      <c r="H87" s="59"/>
      <c r="I87" s="59"/>
      <c r="J87" s="59"/>
      <c r="K87" s="59"/>
      <c r="L87" s="59"/>
      <c r="M87" s="59"/>
      <c r="N87" s="59"/>
      <c r="O87" s="83">
        <f t="shared" si="1"/>
        <v>0</v>
      </c>
    </row>
    <row r="88" spans="1:15" ht="20.100000000000001" customHeight="1" thickTop="1" thickBot="1" x14ac:dyDescent="0.3">
      <c r="A88" s="82" t="str">
        <f>IF(कटोतियाँ[नाम]="","",ROWS($A$2:A85))</f>
        <v/>
      </c>
      <c r="B88" s="82" t="str">
        <f>IF('शालादर्पण कार्मिक DATA'!A87="","",'शालादर्पण कार्मिक DATA'!A87)</f>
        <v/>
      </c>
      <c r="C88" s="59"/>
      <c r="D88" s="59"/>
      <c r="E88" s="59"/>
      <c r="F88" s="59"/>
      <c r="G88" s="59"/>
      <c r="H88" s="59"/>
      <c r="I88" s="59"/>
      <c r="J88" s="59"/>
      <c r="K88" s="59"/>
      <c r="L88" s="59"/>
      <c r="M88" s="59"/>
      <c r="N88" s="59"/>
      <c r="O88" s="83">
        <f t="shared" si="1"/>
        <v>0</v>
      </c>
    </row>
    <row r="89" spans="1:15" ht="20.100000000000001" customHeight="1" thickTop="1" thickBot="1" x14ac:dyDescent="0.3">
      <c r="A89" s="82" t="str">
        <f>IF(कटोतियाँ[नाम]="","",ROWS($A$2:A86))</f>
        <v/>
      </c>
      <c r="B89" s="82" t="str">
        <f>IF('शालादर्पण कार्मिक DATA'!A88="","",'शालादर्पण कार्मिक DATA'!A88)</f>
        <v/>
      </c>
      <c r="C89" s="59"/>
      <c r="D89" s="59"/>
      <c r="E89" s="59"/>
      <c r="F89" s="59"/>
      <c r="G89" s="59"/>
      <c r="H89" s="59"/>
      <c r="I89" s="59"/>
      <c r="J89" s="59"/>
      <c r="K89" s="59"/>
      <c r="L89" s="59"/>
      <c r="M89" s="59"/>
      <c r="N89" s="59"/>
      <c r="O89" s="83">
        <f t="shared" si="1"/>
        <v>0</v>
      </c>
    </row>
    <row r="90" spans="1:15" ht="20.100000000000001" customHeight="1" thickTop="1" thickBot="1" x14ac:dyDescent="0.3">
      <c r="A90" s="82" t="str">
        <f>IF(कटोतियाँ[नाम]="","",ROWS($A$2:A87))</f>
        <v/>
      </c>
      <c r="B90" s="82" t="str">
        <f>IF('शालादर्पण कार्मिक DATA'!A89="","",'शालादर्पण कार्मिक DATA'!A89)</f>
        <v/>
      </c>
      <c r="C90" s="59"/>
      <c r="D90" s="59"/>
      <c r="E90" s="59"/>
      <c r="F90" s="59"/>
      <c r="G90" s="59"/>
      <c r="H90" s="59"/>
      <c r="I90" s="59"/>
      <c r="J90" s="59"/>
      <c r="K90" s="59"/>
      <c r="L90" s="59"/>
      <c r="M90" s="59"/>
      <c r="N90" s="59"/>
      <c r="O90" s="83">
        <f t="shared" si="1"/>
        <v>0</v>
      </c>
    </row>
    <row r="91" spans="1:15" ht="20.100000000000001" customHeight="1" thickTop="1" thickBot="1" x14ac:dyDescent="0.3">
      <c r="A91" s="82" t="str">
        <f>IF(कटोतियाँ[नाम]="","",ROWS($A$2:A88))</f>
        <v/>
      </c>
      <c r="B91" s="82" t="str">
        <f>IF('शालादर्पण कार्मिक DATA'!A90="","",'शालादर्पण कार्मिक DATA'!A90)</f>
        <v/>
      </c>
      <c r="C91" s="59"/>
      <c r="D91" s="59"/>
      <c r="E91" s="59"/>
      <c r="F91" s="59"/>
      <c r="G91" s="59"/>
      <c r="H91" s="59"/>
      <c r="I91" s="59"/>
      <c r="J91" s="59"/>
      <c r="K91" s="59"/>
      <c r="L91" s="59"/>
      <c r="M91" s="59"/>
      <c r="N91" s="59"/>
      <c r="O91" s="83">
        <f t="shared" si="1"/>
        <v>0</v>
      </c>
    </row>
    <row r="92" spans="1:15" ht="20.100000000000001" customHeight="1" thickTop="1" thickBot="1" x14ac:dyDescent="0.3">
      <c r="A92" s="82" t="str">
        <f>IF(कटोतियाँ[नाम]="","",ROWS($A$2:A89))</f>
        <v/>
      </c>
      <c r="B92" s="82" t="str">
        <f>IF('शालादर्पण कार्मिक DATA'!A91="","",'शालादर्पण कार्मिक DATA'!A91)</f>
        <v/>
      </c>
      <c r="C92" s="59"/>
      <c r="D92" s="59"/>
      <c r="E92" s="59"/>
      <c r="F92" s="59"/>
      <c r="G92" s="59"/>
      <c r="H92" s="59"/>
      <c r="I92" s="59"/>
      <c r="J92" s="59"/>
      <c r="K92" s="59"/>
      <c r="L92" s="59"/>
      <c r="M92" s="59"/>
      <c r="N92" s="59"/>
      <c r="O92" s="83">
        <f t="shared" si="1"/>
        <v>0</v>
      </c>
    </row>
    <row r="93" spans="1:15" ht="20.100000000000001" customHeight="1" thickTop="1" thickBot="1" x14ac:dyDescent="0.3">
      <c r="A93" s="82" t="str">
        <f>IF(कटोतियाँ[नाम]="","",ROWS($A$2:A90))</f>
        <v/>
      </c>
      <c r="B93" s="82" t="str">
        <f>IF('शालादर्पण कार्मिक DATA'!A92="","",'शालादर्पण कार्मिक DATA'!A92)</f>
        <v/>
      </c>
      <c r="C93" s="59"/>
      <c r="D93" s="59"/>
      <c r="E93" s="59"/>
      <c r="F93" s="59"/>
      <c r="G93" s="59"/>
      <c r="H93" s="59"/>
      <c r="I93" s="59"/>
      <c r="J93" s="59"/>
      <c r="K93" s="59"/>
      <c r="L93" s="59"/>
      <c r="M93" s="59"/>
      <c r="N93" s="59"/>
      <c r="O93" s="83">
        <f t="shared" si="1"/>
        <v>0</v>
      </c>
    </row>
    <row r="94" spans="1:15" ht="20.100000000000001" customHeight="1" thickTop="1" thickBot="1" x14ac:dyDescent="0.3">
      <c r="A94" s="82" t="str">
        <f>IF(कटोतियाँ[नाम]="","",ROWS($A$2:A91))</f>
        <v/>
      </c>
      <c r="B94" s="82" t="str">
        <f>IF('शालादर्पण कार्मिक DATA'!A93="","",'शालादर्पण कार्मिक DATA'!A93)</f>
        <v/>
      </c>
      <c r="C94" s="59"/>
      <c r="D94" s="59"/>
      <c r="E94" s="59"/>
      <c r="F94" s="59"/>
      <c r="G94" s="59"/>
      <c r="H94" s="59"/>
      <c r="I94" s="59"/>
      <c r="J94" s="59"/>
      <c r="K94" s="59"/>
      <c r="L94" s="59"/>
      <c r="M94" s="59"/>
      <c r="N94" s="59"/>
      <c r="O94" s="83">
        <f t="shared" si="1"/>
        <v>0</v>
      </c>
    </row>
    <row r="95" spans="1:15" ht="20.100000000000001" customHeight="1" thickTop="1" thickBot="1" x14ac:dyDescent="0.3">
      <c r="A95" s="82" t="str">
        <f>IF(कटोतियाँ[नाम]="","",ROWS($A$2:A92))</f>
        <v/>
      </c>
      <c r="B95" s="82" t="str">
        <f>IF('शालादर्पण कार्मिक DATA'!A94="","",'शालादर्पण कार्मिक DATA'!A94)</f>
        <v/>
      </c>
      <c r="C95" s="59"/>
      <c r="D95" s="59"/>
      <c r="E95" s="59"/>
      <c r="F95" s="59"/>
      <c r="G95" s="59"/>
      <c r="H95" s="59"/>
      <c r="I95" s="59"/>
      <c r="J95" s="59"/>
      <c r="K95" s="59"/>
      <c r="L95" s="59"/>
      <c r="M95" s="59"/>
      <c r="N95" s="59"/>
      <c r="O95" s="83">
        <f t="shared" si="1"/>
        <v>0</v>
      </c>
    </row>
    <row r="96" spans="1:15" ht="20.100000000000001" customHeight="1" thickTop="1" thickBot="1" x14ac:dyDescent="0.3">
      <c r="A96" s="82" t="str">
        <f>IF(कटोतियाँ[नाम]="","",ROWS($A$2:A93))</f>
        <v/>
      </c>
      <c r="B96" s="82" t="str">
        <f>IF('शालादर्पण कार्मिक DATA'!A95="","",'शालादर्पण कार्मिक DATA'!A95)</f>
        <v/>
      </c>
      <c r="C96" s="59"/>
      <c r="D96" s="59"/>
      <c r="E96" s="59"/>
      <c r="F96" s="59"/>
      <c r="G96" s="59"/>
      <c r="H96" s="59"/>
      <c r="I96" s="59"/>
      <c r="J96" s="59"/>
      <c r="K96" s="59"/>
      <c r="L96" s="59"/>
      <c r="M96" s="59"/>
      <c r="N96" s="59"/>
      <c r="O96" s="83">
        <f t="shared" si="1"/>
        <v>0</v>
      </c>
    </row>
    <row r="97" spans="1:15" ht="20.100000000000001" customHeight="1" thickTop="1" thickBot="1" x14ac:dyDescent="0.3">
      <c r="A97" s="82" t="str">
        <f>IF(कटोतियाँ[नाम]="","",ROWS($A$2:A94))</f>
        <v/>
      </c>
      <c r="B97" s="82" t="str">
        <f>IF('शालादर्पण कार्मिक DATA'!A96="","",'शालादर्पण कार्मिक DATA'!A96)</f>
        <v/>
      </c>
      <c r="C97" s="59"/>
      <c r="D97" s="59"/>
      <c r="E97" s="59"/>
      <c r="F97" s="59"/>
      <c r="G97" s="59"/>
      <c r="H97" s="59"/>
      <c r="I97" s="59"/>
      <c r="J97" s="59"/>
      <c r="K97" s="59"/>
      <c r="L97" s="59"/>
      <c r="M97" s="59"/>
      <c r="N97" s="59"/>
      <c r="O97" s="83">
        <f t="shared" si="1"/>
        <v>0</v>
      </c>
    </row>
    <row r="98" spans="1:15" ht="20.100000000000001" customHeight="1" thickTop="1" thickBot="1" x14ac:dyDescent="0.3">
      <c r="A98" s="82" t="str">
        <f>IF(कटोतियाँ[नाम]="","",ROWS($A$2:A95))</f>
        <v/>
      </c>
      <c r="B98" s="82" t="str">
        <f>IF('शालादर्पण कार्मिक DATA'!A97="","",'शालादर्पण कार्मिक DATA'!A97)</f>
        <v/>
      </c>
      <c r="C98" s="59"/>
      <c r="D98" s="59"/>
      <c r="E98" s="59"/>
      <c r="F98" s="59"/>
      <c r="G98" s="59"/>
      <c r="H98" s="59"/>
      <c r="I98" s="59"/>
      <c r="J98" s="59"/>
      <c r="K98" s="59"/>
      <c r="L98" s="59"/>
      <c r="M98" s="59"/>
      <c r="N98" s="59"/>
      <c r="O98" s="83">
        <f t="shared" si="1"/>
        <v>0</v>
      </c>
    </row>
    <row r="99" spans="1:15" ht="20.100000000000001" customHeight="1" thickTop="1" thickBot="1" x14ac:dyDescent="0.3">
      <c r="A99" s="82" t="str">
        <f>IF(कटोतियाँ[नाम]="","",ROWS($A$2:A96))</f>
        <v/>
      </c>
      <c r="B99" s="82" t="str">
        <f>IF('शालादर्पण कार्मिक DATA'!A98="","",'शालादर्पण कार्मिक DATA'!A98)</f>
        <v/>
      </c>
      <c r="C99" s="59"/>
      <c r="D99" s="59"/>
      <c r="E99" s="59"/>
      <c r="F99" s="59"/>
      <c r="G99" s="59"/>
      <c r="H99" s="59"/>
      <c r="I99" s="59"/>
      <c r="J99" s="59"/>
      <c r="K99" s="59"/>
      <c r="L99" s="59"/>
      <c r="M99" s="59"/>
      <c r="N99" s="59"/>
      <c r="O99" s="83">
        <f t="shared" si="1"/>
        <v>0</v>
      </c>
    </row>
    <row r="100" spans="1:15" ht="20.100000000000001" customHeight="1" thickTop="1" thickBot="1" x14ac:dyDescent="0.3">
      <c r="A100" s="82" t="str">
        <f>IF(कटोतियाँ[नाम]="","",ROWS($A$2:A97))</f>
        <v/>
      </c>
      <c r="B100" s="82" t="str">
        <f>IF('शालादर्पण कार्मिक DATA'!A99="","",'शालादर्पण कार्मिक DATA'!A99)</f>
        <v/>
      </c>
      <c r="C100" s="59"/>
      <c r="D100" s="59"/>
      <c r="E100" s="59"/>
      <c r="F100" s="59"/>
      <c r="G100" s="59"/>
      <c r="H100" s="59"/>
      <c r="I100" s="59"/>
      <c r="J100" s="59"/>
      <c r="K100" s="59"/>
      <c r="L100" s="59"/>
      <c r="M100" s="59"/>
      <c r="N100" s="59"/>
      <c r="O100" s="83">
        <f t="shared" si="1"/>
        <v>0</v>
      </c>
    </row>
    <row r="101" spans="1:15" ht="20.100000000000001" customHeight="1" thickTop="1" thickBot="1" x14ac:dyDescent="0.3">
      <c r="A101" s="82" t="str">
        <f>IF(कटोतियाँ[नाम]="","",ROWS($A$2:A98))</f>
        <v/>
      </c>
      <c r="B101" s="82" t="str">
        <f>IF('शालादर्पण कार्मिक DATA'!A100="","",'शालादर्पण कार्मिक DATA'!A100)</f>
        <v/>
      </c>
      <c r="C101" s="59"/>
      <c r="D101" s="59"/>
      <c r="E101" s="59"/>
      <c r="F101" s="59"/>
      <c r="G101" s="59"/>
      <c r="H101" s="59"/>
      <c r="I101" s="59"/>
      <c r="J101" s="59"/>
      <c r="K101" s="59"/>
      <c r="L101" s="59"/>
      <c r="M101" s="59"/>
      <c r="N101" s="59"/>
      <c r="O101" s="83">
        <f t="shared" si="1"/>
        <v>0</v>
      </c>
    </row>
    <row r="102" spans="1:15" ht="20.100000000000001" customHeight="1" thickTop="1" thickBot="1" x14ac:dyDescent="0.3">
      <c r="A102" s="82" t="str">
        <f>IF(कटोतियाँ[नाम]="","",ROWS($A$2:A99))</f>
        <v/>
      </c>
      <c r="B102" s="82" t="str">
        <f>IF('शालादर्पण कार्मिक DATA'!A101="","",'शालादर्पण कार्मिक DATA'!A101)</f>
        <v/>
      </c>
      <c r="C102" s="59"/>
      <c r="D102" s="59"/>
      <c r="E102" s="59"/>
      <c r="F102" s="59"/>
      <c r="G102" s="59"/>
      <c r="H102" s="59"/>
      <c r="I102" s="59"/>
      <c r="J102" s="59"/>
      <c r="K102" s="59"/>
      <c r="L102" s="59"/>
      <c r="M102" s="59"/>
      <c r="N102" s="59"/>
      <c r="O102" s="83">
        <f t="shared" si="1"/>
        <v>0</v>
      </c>
    </row>
    <row r="103" spans="1:15" ht="20.100000000000001" customHeight="1" thickTop="1" thickBot="1" x14ac:dyDescent="0.3">
      <c r="A103" s="82" t="str">
        <f>IF(कटोतियाँ[नाम]="","",ROWS($A$2:A100))</f>
        <v/>
      </c>
      <c r="B103" s="82" t="str">
        <f>IF('शालादर्पण कार्मिक DATA'!A102="","",'शालादर्पण कार्मिक DATA'!A102)</f>
        <v/>
      </c>
      <c r="C103" s="59"/>
      <c r="D103" s="59"/>
      <c r="E103" s="59"/>
      <c r="F103" s="59"/>
      <c r="G103" s="59"/>
      <c r="H103" s="59"/>
      <c r="I103" s="59"/>
      <c r="J103" s="59"/>
      <c r="K103" s="59"/>
      <c r="L103" s="59"/>
      <c r="M103" s="59"/>
      <c r="N103" s="59"/>
      <c r="O103" s="83">
        <f t="shared" si="1"/>
        <v>0</v>
      </c>
    </row>
    <row r="104" spans="1:15" ht="20.100000000000001" customHeight="1" thickTop="1" thickBot="1" x14ac:dyDescent="0.3">
      <c r="A104" s="82" t="str">
        <f>IF(कटोतियाँ[नाम]="","",ROWS($A$2:A101))</f>
        <v/>
      </c>
      <c r="B104" s="82" t="str">
        <f>IF('शालादर्पण कार्मिक DATA'!A103="","",'शालादर्पण कार्मिक DATA'!A103)</f>
        <v/>
      </c>
      <c r="C104" s="59"/>
      <c r="D104" s="59"/>
      <c r="E104" s="59"/>
      <c r="F104" s="59"/>
      <c r="G104" s="59"/>
      <c r="H104" s="59"/>
      <c r="I104" s="59"/>
      <c r="J104" s="59"/>
      <c r="K104" s="59"/>
      <c r="L104" s="59"/>
      <c r="M104" s="59"/>
      <c r="N104" s="59"/>
      <c r="O104" s="83">
        <f t="shared" si="1"/>
        <v>0</v>
      </c>
    </row>
    <row r="105" spans="1:15" ht="20.100000000000001" hidden="1" customHeight="1" x14ac:dyDescent="0.25">
      <c r="A105" s="30"/>
      <c r="B105" s="30"/>
      <c r="C105" s="31"/>
      <c r="D105" s="31"/>
      <c r="E105" s="31"/>
      <c r="F105" s="31"/>
      <c r="G105" s="31"/>
      <c r="H105" s="31"/>
      <c r="I105" s="31"/>
      <c r="J105" s="31"/>
      <c r="K105" s="31"/>
      <c r="L105" s="31"/>
      <c r="M105" s="31"/>
      <c r="N105" s="31"/>
      <c r="O105" s="32"/>
    </row>
    <row r="106" spans="1:15" ht="20.100000000000001" hidden="1" customHeight="1" x14ac:dyDescent="0.25">
      <c r="A106" s="30"/>
      <c r="B106" s="30"/>
      <c r="C106" s="31"/>
      <c r="D106" s="31"/>
      <c r="E106" s="31"/>
      <c r="F106" s="31"/>
      <c r="G106" s="31"/>
      <c r="H106" s="31"/>
      <c r="I106" s="31"/>
      <c r="J106" s="31"/>
      <c r="K106" s="31"/>
      <c r="L106" s="31"/>
      <c r="M106" s="31"/>
      <c r="N106" s="31"/>
      <c r="O106" s="32"/>
    </row>
    <row r="107" spans="1:15" ht="20.100000000000001" hidden="1" customHeight="1" x14ac:dyDescent="0.25">
      <c r="A107" s="30"/>
      <c r="B107" s="30"/>
      <c r="C107" s="31"/>
      <c r="D107" s="31"/>
      <c r="E107" s="31"/>
      <c r="F107" s="31"/>
      <c r="G107" s="31"/>
      <c r="H107" s="31"/>
      <c r="I107" s="31"/>
      <c r="J107" s="31"/>
      <c r="K107" s="31"/>
      <c r="L107" s="31"/>
      <c r="M107" s="31"/>
      <c r="N107" s="31"/>
      <c r="O107" s="32"/>
    </row>
    <row r="108" spans="1:15" ht="20.100000000000001" hidden="1" customHeight="1" x14ac:dyDescent="0.25">
      <c r="A108" s="30"/>
      <c r="B108" s="30"/>
      <c r="C108" s="31"/>
      <c r="D108" s="31"/>
      <c r="E108" s="31"/>
      <c r="F108" s="31"/>
      <c r="G108" s="31"/>
      <c r="H108" s="31"/>
      <c r="I108" s="31"/>
      <c r="J108" s="31"/>
      <c r="K108" s="31"/>
      <c r="L108" s="31"/>
      <c r="M108" s="31"/>
      <c r="N108" s="31"/>
      <c r="O108" s="32"/>
    </row>
    <row r="109" spans="1:15" ht="20.100000000000001" hidden="1" customHeight="1" x14ac:dyDescent="0.25">
      <c r="A109" s="30"/>
      <c r="B109" s="30"/>
      <c r="C109" s="31"/>
      <c r="D109" s="31"/>
      <c r="E109" s="31"/>
      <c r="F109" s="31"/>
      <c r="G109" s="31"/>
      <c r="H109" s="31"/>
      <c r="I109" s="31"/>
      <c r="J109" s="31"/>
      <c r="K109" s="31"/>
      <c r="L109" s="31"/>
      <c r="M109" s="31"/>
      <c r="N109" s="31"/>
      <c r="O109" s="32"/>
    </row>
    <row r="110" spans="1:15" ht="20.100000000000001" hidden="1" customHeight="1" x14ac:dyDescent="0.25">
      <c r="A110" s="30"/>
      <c r="B110" s="30"/>
      <c r="C110" s="31"/>
      <c r="D110" s="31"/>
      <c r="E110" s="31"/>
      <c r="F110" s="31"/>
      <c r="G110" s="31"/>
      <c r="H110" s="31"/>
      <c r="I110" s="31"/>
      <c r="J110" s="31"/>
      <c r="K110" s="31"/>
      <c r="L110" s="31"/>
      <c r="M110" s="31"/>
      <c r="N110" s="31"/>
      <c r="O110" s="32"/>
    </row>
    <row r="111" spans="1:15" ht="20.100000000000001" hidden="1" customHeight="1" x14ac:dyDescent="0.25">
      <c r="A111" s="30"/>
      <c r="B111" s="30"/>
      <c r="C111" s="31"/>
      <c r="D111" s="31"/>
      <c r="E111" s="31"/>
      <c r="F111" s="31"/>
      <c r="G111" s="31"/>
      <c r="H111" s="31"/>
      <c r="I111" s="31"/>
      <c r="J111" s="31"/>
      <c r="K111" s="31"/>
      <c r="L111" s="31"/>
      <c r="M111" s="31"/>
      <c r="N111" s="31"/>
      <c r="O111" s="32"/>
    </row>
    <row r="112" spans="1:15" ht="20.100000000000001" hidden="1" customHeight="1" x14ac:dyDescent="0.25">
      <c r="A112" s="30"/>
      <c r="B112" s="30"/>
      <c r="C112" s="31"/>
      <c r="D112" s="31"/>
      <c r="E112" s="31"/>
      <c r="F112" s="31"/>
      <c r="G112" s="31"/>
      <c r="H112" s="31"/>
      <c r="I112" s="31"/>
      <c r="J112" s="31"/>
      <c r="K112" s="31"/>
      <c r="L112" s="31"/>
      <c r="M112" s="31"/>
      <c r="N112" s="31"/>
      <c r="O112" s="32"/>
    </row>
    <row r="113" spans="1:15" ht="20.100000000000001" hidden="1" customHeight="1" x14ac:dyDescent="0.25">
      <c r="A113" s="30"/>
      <c r="B113" s="30"/>
      <c r="C113" s="31"/>
      <c r="D113" s="31"/>
      <c r="E113" s="31"/>
      <c r="F113" s="31"/>
      <c r="G113" s="31"/>
      <c r="H113" s="31"/>
      <c r="I113" s="31"/>
      <c r="J113" s="31"/>
      <c r="K113" s="31"/>
      <c r="L113" s="31"/>
      <c r="M113" s="31"/>
      <c r="N113" s="31"/>
      <c r="O113" s="32"/>
    </row>
    <row r="114" spans="1:15" ht="20.100000000000001" hidden="1" customHeight="1" x14ac:dyDescent="0.25">
      <c r="A114" s="30"/>
      <c r="B114" s="30"/>
      <c r="C114" s="31"/>
      <c r="D114" s="31"/>
      <c r="E114" s="31"/>
      <c r="F114" s="31"/>
      <c r="G114" s="31"/>
      <c r="H114" s="31"/>
      <c r="I114" s="31"/>
      <c r="J114" s="31"/>
      <c r="K114" s="31"/>
      <c r="L114" s="31"/>
      <c r="M114" s="31"/>
      <c r="N114" s="31"/>
      <c r="O114" s="32"/>
    </row>
    <row r="115" spans="1:15" ht="20.100000000000001" hidden="1" customHeight="1" x14ac:dyDescent="0.25">
      <c r="A115" s="30"/>
      <c r="B115" s="30"/>
      <c r="C115" s="31"/>
      <c r="D115" s="31"/>
      <c r="E115" s="31"/>
      <c r="F115" s="31"/>
      <c r="G115" s="31"/>
      <c r="H115" s="31"/>
      <c r="I115" s="31"/>
      <c r="J115" s="31"/>
      <c r="K115" s="31"/>
      <c r="L115" s="31"/>
      <c r="M115" s="31"/>
      <c r="N115" s="31"/>
      <c r="O115" s="32"/>
    </row>
    <row r="116" spans="1:15" ht="20.100000000000001" hidden="1" customHeight="1" x14ac:dyDescent="0.25">
      <c r="A116" s="30"/>
      <c r="B116" s="30"/>
      <c r="C116" s="31"/>
      <c r="D116" s="31"/>
      <c r="E116" s="31"/>
      <c r="F116" s="31"/>
      <c r="G116" s="31"/>
      <c r="H116" s="31"/>
      <c r="I116" s="31"/>
      <c r="J116" s="31"/>
      <c r="K116" s="31"/>
      <c r="L116" s="31"/>
      <c r="M116" s="31"/>
      <c r="N116" s="31"/>
      <c r="O116" s="32"/>
    </row>
    <row r="117" spans="1:15" ht="20.100000000000001" hidden="1" customHeight="1" x14ac:dyDescent="0.25">
      <c r="A117" s="30"/>
      <c r="B117" s="30"/>
      <c r="C117" s="31"/>
      <c r="D117" s="31"/>
      <c r="E117" s="31"/>
      <c r="F117" s="31"/>
      <c r="G117" s="31"/>
      <c r="H117" s="31"/>
      <c r="I117" s="31"/>
      <c r="J117" s="31"/>
      <c r="K117" s="31"/>
      <c r="L117" s="31"/>
      <c r="M117" s="31"/>
      <c r="N117" s="31"/>
      <c r="O117" s="32"/>
    </row>
    <row r="118" spans="1:15" ht="20.100000000000001" hidden="1" customHeight="1" x14ac:dyDescent="0.25">
      <c r="A118" s="30"/>
      <c r="B118" s="30"/>
      <c r="C118" s="31"/>
      <c r="D118" s="31"/>
      <c r="E118" s="31"/>
      <c r="F118" s="31"/>
      <c r="G118" s="31"/>
      <c r="H118" s="31"/>
      <c r="I118" s="31"/>
      <c r="J118" s="31"/>
      <c r="K118" s="31"/>
      <c r="L118" s="31"/>
      <c r="M118" s="31"/>
      <c r="N118" s="31"/>
      <c r="O118" s="32"/>
    </row>
    <row r="119" spans="1:15" ht="20.100000000000001" hidden="1" customHeight="1" x14ac:dyDescent="0.25">
      <c r="A119" s="30"/>
      <c r="B119" s="30"/>
      <c r="C119" s="31"/>
      <c r="D119" s="31"/>
      <c r="E119" s="31"/>
      <c r="F119" s="31"/>
      <c r="G119" s="31"/>
      <c r="H119" s="31"/>
      <c r="I119" s="31"/>
      <c r="J119" s="31"/>
      <c r="K119" s="31"/>
      <c r="L119" s="31"/>
      <c r="M119" s="31"/>
      <c r="N119" s="31"/>
      <c r="O119" s="32"/>
    </row>
    <row r="120" spans="1:15" ht="20.100000000000001" hidden="1" customHeight="1" x14ac:dyDescent="0.25">
      <c r="A120" s="30"/>
      <c r="B120" s="30"/>
      <c r="C120" s="31"/>
      <c r="D120" s="31"/>
      <c r="E120" s="31"/>
      <c r="F120" s="31"/>
      <c r="G120" s="31"/>
      <c r="H120" s="31"/>
      <c r="I120" s="31"/>
      <c r="J120" s="31"/>
      <c r="K120" s="31"/>
      <c r="L120" s="31"/>
      <c r="M120" s="31"/>
      <c r="N120" s="31"/>
      <c r="O120" s="32"/>
    </row>
    <row r="121" spans="1:15" ht="20.100000000000001" hidden="1" customHeight="1" x14ac:dyDescent="0.25">
      <c r="A121" s="30"/>
      <c r="B121" s="30"/>
      <c r="C121" s="31"/>
      <c r="D121" s="31"/>
      <c r="E121" s="31"/>
      <c r="F121" s="31"/>
      <c r="G121" s="31"/>
      <c r="H121" s="31"/>
      <c r="I121" s="31"/>
      <c r="J121" s="31"/>
      <c r="K121" s="31"/>
      <c r="L121" s="31"/>
      <c r="M121" s="31"/>
      <c r="N121" s="31"/>
      <c r="O121" s="32"/>
    </row>
    <row r="122" spans="1:15" ht="20.100000000000001" hidden="1" customHeight="1" x14ac:dyDescent="0.25">
      <c r="A122" s="30"/>
      <c r="B122" s="30"/>
      <c r="C122" s="31"/>
      <c r="D122" s="31"/>
      <c r="E122" s="31"/>
      <c r="F122" s="31"/>
      <c r="G122" s="31"/>
      <c r="H122" s="31"/>
      <c r="I122" s="31"/>
      <c r="J122" s="31"/>
      <c r="K122" s="31"/>
      <c r="L122" s="31"/>
      <c r="M122" s="31"/>
      <c r="N122" s="31"/>
      <c r="O122" s="32"/>
    </row>
    <row r="123" spans="1:15" ht="20.100000000000001" hidden="1" customHeight="1" x14ac:dyDescent="0.25">
      <c r="A123" s="30"/>
      <c r="B123" s="30"/>
      <c r="C123" s="31"/>
      <c r="D123" s="31"/>
      <c r="E123" s="31"/>
      <c r="F123" s="31"/>
      <c r="G123" s="31"/>
      <c r="H123" s="31"/>
      <c r="I123" s="31"/>
      <c r="J123" s="31"/>
      <c r="K123" s="31"/>
      <c r="L123" s="31"/>
      <c r="M123" s="31"/>
      <c r="N123" s="31"/>
      <c r="O123" s="32"/>
    </row>
    <row r="124" spans="1:15" ht="20.100000000000001" hidden="1" customHeight="1" x14ac:dyDescent="0.25">
      <c r="A124" s="30"/>
      <c r="B124" s="30"/>
      <c r="C124" s="31"/>
      <c r="D124" s="31"/>
      <c r="E124" s="31"/>
      <c r="F124" s="31"/>
      <c r="G124" s="31"/>
      <c r="H124" s="31"/>
      <c r="I124" s="31"/>
      <c r="J124" s="31"/>
      <c r="K124" s="31"/>
      <c r="L124" s="31"/>
      <c r="M124" s="31"/>
      <c r="N124" s="31"/>
      <c r="O124" s="32"/>
    </row>
    <row r="125" spans="1:15" ht="20.100000000000001" hidden="1" customHeight="1" x14ac:dyDescent="0.25">
      <c r="A125" s="30"/>
      <c r="B125" s="30"/>
      <c r="C125" s="31"/>
      <c r="D125" s="31"/>
      <c r="E125" s="31"/>
      <c r="F125" s="31"/>
      <c r="G125" s="31"/>
      <c r="H125" s="31"/>
      <c r="I125" s="31"/>
      <c r="J125" s="31"/>
      <c r="K125" s="31"/>
      <c r="L125" s="31"/>
      <c r="M125" s="31"/>
      <c r="N125" s="31"/>
      <c r="O125" s="32"/>
    </row>
    <row r="126" spans="1:15" ht="20.100000000000001" hidden="1" customHeight="1" x14ac:dyDescent="0.25">
      <c r="A126" s="30"/>
      <c r="B126" s="30"/>
      <c r="C126" s="31"/>
      <c r="D126" s="31"/>
      <c r="E126" s="31"/>
      <c r="F126" s="31"/>
      <c r="G126" s="31"/>
      <c r="H126" s="31"/>
      <c r="I126" s="31"/>
      <c r="J126" s="31"/>
      <c r="K126" s="31"/>
      <c r="L126" s="31"/>
      <c r="M126" s="31"/>
      <c r="N126" s="31"/>
      <c r="O126" s="32"/>
    </row>
    <row r="127" spans="1:15" ht="20.100000000000001" hidden="1" customHeight="1" x14ac:dyDescent="0.25">
      <c r="A127" s="30"/>
      <c r="B127" s="30"/>
      <c r="C127" s="31"/>
      <c r="D127" s="31"/>
      <c r="E127" s="31"/>
      <c r="F127" s="31"/>
      <c r="G127" s="31"/>
      <c r="H127" s="31"/>
      <c r="I127" s="31"/>
      <c r="J127" s="31"/>
      <c r="K127" s="31"/>
      <c r="L127" s="31"/>
      <c r="M127" s="31"/>
      <c r="N127" s="31"/>
      <c r="O127" s="32"/>
    </row>
    <row r="128" spans="1:15" ht="20.100000000000001" hidden="1" customHeight="1" x14ac:dyDescent="0.25">
      <c r="A128" s="30"/>
      <c r="B128" s="30"/>
      <c r="C128" s="31"/>
      <c r="D128" s="31"/>
      <c r="E128" s="31"/>
      <c r="F128" s="31"/>
      <c r="G128" s="31"/>
      <c r="H128" s="31"/>
      <c r="I128" s="31"/>
      <c r="J128" s="31"/>
      <c r="K128" s="31"/>
      <c r="L128" s="31"/>
      <c r="M128" s="31"/>
      <c r="N128" s="31"/>
      <c r="O128" s="32"/>
    </row>
    <row r="129" spans="1:15" ht="20.100000000000001" hidden="1" customHeight="1" x14ac:dyDescent="0.25">
      <c r="A129" s="30"/>
      <c r="B129" s="30"/>
      <c r="C129" s="31"/>
      <c r="D129" s="31"/>
      <c r="E129" s="31"/>
      <c r="F129" s="31"/>
      <c r="G129" s="31"/>
      <c r="H129" s="31"/>
      <c r="I129" s="31"/>
      <c r="J129" s="31"/>
      <c r="K129" s="31"/>
      <c r="L129" s="31"/>
      <c r="M129" s="31"/>
      <c r="N129" s="31"/>
      <c r="O129" s="32"/>
    </row>
    <row r="130" spans="1:15" ht="20.100000000000001" hidden="1" customHeight="1" x14ac:dyDescent="0.25">
      <c r="A130" s="30"/>
      <c r="B130" s="30"/>
      <c r="C130" s="31"/>
      <c r="D130" s="31"/>
      <c r="E130" s="31"/>
      <c r="F130" s="31"/>
      <c r="G130" s="31"/>
      <c r="H130" s="31"/>
      <c r="I130" s="31"/>
      <c r="J130" s="31"/>
      <c r="K130" s="31"/>
      <c r="L130" s="31"/>
      <c r="M130" s="31"/>
      <c r="N130" s="31"/>
      <c r="O130" s="32"/>
    </row>
    <row r="131" spans="1:15" ht="20.100000000000001" hidden="1" customHeight="1" x14ac:dyDescent="0.25">
      <c r="A131" s="30"/>
      <c r="B131" s="30"/>
      <c r="C131" s="31"/>
      <c r="D131" s="31"/>
      <c r="E131" s="31"/>
      <c r="F131" s="31"/>
      <c r="G131" s="31"/>
      <c r="H131" s="31"/>
      <c r="I131" s="31"/>
      <c r="J131" s="31"/>
      <c r="K131" s="31"/>
      <c r="L131" s="31"/>
      <c r="M131" s="31"/>
      <c r="N131" s="31"/>
      <c r="O131" s="32"/>
    </row>
    <row r="132" spans="1:15" ht="20.100000000000001" hidden="1" customHeight="1" x14ac:dyDescent="0.25">
      <c r="A132" s="30"/>
      <c r="B132" s="30"/>
      <c r="C132" s="31"/>
      <c r="D132" s="31"/>
      <c r="E132" s="31"/>
      <c r="F132" s="31"/>
      <c r="G132" s="31"/>
      <c r="H132" s="31"/>
      <c r="I132" s="31"/>
      <c r="J132" s="31"/>
      <c r="K132" s="31"/>
      <c r="L132" s="31"/>
      <c r="M132" s="31"/>
      <c r="N132" s="31"/>
      <c r="O132" s="32"/>
    </row>
    <row r="133" spans="1:15" ht="20.100000000000001" hidden="1" customHeight="1" x14ac:dyDescent="0.25">
      <c r="A133" s="30"/>
      <c r="B133" s="30"/>
      <c r="C133" s="31"/>
      <c r="D133" s="31"/>
      <c r="E133" s="31"/>
      <c r="F133" s="31"/>
      <c r="G133" s="31"/>
      <c r="H133" s="31"/>
      <c r="I133" s="31"/>
      <c r="J133" s="31"/>
      <c r="K133" s="31"/>
      <c r="L133" s="31"/>
      <c r="M133" s="31"/>
      <c r="N133" s="31"/>
      <c r="O133" s="32"/>
    </row>
    <row r="134" spans="1:15" ht="20.100000000000001" hidden="1" customHeight="1" x14ac:dyDescent="0.25">
      <c r="A134" s="30"/>
      <c r="B134" s="30"/>
      <c r="C134" s="31"/>
      <c r="D134" s="31"/>
      <c r="E134" s="31"/>
      <c r="F134" s="31"/>
      <c r="G134" s="31"/>
      <c r="H134" s="31"/>
      <c r="I134" s="31"/>
      <c r="J134" s="31"/>
      <c r="K134" s="31"/>
      <c r="L134" s="31"/>
      <c r="M134" s="31"/>
      <c r="N134" s="31"/>
      <c r="O134" s="32"/>
    </row>
    <row r="135" spans="1:15" ht="20.100000000000001" hidden="1" customHeight="1" x14ac:dyDescent="0.25">
      <c r="A135" s="30"/>
      <c r="B135" s="30"/>
      <c r="C135" s="31"/>
      <c r="D135" s="31"/>
      <c r="E135" s="31"/>
      <c r="F135" s="31"/>
      <c r="G135" s="31"/>
      <c r="H135" s="31"/>
      <c r="I135" s="31"/>
      <c r="J135" s="31"/>
      <c r="K135" s="31"/>
      <c r="L135" s="31"/>
      <c r="M135" s="31"/>
      <c r="N135" s="31"/>
      <c r="O135" s="32"/>
    </row>
    <row r="136" spans="1:15" ht="20.100000000000001" hidden="1" customHeight="1" x14ac:dyDescent="0.25">
      <c r="A136" s="30"/>
      <c r="B136" s="30"/>
      <c r="C136" s="31"/>
      <c r="D136" s="31"/>
      <c r="E136" s="31"/>
      <c r="F136" s="31"/>
      <c r="G136" s="31"/>
      <c r="H136" s="31"/>
      <c r="I136" s="31"/>
      <c r="J136" s="31"/>
      <c r="K136" s="31"/>
      <c r="L136" s="31"/>
      <c r="M136" s="31"/>
      <c r="N136" s="31"/>
      <c r="O136" s="32"/>
    </row>
    <row r="137" spans="1:15" ht="20.100000000000001" hidden="1" customHeight="1" x14ac:dyDescent="0.25">
      <c r="A137" s="30"/>
      <c r="B137" s="30"/>
      <c r="C137" s="31"/>
      <c r="D137" s="31"/>
      <c r="E137" s="31"/>
      <c r="F137" s="31"/>
      <c r="G137" s="31"/>
      <c r="H137" s="31"/>
      <c r="I137" s="31"/>
      <c r="J137" s="31"/>
      <c r="K137" s="31"/>
      <c r="L137" s="31"/>
      <c r="M137" s="31"/>
      <c r="N137" s="31"/>
      <c r="O137" s="32"/>
    </row>
    <row r="138" spans="1:15" ht="20.100000000000001" hidden="1" customHeight="1" x14ac:dyDescent="0.25">
      <c r="A138" s="30"/>
      <c r="B138" s="30"/>
      <c r="C138" s="31"/>
      <c r="D138" s="31"/>
      <c r="E138" s="31"/>
      <c r="F138" s="31"/>
      <c r="G138" s="31"/>
      <c r="H138" s="31"/>
      <c r="I138" s="31"/>
      <c r="J138" s="31"/>
      <c r="K138" s="31"/>
      <c r="L138" s="31"/>
      <c r="M138" s="31"/>
      <c r="N138" s="31"/>
      <c r="O138" s="32"/>
    </row>
    <row r="139" spans="1:15" ht="20.100000000000001" hidden="1" customHeight="1" x14ac:dyDescent="0.25">
      <c r="A139" s="30"/>
      <c r="B139" s="30"/>
      <c r="C139" s="31"/>
      <c r="D139" s="31"/>
      <c r="E139" s="31"/>
      <c r="F139" s="31"/>
      <c r="G139" s="31"/>
      <c r="H139" s="31"/>
      <c r="I139" s="31"/>
      <c r="J139" s="31"/>
      <c r="K139" s="31"/>
      <c r="L139" s="31"/>
      <c r="M139" s="31"/>
      <c r="N139" s="31"/>
      <c r="O139" s="32"/>
    </row>
    <row r="140" spans="1:15" ht="20.100000000000001" hidden="1" customHeight="1" x14ac:dyDescent="0.25">
      <c r="A140" s="30"/>
      <c r="B140" s="30"/>
      <c r="C140" s="31"/>
      <c r="D140" s="31"/>
      <c r="E140" s="31"/>
      <c r="F140" s="31"/>
      <c r="G140" s="31"/>
      <c r="H140" s="31"/>
      <c r="I140" s="31"/>
      <c r="J140" s="31"/>
      <c r="K140" s="31"/>
      <c r="L140" s="31"/>
      <c r="M140" s="31"/>
      <c r="N140" s="31"/>
      <c r="O140" s="32"/>
    </row>
    <row r="141" spans="1:15" ht="20.100000000000001" hidden="1" customHeight="1" x14ac:dyDescent="0.25">
      <c r="A141" s="30"/>
      <c r="B141" s="30"/>
      <c r="C141" s="31"/>
      <c r="D141" s="31"/>
      <c r="E141" s="31"/>
      <c r="F141" s="31"/>
      <c r="G141" s="31"/>
      <c r="H141" s="31"/>
      <c r="I141" s="31"/>
      <c r="J141" s="31"/>
      <c r="K141" s="31"/>
      <c r="L141" s="31"/>
      <c r="M141" s="31"/>
      <c r="N141" s="31"/>
      <c r="O141" s="32"/>
    </row>
    <row r="142" spans="1:15" ht="20.100000000000001" hidden="1" customHeight="1" x14ac:dyDescent="0.25">
      <c r="A142" s="30"/>
      <c r="B142" s="30"/>
      <c r="C142" s="31"/>
      <c r="D142" s="31"/>
      <c r="E142" s="31"/>
      <c r="F142" s="31"/>
      <c r="G142" s="31"/>
      <c r="H142" s="31"/>
      <c r="I142" s="31"/>
      <c r="J142" s="31"/>
      <c r="K142" s="31"/>
      <c r="L142" s="31"/>
      <c r="M142" s="31"/>
      <c r="N142" s="31"/>
      <c r="O142" s="32"/>
    </row>
    <row r="143" spans="1:15" ht="20.100000000000001" hidden="1" customHeight="1" x14ac:dyDescent="0.25">
      <c r="A143" s="30"/>
      <c r="B143" s="30"/>
      <c r="C143" s="31"/>
      <c r="D143" s="31"/>
      <c r="E143" s="31"/>
      <c r="F143" s="31"/>
      <c r="G143" s="31"/>
      <c r="H143" s="31"/>
      <c r="I143" s="31"/>
      <c r="J143" s="31"/>
      <c r="K143" s="31"/>
      <c r="L143" s="31"/>
      <c r="M143" s="31"/>
      <c r="N143" s="31"/>
      <c r="O143" s="32"/>
    </row>
    <row r="144" spans="1:15" ht="20.100000000000001" hidden="1" customHeight="1" x14ac:dyDescent="0.25">
      <c r="A144" s="30"/>
      <c r="B144" s="30"/>
      <c r="C144" s="31"/>
      <c r="D144" s="31"/>
      <c r="E144" s="31"/>
      <c r="F144" s="31"/>
      <c r="G144" s="31"/>
      <c r="H144" s="31"/>
      <c r="I144" s="31"/>
      <c r="J144" s="31"/>
      <c r="K144" s="31"/>
      <c r="L144" s="31"/>
      <c r="M144" s="31"/>
      <c r="N144" s="31"/>
      <c r="O144" s="32"/>
    </row>
    <row r="145" spans="1:15" ht="20.100000000000001" hidden="1" customHeight="1" x14ac:dyDescent="0.25">
      <c r="A145" s="30"/>
      <c r="B145" s="30"/>
      <c r="C145" s="31"/>
      <c r="D145" s="31"/>
      <c r="E145" s="31"/>
      <c r="F145" s="31"/>
      <c r="G145" s="31"/>
      <c r="H145" s="31"/>
      <c r="I145" s="31"/>
      <c r="J145" s="31"/>
      <c r="K145" s="31"/>
      <c r="L145" s="31"/>
      <c r="M145" s="31"/>
      <c r="N145" s="31"/>
      <c r="O145" s="32"/>
    </row>
    <row r="146" spans="1:15" ht="20.100000000000001" hidden="1" customHeight="1" x14ac:dyDescent="0.25">
      <c r="A146" s="30"/>
      <c r="B146" s="30"/>
      <c r="C146" s="31"/>
      <c r="D146" s="31"/>
      <c r="E146" s="31"/>
      <c r="F146" s="31"/>
      <c r="G146" s="31"/>
      <c r="H146" s="31"/>
      <c r="I146" s="31"/>
      <c r="J146" s="31"/>
      <c r="K146" s="31"/>
      <c r="L146" s="31"/>
      <c r="M146" s="31"/>
      <c r="N146" s="31"/>
      <c r="O146" s="32"/>
    </row>
    <row r="147" spans="1:15" ht="20.100000000000001" hidden="1" customHeight="1" x14ac:dyDescent="0.25">
      <c r="A147" s="30"/>
      <c r="B147" s="30"/>
      <c r="C147" s="31"/>
      <c r="D147" s="31"/>
      <c r="E147" s="31"/>
      <c r="F147" s="31"/>
      <c r="G147" s="31"/>
      <c r="H147" s="31"/>
      <c r="I147" s="31"/>
      <c r="J147" s="31"/>
      <c r="K147" s="31"/>
      <c r="L147" s="31"/>
      <c r="M147" s="31"/>
      <c r="N147" s="31"/>
      <c r="O147" s="32"/>
    </row>
    <row r="148" spans="1:15" ht="20.100000000000001" hidden="1" customHeight="1" x14ac:dyDescent="0.25">
      <c r="A148" s="30"/>
      <c r="B148" s="30"/>
      <c r="C148" s="31"/>
      <c r="D148" s="31"/>
      <c r="E148" s="31"/>
      <c r="F148" s="31"/>
      <c r="G148" s="31"/>
      <c r="H148" s="31"/>
      <c r="I148" s="31"/>
      <c r="J148" s="31"/>
      <c r="K148" s="31"/>
      <c r="L148" s="31"/>
      <c r="M148" s="31"/>
      <c r="N148" s="31"/>
      <c r="O148" s="32"/>
    </row>
    <row r="149" spans="1:15" ht="20.100000000000001" hidden="1" customHeight="1" x14ac:dyDescent="0.25">
      <c r="A149" s="30"/>
      <c r="B149" s="30"/>
      <c r="C149" s="31"/>
      <c r="D149" s="31"/>
      <c r="E149" s="31"/>
      <c r="F149" s="31"/>
      <c r="G149" s="31"/>
      <c r="H149" s="31"/>
      <c r="I149" s="31"/>
      <c r="J149" s="31"/>
      <c r="K149" s="31"/>
      <c r="L149" s="31"/>
      <c r="M149" s="31"/>
      <c r="N149" s="31"/>
      <c r="O149" s="32"/>
    </row>
    <row r="150" spans="1:15" ht="20.100000000000001" hidden="1" customHeight="1" x14ac:dyDescent="0.25">
      <c r="A150" s="30"/>
      <c r="B150" s="30"/>
      <c r="C150" s="31"/>
      <c r="D150" s="31"/>
      <c r="E150" s="31"/>
      <c r="F150" s="31"/>
      <c r="G150" s="31"/>
      <c r="H150" s="31"/>
      <c r="I150" s="31"/>
      <c r="J150" s="31"/>
      <c r="K150" s="31"/>
      <c r="L150" s="31"/>
      <c r="M150" s="31"/>
      <c r="N150" s="31"/>
      <c r="O150" s="32"/>
    </row>
    <row r="151" spans="1:15" ht="20.100000000000001" hidden="1" customHeight="1" x14ac:dyDescent="0.25">
      <c r="A151" s="30"/>
      <c r="B151" s="30"/>
      <c r="C151" s="31"/>
      <c r="D151" s="31"/>
      <c r="E151" s="31"/>
      <c r="F151" s="31"/>
      <c r="G151" s="31"/>
      <c r="H151" s="31"/>
      <c r="I151" s="31"/>
      <c r="J151" s="31"/>
      <c r="K151" s="31"/>
      <c r="L151" s="31"/>
      <c r="M151" s="31"/>
      <c r="N151" s="31"/>
      <c r="O151" s="32"/>
    </row>
    <row r="152" spans="1:15" ht="20.100000000000001" hidden="1" customHeight="1" x14ac:dyDescent="0.25">
      <c r="A152" s="30"/>
      <c r="B152" s="30"/>
      <c r="C152" s="31"/>
      <c r="D152" s="31"/>
      <c r="E152" s="31"/>
      <c r="F152" s="31"/>
      <c r="G152" s="31"/>
      <c r="H152" s="31"/>
      <c r="I152" s="31"/>
      <c r="J152" s="31"/>
      <c r="K152" s="31"/>
      <c r="L152" s="31"/>
      <c r="M152" s="31"/>
      <c r="N152" s="31"/>
      <c r="O152" s="32"/>
    </row>
    <row r="153" spans="1:15" ht="20.100000000000001" hidden="1" customHeight="1" x14ac:dyDescent="0.25">
      <c r="A153" s="30"/>
      <c r="B153" s="30"/>
      <c r="C153" s="31"/>
      <c r="D153" s="31"/>
      <c r="E153" s="31"/>
      <c r="F153" s="31"/>
      <c r="G153" s="31"/>
      <c r="H153" s="31"/>
      <c r="I153" s="31"/>
      <c r="J153" s="31"/>
      <c r="K153" s="31"/>
      <c r="L153" s="31"/>
      <c r="M153" s="31"/>
      <c r="N153" s="31"/>
      <c r="O153" s="32"/>
    </row>
    <row r="154" spans="1:15" ht="20.100000000000001" hidden="1" customHeight="1" x14ac:dyDescent="0.25">
      <c r="A154" s="30"/>
      <c r="B154" s="30"/>
      <c r="C154" s="31"/>
      <c r="D154" s="31"/>
      <c r="E154" s="31"/>
      <c r="F154" s="31"/>
      <c r="G154" s="31"/>
      <c r="H154" s="31"/>
      <c r="I154" s="31"/>
      <c r="J154" s="31"/>
      <c r="K154" s="31"/>
      <c r="L154" s="31"/>
      <c r="M154" s="31"/>
      <c r="N154" s="31"/>
      <c r="O154" s="32"/>
    </row>
    <row r="155" spans="1:15" ht="20.100000000000001" hidden="1" customHeight="1" x14ac:dyDescent="0.25">
      <c r="A155" s="30"/>
      <c r="B155" s="30"/>
      <c r="C155" s="31"/>
      <c r="D155" s="31"/>
      <c r="E155" s="31"/>
      <c r="F155" s="31"/>
      <c r="G155" s="31"/>
      <c r="H155" s="31"/>
      <c r="I155" s="31"/>
      <c r="J155" s="31"/>
      <c r="K155" s="31"/>
      <c r="L155" s="31"/>
      <c r="M155" s="31"/>
      <c r="N155" s="31"/>
      <c r="O155" s="32"/>
    </row>
    <row r="156" spans="1:15" ht="20.100000000000001" hidden="1" customHeight="1" x14ac:dyDescent="0.25">
      <c r="A156" s="30"/>
      <c r="B156" s="30"/>
      <c r="C156" s="31"/>
      <c r="D156" s="31"/>
      <c r="E156" s="31"/>
      <c r="F156" s="31"/>
      <c r="G156" s="31"/>
      <c r="H156" s="31"/>
      <c r="I156" s="31"/>
      <c r="J156" s="31"/>
      <c r="K156" s="31"/>
      <c r="L156" s="31"/>
      <c r="M156" s="31"/>
      <c r="N156" s="31"/>
      <c r="O156" s="32"/>
    </row>
    <row r="157" spans="1:15" ht="20.100000000000001" hidden="1" customHeight="1" x14ac:dyDescent="0.25">
      <c r="A157" s="30"/>
      <c r="B157" s="30"/>
      <c r="C157" s="31"/>
      <c r="D157" s="31"/>
      <c r="E157" s="31"/>
      <c r="F157" s="31"/>
      <c r="G157" s="31"/>
      <c r="H157" s="31"/>
      <c r="I157" s="31"/>
      <c r="J157" s="31"/>
      <c r="K157" s="31"/>
      <c r="L157" s="31"/>
      <c r="M157" s="31"/>
      <c r="N157" s="31"/>
      <c r="O157" s="32"/>
    </row>
    <row r="158" spans="1:15" ht="20.100000000000001" hidden="1" customHeight="1" x14ac:dyDescent="0.25">
      <c r="A158" s="30"/>
      <c r="B158" s="30"/>
      <c r="C158" s="31"/>
      <c r="D158" s="31"/>
      <c r="E158" s="31"/>
      <c r="F158" s="31"/>
      <c r="G158" s="31"/>
      <c r="H158" s="31"/>
      <c r="I158" s="31"/>
      <c r="J158" s="31"/>
      <c r="K158" s="31"/>
      <c r="L158" s="31"/>
      <c r="M158" s="31"/>
      <c r="N158" s="31"/>
      <c r="O158" s="32"/>
    </row>
    <row r="159" spans="1:15" ht="20.100000000000001" hidden="1" customHeight="1" x14ac:dyDescent="0.25">
      <c r="A159" s="30"/>
      <c r="B159" s="30"/>
      <c r="C159" s="31"/>
      <c r="D159" s="31"/>
      <c r="E159" s="31"/>
      <c r="F159" s="31"/>
      <c r="G159" s="31"/>
      <c r="H159" s="31"/>
      <c r="I159" s="31"/>
      <c r="J159" s="31"/>
      <c r="K159" s="31"/>
      <c r="L159" s="31"/>
      <c r="M159" s="31"/>
      <c r="N159" s="31"/>
      <c r="O159" s="32"/>
    </row>
    <row r="160" spans="1:15" ht="20.100000000000001" hidden="1" customHeight="1" x14ac:dyDescent="0.25">
      <c r="A160" s="30"/>
      <c r="B160" s="30"/>
      <c r="C160" s="31"/>
      <c r="D160" s="31"/>
      <c r="E160" s="31"/>
      <c r="F160" s="31"/>
      <c r="G160" s="31"/>
      <c r="H160" s="31"/>
      <c r="I160" s="31"/>
      <c r="J160" s="31"/>
      <c r="K160" s="31"/>
      <c r="L160" s="31"/>
      <c r="M160" s="31"/>
      <c r="N160" s="31"/>
      <c r="O160" s="32"/>
    </row>
    <row r="161" spans="1:15" ht="20.100000000000001" hidden="1" customHeight="1" x14ac:dyDescent="0.25">
      <c r="A161" s="30"/>
      <c r="B161" s="30"/>
      <c r="C161" s="31"/>
      <c r="D161" s="31"/>
      <c r="E161" s="31"/>
      <c r="F161" s="31"/>
      <c r="G161" s="31"/>
      <c r="H161" s="31"/>
      <c r="I161" s="31"/>
      <c r="J161" s="31"/>
      <c r="K161" s="31"/>
      <c r="L161" s="31"/>
      <c r="M161" s="31"/>
      <c r="N161" s="31"/>
      <c r="O161" s="32"/>
    </row>
    <row r="162" spans="1:15" ht="20.100000000000001" hidden="1" customHeight="1" x14ac:dyDescent="0.25">
      <c r="A162" s="30"/>
      <c r="B162" s="30"/>
      <c r="C162" s="31"/>
      <c r="D162" s="31"/>
      <c r="E162" s="31"/>
      <c r="F162" s="31"/>
      <c r="G162" s="31"/>
      <c r="H162" s="31"/>
      <c r="I162" s="31"/>
      <c r="J162" s="31"/>
      <c r="K162" s="31"/>
      <c r="L162" s="31"/>
      <c r="M162" s="31"/>
      <c r="N162" s="31"/>
      <c r="O162" s="32"/>
    </row>
    <row r="163" spans="1:15" ht="20.100000000000001" hidden="1" customHeight="1" x14ac:dyDescent="0.25">
      <c r="A163" s="30"/>
      <c r="B163" s="30"/>
      <c r="C163" s="31"/>
      <c r="D163" s="31"/>
      <c r="E163" s="31"/>
      <c r="F163" s="31"/>
      <c r="G163" s="31"/>
      <c r="H163" s="31"/>
      <c r="I163" s="31"/>
      <c r="J163" s="31"/>
      <c r="K163" s="31"/>
      <c r="L163" s="31"/>
      <c r="M163" s="31"/>
      <c r="N163" s="31"/>
      <c r="O163" s="32"/>
    </row>
    <row r="164" spans="1:15" ht="20.100000000000001" hidden="1" customHeight="1" x14ac:dyDescent="0.25">
      <c r="A164" s="30"/>
      <c r="B164" s="30"/>
      <c r="C164" s="31"/>
      <c r="D164" s="31"/>
      <c r="E164" s="31"/>
      <c r="F164" s="31"/>
      <c r="G164" s="31"/>
      <c r="H164" s="31"/>
      <c r="I164" s="31"/>
      <c r="J164" s="31"/>
      <c r="K164" s="31"/>
      <c r="L164" s="31"/>
      <c r="M164" s="31"/>
      <c r="N164" s="31"/>
      <c r="O164" s="32"/>
    </row>
    <row r="165" spans="1:15" ht="20.100000000000001" hidden="1" customHeight="1" x14ac:dyDescent="0.25">
      <c r="A165" s="30"/>
      <c r="B165" s="30"/>
      <c r="C165" s="31"/>
      <c r="D165" s="31"/>
      <c r="E165" s="31"/>
      <c r="F165" s="31"/>
      <c r="G165" s="31"/>
      <c r="H165" s="31"/>
      <c r="I165" s="31"/>
      <c r="J165" s="31"/>
      <c r="K165" s="31"/>
      <c r="L165" s="31"/>
      <c r="M165" s="31"/>
      <c r="N165" s="31"/>
      <c r="O165" s="32"/>
    </row>
    <row r="166" spans="1:15" ht="20.100000000000001" hidden="1" customHeight="1" x14ac:dyDescent="0.25">
      <c r="A166" s="30"/>
      <c r="B166" s="30"/>
      <c r="C166" s="31"/>
      <c r="D166" s="31"/>
      <c r="E166" s="31"/>
      <c r="F166" s="31"/>
      <c r="G166" s="31"/>
      <c r="H166" s="31"/>
      <c r="I166" s="31"/>
      <c r="J166" s="31"/>
      <c r="K166" s="31"/>
      <c r="L166" s="31"/>
      <c r="M166" s="31"/>
      <c r="N166" s="31"/>
      <c r="O166" s="32"/>
    </row>
    <row r="167" spans="1:15" ht="20.100000000000001" hidden="1" customHeight="1" x14ac:dyDescent="0.25">
      <c r="A167" s="30"/>
      <c r="B167" s="30"/>
      <c r="C167" s="31"/>
      <c r="D167" s="31"/>
      <c r="E167" s="31"/>
      <c r="F167" s="31"/>
      <c r="G167" s="31"/>
      <c r="H167" s="31"/>
      <c r="I167" s="31"/>
      <c r="J167" s="31"/>
      <c r="K167" s="31"/>
      <c r="L167" s="31"/>
      <c r="M167" s="31"/>
      <c r="N167" s="31"/>
      <c r="O167" s="32"/>
    </row>
    <row r="168" spans="1:15" ht="20.100000000000001" hidden="1" customHeight="1" x14ac:dyDescent="0.25">
      <c r="A168" s="30"/>
      <c r="B168" s="30"/>
      <c r="C168" s="31"/>
      <c r="D168" s="31"/>
      <c r="E168" s="31"/>
      <c r="F168" s="31"/>
      <c r="G168" s="31"/>
      <c r="H168" s="31"/>
      <c r="I168" s="31"/>
      <c r="J168" s="31"/>
      <c r="K168" s="31"/>
      <c r="L168" s="31"/>
      <c r="M168" s="31"/>
      <c r="N168" s="31"/>
      <c r="O168" s="32"/>
    </row>
    <row r="169" spans="1:15" ht="20.100000000000001" hidden="1" customHeight="1" x14ac:dyDescent="0.25">
      <c r="A169" s="30"/>
      <c r="B169" s="30"/>
      <c r="C169" s="31"/>
      <c r="D169" s="31"/>
      <c r="E169" s="31"/>
      <c r="F169" s="31"/>
      <c r="G169" s="31"/>
      <c r="H169" s="31"/>
      <c r="I169" s="31"/>
      <c r="J169" s="31"/>
      <c r="K169" s="31"/>
      <c r="L169" s="31"/>
      <c r="M169" s="31"/>
      <c r="N169" s="31"/>
      <c r="O169" s="32"/>
    </row>
    <row r="170" spans="1:15" ht="20.100000000000001" hidden="1" customHeight="1" x14ac:dyDescent="0.25">
      <c r="A170" s="30"/>
      <c r="B170" s="30"/>
      <c r="C170" s="31"/>
      <c r="D170" s="31"/>
      <c r="E170" s="31"/>
      <c r="F170" s="31"/>
      <c r="G170" s="31"/>
      <c r="H170" s="31"/>
      <c r="I170" s="31"/>
      <c r="J170" s="31"/>
      <c r="K170" s="31"/>
      <c r="L170" s="31"/>
      <c r="M170" s="31"/>
      <c r="N170" s="31"/>
      <c r="O170" s="32"/>
    </row>
    <row r="171" spans="1:15" ht="20.100000000000001" hidden="1" customHeight="1" x14ac:dyDescent="0.25">
      <c r="A171" s="30"/>
      <c r="B171" s="30"/>
      <c r="C171" s="31"/>
      <c r="D171" s="31"/>
      <c r="E171" s="31"/>
      <c r="F171" s="31"/>
      <c r="G171" s="31"/>
      <c r="H171" s="31"/>
      <c r="I171" s="31"/>
      <c r="J171" s="31"/>
      <c r="K171" s="31"/>
      <c r="L171" s="31"/>
      <c r="M171" s="31"/>
      <c r="N171" s="31"/>
      <c r="O171" s="32"/>
    </row>
    <row r="172" spans="1:15" ht="20.100000000000001" hidden="1" customHeight="1" x14ac:dyDescent="0.25">
      <c r="A172" s="30"/>
      <c r="B172" s="30"/>
      <c r="C172" s="31"/>
      <c r="D172" s="31"/>
      <c r="E172" s="31"/>
      <c r="F172" s="31"/>
      <c r="G172" s="31"/>
      <c r="H172" s="31"/>
      <c r="I172" s="31"/>
      <c r="J172" s="31"/>
      <c r="K172" s="31"/>
      <c r="L172" s="31"/>
      <c r="M172" s="31"/>
      <c r="N172" s="31"/>
      <c r="O172" s="32"/>
    </row>
    <row r="173" spans="1:15" ht="20.100000000000001" hidden="1" customHeight="1" x14ac:dyDescent="0.25">
      <c r="A173" s="30"/>
      <c r="B173" s="30"/>
      <c r="C173" s="31"/>
      <c r="D173" s="31"/>
      <c r="E173" s="31"/>
      <c r="F173" s="31"/>
      <c r="G173" s="31"/>
      <c r="H173" s="31"/>
      <c r="I173" s="31"/>
      <c r="J173" s="31"/>
      <c r="K173" s="31"/>
      <c r="L173" s="31"/>
      <c r="M173" s="31"/>
      <c r="N173" s="31"/>
      <c r="O173" s="32"/>
    </row>
    <row r="174" spans="1:15" ht="20.100000000000001" hidden="1" customHeight="1" x14ac:dyDescent="0.25">
      <c r="A174" s="30"/>
      <c r="B174" s="30"/>
      <c r="C174" s="31"/>
      <c r="D174" s="31"/>
      <c r="E174" s="31"/>
      <c r="F174" s="31"/>
      <c r="G174" s="31"/>
      <c r="H174" s="31"/>
      <c r="I174" s="31"/>
      <c r="J174" s="31"/>
      <c r="K174" s="31"/>
      <c r="L174" s="31"/>
      <c r="M174" s="31"/>
      <c r="N174" s="31"/>
      <c r="O174" s="32"/>
    </row>
    <row r="175" spans="1:15" ht="20.100000000000001" hidden="1" customHeight="1" x14ac:dyDescent="0.25">
      <c r="A175" s="30"/>
      <c r="B175" s="30"/>
      <c r="C175" s="31"/>
      <c r="D175" s="31"/>
      <c r="E175" s="31"/>
      <c r="F175" s="31"/>
      <c r="G175" s="31"/>
      <c r="H175" s="31"/>
      <c r="I175" s="31"/>
      <c r="J175" s="31"/>
      <c r="K175" s="31"/>
      <c r="L175" s="31"/>
      <c r="M175" s="31"/>
      <c r="N175" s="31"/>
      <c r="O175" s="32"/>
    </row>
    <row r="176" spans="1:15" ht="20.100000000000001" hidden="1" customHeight="1" x14ac:dyDescent="0.25">
      <c r="A176" s="30"/>
      <c r="B176" s="30"/>
      <c r="C176" s="31"/>
      <c r="D176" s="31"/>
      <c r="E176" s="31"/>
      <c r="F176" s="31"/>
      <c r="G176" s="31"/>
      <c r="H176" s="31"/>
      <c r="I176" s="31"/>
      <c r="J176" s="31"/>
      <c r="K176" s="31"/>
      <c r="L176" s="31"/>
      <c r="M176" s="31"/>
      <c r="N176" s="31"/>
      <c r="O176" s="32"/>
    </row>
    <row r="177" spans="1:15" ht="20.100000000000001" hidden="1" customHeight="1" x14ac:dyDescent="0.25">
      <c r="A177" s="30"/>
      <c r="B177" s="30"/>
      <c r="C177" s="31"/>
      <c r="D177" s="31"/>
      <c r="E177" s="31"/>
      <c r="F177" s="31"/>
      <c r="G177" s="31"/>
      <c r="H177" s="31"/>
      <c r="I177" s="31"/>
      <c r="J177" s="31"/>
      <c r="K177" s="31"/>
      <c r="L177" s="31"/>
      <c r="M177" s="31"/>
      <c r="N177" s="31"/>
      <c r="O177" s="32"/>
    </row>
    <row r="178" spans="1:15" ht="20.100000000000001" hidden="1" customHeight="1" x14ac:dyDescent="0.25">
      <c r="A178" s="30"/>
      <c r="B178" s="30"/>
      <c r="C178" s="31"/>
      <c r="D178" s="31"/>
      <c r="E178" s="31"/>
      <c r="F178" s="31"/>
      <c r="G178" s="31"/>
      <c r="H178" s="31"/>
      <c r="I178" s="31"/>
      <c r="J178" s="31"/>
      <c r="K178" s="31"/>
      <c r="L178" s="31"/>
      <c r="M178" s="31"/>
      <c r="N178" s="31"/>
      <c r="O178" s="32"/>
    </row>
    <row r="179" spans="1:15" ht="20.100000000000001" hidden="1" customHeight="1" x14ac:dyDescent="0.25">
      <c r="A179" s="30"/>
      <c r="B179" s="30"/>
      <c r="C179" s="31"/>
      <c r="D179" s="31"/>
      <c r="E179" s="31"/>
      <c r="F179" s="31"/>
      <c r="G179" s="31"/>
      <c r="H179" s="31"/>
      <c r="I179" s="31"/>
      <c r="J179" s="31"/>
      <c r="K179" s="31"/>
      <c r="L179" s="31"/>
      <c r="M179" s="31"/>
      <c r="N179" s="31"/>
      <c r="O179" s="32"/>
    </row>
    <row r="180" spans="1:15" ht="20.100000000000001" hidden="1" customHeight="1" x14ac:dyDescent="0.25">
      <c r="A180" s="30"/>
      <c r="B180" s="30"/>
      <c r="C180" s="31"/>
      <c r="D180" s="31"/>
      <c r="E180" s="31"/>
      <c r="F180" s="31"/>
      <c r="G180" s="31"/>
      <c r="H180" s="31"/>
      <c r="I180" s="31"/>
      <c r="J180" s="31"/>
      <c r="K180" s="31"/>
      <c r="L180" s="31"/>
      <c r="M180" s="31"/>
      <c r="N180" s="31"/>
      <c r="O180" s="32"/>
    </row>
    <row r="181" spans="1:15" ht="20.100000000000001" hidden="1" customHeight="1" x14ac:dyDescent="0.25">
      <c r="A181" s="30"/>
      <c r="B181" s="30"/>
      <c r="C181" s="31"/>
      <c r="D181" s="31"/>
      <c r="E181" s="31"/>
      <c r="F181" s="31"/>
      <c r="G181" s="31"/>
      <c r="H181" s="31"/>
      <c r="I181" s="31"/>
      <c r="J181" s="31"/>
      <c r="K181" s="31"/>
      <c r="L181" s="31"/>
      <c r="M181" s="31"/>
      <c r="N181" s="31"/>
      <c r="O181" s="32"/>
    </row>
    <row r="182" spans="1:15" ht="20.100000000000001" hidden="1" customHeight="1" x14ac:dyDescent="0.25">
      <c r="A182" s="30"/>
      <c r="B182" s="30"/>
      <c r="C182" s="31"/>
      <c r="D182" s="31"/>
      <c r="E182" s="31"/>
      <c r="F182" s="31"/>
      <c r="G182" s="31"/>
      <c r="H182" s="31"/>
      <c r="I182" s="31"/>
      <c r="J182" s="31"/>
      <c r="K182" s="31"/>
      <c r="L182" s="31"/>
      <c r="M182" s="31"/>
      <c r="N182" s="31"/>
      <c r="O182" s="32"/>
    </row>
    <row r="183" spans="1:15" ht="20.100000000000001" hidden="1" customHeight="1" x14ac:dyDescent="0.25">
      <c r="A183" s="30"/>
      <c r="B183" s="30"/>
      <c r="C183" s="31"/>
      <c r="D183" s="31"/>
      <c r="E183" s="31"/>
      <c r="F183" s="31"/>
      <c r="G183" s="31"/>
      <c r="H183" s="31"/>
      <c r="I183" s="31"/>
      <c r="J183" s="31"/>
      <c r="K183" s="31"/>
      <c r="L183" s="31"/>
      <c r="M183" s="31"/>
      <c r="N183" s="31"/>
      <c r="O183" s="32"/>
    </row>
    <row r="184" spans="1:15" ht="20.100000000000001" hidden="1" customHeight="1" x14ac:dyDescent="0.25">
      <c r="A184" s="30"/>
      <c r="B184" s="30"/>
      <c r="C184" s="31"/>
      <c r="D184" s="31"/>
      <c r="E184" s="31"/>
      <c r="F184" s="31"/>
      <c r="G184" s="31"/>
      <c r="H184" s="31"/>
      <c r="I184" s="31"/>
      <c r="J184" s="31"/>
      <c r="K184" s="31"/>
      <c r="L184" s="31"/>
      <c r="M184" s="31"/>
      <c r="N184" s="31"/>
      <c r="O184" s="32"/>
    </row>
    <row r="185" spans="1:15" ht="20.100000000000001" hidden="1" customHeight="1" x14ac:dyDescent="0.25">
      <c r="A185" s="30"/>
      <c r="B185" s="30"/>
      <c r="C185" s="31"/>
      <c r="D185" s="31"/>
      <c r="E185" s="31"/>
      <c r="F185" s="31"/>
      <c r="G185" s="31"/>
      <c r="H185" s="31"/>
      <c r="I185" s="31"/>
      <c r="J185" s="31"/>
      <c r="K185" s="31"/>
      <c r="L185" s="31"/>
      <c r="M185" s="31"/>
      <c r="N185" s="31"/>
      <c r="O185" s="32"/>
    </row>
    <row r="186" spans="1:15" ht="20.100000000000001" hidden="1" customHeight="1" x14ac:dyDescent="0.25">
      <c r="A186" s="30"/>
      <c r="B186" s="30"/>
      <c r="C186" s="31"/>
      <c r="D186" s="31"/>
      <c r="E186" s="31"/>
      <c r="F186" s="31"/>
      <c r="G186" s="31"/>
      <c r="H186" s="31"/>
      <c r="I186" s="31"/>
      <c r="J186" s="31"/>
      <c r="K186" s="31"/>
      <c r="L186" s="31"/>
      <c r="M186" s="31"/>
      <c r="N186" s="31"/>
      <c r="O186" s="32"/>
    </row>
    <row r="187" spans="1:15" ht="20.100000000000001" hidden="1" customHeight="1" x14ac:dyDescent="0.25">
      <c r="A187" s="30"/>
      <c r="B187" s="30"/>
      <c r="C187" s="31"/>
      <c r="D187" s="31"/>
      <c r="E187" s="31"/>
      <c r="F187" s="31"/>
      <c r="G187" s="31"/>
      <c r="H187" s="31"/>
      <c r="I187" s="31"/>
      <c r="J187" s="31"/>
      <c r="K187" s="31"/>
      <c r="L187" s="31"/>
      <c r="M187" s="31"/>
      <c r="N187" s="31"/>
      <c r="O187" s="32"/>
    </row>
    <row r="188" spans="1:15" ht="20.100000000000001" hidden="1" customHeight="1" x14ac:dyDescent="0.25">
      <c r="A188" s="30"/>
      <c r="B188" s="30"/>
      <c r="C188" s="31"/>
      <c r="D188" s="31"/>
      <c r="E188" s="31"/>
      <c r="F188" s="31"/>
      <c r="G188" s="31"/>
      <c r="H188" s="31"/>
      <c r="I188" s="31"/>
      <c r="J188" s="31"/>
      <c r="K188" s="31"/>
      <c r="L188" s="31"/>
      <c r="M188" s="31"/>
      <c r="N188" s="31"/>
      <c r="O188" s="32"/>
    </row>
    <row r="189" spans="1:15" ht="20.100000000000001" hidden="1" customHeight="1" x14ac:dyDescent="0.25">
      <c r="A189" s="30"/>
      <c r="B189" s="30"/>
      <c r="C189" s="31"/>
      <c r="D189" s="31"/>
      <c r="E189" s="31"/>
      <c r="F189" s="31"/>
      <c r="G189" s="31"/>
      <c r="H189" s="31"/>
      <c r="I189" s="31"/>
      <c r="J189" s="31"/>
      <c r="K189" s="31"/>
      <c r="L189" s="31"/>
      <c r="M189" s="31"/>
      <c r="N189" s="31"/>
      <c r="O189" s="32"/>
    </row>
    <row r="190" spans="1:15" ht="20.100000000000001" hidden="1" customHeight="1" x14ac:dyDescent="0.25">
      <c r="A190" s="30"/>
      <c r="B190" s="30"/>
      <c r="C190" s="31"/>
      <c r="D190" s="31"/>
      <c r="E190" s="31"/>
      <c r="F190" s="31"/>
      <c r="G190" s="31"/>
      <c r="H190" s="31"/>
      <c r="I190" s="31"/>
      <c r="J190" s="31"/>
      <c r="K190" s="31"/>
      <c r="L190" s="31"/>
      <c r="M190" s="31"/>
      <c r="N190" s="31"/>
      <c r="O190" s="32"/>
    </row>
    <row r="191" spans="1:15" ht="20.100000000000001" hidden="1" customHeight="1" x14ac:dyDescent="0.25">
      <c r="A191" s="30"/>
      <c r="B191" s="30"/>
      <c r="C191" s="31"/>
      <c r="D191" s="31"/>
      <c r="E191" s="31"/>
      <c r="F191" s="31"/>
      <c r="G191" s="31"/>
      <c r="H191" s="31"/>
      <c r="I191" s="31"/>
      <c r="J191" s="31"/>
      <c r="K191" s="31"/>
      <c r="L191" s="31"/>
      <c r="M191" s="31"/>
      <c r="N191" s="31"/>
      <c r="O191" s="32"/>
    </row>
    <row r="192" spans="1:15" ht="20.100000000000001" hidden="1" customHeight="1" x14ac:dyDescent="0.25">
      <c r="A192" s="30"/>
      <c r="B192" s="30"/>
      <c r="C192" s="31"/>
      <c r="D192" s="31"/>
      <c r="E192" s="31"/>
      <c r="F192" s="31"/>
      <c r="G192" s="31"/>
      <c r="H192" s="31"/>
      <c r="I192" s="31"/>
      <c r="J192" s="31"/>
      <c r="K192" s="31"/>
      <c r="L192" s="31"/>
      <c r="M192" s="31"/>
      <c r="N192" s="31"/>
      <c r="O192" s="32"/>
    </row>
    <row r="193" spans="1:15" ht="20.100000000000001" hidden="1" customHeight="1" x14ac:dyDescent="0.25">
      <c r="A193" s="30"/>
      <c r="B193" s="30"/>
      <c r="C193" s="31"/>
      <c r="D193" s="31"/>
      <c r="E193" s="31"/>
      <c r="F193" s="31"/>
      <c r="G193" s="31"/>
      <c r="H193" s="31"/>
      <c r="I193" s="31"/>
      <c r="J193" s="31"/>
      <c r="K193" s="31"/>
      <c r="L193" s="31"/>
      <c r="M193" s="31"/>
      <c r="N193" s="31"/>
      <c r="O193" s="32"/>
    </row>
    <row r="194" spans="1:15" ht="20.100000000000001" hidden="1" customHeight="1" x14ac:dyDescent="0.25">
      <c r="A194" s="30"/>
      <c r="B194" s="30"/>
      <c r="C194" s="31"/>
      <c r="D194" s="31"/>
      <c r="E194" s="31"/>
      <c r="F194" s="31"/>
      <c r="G194" s="31"/>
      <c r="H194" s="31"/>
      <c r="I194" s="31"/>
      <c r="J194" s="31"/>
      <c r="K194" s="31"/>
      <c r="L194" s="31"/>
      <c r="M194" s="31"/>
      <c r="N194" s="31"/>
      <c r="O194" s="32"/>
    </row>
    <row r="195" spans="1:15" ht="20.100000000000001" hidden="1" customHeight="1" x14ac:dyDescent="0.25">
      <c r="A195" s="30"/>
      <c r="B195" s="30"/>
      <c r="C195" s="31"/>
      <c r="D195" s="31"/>
      <c r="E195" s="31"/>
      <c r="F195" s="31"/>
      <c r="G195" s="31"/>
      <c r="H195" s="31"/>
      <c r="I195" s="31"/>
      <c r="J195" s="31"/>
      <c r="K195" s="31"/>
      <c r="L195" s="31"/>
      <c r="M195" s="31"/>
      <c r="N195" s="31"/>
      <c r="O195" s="32"/>
    </row>
    <row r="196" spans="1:15" ht="20.100000000000001" hidden="1" customHeight="1" x14ac:dyDescent="0.25">
      <c r="A196" s="30"/>
      <c r="B196" s="30"/>
      <c r="C196" s="31"/>
      <c r="D196" s="31"/>
      <c r="E196" s="31"/>
      <c r="F196" s="31"/>
      <c r="G196" s="31"/>
      <c r="H196" s="31"/>
      <c r="I196" s="31"/>
      <c r="J196" s="31"/>
      <c r="K196" s="31"/>
      <c r="L196" s="31"/>
      <c r="M196" s="31"/>
      <c r="N196" s="31"/>
      <c r="O196" s="32"/>
    </row>
    <row r="197" spans="1:15" ht="20.100000000000001" hidden="1" customHeight="1" x14ac:dyDescent="0.25">
      <c r="A197" s="30"/>
      <c r="B197" s="30"/>
      <c r="C197" s="31"/>
      <c r="D197" s="31"/>
      <c r="E197" s="31"/>
      <c r="F197" s="31"/>
      <c r="G197" s="31"/>
      <c r="H197" s="31"/>
      <c r="I197" s="31"/>
      <c r="J197" s="31"/>
      <c r="K197" s="31"/>
      <c r="L197" s="31"/>
      <c r="M197" s="31"/>
      <c r="N197" s="31"/>
      <c r="O197" s="32"/>
    </row>
    <row r="198" spans="1:15" ht="20.100000000000001" hidden="1" customHeight="1" x14ac:dyDescent="0.25">
      <c r="A198" s="30"/>
      <c r="B198" s="30"/>
      <c r="C198" s="31"/>
      <c r="D198" s="31"/>
      <c r="E198" s="31"/>
      <c r="F198" s="31"/>
      <c r="G198" s="31"/>
      <c r="H198" s="31"/>
      <c r="I198" s="31"/>
      <c r="J198" s="31"/>
      <c r="K198" s="31"/>
      <c r="L198" s="31"/>
      <c r="M198" s="31"/>
      <c r="N198" s="31"/>
      <c r="O198" s="32"/>
    </row>
    <row r="199" spans="1:15" ht="20.100000000000001" hidden="1" customHeight="1" x14ac:dyDescent="0.25">
      <c r="A199" s="30"/>
      <c r="B199" s="30"/>
      <c r="C199" s="31"/>
      <c r="D199" s="31"/>
      <c r="E199" s="31"/>
      <c r="F199" s="31"/>
      <c r="G199" s="31"/>
      <c r="H199" s="31"/>
      <c r="I199" s="31"/>
      <c r="J199" s="31"/>
      <c r="K199" s="31"/>
      <c r="L199" s="31"/>
      <c r="M199" s="31"/>
      <c r="N199" s="31"/>
      <c r="O199" s="32"/>
    </row>
    <row r="200" spans="1:15" ht="20.100000000000001" hidden="1" customHeight="1" x14ac:dyDescent="0.25">
      <c r="A200" s="30"/>
      <c r="B200" s="30"/>
      <c r="C200" s="31"/>
      <c r="D200" s="31"/>
      <c r="E200" s="31"/>
      <c r="F200" s="31"/>
      <c r="G200" s="31"/>
      <c r="H200" s="31"/>
      <c r="I200" s="31"/>
      <c r="J200" s="31"/>
      <c r="K200" s="31"/>
      <c r="L200" s="31"/>
      <c r="M200" s="31"/>
      <c r="N200" s="31"/>
      <c r="O200" s="32"/>
    </row>
    <row r="201" spans="1:15" ht="20.100000000000001" hidden="1" customHeight="1" x14ac:dyDescent="0.25">
      <c r="A201" s="30"/>
      <c r="B201" s="30"/>
      <c r="C201" s="31"/>
      <c r="D201" s="31"/>
      <c r="E201" s="31"/>
      <c r="F201" s="31"/>
      <c r="G201" s="31"/>
      <c r="H201" s="31"/>
      <c r="I201" s="31"/>
      <c r="J201" s="31"/>
      <c r="K201" s="31"/>
      <c r="L201" s="31"/>
      <c r="M201" s="31"/>
      <c r="N201" s="31"/>
      <c r="O201" s="32"/>
    </row>
    <row r="202" spans="1:15" ht="20.100000000000001" hidden="1" customHeight="1" x14ac:dyDescent="0.25">
      <c r="A202" s="30"/>
      <c r="B202" s="30"/>
      <c r="C202" s="31"/>
      <c r="D202" s="31"/>
      <c r="E202" s="31"/>
      <c r="F202" s="31"/>
      <c r="G202" s="31"/>
      <c r="H202" s="31"/>
      <c r="I202" s="31"/>
      <c r="J202" s="31"/>
      <c r="K202" s="31"/>
      <c r="L202" s="31"/>
      <c r="M202" s="31"/>
      <c r="N202" s="31"/>
      <c r="O202" s="32"/>
    </row>
    <row r="203" spans="1:15" ht="20.100000000000001" hidden="1" customHeight="1" x14ac:dyDescent="0.25">
      <c r="A203" s="30"/>
      <c r="B203" s="30"/>
      <c r="C203" s="31"/>
      <c r="D203" s="31"/>
      <c r="E203" s="31"/>
      <c r="F203" s="31"/>
      <c r="G203" s="31"/>
      <c r="H203" s="31"/>
      <c r="I203" s="31"/>
      <c r="J203" s="31"/>
      <c r="K203" s="31"/>
      <c r="L203" s="31"/>
      <c r="M203" s="31"/>
      <c r="N203" s="31"/>
      <c r="O203" s="32"/>
    </row>
    <row r="204" spans="1:15" ht="20.100000000000001" hidden="1" customHeight="1" x14ac:dyDescent="0.25">
      <c r="A204" s="30"/>
      <c r="B204" s="30"/>
      <c r="C204" s="31"/>
      <c r="D204" s="31"/>
      <c r="E204" s="31"/>
      <c r="F204" s="31"/>
      <c r="G204" s="31"/>
      <c r="H204" s="31"/>
      <c r="I204" s="31"/>
      <c r="J204" s="31"/>
      <c r="K204" s="31"/>
      <c r="L204" s="31"/>
      <c r="M204" s="31"/>
      <c r="N204" s="31"/>
      <c r="O204" s="32"/>
    </row>
    <row r="205" spans="1:15" ht="20.100000000000001" hidden="1" customHeight="1" x14ac:dyDescent="0.25">
      <c r="A205" s="30"/>
      <c r="B205" s="30"/>
      <c r="C205" s="31"/>
      <c r="D205" s="31"/>
      <c r="E205" s="31"/>
      <c r="F205" s="31"/>
      <c r="G205" s="31"/>
      <c r="H205" s="31"/>
      <c r="I205" s="31"/>
      <c r="J205" s="31"/>
      <c r="K205" s="31"/>
      <c r="L205" s="31"/>
      <c r="M205" s="31"/>
      <c r="N205" s="31"/>
      <c r="O205" s="32"/>
    </row>
    <row r="206" spans="1:15" ht="20.100000000000001" hidden="1" customHeight="1" x14ac:dyDescent="0.25">
      <c r="A206" s="30"/>
      <c r="B206" s="30"/>
      <c r="C206" s="31"/>
      <c r="D206" s="31"/>
      <c r="E206" s="31"/>
      <c r="F206" s="31"/>
      <c r="G206" s="31"/>
      <c r="H206" s="31"/>
      <c r="I206" s="31"/>
      <c r="J206" s="31"/>
      <c r="K206" s="31"/>
      <c r="L206" s="31"/>
      <c r="M206" s="31"/>
      <c r="N206" s="31"/>
      <c r="O206" s="32"/>
    </row>
    <row r="207" spans="1:15" ht="20.100000000000001" hidden="1" customHeight="1" x14ac:dyDescent="0.25">
      <c r="A207" s="30"/>
      <c r="B207" s="30"/>
      <c r="C207" s="31"/>
      <c r="D207" s="31"/>
      <c r="E207" s="31"/>
      <c r="F207" s="31"/>
      <c r="G207" s="31"/>
      <c r="H207" s="31"/>
      <c r="I207" s="31"/>
      <c r="J207" s="31"/>
      <c r="K207" s="31"/>
      <c r="L207" s="31"/>
      <c r="M207" s="31"/>
      <c r="N207" s="31"/>
      <c r="O207" s="32"/>
    </row>
    <row r="208" spans="1:15" ht="20.100000000000001" hidden="1" customHeight="1" x14ac:dyDescent="0.25">
      <c r="A208" s="30"/>
      <c r="B208" s="30"/>
      <c r="C208" s="31"/>
      <c r="D208" s="31"/>
      <c r="E208" s="31"/>
      <c r="F208" s="31"/>
      <c r="G208" s="31"/>
      <c r="H208" s="31"/>
      <c r="I208" s="31"/>
      <c r="J208" s="31"/>
      <c r="K208" s="31"/>
      <c r="L208" s="31"/>
      <c r="M208" s="31"/>
      <c r="N208" s="31"/>
      <c r="O208" s="32"/>
    </row>
    <row r="209" spans="1:15" ht="20.100000000000001" hidden="1" customHeight="1" x14ac:dyDescent="0.25">
      <c r="A209" s="30"/>
      <c r="B209" s="30"/>
      <c r="C209" s="31"/>
      <c r="D209" s="31"/>
      <c r="E209" s="31"/>
      <c r="F209" s="31"/>
      <c r="G209" s="31"/>
      <c r="H209" s="31"/>
      <c r="I209" s="31"/>
      <c r="J209" s="31"/>
      <c r="K209" s="31"/>
      <c r="L209" s="31"/>
      <c r="M209" s="31"/>
      <c r="N209" s="31"/>
      <c r="O209" s="32"/>
    </row>
    <row r="210" spans="1:15" ht="20.100000000000001" hidden="1" customHeight="1" x14ac:dyDescent="0.25">
      <c r="A210" s="30"/>
      <c r="B210" s="30"/>
      <c r="C210" s="31"/>
      <c r="D210" s="31"/>
      <c r="E210" s="31"/>
      <c r="F210" s="31"/>
      <c r="G210" s="31"/>
      <c r="H210" s="31"/>
      <c r="I210" s="31"/>
      <c r="J210" s="31"/>
      <c r="K210" s="31"/>
      <c r="L210" s="31"/>
      <c r="M210" s="31"/>
      <c r="N210" s="31"/>
      <c r="O210" s="32"/>
    </row>
    <row r="211" spans="1:15" ht="20.100000000000001" hidden="1" customHeight="1" x14ac:dyDescent="0.25">
      <c r="A211" s="30"/>
      <c r="B211" s="30"/>
      <c r="C211" s="31"/>
      <c r="D211" s="31"/>
      <c r="E211" s="31"/>
      <c r="F211" s="31"/>
      <c r="G211" s="31"/>
      <c r="H211" s="31"/>
      <c r="I211" s="31"/>
      <c r="J211" s="31"/>
      <c r="K211" s="31"/>
      <c r="L211" s="31"/>
      <c r="M211" s="31"/>
      <c r="N211" s="31"/>
      <c r="O211" s="32"/>
    </row>
    <row r="212" spans="1:15" ht="20.100000000000001" hidden="1" customHeight="1" x14ac:dyDescent="0.25">
      <c r="A212" s="30"/>
      <c r="B212" s="30"/>
      <c r="C212" s="31"/>
      <c r="D212" s="31"/>
      <c r="E212" s="31"/>
      <c r="F212" s="31"/>
      <c r="G212" s="31"/>
      <c r="H212" s="31"/>
      <c r="I212" s="31"/>
      <c r="J212" s="31"/>
      <c r="K212" s="31"/>
      <c r="L212" s="31"/>
      <c r="M212" s="31"/>
      <c r="N212" s="31"/>
      <c r="O212" s="32"/>
    </row>
    <row r="213" spans="1:15" ht="20.100000000000001" hidden="1" customHeight="1" x14ac:dyDescent="0.25">
      <c r="A213" s="30"/>
      <c r="B213" s="30"/>
      <c r="C213" s="31"/>
      <c r="D213" s="31"/>
      <c r="E213" s="31"/>
      <c r="F213" s="31"/>
      <c r="G213" s="31"/>
      <c r="H213" s="31"/>
      <c r="I213" s="31"/>
      <c r="J213" s="31"/>
      <c r="K213" s="31"/>
      <c r="L213" s="31"/>
      <c r="M213" s="31"/>
      <c r="N213" s="31"/>
      <c r="O213" s="32"/>
    </row>
    <row r="214" spans="1:15" ht="20.100000000000001" hidden="1" customHeight="1" x14ac:dyDescent="0.25">
      <c r="A214" s="30"/>
      <c r="B214" s="30"/>
      <c r="C214" s="31"/>
      <c r="D214" s="31"/>
      <c r="E214" s="31"/>
      <c r="F214" s="31"/>
      <c r="G214" s="31"/>
      <c r="H214" s="31"/>
      <c r="I214" s="31"/>
      <c r="J214" s="31"/>
      <c r="K214" s="31"/>
      <c r="L214" s="31"/>
      <c r="M214" s="31"/>
      <c r="N214" s="31"/>
      <c r="O214" s="32"/>
    </row>
    <row r="215" spans="1:15" ht="20.100000000000001" hidden="1" customHeight="1" x14ac:dyDescent="0.25">
      <c r="A215" s="30"/>
      <c r="B215" s="30"/>
      <c r="C215" s="31"/>
      <c r="D215" s="31"/>
      <c r="E215" s="31"/>
      <c r="F215" s="31"/>
      <c r="G215" s="31"/>
      <c r="H215" s="31"/>
      <c r="I215" s="31"/>
      <c r="J215" s="31"/>
      <c r="K215" s="31"/>
      <c r="L215" s="31"/>
      <c r="M215" s="31"/>
      <c r="N215" s="31"/>
      <c r="O215" s="32"/>
    </row>
    <row r="216" spans="1:15" ht="20.100000000000001" hidden="1" customHeight="1" x14ac:dyDescent="0.25">
      <c r="A216" s="30"/>
      <c r="B216" s="30"/>
      <c r="C216" s="31"/>
      <c r="D216" s="31"/>
      <c r="E216" s="31"/>
      <c r="F216" s="31"/>
      <c r="G216" s="31"/>
      <c r="H216" s="31"/>
      <c r="I216" s="31"/>
      <c r="J216" s="31"/>
      <c r="K216" s="31"/>
      <c r="L216" s="31"/>
      <c r="M216" s="31"/>
      <c r="N216" s="31"/>
      <c r="O216" s="32"/>
    </row>
    <row r="217" spans="1:15" ht="20.100000000000001" hidden="1" customHeight="1" x14ac:dyDescent="0.25">
      <c r="A217" s="30"/>
      <c r="B217" s="30"/>
      <c r="C217" s="31"/>
      <c r="D217" s="31"/>
      <c r="E217" s="31"/>
      <c r="F217" s="31"/>
      <c r="G217" s="31"/>
      <c r="H217" s="31"/>
      <c r="I217" s="31"/>
      <c r="J217" s="31"/>
      <c r="K217" s="31"/>
      <c r="L217" s="31"/>
      <c r="M217" s="31"/>
      <c r="N217" s="31"/>
      <c r="O217" s="32"/>
    </row>
    <row r="218" spans="1:15" ht="20.100000000000001" hidden="1" customHeight="1" x14ac:dyDescent="0.25">
      <c r="A218" s="30"/>
      <c r="B218" s="30"/>
      <c r="C218" s="31"/>
      <c r="D218" s="31"/>
      <c r="E218" s="31"/>
      <c r="F218" s="31"/>
      <c r="G218" s="31"/>
      <c r="H218" s="31"/>
      <c r="I218" s="31"/>
      <c r="J218" s="31"/>
      <c r="K218" s="31"/>
      <c r="L218" s="31"/>
      <c r="M218" s="31"/>
      <c r="N218" s="31"/>
      <c r="O218" s="32"/>
    </row>
    <row r="219" spans="1:15" ht="20.100000000000001" hidden="1" customHeight="1" x14ac:dyDescent="0.25">
      <c r="A219" s="30"/>
      <c r="B219" s="30"/>
      <c r="C219" s="31"/>
      <c r="D219" s="31"/>
      <c r="E219" s="31"/>
      <c r="F219" s="31"/>
      <c r="G219" s="31"/>
      <c r="H219" s="31"/>
      <c r="I219" s="31"/>
      <c r="J219" s="31"/>
      <c r="K219" s="31"/>
      <c r="L219" s="31"/>
      <c r="M219" s="31"/>
      <c r="N219" s="31"/>
      <c r="O219" s="32"/>
    </row>
    <row r="220" spans="1:15" ht="20.100000000000001" hidden="1" customHeight="1" x14ac:dyDescent="0.25">
      <c r="A220" s="30"/>
      <c r="B220" s="30"/>
      <c r="C220" s="31"/>
      <c r="D220" s="31"/>
      <c r="E220" s="31"/>
      <c r="F220" s="31"/>
      <c r="G220" s="31"/>
      <c r="H220" s="31"/>
      <c r="I220" s="31"/>
      <c r="J220" s="31"/>
      <c r="K220" s="31"/>
      <c r="L220" s="31"/>
      <c r="M220" s="31"/>
      <c r="N220" s="31"/>
      <c r="O220" s="32"/>
    </row>
    <row r="221" spans="1:15" ht="20.100000000000001" hidden="1" customHeight="1" x14ac:dyDescent="0.25">
      <c r="A221" s="30"/>
      <c r="B221" s="30"/>
      <c r="C221" s="31"/>
      <c r="D221" s="31"/>
      <c r="E221" s="31"/>
      <c r="F221" s="31"/>
      <c r="G221" s="31"/>
      <c r="H221" s="31"/>
      <c r="I221" s="31"/>
      <c r="J221" s="31"/>
      <c r="K221" s="31"/>
      <c r="L221" s="31"/>
      <c r="M221" s="31"/>
      <c r="N221" s="31"/>
      <c r="O221" s="32"/>
    </row>
    <row r="222" spans="1:15" ht="20.100000000000001" hidden="1" customHeight="1" x14ac:dyDescent="0.25">
      <c r="A222" s="30"/>
      <c r="B222" s="30"/>
      <c r="C222" s="31"/>
      <c r="D222" s="31"/>
      <c r="E222" s="31"/>
      <c r="F222" s="31"/>
      <c r="G222" s="31"/>
      <c r="H222" s="31"/>
      <c r="I222" s="31"/>
      <c r="J222" s="31"/>
      <c r="K222" s="31"/>
      <c r="L222" s="31"/>
      <c r="M222" s="31"/>
      <c r="N222" s="31"/>
      <c r="O222" s="32"/>
    </row>
    <row r="223" spans="1:15" ht="20.100000000000001" hidden="1" customHeight="1" x14ac:dyDescent="0.25">
      <c r="A223" s="30"/>
      <c r="B223" s="30"/>
      <c r="C223" s="31"/>
      <c r="D223" s="31"/>
      <c r="E223" s="31"/>
      <c r="F223" s="31"/>
      <c r="G223" s="31"/>
      <c r="H223" s="31"/>
      <c r="I223" s="31"/>
      <c r="J223" s="31"/>
      <c r="K223" s="31"/>
      <c r="L223" s="31"/>
      <c r="M223" s="31"/>
      <c r="N223" s="31"/>
      <c r="O223" s="32"/>
    </row>
    <row r="224" spans="1:15" ht="20.100000000000001" hidden="1" customHeight="1" x14ac:dyDescent="0.25">
      <c r="A224" s="30"/>
      <c r="B224" s="30"/>
      <c r="C224" s="31"/>
      <c r="D224" s="31"/>
      <c r="E224" s="31"/>
      <c r="F224" s="31"/>
      <c r="G224" s="31"/>
      <c r="H224" s="31"/>
      <c r="I224" s="31"/>
      <c r="J224" s="31"/>
      <c r="K224" s="31"/>
      <c r="L224" s="31"/>
      <c r="M224" s="31"/>
      <c r="N224" s="31"/>
      <c r="O224" s="32"/>
    </row>
    <row r="225" spans="1:15" ht="20.100000000000001" hidden="1" customHeight="1" x14ac:dyDescent="0.25">
      <c r="A225" s="30"/>
      <c r="B225" s="30"/>
      <c r="C225" s="31"/>
      <c r="D225" s="31"/>
      <c r="E225" s="31"/>
      <c r="F225" s="31"/>
      <c r="G225" s="31"/>
      <c r="H225" s="31"/>
      <c r="I225" s="31"/>
      <c r="J225" s="31"/>
      <c r="K225" s="31"/>
      <c r="L225" s="31"/>
      <c r="M225" s="31"/>
      <c r="N225" s="31"/>
      <c r="O225" s="32"/>
    </row>
    <row r="226" spans="1:15" ht="20.100000000000001" hidden="1" customHeight="1" x14ac:dyDescent="0.25">
      <c r="A226" s="30"/>
      <c r="B226" s="30"/>
      <c r="C226" s="31"/>
      <c r="D226" s="31"/>
      <c r="E226" s="31"/>
      <c r="F226" s="31"/>
      <c r="G226" s="31"/>
      <c r="H226" s="31"/>
      <c r="I226" s="31"/>
      <c r="J226" s="31"/>
      <c r="K226" s="31"/>
      <c r="L226" s="31"/>
      <c r="M226" s="31"/>
      <c r="N226" s="31"/>
      <c r="O226" s="32"/>
    </row>
    <row r="227" spans="1:15" ht="20.100000000000001" hidden="1" customHeight="1" x14ac:dyDescent="0.25">
      <c r="A227" s="30"/>
      <c r="B227" s="30"/>
      <c r="C227" s="31"/>
      <c r="D227" s="31"/>
      <c r="E227" s="31"/>
      <c r="F227" s="31"/>
      <c r="G227" s="31"/>
      <c r="H227" s="31"/>
      <c r="I227" s="31"/>
      <c r="J227" s="31"/>
      <c r="K227" s="31"/>
      <c r="L227" s="31"/>
      <c r="M227" s="31"/>
      <c r="N227" s="31"/>
      <c r="O227" s="32"/>
    </row>
    <row r="228" spans="1:15" ht="20.100000000000001" hidden="1" customHeight="1" x14ac:dyDescent="0.25">
      <c r="A228" s="30"/>
      <c r="B228" s="30"/>
      <c r="C228" s="31"/>
      <c r="D228" s="31"/>
      <c r="E228" s="31"/>
      <c r="F228" s="31"/>
      <c r="G228" s="31"/>
      <c r="H228" s="31"/>
      <c r="I228" s="31"/>
      <c r="J228" s="31"/>
      <c r="K228" s="31"/>
      <c r="L228" s="31"/>
      <c r="M228" s="31"/>
      <c r="N228" s="31"/>
      <c r="O228" s="32"/>
    </row>
    <row r="229" spans="1:15" ht="20.100000000000001" hidden="1" customHeight="1" x14ac:dyDescent="0.25">
      <c r="A229" s="30"/>
      <c r="B229" s="30"/>
      <c r="C229" s="31"/>
      <c r="D229" s="31"/>
      <c r="E229" s="31"/>
      <c r="F229" s="31"/>
      <c r="G229" s="31"/>
      <c r="H229" s="31"/>
      <c r="I229" s="31"/>
      <c r="J229" s="31"/>
      <c r="K229" s="31"/>
      <c r="L229" s="31"/>
      <c r="M229" s="31"/>
      <c r="N229" s="31"/>
      <c r="O229" s="32"/>
    </row>
    <row r="230" spans="1:15" ht="20.100000000000001" hidden="1" customHeight="1" x14ac:dyDescent="0.25">
      <c r="A230" s="30"/>
      <c r="B230" s="30"/>
      <c r="C230" s="31"/>
      <c r="D230" s="31"/>
      <c r="E230" s="31"/>
      <c r="F230" s="31"/>
      <c r="G230" s="31"/>
      <c r="H230" s="31"/>
      <c r="I230" s="31"/>
      <c r="J230" s="31"/>
      <c r="K230" s="31"/>
      <c r="L230" s="31"/>
      <c r="M230" s="31"/>
      <c r="N230" s="31"/>
      <c r="O230" s="32"/>
    </row>
    <row r="231" spans="1:15" ht="20.100000000000001" hidden="1" customHeight="1" x14ac:dyDescent="0.25">
      <c r="A231" s="30"/>
      <c r="B231" s="30"/>
      <c r="C231" s="31"/>
      <c r="D231" s="31"/>
      <c r="E231" s="31"/>
      <c r="F231" s="31"/>
      <c r="G231" s="31"/>
      <c r="H231" s="31"/>
      <c r="I231" s="31"/>
      <c r="J231" s="31"/>
      <c r="K231" s="31"/>
      <c r="L231" s="31"/>
      <c r="M231" s="31"/>
      <c r="N231" s="31"/>
      <c r="O231" s="32"/>
    </row>
    <row r="232" spans="1:15" ht="20.100000000000001" hidden="1" customHeight="1" x14ac:dyDescent="0.25">
      <c r="A232" s="30"/>
      <c r="B232" s="30"/>
      <c r="C232" s="31"/>
      <c r="D232" s="31"/>
      <c r="E232" s="31"/>
      <c r="F232" s="31"/>
      <c r="G232" s="31"/>
      <c r="H232" s="31"/>
      <c r="I232" s="31"/>
      <c r="J232" s="31"/>
      <c r="K232" s="31"/>
      <c r="L232" s="31"/>
      <c r="M232" s="31"/>
      <c r="N232" s="31"/>
      <c r="O232" s="32"/>
    </row>
    <row r="233" spans="1:15" ht="20.100000000000001" hidden="1" customHeight="1" x14ac:dyDescent="0.25">
      <c r="A233" s="30"/>
      <c r="B233" s="30"/>
      <c r="C233" s="31"/>
      <c r="D233" s="31"/>
      <c r="E233" s="31"/>
      <c r="F233" s="31"/>
      <c r="G233" s="31"/>
      <c r="H233" s="31"/>
      <c r="I233" s="31"/>
      <c r="J233" s="31"/>
      <c r="K233" s="31"/>
      <c r="L233" s="31"/>
      <c r="M233" s="31"/>
      <c r="N233" s="31"/>
      <c r="O233" s="32"/>
    </row>
    <row r="234" spans="1:15" ht="20.100000000000001" hidden="1" customHeight="1" x14ac:dyDescent="0.25">
      <c r="A234" s="30"/>
      <c r="B234" s="30"/>
      <c r="C234" s="31"/>
      <c r="D234" s="31"/>
      <c r="E234" s="31"/>
      <c r="F234" s="31"/>
      <c r="G234" s="31"/>
      <c r="H234" s="31"/>
      <c r="I234" s="31"/>
      <c r="J234" s="31"/>
      <c r="K234" s="31"/>
      <c r="L234" s="31"/>
      <c r="M234" s="31"/>
      <c r="N234" s="31"/>
      <c r="O234" s="32"/>
    </row>
    <row r="235" spans="1:15" ht="20.100000000000001" hidden="1" customHeight="1" x14ac:dyDescent="0.25">
      <c r="A235" s="30"/>
      <c r="B235" s="30"/>
      <c r="C235" s="31"/>
      <c r="D235" s="31"/>
      <c r="E235" s="31"/>
      <c r="F235" s="31"/>
      <c r="G235" s="31"/>
      <c r="H235" s="31"/>
      <c r="I235" s="31"/>
      <c r="J235" s="31"/>
      <c r="K235" s="31"/>
      <c r="L235" s="31"/>
      <c r="M235" s="31"/>
      <c r="N235" s="31"/>
      <c r="O235" s="32"/>
    </row>
    <row r="236" spans="1:15" ht="20.100000000000001" hidden="1" customHeight="1" x14ac:dyDescent="0.25">
      <c r="A236" s="30"/>
      <c r="B236" s="30"/>
      <c r="C236" s="31"/>
      <c r="D236" s="31"/>
      <c r="E236" s="31"/>
      <c r="F236" s="31"/>
      <c r="G236" s="31"/>
      <c r="H236" s="31"/>
      <c r="I236" s="31"/>
      <c r="J236" s="31"/>
      <c r="K236" s="31"/>
      <c r="L236" s="31"/>
      <c r="M236" s="31"/>
      <c r="N236" s="31"/>
      <c r="O236" s="32"/>
    </row>
    <row r="237" spans="1:15" ht="20.100000000000001" hidden="1" customHeight="1" x14ac:dyDescent="0.25">
      <c r="A237" s="30"/>
      <c r="B237" s="30"/>
      <c r="C237" s="31"/>
      <c r="D237" s="31"/>
      <c r="E237" s="31"/>
      <c r="F237" s="31"/>
      <c r="G237" s="31"/>
      <c r="H237" s="31"/>
      <c r="I237" s="31"/>
      <c r="J237" s="31"/>
      <c r="K237" s="31"/>
      <c r="L237" s="31"/>
      <c r="M237" s="31"/>
      <c r="N237" s="31"/>
      <c r="O237" s="32"/>
    </row>
    <row r="238" spans="1:15" ht="20.100000000000001" hidden="1" customHeight="1" x14ac:dyDescent="0.25">
      <c r="A238" s="30"/>
      <c r="B238" s="30"/>
      <c r="C238" s="31"/>
      <c r="D238" s="31"/>
      <c r="E238" s="31"/>
      <c r="F238" s="31"/>
      <c r="G238" s="31"/>
      <c r="H238" s="31"/>
      <c r="I238" s="31"/>
      <c r="J238" s="31"/>
      <c r="K238" s="31"/>
      <c r="L238" s="31"/>
      <c r="M238" s="31"/>
      <c r="N238" s="31"/>
      <c r="O238" s="32"/>
    </row>
    <row r="239" spans="1:15" ht="20.100000000000001" hidden="1" customHeight="1" x14ac:dyDescent="0.25">
      <c r="A239" s="30"/>
      <c r="B239" s="30"/>
      <c r="C239" s="31"/>
      <c r="D239" s="31"/>
      <c r="E239" s="31"/>
      <c r="F239" s="31"/>
      <c r="G239" s="31"/>
      <c r="H239" s="31"/>
      <c r="I239" s="31"/>
      <c r="J239" s="31"/>
      <c r="K239" s="31"/>
      <c r="L239" s="31"/>
      <c r="M239" s="31"/>
      <c r="N239" s="31"/>
      <c r="O239" s="32"/>
    </row>
    <row r="240" spans="1:15" ht="20.100000000000001" hidden="1" customHeight="1" x14ac:dyDescent="0.25">
      <c r="A240" s="30"/>
      <c r="B240" s="30"/>
      <c r="C240" s="31"/>
      <c r="D240" s="31"/>
      <c r="E240" s="31"/>
      <c r="F240" s="31"/>
      <c r="G240" s="31"/>
      <c r="H240" s="31"/>
      <c r="I240" s="31"/>
      <c r="J240" s="31"/>
      <c r="K240" s="31"/>
      <c r="L240" s="31"/>
      <c r="M240" s="31"/>
      <c r="N240" s="31"/>
      <c r="O240" s="32"/>
    </row>
    <row r="241" spans="1:15" ht="20.100000000000001" hidden="1" customHeight="1" x14ac:dyDescent="0.25">
      <c r="A241" s="30"/>
      <c r="B241" s="30"/>
      <c r="C241" s="31"/>
      <c r="D241" s="31"/>
      <c r="E241" s="31"/>
      <c r="F241" s="31"/>
      <c r="G241" s="31"/>
      <c r="H241" s="31"/>
      <c r="I241" s="31"/>
      <c r="J241" s="31"/>
      <c r="K241" s="31"/>
      <c r="L241" s="31"/>
      <c r="M241" s="31"/>
      <c r="N241" s="31"/>
      <c r="O241" s="32"/>
    </row>
    <row r="242" spans="1:15" ht="20.100000000000001" hidden="1" customHeight="1" x14ac:dyDescent="0.25">
      <c r="A242" s="30"/>
      <c r="B242" s="30"/>
      <c r="C242" s="31"/>
      <c r="D242" s="31"/>
      <c r="E242" s="31"/>
      <c r="F242" s="31"/>
      <c r="G242" s="31"/>
      <c r="H242" s="31"/>
      <c r="I242" s="31"/>
      <c r="J242" s="31"/>
      <c r="K242" s="31"/>
      <c r="L242" s="31"/>
      <c r="M242" s="31"/>
      <c r="N242" s="31"/>
      <c r="O242" s="32"/>
    </row>
    <row r="243" spans="1:15" ht="20.100000000000001" hidden="1" customHeight="1" x14ac:dyDescent="0.25">
      <c r="A243" s="30"/>
      <c r="B243" s="30"/>
      <c r="C243" s="31"/>
      <c r="D243" s="31"/>
      <c r="E243" s="31"/>
      <c r="F243" s="31"/>
      <c r="G243" s="31"/>
      <c r="H243" s="31"/>
      <c r="I243" s="31"/>
      <c r="J243" s="31"/>
      <c r="K243" s="31"/>
      <c r="L243" s="31"/>
      <c r="M243" s="31"/>
      <c r="N243" s="31"/>
      <c r="O243" s="32"/>
    </row>
    <row r="244" spans="1:15" ht="20.100000000000001" hidden="1" customHeight="1" x14ac:dyDescent="0.25">
      <c r="A244" s="30"/>
      <c r="B244" s="30"/>
      <c r="C244" s="31"/>
      <c r="D244" s="31"/>
      <c r="E244" s="31"/>
      <c r="F244" s="31"/>
      <c r="G244" s="31"/>
      <c r="H244" s="31"/>
      <c r="I244" s="31"/>
      <c r="J244" s="31"/>
      <c r="K244" s="31"/>
      <c r="L244" s="31"/>
      <c r="M244" s="31"/>
      <c r="N244" s="31"/>
      <c r="O244" s="32"/>
    </row>
    <row r="245" spans="1:15" ht="20.100000000000001" hidden="1" customHeight="1" x14ac:dyDescent="0.25">
      <c r="A245" s="30"/>
      <c r="B245" s="30"/>
      <c r="C245" s="31"/>
      <c r="D245" s="31"/>
      <c r="E245" s="31"/>
      <c r="F245" s="31"/>
      <c r="G245" s="31"/>
      <c r="H245" s="31"/>
      <c r="I245" s="31"/>
      <c r="J245" s="31"/>
      <c r="K245" s="31"/>
      <c r="L245" s="31"/>
      <c r="M245" s="31"/>
      <c r="N245" s="31"/>
      <c r="O245" s="32"/>
    </row>
    <row r="246" spans="1:15" ht="20.100000000000001" hidden="1" customHeight="1" x14ac:dyDescent="0.25">
      <c r="A246" s="30"/>
      <c r="B246" s="30"/>
      <c r="C246" s="31"/>
      <c r="D246" s="31"/>
      <c r="E246" s="31"/>
      <c r="F246" s="31"/>
      <c r="G246" s="31"/>
      <c r="H246" s="31"/>
      <c r="I246" s="31"/>
      <c r="J246" s="31"/>
      <c r="K246" s="31"/>
      <c r="L246" s="31"/>
      <c r="M246" s="31"/>
      <c r="N246" s="31"/>
      <c r="O246" s="32"/>
    </row>
    <row r="247" spans="1:15" ht="20.100000000000001" hidden="1" customHeight="1" x14ac:dyDescent="0.25">
      <c r="A247" s="30"/>
      <c r="B247" s="30"/>
      <c r="C247" s="31"/>
      <c r="D247" s="31"/>
      <c r="E247" s="31"/>
      <c r="F247" s="31"/>
      <c r="G247" s="31"/>
      <c r="H247" s="31"/>
      <c r="I247" s="31"/>
      <c r="J247" s="31"/>
      <c r="K247" s="31"/>
      <c r="L247" s="31"/>
      <c r="M247" s="31"/>
      <c r="N247" s="31"/>
      <c r="O247" s="32"/>
    </row>
    <row r="248" spans="1:15" ht="20.100000000000001" hidden="1" customHeight="1" x14ac:dyDescent="0.25">
      <c r="A248" s="30"/>
      <c r="B248" s="30"/>
      <c r="C248" s="31"/>
      <c r="D248" s="31"/>
      <c r="E248" s="31"/>
      <c r="F248" s="31"/>
      <c r="G248" s="31"/>
      <c r="H248" s="31"/>
      <c r="I248" s="31"/>
      <c r="J248" s="31"/>
      <c r="K248" s="31"/>
      <c r="L248" s="31"/>
      <c r="M248" s="31"/>
      <c r="N248" s="31"/>
      <c r="O248" s="32"/>
    </row>
    <row r="249" spans="1:15" ht="20.100000000000001" hidden="1" customHeight="1" x14ac:dyDescent="0.25">
      <c r="A249" s="30"/>
      <c r="B249" s="30"/>
      <c r="C249" s="31"/>
      <c r="D249" s="31"/>
      <c r="E249" s="31"/>
      <c r="F249" s="31"/>
      <c r="G249" s="31"/>
      <c r="H249" s="31"/>
      <c r="I249" s="31"/>
      <c r="J249" s="31"/>
      <c r="K249" s="31"/>
      <c r="L249" s="31"/>
      <c r="M249" s="31"/>
      <c r="N249" s="31"/>
      <c r="O249" s="32"/>
    </row>
    <row r="250" spans="1:15" ht="20.100000000000001" hidden="1" customHeight="1" x14ac:dyDescent="0.25">
      <c r="A250" s="30"/>
      <c r="B250" s="30"/>
      <c r="C250" s="31"/>
      <c r="D250" s="31"/>
      <c r="E250" s="31"/>
      <c r="F250" s="31"/>
      <c r="G250" s="31"/>
      <c r="H250" s="31"/>
      <c r="I250" s="31"/>
      <c r="J250" s="31"/>
      <c r="K250" s="31"/>
      <c r="L250" s="31"/>
      <c r="M250" s="31"/>
      <c r="N250" s="31"/>
      <c r="O250" s="32"/>
    </row>
    <row r="251" spans="1:15" ht="20.100000000000001" hidden="1" customHeight="1" x14ac:dyDescent="0.25">
      <c r="A251" s="30"/>
      <c r="B251" s="30"/>
      <c r="C251" s="31"/>
      <c r="D251" s="31"/>
      <c r="E251" s="31"/>
      <c r="F251" s="31"/>
      <c r="G251" s="31"/>
      <c r="H251" s="31"/>
      <c r="I251" s="31"/>
      <c r="J251" s="31"/>
      <c r="K251" s="31"/>
      <c r="L251" s="31"/>
      <c r="M251" s="31"/>
      <c r="N251" s="31"/>
      <c r="O251" s="32"/>
    </row>
    <row r="252" spans="1:15" ht="20.100000000000001" hidden="1" customHeight="1" x14ac:dyDescent="0.25">
      <c r="A252" s="30"/>
      <c r="B252" s="30"/>
      <c r="C252" s="31"/>
      <c r="D252" s="31"/>
      <c r="E252" s="31"/>
      <c r="F252" s="31"/>
      <c r="G252" s="31"/>
      <c r="H252" s="31"/>
      <c r="I252" s="31"/>
      <c r="J252" s="31"/>
      <c r="K252" s="31"/>
      <c r="L252" s="31"/>
      <c r="M252" s="31"/>
      <c r="N252" s="31"/>
      <c r="O252" s="32"/>
    </row>
    <row r="253" spans="1:15" ht="20.100000000000001" hidden="1" customHeight="1" x14ac:dyDescent="0.25">
      <c r="A253" s="30"/>
      <c r="B253" s="30"/>
      <c r="C253" s="31"/>
      <c r="D253" s="31"/>
      <c r="E253" s="31"/>
      <c r="F253" s="31"/>
      <c r="G253" s="31"/>
      <c r="H253" s="31"/>
      <c r="I253" s="31"/>
      <c r="J253" s="31"/>
      <c r="K253" s="31"/>
      <c r="L253" s="31"/>
      <c r="M253" s="31"/>
      <c r="N253" s="31"/>
      <c r="O253" s="32"/>
    </row>
    <row r="254" spans="1:15" ht="20.100000000000001" hidden="1" customHeight="1" x14ac:dyDescent="0.25">
      <c r="A254" s="30"/>
      <c r="B254" s="30"/>
      <c r="C254" s="31"/>
      <c r="D254" s="31"/>
      <c r="E254" s="31"/>
      <c r="F254" s="31"/>
      <c r="G254" s="31"/>
      <c r="H254" s="31"/>
      <c r="I254" s="31"/>
      <c r="J254" s="31"/>
      <c r="K254" s="31"/>
      <c r="L254" s="31"/>
      <c r="M254" s="31"/>
      <c r="N254" s="31"/>
      <c r="O254" s="32"/>
    </row>
    <row r="255" spans="1:15" ht="20.100000000000001" hidden="1" customHeight="1" x14ac:dyDescent="0.25">
      <c r="A255" s="30"/>
      <c r="B255" s="30"/>
      <c r="C255" s="31"/>
      <c r="D255" s="31"/>
      <c r="E255" s="31"/>
      <c r="F255" s="31"/>
      <c r="G255" s="31"/>
      <c r="H255" s="31"/>
      <c r="I255" s="31"/>
      <c r="J255" s="31"/>
      <c r="K255" s="31"/>
      <c r="L255" s="31"/>
      <c r="M255" s="31"/>
      <c r="N255" s="31"/>
      <c r="O255" s="32"/>
    </row>
    <row r="256" spans="1:15" ht="20.100000000000001" hidden="1" customHeight="1" x14ac:dyDescent="0.25">
      <c r="A256" s="30"/>
      <c r="B256" s="30"/>
      <c r="C256" s="31"/>
      <c r="D256" s="31"/>
      <c r="E256" s="31"/>
      <c r="F256" s="31"/>
      <c r="G256" s="31"/>
      <c r="H256" s="31"/>
      <c r="I256" s="31"/>
      <c r="J256" s="31"/>
      <c r="K256" s="31"/>
      <c r="L256" s="31"/>
      <c r="M256" s="31"/>
      <c r="N256" s="31"/>
      <c r="O256" s="32"/>
    </row>
    <row r="257" spans="1:15" ht="20.100000000000001" hidden="1" customHeight="1" x14ac:dyDescent="0.25">
      <c r="A257" s="30"/>
      <c r="B257" s="30"/>
      <c r="C257" s="31"/>
      <c r="D257" s="31"/>
      <c r="E257" s="31"/>
      <c r="F257" s="31"/>
      <c r="G257" s="31"/>
      <c r="H257" s="31"/>
      <c r="I257" s="31"/>
      <c r="J257" s="31"/>
      <c r="K257" s="31"/>
      <c r="L257" s="31"/>
      <c r="M257" s="31"/>
      <c r="N257" s="31"/>
      <c r="O257" s="32"/>
    </row>
    <row r="258" spans="1:15" ht="20.100000000000001" hidden="1" customHeight="1" x14ac:dyDescent="0.25">
      <c r="A258" s="30"/>
      <c r="B258" s="30"/>
      <c r="C258" s="31"/>
      <c r="D258" s="31"/>
      <c r="E258" s="31"/>
      <c r="F258" s="31"/>
      <c r="G258" s="31"/>
      <c r="H258" s="31"/>
      <c r="I258" s="31"/>
      <c r="J258" s="31"/>
      <c r="K258" s="31"/>
      <c r="L258" s="31"/>
      <c r="M258" s="31"/>
      <c r="N258" s="31"/>
      <c r="O258" s="32"/>
    </row>
    <row r="259" spans="1:15" ht="20.100000000000001" hidden="1" customHeight="1" x14ac:dyDescent="0.25">
      <c r="A259" s="30"/>
      <c r="B259" s="30"/>
      <c r="C259" s="31"/>
      <c r="D259" s="31"/>
      <c r="E259" s="31"/>
      <c r="F259" s="31"/>
      <c r="G259" s="31"/>
      <c r="H259" s="31"/>
      <c r="I259" s="31"/>
      <c r="J259" s="31"/>
      <c r="K259" s="31"/>
      <c r="L259" s="31"/>
      <c r="M259" s="31"/>
      <c r="N259" s="31"/>
      <c r="O259" s="32"/>
    </row>
    <row r="260" spans="1:15" ht="20.100000000000001" hidden="1" customHeight="1" x14ac:dyDescent="0.25">
      <c r="A260" s="30"/>
      <c r="B260" s="30"/>
      <c r="C260" s="31"/>
      <c r="D260" s="31"/>
      <c r="E260" s="31"/>
      <c r="F260" s="31"/>
      <c r="G260" s="31"/>
      <c r="H260" s="31"/>
      <c r="I260" s="31"/>
      <c r="J260" s="31"/>
      <c r="K260" s="31"/>
      <c r="L260" s="31"/>
      <c r="M260" s="31"/>
      <c r="N260" s="31"/>
      <c r="O260" s="32"/>
    </row>
    <row r="261" spans="1:15" ht="20.100000000000001" hidden="1" customHeight="1" x14ac:dyDescent="0.25">
      <c r="A261" s="30"/>
      <c r="B261" s="30"/>
      <c r="C261" s="31"/>
      <c r="D261" s="31"/>
      <c r="E261" s="31"/>
      <c r="F261" s="31"/>
      <c r="G261" s="31"/>
      <c r="H261" s="31"/>
      <c r="I261" s="31"/>
      <c r="J261" s="31"/>
      <c r="K261" s="31"/>
      <c r="L261" s="31"/>
      <c r="M261" s="31"/>
      <c r="N261" s="31"/>
      <c r="O261" s="32"/>
    </row>
    <row r="262" spans="1:15" ht="20.100000000000001" hidden="1" customHeight="1" x14ac:dyDescent="0.25">
      <c r="A262" s="30"/>
      <c r="B262" s="30"/>
      <c r="C262" s="31"/>
      <c r="D262" s="31"/>
      <c r="E262" s="31"/>
      <c r="F262" s="31"/>
      <c r="G262" s="31"/>
      <c r="H262" s="31"/>
      <c r="I262" s="31"/>
      <c r="J262" s="31"/>
      <c r="K262" s="31"/>
      <c r="L262" s="31"/>
      <c r="M262" s="31"/>
      <c r="N262" s="31"/>
      <c r="O262" s="32"/>
    </row>
    <row r="263" spans="1:15" ht="20.100000000000001" hidden="1" customHeight="1" x14ac:dyDescent="0.25">
      <c r="A263" s="30"/>
      <c r="B263" s="30"/>
      <c r="C263" s="31"/>
      <c r="D263" s="31"/>
      <c r="E263" s="31"/>
      <c r="F263" s="31"/>
      <c r="G263" s="31"/>
      <c r="H263" s="31"/>
      <c r="I263" s="31"/>
      <c r="J263" s="31"/>
      <c r="K263" s="31"/>
      <c r="L263" s="31"/>
      <c r="M263" s="31"/>
      <c r="N263" s="31"/>
      <c r="O263" s="32"/>
    </row>
    <row r="264" spans="1:15" ht="20.100000000000001" hidden="1" customHeight="1" x14ac:dyDescent="0.25">
      <c r="A264" s="30"/>
      <c r="B264" s="30"/>
      <c r="C264" s="31"/>
      <c r="D264" s="31"/>
      <c r="E264" s="31"/>
      <c r="F264" s="31"/>
      <c r="G264" s="31"/>
      <c r="H264" s="31"/>
      <c r="I264" s="31"/>
      <c r="J264" s="31"/>
      <c r="K264" s="31"/>
      <c r="L264" s="31"/>
      <c r="M264" s="31"/>
      <c r="N264" s="31"/>
      <c r="O264" s="32"/>
    </row>
    <row r="265" spans="1:15" ht="20.100000000000001" hidden="1" customHeight="1" x14ac:dyDescent="0.25">
      <c r="A265" s="30"/>
      <c r="B265" s="30"/>
      <c r="C265" s="31"/>
      <c r="D265" s="31"/>
      <c r="E265" s="31"/>
      <c r="F265" s="31"/>
      <c r="G265" s="31"/>
      <c r="H265" s="31"/>
      <c r="I265" s="31"/>
      <c r="J265" s="31"/>
      <c r="K265" s="31"/>
      <c r="L265" s="31"/>
      <c r="M265" s="31"/>
      <c r="N265" s="31"/>
      <c r="O265" s="32"/>
    </row>
    <row r="266" spans="1:15" ht="20.100000000000001" hidden="1" customHeight="1" x14ac:dyDescent="0.25">
      <c r="A266" s="30"/>
      <c r="B266" s="30"/>
      <c r="C266" s="31"/>
      <c r="D266" s="31"/>
      <c r="E266" s="31"/>
      <c r="F266" s="31"/>
      <c r="G266" s="31"/>
      <c r="H266" s="31"/>
      <c r="I266" s="31"/>
      <c r="J266" s="31"/>
      <c r="K266" s="31"/>
      <c r="L266" s="31"/>
      <c r="M266" s="31"/>
      <c r="N266" s="31"/>
      <c r="O266" s="32"/>
    </row>
    <row r="267" spans="1:15" ht="20.100000000000001" hidden="1" customHeight="1" x14ac:dyDescent="0.25">
      <c r="A267" s="30"/>
      <c r="B267" s="30"/>
      <c r="C267" s="31"/>
      <c r="D267" s="31"/>
      <c r="E267" s="31"/>
      <c r="F267" s="31"/>
      <c r="G267" s="31"/>
      <c r="H267" s="31"/>
      <c r="I267" s="31"/>
      <c r="J267" s="31"/>
      <c r="K267" s="31"/>
      <c r="L267" s="31"/>
      <c r="M267" s="31"/>
      <c r="N267" s="31"/>
      <c r="O267" s="32"/>
    </row>
    <row r="268" spans="1:15" ht="20.100000000000001" hidden="1" customHeight="1" x14ac:dyDescent="0.25">
      <c r="A268" s="30"/>
      <c r="B268" s="30"/>
      <c r="C268" s="31"/>
      <c r="D268" s="31"/>
      <c r="E268" s="31"/>
      <c r="F268" s="31"/>
      <c r="G268" s="31"/>
      <c r="H268" s="31"/>
      <c r="I268" s="31"/>
      <c r="J268" s="31"/>
      <c r="K268" s="31"/>
      <c r="L268" s="31"/>
      <c r="M268" s="31"/>
      <c r="N268" s="31"/>
      <c r="O268" s="32"/>
    </row>
    <row r="269" spans="1:15" ht="20.100000000000001" hidden="1" customHeight="1" x14ac:dyDescent="0.25">
      <c r="A269" s="30"/>
      <c r="B269" s="30"/>
      <c r="C269" s="31"/>
      <c r="D269" s="31"/>
      <c r="E269" s="31"/>
      <c r="F269" s="31"/>
      <c r="G269" s="31"/>
      <c r="H269" s="31"/>
      <c r="I269" s="31"/>
      <c r="J269" s="31"/>
      <c r="K269" s="31"/>
      <c r="L269" s="31"/>
      <c r="M269" s="31"/>
      <c r="N269" s="31"/>
      <c r="O269" s="32"/>
    </row>
    <row r="270" spans="1:15" ht="20.100000000000001" hidden="1" customHeight="1" x14ac:dyDescent="0.25">
      <c r="A270" s="30"/>
      <c r="B270" s="30"/>
      <c r="C270" s="31"/>
      <c r="D270" s="31"/>
      <c r="E270" s="31"/>
      <c r="F270" s="31"/>
      <c r="G270" s="31"/>
      <c r="H270" s="31"/>
      <c r="I270" s="31"/>
      <c r="J270" s="31"/>
      <c r="K270" s="31"/>
      <c r="L270" s="31"/>
      <c r="M270" s="31"/>
      <c r="N270" s="31"/>
      <c r="O270" s="32"/>
    </row>
    <row r="271" spans="1:15" ht="20.100000000000001" hidden="1" customHeight="1" x14ac:dyDescent="0.25">
      <c r="A271" s="30"/>
      <c r="B271" s="30"/>
      <c r="C271" s="31"/>
      <c r="D271" s="31"/>
      <c r="E271" s="31"/>
      <c r="F271" s="31"/>
      <c r="G271" s="31"/>
      <c r="H271" s="31"/>
      <c r="I271" s="31"/>
      <c r="J271" s="31"/>
      <c r="K271" s="31"/>
      <c r="L271" s="31"/>
      <c r="M271" s="31"/>
      <c r="N271" s="31"/>
      <c r="O271" s="32"/>
    </row>
    <row r="272" spans="1:15" ht="20.100000000000001" hidden="1" customHeight="1" x14ac:dyDescent="0.25">
      <c r="A272" s="30"/>
      <c r="B272" s="30"/>
      <c r="C272" s="31"/>
      <c r="D272" s="31"/>
      <c r="E272" s="31"/>
      <c r="F272" s="31"/>
      <c r="G272" s="31"/>
      <c r="H272" s="31"/>
      <c r="I272" s="31"/>
      <c r="J272" s="31"/>
      <c r="K272" s="31"/>
      <c r="L272" s="31"/>
      <c r="M272" s="31"/>
      <c r="N272" s="31"/>
      <c r="O272" s="32"/>
    </row>
    <row r="273" spans="1:15" ht="20.100000000000001" hidden="1" customHeight="1" x14ac:dyDescent="0.25">
      <c r="A273" s="30"/>
      <c r="B273" s="30"/>
      <c r="C273" s="31"/>
      <c r="D273" s="31"/>
      <c r="E273" s="31"/>
      <c r="F273" s="31"/>
      <c r="G273" s="31"/>
      <c r="H273" s="31"/>
      <c r="I273" s="31"/>
      <c r="J273" s="31"/>
      <c r="K273" s="31"/>
      <c r="L273" s="31"/>
      <c r="M273" s="31"/>
      <c r="N273" s="31"/>
      <c r="O273" s="32"/>
    </row>
    <row r="274" spans="1:15" ht="20.100000000000001" hidden="1" customHeight="1" x14ac:dyDescent="0.25">
      <c r="A274" s="30"/>
      <c r="B274" s="30"/>
      <c r="C274" s="31"/>
      <c r="D274" s="31"/>
      <c r="E274" s="31"/>
      <c r="F274" s="31"/>
      <c r="G274" s="31"/>
      <c r="H274" s="31"/>
      <c r="I274" s="31"/>
      <c r="J274" s="31"/>
      <c r="K274" s="31"/>
      <c r="L274" s="31"/>
      <c r="M274" s="31"/>
      <c r="N274" s="31"/>
      <c r="O274" s="32"/>
    </row>
    <row r="275" spans="1:15" ht="20.100000000000001" hidden="1" customHeight="1" x14ac:dyDescent="0.25">
      <c r="A275" s="30"/>
      <c r="B275" s="30"/>
      <c r="C275" s="31"/>
      <c r="D275" s="31"/>
      <c r="E275" s="31"/>
      <c r="F275" s="31"/>
      <c r="G275" s="31"/>
      <c r="H275" s="31"/>
      <c r="I275" s="31"/>
      <c r="J275" s="31"/>
      <c r="K275" s="31"/>
      <c r="L275" s="31"/>
      <c r="M275" s="31"/>
      <c r="N275" s="31"/>
      <c r="O275" s="32"/>
    </row>
    <row r="276" spans="1:15" ht="20.100000000000001" hidden="1" customHeight="1" x14ac:dyDescent="0.25">
      <c r="A276" s="30"/>
      <c r="B276" s="30"/>
      <c r="C276" s="31"/>
      <c r="D276" s="31"/>
      <c r="E276" s="31"/>
      <c r="F276" s="31"/>
      <c r="G276" s="31"/>
      <c r="H276" s="31"/>
      <c r="I276" s="31"/>
      <c r="J276" s="31"/>
      <c r="K276" s="31"/>
      <c r="L276" s="31"/>
      <c r="M276" s="31"/>
      <c r="N276" s="31"/>
      <c r="O276" s="32"/>
    </row>
    <row r="277" spans="1:15" ht="20.100000000000001" hidden="1" customHeight="1" x14ac:dyDescent="0.25">
      <c r="A277" s="30"/>
      <c r="B277" s="30"/>
      <c r="C277" s="31"/>
      <c r="D277" s="31"/>
      <c r="E277" s="31"/>
      <c r="F277" s="31"/>
      <c r="G277" s="31"/>
      <c r="H277" s="31"/>
      <c r="I277" s="31"/>
      <c r="J277" s="31"/>
      <c r="K277" s="31"/>
      <c r="L277" s="31"/>
      <c r="M277" s="31"/>
      <c r="N277" s="31"/>
      <c r="O277" s="32"/>
    </row>
    <row r="278" spans="1:15" ht="20.100000000000001" hidden="1" customHeight="1" x14ac:dyDescent="0.25">
      <c r="A278" s="30"/>
      <c r="B278" s="30"/>
      <c r="C278" s="31"/>
      <c r="D278" s="31"/>
      <c r="E278" s="31"/>
      <c r="F278" s="31"/>
      <c r="G278" s="31"/>
      <c r="H278" s="31"/>
      <c r="I278" s="31"/>
      <c r="J278" s="31"/>
      <c r="K278" s="31"/>
      <c r="L278" s="31"/>
      <c r="M278" s="31"/>
      <c r="N278" s="31"/>
      <c r="O278" s="32"/>
    </row>
    <row r="279" spans="1:15" ht="20.100000000000001" hidden="1" customHeight="1" x14ac:dyDescent="0.25">
      <c r="A279" s="30"/>
      <c r="B279" s="30"/>
      <c r="C279" s="31"/>
      <c r="D279" s="31"/>
      <c r="E279" s="31"/>
      <c r="F279" s="31"/>
      <c r="G279" s="31"/>
      <c r="H279" s="31"/>
      <c r="I279" s="31"/>
      <c r="J279" s="31"/>
      <c r="K279" s="31"/>
      <c r="L279" s="31"/>
      <c r="M279" s="31"/>
      <c r="N279" s="31"/>
      <c r="O279" s="32"/>
    </row>
    <row r="280" spans="1:15" ht="20.100000000000001" hidden="1" customHeight="1" x14ac:dyDescent="0.25">
      <c r="A280" s="30"/>
      <c r="B280" s="30"/>
      <c r="C280" s="31"/>
      <c r="D280" s="31"/>
      <c r="E280" s="31"/>
      <c r="F280" s="31"/>
      <c r="G280" s="31"/>
      <c r="H280" s="31"/>
      <c r="I280" s="31"/>
      <c r="J280" s="31"/>
      <c r="K280" s="31"/>
      <c r="L280" s="31"/>
      <c r="M280" s="31"/>
      <c r="N280" s="31"/>
      <c r="O280" s="32"/>
    </row>
    <row r="281" spans="1:15" ht="20.100000000000001" hidden="1" customHeight="1" x14ac:dyDescent="0.25">
      <c r="A281" s="30"/>
      <c r="B281" s="30"/>
      <c r="C281" s="31"/>
      <c r="D281" s="31"/>
      <c r="E281" s="31"/>
      <c r="F281" s="31"/>
      <c r="G281" s="31"/>
      <c r="H281" s="31"/>
      <c r="I281" s="31"/>
      <c r="J281" s="31"/>
      <c r="K281" s="31"/>
      <c r="L281" s="31"/>
      <c r="M281" s="31"/>
      <c r="N281" s="31"/>
      <c r="O281" s="32"/>
    </row>
    <row r="282" spans="1:15" ht="20.100000000000001" hidden="1" customHeight="1" x14ac:dyDescent="0.25">
      <c r="A282" s="30"/>
      <c r="B282" s="30"/>
      <c r="C282" s="31"/>
      <c r="D282" s="31"/>
      <c r="E282" s="31"/>
      <c r="F282" s="31"/>
      <c r="G282" s="31"/>
      <c r="H282" s="31"/>
      <c r="I282" s="31"/>
      <c r="J282" s="31"/>
      <c r="K282" s="31"/>
      <c r="L282" s="31"/>
      <c r="M282" s="31"/>
      <c r="N282" s="31"/>
      <c r="O282" s="32"/>
    </row>
    <row r="283" spans="1:15" ht="20.100000000000001" hidden="1" customHeight="1" x14ac:dyDescent="0.25">
      <c r="A283" s="30"/>
      <c r="B283" s="30"/>
      <c r="C283" s="31"/>
      <c r="D283" s="31"/>
      <c r="E283" s="31"/>
      <c r="F283" s="31"/>
      <c r="G283" s="31"/>
      <c r="H283" s="31"/>
      <c r="I283" s="31"/>
      <c r="J283" s="31"/>
      <c r="K283" s="31"/>
      <c r="L283" s="31"/>
      <c r="M283" s="31"/>
      <c r="N283" s="31"/>
      <c r="O283" s="32"/>
    </row>
    <row r="284" spans="1:15" ht="20.100000000000001" hidden="1" customHeight="1" x14ac:dyDescent="0.25">
      <c r="A284" s="30"/>
      <c r="B284" s="30"/>
      <c r="C284" s="31"/>
      <c r="D284" s="31"/>
      <c r="E284" s="31"/>
      <c r="F284" s="31"/>
      <c r="G284" s="31"/>
      <c r="H284" s="31"/>
      <c r="I284" s="31"/>
      <c r="J284" s="31"/>
      <c r="K284" s="31"/>
      <c r="L284" s="31"/>
      <c r="M284" s="31"/>
      <c r="N284" s="31"/>
      <c r="O284" s="32"/>
    </row>
    <row r="285" spans="1:15" ht="20.100000000000001" hidden="1" customHeight="1" x14ac:dyDescent="0.25">
      <c r="A285" s="30"/>
      <c r="B285" s="30"/>
      <c r="C285" s="31"/>
      <c r="D285" s="31"/>
      <c r="E285" s="31"/>
      <c r="F285" s="31"/>
      <c r="G285" s="31"/>
      <c r="H285" s="31"/>
      <c r="I285" s="31"/>
      <c r="J285" s="31"/>
      <c r="K285" s="31"/>
      <c r="L285" s="31"/>
      <c r="M285" s="31"/>
      <c r="N285" s="31"/>
      <c r="O285" s="32"/>
    </row>
    <row r="286" spans="1:15" ht="20.100000000000001" hidden="1" customHeight="1" x14ac:dyDescent="0.25">
      <c r="A286" s="30"/>
      <c r="B286" s="30"/>
      <c r="C286" s="31"/>
      <c r="D286" s="31"/>
      <c r="E286" s="31"/>
      <c r="F286" s="31"/>
      <c r="G286" s="31"/>
      <c r="H286" s="31"/>
      <c r="I286" s="31"/>
      <c r="J286" s="31"/>
      <c r="K286" s="31"/>
      <c r="L286" s="31"/>
      <c r="M286" s="31"/>
      <c r="N286" s="31"/>
      <c r="O286" s="32"/>
    </row>
    <row r="287" spans="1:15" ht="20.100000000000001" hidden="1" customHeight="1" x14ac:dyDescent="0.25">
      <c r="A287" s="30"/>
      <c r="B287" s="30"/>
      <c r="C287" s="31"/>
      <c r="D287" s="31"/>
      <c r="E287" s="31"/>
      <c r="F287" s="31"/>
      <c r="G287" s="31"/>
      <c r="H287" s="31"/>
      <c r="I287" s="31"/>
      <c r="J287" s="31"/>
      <c r="K287" s="31"/>
      <c r="L287" s="31"/>
      <c r="M287" s="31"/>
      <c r="N287" s="31"/>
      <c r="O287" s="32"/>
    </row>
    <row r="288" spans="1:15" ht="20.100000000000001" hidden="1" customHeight="1" x14ac:dyDescent="0.25">
      <c r="A288" s="30"/>
      <c r="B288" s="30"/>
      <c r="C288" s="31"/>
      <c r="D288" s="31"/>
      <c r="E288" s="31"/>
      <c r="F288" s="31"/>
      <c r="G288" s="31"/>
      <c r="H288" s="31"/>
      <c r="I288" s="31"/>
      <c r="J288" s="31"/>
      <c r="K288" s="31"/>
      <c r="L288" s="31"/>
      <c r="M288" s="31"/>
      <c r="N288" s="31"/>
      <c r="O288" s="32"/>
    </row>
    <row r="289" spans="1:15" ht="20.100000000000001" hidden="1" customHeight="1" x14ac:dyDescent="0.25">
      <c r="A289" s="30"/>
      <c r="B289" s="30"/>
      <c r="C289" s="31"/>
      <c r="D289" s="31"/>
      <c r="E289" s="31"/>
      <c r="F289" s="31"/>
      <c r="G289" s="31"/>
      <c r="H289" s="31"/>
      <c r="I289" s="31"/>
      <c r="J289" s="31"/>
      <c r="K289" s="31"/>
      <c r="L289" s="31"/>
      <c r="M289" s="31"/>
      <c r="N289" s="31"/>
      <c r="O289" s="32"/>
    </row>
    <row r="290" spans="1:15" ht="20.100000000000001" hidden="1" customHeight="1" x14ac:dyDescent="0.25">
      <c r="A290" s="30"/>
      <c r="B290" s="30"/>
      <c r="C290" s="31"/>
      <c r="D290" s="31"/>
      <c r="E290" s="31"/>
      <c r="F290" s="31"/>
      <c r="G290" s="31"/>
      <c r="H290" s="31"/>
      <c r="I290" s="31"/>
      <c r="J290" s="31"/>
      <c r="K290" s="31"/>
      <c r="L290" s="31"/>
      <c r="M290" s="31"/>
      <c r="N290" s="31"/>
      <c r="O290" s="32"/>
    </row>
    <row r="291" spans="1:15" ht="20.100000000000001" hidden="1" customHeight="1" x14ac:dyDescent="0.25">
      <c r="A291" s="30"/>
      <c r="B291" s="30"/>
      <c r="C291" s="31"/>
      <c r="D291" s="31"/>
      <c r="E291" s="31"/>
      <c r="F291" s="31"/>
      <c r="G291" s="31"/>
      <c r="H291" s="31"/>
      <c r="I291" s="31"/>
      <c r="J291" s="31"/>
      <c r="K291" s="31"/>
      <c r="L291" s="31"/>
      <c r="M291" s="31"/>
      <c r="N291" s="31"/>
      <c r="O291" s="32"/>
    </row>
    <row r="292" spans="1:15" ht="20.100000000000001" hidden="1" customHeight="1" x14ac:dyDescent="0.25">
      <c r="A292" s="30"/>
      <c r="B292" s="30"/>
      <c r="C292" s="31"/>
      <c r="D292" s="31"/>
      <c r="E292" s="31"/>
      <c r="F292" s="31"/>
      <c r="G292" s="31"/>
      <c r="H292" s="31"/>
      <c r="I292" s="31"/>
      <c r="J292" s="31"/>
      <c r="K292" s="31"/>
      <c r="L292" s="31"/>
      <c r="M292" s="31"/>
      <c r="N292" s="31"/>
      <c r="O292" s="32"/>
    </row>
    <row r="293" spans="1:15" ht="20.100000000000001" hidden="1" customHeight="1" x14ac:dyDescent="0.25">
      <c r="A293" s="30"/>
      <c r="B293" s="30"/>
      <c r="C293" s="31"/>
      <c r="D293" s="31"/>
      <c r="E293" s="31"/>
      <c r="F293" s="31"/>
      <c r="G293" s="31"/>
      <c r="H293" s="31"/>
      <c r="I293" s="31"/>
      <c r="J293" s="31"/>
      <c r="K293" s="31"/>
      <c r="L293" s="31"/>
      <c r="M293" s="31"/>
      <c r="N293" s="31"/>
      <c r="O293" s="32"/>
    </row>
    <row r="294" spans="1:15" ht="20.100000000000001" hidden="1" customHeight="1" x14ac:dyDescent="0.25">
      <c r="A294" s="30"/>
      <c r="B294" s="30"/>
      <c r="C294" s="31"/>
      <c r="D294" s="31"/>
      <c r="E294" s="31"/>
      <c r="F294" s="31"/>
      <c r="G294" s="31"/>
      <c r="H294" s="31"/>
      <c r="I294" s="31"/>
      <c r="J294" s="31"/>
      <c r="K294" s="31"/>
      <c r="L294" s="31"/>
      <c r="M294" s="31"/>
      <c r="N294" s="31"/>
      <c r="O294" s="32"/>
    </row>
    <row r="295" spans="1:15" ht="20.100000000000001" hidden="1" customHeight="1" x14ac:dyDescent="0.25">
      <c r="A295" s="30"/>
      <c r="B295" s="30"/>
      <c r="C295" s="31"/>
      <c r="D295" s="31"/>
      <c r="E295" s="31"/>
      <c r="F295" s="31"/>
      <c r="G295" s="31"/>
      <c r="H295" s="31"/>
      <c r="I295" s="31"/>
      <c r="J295" s="31"/>
      <c r="K295" s="31"/>
      <c r="L295" s="31"/>
      <c r="M295" s="31"/>
      <c r="N295" s="31"/>
      <c r="O295" s="32"/>
    </row>
    <row r="296" spans="1:15" ht="20.100000000000001" hidden="1" customHeight="1" x14ac:dyDescent="0.25">
      <c r="A296" s="30"/>
      <c r="B296" s="30"/>
      <c r="C296" s="31"/>
      <c r="D296" s="31"/>
      <c r="E296" s="31"/>
      <c r="F296" s="31"/>
      <c r="G296" s="31"/>
      <c r="H296" s="31"/>
      <c r="I296" s="31"/>
      <c r="J296" s="31"/>
      <c r="K296" s="31"/>
      <c r="L296" s="31"/>
      <c r="M296" s="31"/>
      <c r="N296" s="31"/>
      <c r="O296" s="32"/>
    </row>
    <row r="297" spans="1:15" ht="20.100000000000001" hidden="1" customHeight="1" x14ac:dyDescent="0.25">
      <c r="A297" s="30"/>
      <c r="B297" s="30"/>
      <c r="C297" s="31"/>
      <c r="D297" s="31"/>
      <c r="E297" s="31"/>
      <c r="F297" s="31"/>
      <c r="G297" s="31"/>
      <c r="H297" s="31"/>
      <c r="I297" s="31"/>
      <c r="J297" s="31"/>
      <c r="K297" s="31"/>
      <c r="L297" s="31"/>
      <c r="M297" s="31"/>
      <c r="N297" s="31"/>
      <c r="O297" s="32"/>
    </row>
    <row r="298" spans="1:15" ht="20.100000000000001" hidden="1" customHeight="1" x14ac:dyDescent="0.25">
      <c r="A298" s="30"/>
      <c r="B298" s="30"/>
      <c r="C298" s="31"/>
      <c r="D298" s="31"/>
      <c r="E298" s="31"/>
      <c r="F298" s="31"/>
      <c r="G298" s="31"/>
      <c r="H298" s="31"/>
      <c r="I298" s="31"/>
      <c r="J298" s="31"/>
      <c r="K298" s="31"/>
      <c r="L298" s="31"/>
      <c r="M298" s="31"/>
      <c r="N298" s="31"/>
      <c r="O298" s="32"/>
    </row>
    <row r="299" spans="1:15" ht="20.100000000000001" hidden="1" customHeight="1" x14ac:dyDescent="0.25">
      <c r="A299" s="30"/>
      <c r="B299" s="30"/>
      <c r="C299" s="31"/>
      <c r="D299" s="31"/>
      <c r="E299" s="31"/>
      <c r="F299" s="31"/>
      <c r="G299" s="31"/>
      <c r="H299" s="31"/>
      <c r="I299" s="31"/>
      <c r="J299" s="31"/>
      <c r="K299" s="31"/>
      <c r="L299" s="31"/>
      <c r="M299" s="31"/>
      <c r="N299" s="31"/>
      <c r="O299" s="32"/>
    </row>
    <row r="300" spans="1:15" ht="20.100000000000001" hidden="1" customHeight="1" x14ac:dyDescent="0.25">
      <c r="A300" s="30"/>
      <c r="B300" s="30"/>
      <c r="C300" s="31"/>
      <c r="D300" s="31"/>
      <c r="E300" s="31"/>
      <c r="F300" s="31"/>
      <c r="G300" s="31"/>
      <c r="H300" s="31"/>
      <c r="I300" s="31"/>
      <c r="J300" s="31"/>
      <c r="K300" s="31"/>
      <c r="L300" s="31"/>
      <c r="M300" s="31"/>
      <c r="N300" s="31"/>
      <c r="O300" s="32"/>
    </row>
    <row r="301" spans="1:15" ht="20.100000000000001" hidden="1" customHeight="1" x14ac:dyDescent="0.25">
      <c r="A301" s="32"/>
      <c r="B301" s="30"/>
      <c r="C301" s="31"/>
      <c r="D301" s="31"/>
      <c r="E301" s="31"/>
      <c r="F301" s="31"/>
      <c r="G301" s="31"/>
      <c r="H301" s="31"/>
      <c r="I301" s="31"/>
      <c r="J301" s="31"/>
      <c r="K301" s="31"/>
      <c r="L301" s="31"/>
      <c r="M301" s="31"/>
      <c r="N301" s="31"/>
      <c r="O301" s="32"/>
    </row>
  </sheetData>
  <sheetProtection password="CDA0" sheet="1" objects="1" scenarios="1"/>
  <mergeCells count="3">
    <mergeCell ref="A2:O2"/>
    <mergeCell ref="A3:O3"/>
    <mergeCell ref="A1:O1"/>
  </mergeCells>
  <pageMargins left="0.25" right="0.25" top="0.75" bottom="0.75" header="0.3" footer="0.3"/>
  <pageSetup paperSize="9" scale="95" orientation="landscape" verticalDpi="300"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FFFF00"/>
  </sheetPr>
  <dimension ref="A1:XFC65"/>
  <sheetViews>
    <sheetView zoomScaleSheetLayoutView="100" workbookViewId="0">
      <pane xSplit="2" ySplit="9" topLeftCell="K10" activePane="bottomRight" state="frozen"/>
      <selection pane="topRight" activeCell="C1" sqref="C1"/>
      <selection pane="bottomLeft" activeCell="A10" sqref="A10"/>
      <selection pane="bottomRight" activeCell="R6" sqref="R6"/>
    </sheetView>
  </sheetViews>
  <sheetFormatPr defaultColWidth="0" defaultRowHeight="20.100000000000001" customHeight="1" zeroHeight="1" x14ac:dyDescent="0.25"/>
  <cols>
    <col min="1" max="1" width="21.85546875" style="13" customWidth="1"/>
    <col min="2" max="2" width="19" style="13" customWidth="1"/>
    <col min="3" max="14" width="9.42578125" style="13" customWidth="1"/>
    <col min="15" max="15" width="9.140625" style="110" customWidth="1"/>
    <col min="16" max="16" width="7.5703125" style="77" customWidth="1"/>
    <col min="17" max="17" width="3.7109375" style="77" customWidth="1"/>
    <col min="18" max="18" width="10.5703125" style="77" customWidth="1"/>
    <col min="19" max="19" width="9.140625" style="77" customWidth="1"/>
    <col min="20" max="20" width="12" style="77" customWidth="1"/>
    <col min="21" max="21" width="12" style="77" hidden="1" customWidth="1"/>
    <col min="22" max="22" width="12.5703125" style="77" hidden="1" customWidth="1"/>
    <col min="23" max="29" width="9.140625" style="77" hidden="1" customWidth="1"/>
    <col min="30" max="30" width="16.7109375" style="77" hidden="1" customWidth="1"/>
    <col min="31" max="31" width="14" style="77" hidden="1" customWidth="1"/>
    <col min="32" max="32" width="9.140625" style="77" hidden="1" customWidth="1"/>
    <col min="33" max="33" width="12.85546875" style="77" hidden="1" customWidth="1"/>
    <col min="34" max="34" width="0" style="77" hidden="1" customWidth="1"/>
    <col min="35" max="35" width="4.28515625" style="77" hidden="1" customWidth="1"/>
    <col min="36" max="36" width="2" style="77" customWidth="1"/>
    <col min="37" max="115" width="9.140625" style="108" hidden="1" customWidth="1"/>
    <col min="116" max="16382" width="9.140625" style="108" hidden="1"/>
    <col min="16383" max="16383" width="2.5703125" style="108" hidden="1"/>
    <col min="16384" max="16384" width="4.5703125" style="108" hidden="1"/>
  </cols>
  <sheetData>
    <row r="1" spans="1:33" ht="26.25" customHeight="1" thickTop="1" thickBot="1" x14ac:dyDescent="0.3">
      <c r="A1" s="112">
        <v>2023</v>
      </c>
      <c r="B1" s="111">
        <v>2024</v>
      </c>
      <c r="C1" s="217" t="s">
        <v>236</v>
      </c>
      <c r="D1" s="218"/>
      <c r="E1" s="218"/>
      <c r="F1" s="218"/>
      <c r="G1" s="218"/>
      <c r="H1" s="218"/>
      <c r="I1" s="218"/>
      <c r="J1" s="218"/>
      <c r="K1" s="218"/>
      <c r="L1" s="218"/>
      <c r="M1" s="218"/>
      <c r="N1" s="218"/>
      <c r="O1" s="107"/>
      <c r="P1" s="124"/>
      <c r="Q1" s="125"/>
      <c r="R1" s="125"/>
      <c r="S1" s="125"/>
      <c r="T1" s="125"/>
      <c r="U1" s="76">
        <f ca="1">YEAR(TODAY())</f>
        <v>2024</v>
      </c>
    </row>
    <row r="2" spans="1:33" ht="28.5" customHeight="1" thickTop="1" x14ac:dyDescent="0.25">
      <c r="A2" s="239" t="str">
        <f>'कार्मिक विवरण'!A2</f>
        <v>राजकीय उच्च माध्यमिक विद्यालय डसाणा खुर्द,मौलासर,नागौर</v>
      </c>
      <c r="B2" s="239"/>
      <c r="C2" s="239"/>
      <c r="D2" s="239"/>
      <c r="E2" s="239"/>
      <c r="F2" s="239"/>
      <c r="G2" s="239"/>
      <c r="H2" s="239"/>
      <c r="I2" s="239"/>
      <c r="J2" s="239"/>
      <c r="K2" s="239"/>
      <c r="L2" s="239"/>
      <c r="M2" s="239"/>
      <c r="N2" s="239"/>
      <c r="O2" s="107" t="str">
        <f>VLOOKUP($P$2,कार्मिक_विवरण[],16,0)</f>
        <v>No</v>
      </c>
      <c r="P2" s="233">
        <v>1</v>
      </c>
      <c r="Q2" s="234"/>
      <c r="R2" s="235"/>
      <c r="S2" s="126"/>
      <c r="T2" s="127"/>
    </row>
    <row r="3" spans="1:33" ht="20.100000000000001" customHeight="1" thickBot="1" x14ac:dyDescent="0.3">
      <c r="A3" s="202" t="s">
        <v>186</v>
      </c>
      <c r="B3" s="202"/>
      <c r="C3" s="202"/>
      <c r="D3" s="202"/>
      <c r="E3" s="202"/>
      <c r="F3" s="202"/>
      <c r="G3" s="202"/>
      <c r="H3" s="202"/>
      <c r="I3" s="202"/>
      <c r="J3" s="202"/>
      <c r="K3" s="202"/>
      <c r="L3" s="202"/>
      <c r="M3" s="202"/>
      <c r="N3" s="202"/>
      <c r="O3" s="107" t="str">
        <f>VLOOKUP($P$2,कार्मिक_विवरण[],7,0)</f>
        <v>No</v>
      </c>
      <c r="P3" s="236"/>
      <c r="Q3" s="237"/>
      <c r="R3" s="238"/>
      <c r="S3" s="125"/>
      <c r="T3" s="127"/>
    </row>
    <row r="4" spans="1:33" ht="10.5" customHeight="1" thickTop="1" thickBot="1" x14ac:dyDescent="0.3">
      <c r="A4" s="203"/>
      <c r="B4" s="203"/>
      <c r="C4" s="203"/>
      <c r="D4" s="203"/>
      <c r="E4" s="203"/>
      <c r="F4" s="203"/>
      <c r="G4" s="203"/>
      <c r="H4" s="203"/>
      <c r="I4" s="203"/>
      <c r="J4" s="203"/>
      <c r="K4" s="203"/>
      <c r="L4" s="203"/>
      <c r="M4" s="203"/>
      <c r="N4" s="203"/>
      <c r="P4" s="125"/>
      <c r="Q4" s="125"/>
      <c r="R4" s="125"/>
      <c r="S4" s="125"/>
      <c r="T4" s="125"/>
    </row>
    <row r="5" spans="1:33" ht="21.95" customHeight="1" thickTop="1" thickBot="1" x14ac:dyDescent="0.3">
      <c r="A5" s="38" t="s">
        <v>75</v>
      </c>
      <c r="B5" s="207" t="str">
        <f>IFERROR((VLOOKUP($P$2,कार्मिक_विवरण[],2,0)),"")</f>
        <v>A</v>
      </c>
      <c r="C5" s="207"/>
      <c r="D5" s="207"/>
      <c r="E5" s="60" t="s">
        <v>77</v>
      </c>
      <c r="F5" s="207" t="str">
        <f>IFERROR(UPPER(VLOOKUP($P$2,कार्मिक_विवरण[],3,0)),"")</f>
        <v>SENIOR TEACHER (II GR.)</v>
      </c>
      <c r="G5" s="207"/>
      <c r="H5" s="207"/>
      <c r="I5" s="60" t="s">
        <v>80</v>
      </c>
      <c r="J5" s="229">
        <f>IFERROR(VLOOKUP($P$2,कार्मिक_विवरण[],4,0),"")</f>
        <v>25954</v>
      </c>
      <c r="K5" s="229"/>
      <c r="L5" s="60" t="s">
        <v>83</v>
      </c>
      <c r="M5" s="227" t="str">
        <f>IFERROR(VLOOKUP($P$2,कार्मिक_विवरण[],5,0),"")</f>
        <v>XXXXS1582D</v>
      </c>
      <c r="N5" s="227"/>
      <c r="P5" s="230" t="s">
        <v>194</v>
      </c>
      <c r="Q5" s="231"/>
      <c r="R5" s="231"/>
      <c r="S5" s="231"/>
      <c r="T5" s="232"/>
    </row>
    <row r="6" spans="1:33" ht="21.95" customHeight="1" thickTop="1" thickBot="1" x14ac:dyDescent="0.3">
      <c r="A6" s="38" t="s">
        <v>187</v>
      </c>
      <c r="B6" s="208" t="str">
        <f>IFERROR(VLOOKUP($P$2,कार्मिक_विवरण[],6,0),"")</f>
        <v>RJNA199728012345</v>
      </c>
      <c r="C6" s="208"/>
      <c r="D6" s="208"/>
      <c r="E6" s="60" t="s">
        <v>78</v>
      </c>
      <c r="F6" s="224">
        <f>IFERROR(VLOOKUP($P$2,कार्मिक_विवरण[],9,0),"")</f>
        <v>1121192</v>
      </c>
      <c r="G6" s="224"/>
      <c r="H6" s="224"/>
      <c r="I6" s="60" t="s">
        <v>81</v>
      </c>
      <c r="J6" s="224">
        <f>IFERROR(VLOOKUP($P$2,कार्मिक_विवरण[],10,0),"")</f>
        <v>123456</v>
      </c>
      <c r="K6" s="224"/>
      <c r="L6" s="60" t="s">
        <v>5</v>
      </c>
      <c r="M6" s="228">
        <f>IFERROR(VLOOKUP($P$2,कार्मिक_विवरण[],11,0),"")</f>
        <v>123654987897</v>
      </c>
      <c r="N6" s="228"/>
      <c r="P6" s="225" t="s">
        <v>263</v>
      </c>
      <c r="Q6" s="226"/>
      <c r="R6" s="128">
        <v>73200</v>
      </c>
      <c r="S6" s="125"/>
      <c r="T6" s="125"/>
    </row>
    <row r="7" spans="1:33" ht="21.95" customHeight="1" thickTop="1" x14ac:dyDescent="0.25">
      <c r="A7" s="38" t="s">
        <v>76</v>
      </c>
      <c r="B7" s="209" t="str">
        <f>IFERROR(VLOOKUP($P$2,कार्मिक_विवरण[],12,0),"")</f>
        <v>XXXXXXXX5832</v>
      </c>
      <c r="C7" s="209"/>
      <c r="D7" s="209"/>
      <c r="E7" s="60" t="s">
        <v>79</v>
      </c>
      <c r="F7" s="224" t="str">
        <f>IFERROR(VLOOKUP($P$2,कार्मिक_विवरण[],13,0),"")</f>
        <v>SBI</v>
      </c>
      <c r="G7" s="224"/>
      <c r="H7" s="224"/>
      <c r="I7" s="60" t="s">
        <v>82</v>
      </c>
      <c r="J7" s="224" t="str">
        <f>IFERROR(VLOOKUP($P$2,कार्मिक_विवरण[],14,0),"")</f>
        <v>SBIN00</v>
      </c>
      <c r="K7" s="224"/>
      <c r="L7" s="60" t="s">
        <v>84</v>
      </c>
      <c r="M7" s="228">
        <f>IFERROR(VLOOKUP($P$2,कार्मिक_विवरण[],15,0),"")</f>
        <v>61118966625</v>
      </c>
      <c r="N7" s="228"/>
      <c r="P7" s="188" t="s">
        <v>195</v>
      </c>
      <c r="Q7" s="189"/>
      <c r="R7" s="190"/>
      <c r="S7" s="222" t="s">
        <v>90</v>
      </c>
      <c r="T7" s="129"/>
      <c r="U7" s="36" t="s">
        <v>164</v>
      </c>
      <c r="V7" s="36" t="s">
        <v>165</v>
      </c>
      <c r="W7" s="36" t="s">
        <v>166</v>
      </c>
      <c r="X7" s="36" t="s">
        <v>167</v>
      </c>
      <c r="Y7" s="79"/>
      <c r="Z7" s="79"/>
      <c r="AA7" s="79"/>
      <c r="AB7" s="79"/>
      <c r="AC7" s="79"/>
      <c r="AD7" s="79"/>
      <c r="AE7" s="79"/>
      <c r="AF7" s="80"/>
    </row>
    <row r="8" spans="1:33" ht="10.5" customHeight="1" thickBot="1" x14ac:dyDescent="0.3">
      <c r="A8" s="216"/>
      <c r="B8" s="216"/>
      <c r="C8" s="216"/>
      <c r="D8" s="216"/>
      <c r="E8" s="216"/>
      <c r="F8" s="216"/>
      <c r="G8" s="216"/>
      <c r="H8" s="216"/>
      <c r="I8" s="216"/>
      <c r="J8" s="216"/>
      <c r="K8" s="216"/>
      <c r="L8" s="216"/>
      <c r="M8" s="216"/>
      <c r="N8" s="216"/>
      <c r="P8" s="191"/>
      <c r="Q8" s="192"/>
      <c r="R8" s="193"/>
      <c r="S8" s="223"/>
      <c r="T8" s="129"/>
    </row>
    <row r="9" spans="1:33" ht="20.100000000000001" customHeight="1" thickTop="1" thickBot="1" x14ac:dyDescent="0.3">
      <c r="A9" s="34" t="str">
        <f>$B$5</f>
        <v>A</v>
      </c>
      <c r="B9" s="35" t="s">
        <v>29</v>
      </c>
      <c r="C9" s="62" t="str">
        <f t="shared" ref="C9:K9" si="0">V$11&amp;"-"&amp;$A$1</f>
        <v>APR-2023</v>
      </c>
      <c r="D9" s="62" t="str">
        <f t="shared" si="0"/>
        <v>MAY-2023</v>
      </c>
      <c r="E9" s="62" t="str">
        <f t="shared" si="0"/>
        <v>JUN-2023</v>
      </c>
      <c r="F9" s="62" t="str">
        <f t="shared" si="0"/>
        <v>JUL-2023</v>
      </c>
      <c r="G9" s="62" t="str">
        <f t="shared" si="0"/>
        <v>AUG-2023</v>
      </c>
      <c r="H9" s="62" t="str">
        <f t="shared" si="0"/>
        <v>SEP-2023</v>
      </c>
      <c r="I9" s="62" t="str">
        <f t="shared" si="0"/>
        <v>OCT-2023</v>
      </c>
      <c r="J9" s="62" t="str">
        <f t="shared" si="0"/>
        <v>NOV-2023</v>
      </c>
      <c r="K9" s="62" t="str">
        <f t="shared" si="0"/>
        <v>DEC-2023</v>
      </c>
      <c r="L9" s="62" t="str">
        <f>AE$11&amp;"-"&amp;RIGHT($B$1,4)</f>
        <v>JAN-2024</v>
      </c>
      <c r="M9" s="62" t="str">
        <f>AF$11&amp;"-"&amp;RIGHT($B$1,4)</f>
        <v>FEB-2024</v>
      </c>
      <c r="N9" s="62" t="str">
        <f>AG$11&amp;"-"&amp;RIGHT($B$1,4)</f>
        <v>MAR-2024</v>
      </c>
      <c r="P9" s="219" t="s">
        <v>263</v>
      </c>
      <c r="Q9" s="220"/>
      <c r="R9" s="221"/>
      <c r="S9" s="130" t="s">
        <v>87</v>
      </c>
      <c r="T9" s="129"/>
      <c r="U9" s="77" t="str">
        <f>IFERROR(VLOOKUP(U7,U7:AF7,21,0),U$7)</f>
        <v>APR-2022-23</v>
      </c>
      <c r="V9" s="77" t="str">
        <f>IFERROR(VLOOKUP(V7,V7:AG7,21,0),V$7)</f>
        <v>may-2022-23</v>
      </c>
      <c r="W9" s="77" t="str">
        <f>IFERROR(VLOOKUP(W7,W7:AH7,21,0),W$7)</f>
        <v>jun-22-23</v>
      </c>
      <c r="X9" s="77" t="str">
        <f>IFERROR(VLOOKUP(X7,X7:AH7,21,0),X$7)</f>
        <v>july-22-23</v>
      </c>
    </row>
    <row r="10" spans="1:33" ht="20.100000000000001" customHeight="1" thickTop="1" thickBot="1" x14ac:dyDescent="0.3">
      <c r="A10" s="176" t="s">
        <v>6</v>
      </c>
      <c r="B10" s="35" t="s">
        <v>184</v>
      </c>
      <c r="C10" s="56">
        <f>IFERROR(VLOOKUP($A$1,DA,2,0),"")</f>
        <v>42</v>
      </c>
      <c r="D10" s="56">
        <f>IFERROR(VLOOKUP($A$1,DA,3,0),"")</f>
        <v>42</v>
      </c>
      <c r="E10" s="56">
        <f>IFERROR(VLOOKUP($A$1,DA,4,0),"")</f>
        <v>42</v>
      </c>
      <c r="F10" s="56">
        <f>IFERROR(VLOOKUP($A$1,DA,5,0),"")</f>
        <v>42</v>
      </c>
      <c r="G10" s="56">
        <f>IFERROR(VLOOKUP($A$1,DA,6,0),"")</f>
        <v>42</v>
      </c>
      <c r="H10" s="56">
        <f>IFERROR(VLOOKUP($A$1,DA,7,0),"")</f>
        <v>42</v>
      </c>
      <c r="I10" s="56">
        <f>IFERROR(VLOOKUP($A$1,DA,8,0),"")</f>
        <v>42</v>
      </c>
      <c r="J10" s="56">
        <f>IFERROR(VLOOKUP($A$1,DA,9,0),"")</f>
        <v>46</v>
      </c>
      <c r="K10" s="56">
        <f>IFERROR(VLOOKUP($A$1,DA,10,0),"")</f>
        <v>46</v>
      </c>
      <c r="L10" s="56">
        <f>IFERROR(VLOOKUP($A$1,DA,11,0),"")</f>
        <v>46</v>
      </c>
      <c r="M10" s="56">
        <f>IFERROR(VLOOKUP($A$1,DA,12,0),"")</f>
        <v>46</v>
      </c>
      <c r="N10" s="56">
        <f>IFERROR(VLOOKUP($A$1,DA,13,0),"")</f>
        <v>46</v>
      </c>
      <c r="U10" s="77" t="str">
        <f>IFERROR(VLOOKUP(U8,U8:AF8,21,0),$U$7)</f>
        <v>APR-2022-23</v>
      </c>
    </row>
    <row r="11" spans="1:33" ht="20.100000000000001" customHeight="1" thickTop="1" thickBot="1" x14ac:dyDescent="0.3">
      <c r="A11" s="177"/>
      <c r="B11" s="39" t="s">
        <v>30</v>
      </c>
      <c r="C11" s="63">
        <f>IFERROR(VLOOKUP(V11,'बिल और T.V.न.'!$B$4:$F$16,2,0),"")</f>
        <v>3</v>
      </c>
      <c r="D11" s="63">
        <f>IFERROR(VLOOKUP(W11,'बिल और T.V.न.'!$B$4:$F$16,2,0),"")</f>
        <v>9</v>
      </c>
      <c r="E11" s="63">
        <f>IFERROR(VLOOKUP(X11,'बिल और T.V.न.'!$B$4:$F$16,2,0),"")</f>
        <v>11</v>
      </c>
      <c r="F11" s="63">
        <f>IFERROR(VLOOKUP(Y11,'बिल और T.V.न.'!$B$4:$F$16,2,0),"")</f>
        <v>17</v>
      </c>
      <c r="G11" s="63">
        <f>IFERROR(VLOOKUP(Z11,'बिल और T.V.न.'!$B$4:$F$16,2,0),"")</f>
        <v>20</v>
      </c>
      <c r="H11" s="63">
        <f>IFERROR(VLOOKUP(AA11,'बिल और T.V.न.'!$B$4:$F$16,2,0),"")</f>
        <v>22</v>
      </c>
      <c r="I11" s="63">
        <f>IFERROR(VLOOKUP(AB11,'बिल और T.V.न.'!$B$4:$F$16,2,0),"")</f>
        <v>27</v>
      </c>
      <c r="J11" s="63">
        <f>IFERROR(VLOOKUP(AC11,'बिल और T.V.न.'!$B$4:$F$16,2,0),"")</f>
        <v>31</v>
      </c>
      <c r="K11" s="63">
        <f>IFERROR(VLOOKUP(AD11,'बिल और T.V.न.'!$B$4:$F$16,2,0),"")</f>
        <v>33</v>
      </c>
      <c r="L11" s="63">
        <f>IFERROR(VLOOKUP(AE11,'बिल और T.V.न.'!$B$4:$F$16,2,0),"")</f>
        <v>36</v>
      </c>
      <c r="M11" s="63">
        <f>IFERROR(VLOOKUP(AF11,'बिल और T.V.न.'!$B$4:$F$16,2,0),"")</f>
        <v>41</v>
      </c>
      <c r="N11" s="63">
        <f>IFERROR(VLOOKUP(AG11,'बिल और T.V.न.'!$B$4:$F$16,2,0),"")</f>
        <v>0</v>
      </c>
      <c r="U11" s="77" t="str">
        <f>IFERROR(VLOOKUP(U9,U9:AF9,21,0),$U$7)</f>
        <v>APR-2022-23</v>
      </c>
      <c r="V11" s="78" t="s">
        <v>32</v>
      </c>
      <c r="W11" s="78" t="s">
        <v>31</v>
      </c>
      <c r="X11" s="78" t="s">
        <v>33</v>
      </c>
      <c r="Y11" s="78" t="s">
        <v>34</v>
      </c>
      <c r="Z11" s="78" t="s">
        <v>35</v>
      </c>
      <c r="AA11" s="78" t="s">
        <v>36</v>
      </c>
      <c r="AB11" s="78" t="s">
        <v>37</v>
      </c>
      <c r="AC11" s="78" t="s">
        <v>38</v>
      </c>
      <c r="AD11" s="78" t="s">
        <v>39</v>
      </c>
      <c r="AE11" s="78" t="s">
        <v>40</v>
      </c>
      <c r="AF11" s="78" t="s">
        <v>41</v>
      </c>
      <c r="AG11" s="78" t="s">
        <v>42</v>
      </c>
    </row>
    <row r="12" spans="1:33" ht="20.100000000000001" customHeight="1" thickTop="1" x14ac:dyDescent="0.25">
      <c r="A12" s="177"/>
      <c r="B12" s="39" t="s">
        <v>189</v>
      </c>
      <c r="C12" s="64">
        <f>IFERROR(VLOOKUP(V$11,'बिल और T.V.न.'!$B$4:$F$16,3,0),"")</f>
        <v>45053</v>
      </c>
      <c r="D12" s="64">
        <f>IFERROR(VLOOKUP(W$11,'बिल और T.V.न.'!$B$4:$F$16,3,0),"")</f>
        <v>45054</v>
      </c>
      <c r="E12" s="64">
        <f>IFERROR(VLOOKUP(X$11,'बिल और T.V.न.'!$B$4:$F$16,3,0),"")</f>
        <v>45055</v>
      </c>
      <c r="F12" s="64">
        <f>IFERROR(VLOOKUP(Y$11,'बिल और T.V.न.'!$B$4:$F$16,3,0),"")</f>
        <v>45056</v>
      </c>
      <c r="G12" s="64">
        <f>IFERROR(VLOOKUP(Z$11,'बिल और T.V.न.'!$B$4:$F$16,3,0),"")</f>
        <v>45057</v>
      </c>
      <c r="H12" s="64">
        <f>IFERROR(VLOOKUP(AA$11,'बिल और T.V.न.'!$B$4:$F$16,3,0),"")</f>
        <v>45058</v>
      </c>
      <c r="I12" s="64">
        <f>IFERROR(VLOOKUP(AB$11,'बिल और T.V.न.'!$B$4:$F$16,3,0),"")</f>
        <v>45059</v>
      </c>
      <c r="J12" s="64">
        <f>IFERROR(VLOOKUP(AC$11,'बिल और T.V.न.'!$B$4:$F$16,3,0),"")</f>
        <v>45060</v>
      </c>
      <c r="K12" s="64">
        <f>IFERROR(VLOOKUP(AD$11,'बिल और T.V.न.'!$B$4:$F$16,3,0),"")</f>
        <v>45061</v>
      </c>
      <c r="L12" s="64">
        <f>IFERROR(VLOOKUP(AE$11,'बिल और T.V.न.'!$B$4:$F$16,3,0),"")</f>
        <v>45062</v>
      </c>
      <c r="M12" s="64">
        <f>IFERROR(VLOOKUP(AF$11,'बिल और T.V.न.'!$B$4:$F$16,3,0),"")</f>
        <v>45063</v>
      </c>
      <c r="N12" s="64">
        <f>IFERROR(VLOOKUP(AG$11,'बिल और T.V.न.'!$B$4:$F$16,3,0),"")</f>
        <v>45064</v>
      </c>
      <c r="U12" s="77" t="str">
        <f>IFERROR(VLOOKUP(U10,U10:AF10,21,0),$U$7)</f>
        <v>APR-2022-23</v>
      </c>
      <c r="V12" s="76" t="str">
        <f t="shared" ref="V12:AG12" ca="1" si="1">V$11&amp;"-"&amp;$U$1</f>
        <v>APR-2024</v>
      </c>
      <c r="W12" s="76" t="str">
        <f t="shared" ca="1" si="1"/>
        <v>MAY-2024</v>
      </c>
      <c r="X12" s="76" t="str">
        <f t="shared" ca="1" si="1"/>
        <v>JUN-2024</v>
      </c>
      <c r="Y12" s="76" t="str">
        <f t="shared" ca="1" si="1"/>
        <v>JUL-2024</v>
      </c>
      <c r="Z12" s="76" t="str">
        <f t="shared" ca="1" si="1"/>
        <v>AUG-2024</v>
      </c>
      <c r="AA12" s="76" t="str">
        <f t="shared" ca="1" si="1"/>
        <v>SEP-2024</v>
      </c>
      <c r="AB12" s="76" t="str">
        <f t="shared" ca="1" si="1"/>
        <v>OCT-2024</v>
      </c>
      <c r="AC12" s="76" t="str">
        <f t="shared" ca="1" si="1"/>
        <v>NOV-2024</v>
      </c>
      <c r="AD12" s="76" t="str">
        <f t="shared" ca="1" si="1"/>
        <v>DEC-2024</v>
      </c>
      <c r="AE12" s="76" t="str">
        <f t="shared" ca="1" si="1"/>
        <v>JAN-2024</v>
      </c>
      <c r="AF12" s="76" t="str">
        <f t="shared" ca="1" si="1"/>
        <v>FEB-2024</v>
      </c>
      <c r="AG12" s="76" t="str">
        <f t="shared" ca="1" si="1"/>
        <v>MAR-2024</v>
      </c>
    </row>
    <row r="13" spans="1:33" ht="20.100000000000001" customHeight="1" x14ac:dyDescent="0.25">
      <c r="A13" s="177"/>
      <c r="B13" s="39" t="s">
        <v>28</v>
      </c>
      <c r="C13" s="65">
        <f>IFERROR(VLOOKUP(V11,'बिल और T.V.न.'!$B$4:$F$16,4,0),"")</f>
        <v>15843</v>
      </c>
      <c r="D13" s="65">
        <f>IFERROR(VLOOKUP(W11,'बिल और T.V.न.'!$B$4:$F$16,4,0),"")</f>
        <v>22151</v>
      </c>
      <c r="E13" s="65">
        <f>IFERROR(VLOOKUP(X11,'बिल और T.V.न.'!$B$4:$F$16,4,0),"")</f>
        <v>33751</v>
      </c>
      <c r="F13" s="65">
        <f>IFERROR(VLOOKUP(Y11,'बिल और T.V.न.'!$B$4:$F$16,4,0),"")</f>
        <v>45857</v>
      </c>
      <c r="G13" s="65">
        <f>IFERROR(VLOOKUP(Z11,'बिल और T.V.न.'!$B$4:$F$16,4,0),"")</f>
        <v>54785</v>
      </c>
      <c r="H13" s="65">
        <f>IFERROR(VLOOKUP(AA11,'बिल और T.V.न.'!$B$4:$F$16,4,0),"")</f>
        <v>65093</v>
      </c>
      <c r="I13" s="65">
        <f>IFERROR(VLOOKUP(AB11,'बिल और T.V.न.'!$B$4:$F$16,4,0),"")</f>
        <v>74203</v>
      </c>
      <c r="J13" s="65">
        <f>IFERROR(VLOOKUP(AC11,'बिल और T.V.न.'!$B$4:$F$16,4,0),"")</f>
        <v>87547</v>
      </c>
      <c r="K13" s="65">
        <f>IFERROR(VLOOKUP(AD11,'बिल और T.V.न.'!$B$4:$F$16,4,0),"")</f>
        <v>98298</v>
      </c>
      <c r="L13" s="65">
        <f>IFERROR(VLOOKUP(AE11,'बिल और T.V.न.'!$B$4:$F$16,4,0),"")</f>
        <v>108163</v>
      </c>
      <c r="M13" s="65">
        <f>IFERROR(VLOOKUP(AF11,'बिल और T.V.न.'!$B$4:$F$16,4,0),"")</f>
        <v>123382</v>
      </c>
      <c r="N13" s="65">
        <f>IFERROR(VLOOKUP(AG11,'बिल और T.V.न.'!$B$4:$F$16,4,0),"")</f>
        <v>0</v>
      </c>
      <c r="U13" s="77" t="str">
        <f>IFERROR(VLOOKUP(U11,U11:U11,21,0),$U$7)</f>
        <v>APR-2022-23</v>
      </c>
      <c r="V13" s="77" t="str">
        <f t="shared" ref="V13:AD13" si="2">V$11&amp;"-"&amp;$A$1</f>
        <v>APR-2023</v>
      </c>
      <c r="W13" s="77" t="str">
        <f t="shared" si="2"/>
        <v>MAY-2023</v>
      </c>
      <c r="X13" s="77" t="str">
        <f t="shared" si="2"/>
        <v>JUN-2023</v>
      </c>
      <c r="Y13" s="77" t="str">
        <f t="shared" si="2"/>
        <v>JUL-2023</v>
      </c>
      <c r="Z13" s="77" t="str">
        <f t="shared" si="2"/>
        <v>AUG-2023</v>
      </c>
      <c r="AA13" s="77" t="str">
        <f t="shared" si="2"/>
        <v>SEP-2023</v>
      </c>
      <c r="AB13" s="77" t="str">
        <f t="shared" si="2"/>
        <v>OCT-2023</v>
      </c>
      <c r="AC13" s="77" t="str">
        <f t="shared" si="2"/>
        <v>NOV-2023</v>
      </c>
      <c r="AD13" s="77" t="str">
        <f t="shared" si="2"/>
        <v>DEC-2023</v>
      </c>
      <c r="AE13" s="77" t="str">
        <f>AE$11&amp;"-"&amp;RIGHT($B$1,4)</f>
        <v>JAN-2024</v>
      </c>
      <c r="AF13" s="77" t="str">
        <f>AF$11&amp;"-"&amp;RIGHT($B$1,4)</f>
        <v>FEB-2024</v>
      </c>
      <c r="AG13" s="77" t="str">
        <f>AG$11&amp;"-"&amp;RIGHT($B$1,4)</f>
        <v>MAR-2024</v>
      </c>
    </row>
    <row r="14" spans="1:33" ht="20.100000000000001" customHeight="1" x14ac:dyDescent="0.25">
      <c r="A14" s="178"/>
      <c r="B14" s="39" t="s">
        <v>189</v>
      </c>
      <c r="C14" s="64">
        <f>IFERROR(VLOOKUP(V11,'बिल और T.V.न.'!$B$4:$F$16,5,0),"")</f>
        <v>45059</v>
      </c>
      <c r="D14" s="64">
        <f>IFERROR(VLOOKUP(W11,'बिल और T.V.न.'!$B$4:$F$16,5,0),"")</f>
        <v>45060</v>
      </c>
      <c r="E14" s="64">
        <f>IFERROR(VLOOKUP(X11,'बिल और T.V.न.'!$B$4:$F$16,5,0),"")</f>
        <v>45061</v>
      </c>
      <c r="F14" s="64">
        <f>IFERROR(VLOOKUP(Y11,'बिल और T.V.न.'!$B$4:$F$16,5,0),"")</f>
        <v>45062</v>
      </c>
      <c r="G14" s="64">
        <f>IFERROR(VLOOKUP(Z11,'बिल और T.V.न.'!$B$4:$F$16,5,0),"")</f>
        <v>45063</v>
      </c>
      <c r="H14" s="64">
        <f>IFERROR(VLOOKUP(AA11,'बिल और T.V.न.'!$B$4:$F$16,5,0),"")</f>
        <v>45064</v>
      </c>
      <c r="I14" s="64">
        <f>IFERROR(VLOOKUP(AB11,'बिल और T.V.न.'!$B$4:$F$16,5,0),"")</f>
        <v>45065</v>
      </c>
      <c r="J14" s="64">
        <f>IFERROR(VLOOKUP(AC11,'बिल और T.V.न.'!$B$4:$F$16,5,0),"")</f>
        <v>45066</v>
      </c>
      <c r="K14" s="64">
        <f>IFERROR(VLOOKUP(AD11,'बिल और T.V.न.'!$B$4:$F$16,5,0),"")</f>
        <v>45067</v>
      </c>
      <c r="L14" s="64">
        <f>IFERROR(VLOOKUP(AE11,'बिल और T.V.न.'!$B$4:$F$16,5,0),"")</f>
        <v>45068</v>
      </c>
      <c r="M14" s="64">
        <f>IFERROR(VLOOKUP(AF11,'बिल और T.V.न.'!$B$4:$F$16,5,0),"")</f>
        <v>45069</v>
      </c>
      <c r="N14" s="64">
        <f>IFERROR(VLOOKUP(AG11,'बिल और T.V.न.'!$B$4:$F$16,5,0),"")</f>
        <v>45070</v>
      </c>
      <c r="U14" s="77" t="str">
        <f>IFERROR(VLOOKUP(U12,U12:AF12,21,0),$U$7)</f>
        <v>APR-2022-23</v>
      </c>
      <c r="V14" s="77" t="s">
        <v>172</v>
      </c>
      <c r="W14" s="77" t="s">
        <v>173</v>
      </c>
      <c r="X14" s="77" t="s">
        <v>174</v>
      </c>
      <c r="Y14" s="77" t="s">
        <v>175</v>
      </c>
      <c r="Z14" s="77" t="s">
        <v>176</v>
      </c>
      <c r="AA14" s="77" t="s">
        <v>177</v>
      </c>
      <c r="AB14" s="77" t="s">
        <v>178</v>
      </c>
      <c r="AC14" s="77" t="s">
        <v>179</v>
      </c>
      <c r="AD14" s="77" t="s">
        <v>180</v>
      </c>
      <c r="AE14" s="77" t="s">
        <v>181</v>
      </c>
      <c r="AF14" s="77" t="s">
        <v>182</v>
      </c>
      <c r="AG14" s="77" t="s">
        <v>183</v>
      </c>
    </row>
    <row r="15" spans="1:33" ht="10.5" customHeight="1" x14ac:dyDescent="0.25">
      <c r="A15" s="213"/>
      <c r="B15" s="214"/>
      <c r="C15" s="214"/>
      <c r="D15" s="214"/>
      <c r="E15" s="214"/>
      <c r="F15" s="214"/>
      <c r="G15" s="214"/>
      <c r="H15" s="214"/>
      <c r="I15" s="214"/>
      <c r="J15" s="214"/>
      <c r="K15" s="214"/>
      <c r="L15" s="214"/>
      <c r="M15" s="214"/>
      <c r="N15" s="215"/>
      <c r="V15" s="77">
        <f>IFERROR(VLOOKUP($B$1,DA,2,0),"")</f>
        <v>46</v>
      </c>
      <c r="W15" s="77">
        <f>IFERROR(VLOOKUP($B$1,DA,3,0),"")</f>
        <v>46</v>
      </c>
      <c r="X15" s="77">
        <f>IFERROR(VLOOKUP($B$1,DA,4,0),"")</f>
        <v>46</v>
      </c>
      <c r="Y15" s="77">
        <f>IFERROR(VLOOKUP($B$1,DA,5,0),"")</f>
        <v>46</v>
      </c>
      <c r="Z15" s="77">
        <f>IFERROR(VLOOKUP($B$1,DA,6,0),"")</f>
        <v>46</v>
      </c>
      <c r="AA15" s="77">
        <f>IFERROR(VLOOKUP($B$1,DA,7,0),"")</f>
        <v>46</v>
      </c>
      <c r="AB15" s="77">
        <f>IFERROR(VLOOKUP($B$1,DA,8,0),"")</f>
        <v>46</v>
      </c>
      <c r="AC15" s="77">
        <f>IFERROR(VLOOKUP($B$1,DA,9,0),"")</f>
        <v>46</v>
      </c>
      <c r="AD15" s="77">
        <f>IFERROR(VLOOKUP($B$1,DA,10,0),"")</f>
        <v>46</v>
      </c>
      <c r="AE15" s="77">
        <f>IFERROR(VLOOKUP($B$1,DA,11,0),"")</f>
        <v>46</v>
      </c>
      <c r="AF15" s="77">
        <f>IFERROR(VLOOKUP($B$1,DA,12,0),"")</f>
        <v>46</v>
      </c>
      <c r="AG15" s="77">
        <f>IFERROR(VLOOKUP($B$1,DA,13,0),"")</f>
        <v>46</v>
      </c>
    </row>
    <row r="16" spans="1:33" ht="21.95" customHeight="1" x14ac:dyDescent="0.25">
      <c r="A16" s="194" t="s">
        <v>158</v>
      </c>
      <c r="B16" s="195"/>
      <c r="C16" s="195"/>
      <c r="D16" s="195"/>
      <c r="E16" s="195"/>
      <c r="F16" s="195"/>
      <c r="G16" s="195"/>
      <c r="H16" s="195"/>
      <c r="I16" s="195"/>
      <c r="J16" s="195"/>
      <c r="K16" s="195"/>
      <c r="L16" s="195"/>
      <c r="M16" s="195"/>
      <c r="N16" s="196"/>
      <c r="U16" s="77" t="s">
        <v>168</v>
      </c>
    </row>
    <row r="17" spans="1:23" ht="22.5" customHeight="1" x14ac:dyDescent="0.25">
      <c r="A17" s="66"/>
      <c r="B17" s="40" t="s">
        <v>16</v>
      </c>
      <c r="C17" s="19">
        <f>VLOOKUP($P$2,भते[],3,0)</f>
        <v>69200</v>
      </c>
      <c r="D17" s="19">
        <f>IF(D9=$P$6,$R$6,C17)</f>
        <v>69200</v>
      </c>
      <c r="E17" s="19">
        <f>IF(E9=$P$6,$R$6,D17)</f>
        <v>69200</v>
      </c>
      <c r="F17" s="19">
        <f>IF(AND($B$5=VLOOKUP($P$2,कार्मिक_विवरण[],2,0),$O$2="YES"),$E$17,MROUND(E17*1.03,100))</f>
        <v>71300</v>
      </c>
      <c r="G17" s="19">
        <f t="shared" ref="G17:N17" si="3">IF(G9=$P$6,$R$6,F17)</f>
        <v>71300</v>
      </c>
      <c r="H17" s="19">
        <f t="shared" si="3"/>
        <v>71300</v>
      </c>
      <c r="I17" s="19">
        <f t="shared" si="3"/>
        <v>71300</v>
      </c>
      <c r="J17" s="19">
        <f t="shared" si="3"/>
        <v>71300</v>
      </c>
      <c r="K17" s="19">
        <f t="shared" si="3"/>
        <v>73200</v>
      </c>
      <c r="L17" s="19">
        <f t="shared" si="3"/>
        <v>73200</v>
      </c>
      <c r="M17" s="19">
        <f t="shared" si="3"/>
        <v>73200</v>
      </c>
      <c r="N17" s="19">
        <f t="shared" si="3"/>
        <v>73200</v>
      </c>
      <c r="V17" s="77" t="s">
        <v>170</v>
      </c>
      <c r="W17" s="77" t="s">
        <v>171</v>
      </c>
    </row>
    <row r="18" spans="1:23" ht="18" customHeight="1" x14ac:dyDescent="0.25">
      <c r="A18" s="42"/>
      <c r="B18" s="40" t="s">
        <v>7</v>
      </c>
      <c r="C18" s="19">
        <f>VLOOKUP($P$2,भते[],4,0)</f>
        <v>0</v>
      </c>
      <c r="D18" s="19">
        <f>C18</f>
        <v>0</v>
      </c>
      <c r="E18" s="19">
        <f t="shared" ref="E18:N18" si="4">D18</f>
        <v>0</v>
      </c>
      <c r="F18" s="19">
        <f t="shared" si="4"/>
        <v>0</v>
      </c>
      <c r="G18" s="19">
        <f t="shared" si="4"/>
        <v>0</v>
      </c>
      <c r="H18" s="19">
        <f t="shared" si="4"/>
        <v>0</v>
      </c>
      <c r="I18" s="19">
        <f t="shared" si="4"/>
        <v>0</v>
      </c>
      <c r="J18" s="19">
        <f t="shared" si="4"/>
        <v>0</v>
      </c>
      <c r="K18" s="19">
        <f t="shared" si="4"/>
        <v>0</v>
      </c>
      <c r="L18" s="19">
        <f t="shared" si="4"/>
        <v>0</v>
      </c>
      <c r="M18" s="19">
        <f t="shared" si="4"/>
        <v>0</v>
      </c>
      <c r="N18" s="19">
        <f t="shared" si="4"/>
        <v>0</v>
      </c>
    </row>
    <row r="19" spans="1:23" ht="18" customHeight="1" x14ac:dyDescent="0.25">
      <c r="A19" s="42"/>
      <c r="B19" s="40" t="s">
        <v>8</v>
      </c>
      <c r="C19" s="19">
        <f>VLOOKUP($P$2,भते[],5,0)</f>
        <v>0</v>
      </c>
      <c r="D19" s="19">
        <f>C19</f>
        <v>0</v>
      </c>
      <c r="E19" s="19">
        <f t="shared" ref="E19:N19" si="5">D19</f>
        <v>0</v>
      </c>
      <c r="F19" s="19">
        <f t="shared" si="5"/>
        <v>0</v>
      </c>
      <c r="G19" s="19">
        <f t="shared" si="5"/>
        <v>0</v>
      </c>
      <c r="H19" s="19">
        <f t="shared" si="5"/>
        <v>0</v>
      </c>
      <c r="I19" s="19">
        <f t="shared" si="5"/>
        <v>0</v>
      </c>
      <c r="J19" s="19">
        <f t="shared" si="5"/>
        <v>0</v>
      </c>
      <c r="K19" s="19">
        <f t="shared" si="5"/>
        <v>0</v>
      </c>
      <c r="L19" s="19">
        <f t="shared" si="5"/>
        <v>0</v>
      </c>
      <c r="M19" s="19">
        <f t="shared" si="5"/>
        <v>0</v>
      </c>
      <c r="N19" s="19">
        <f t="shared" si="5"/>
        <v>0</v>
      </c>
    </row>
    <row r="20" spans="1:23" ht="18" customHeight="1" x14ac:dyDescent="0.25">
      <c r="A20" s="42"/>
      <c r="B20" s="40" t="s">
        <v>9</v>
      </c>
      <c r="C20" s="19">
        <f t="shared" ref="C20:N20" si="6">IF($O$2="Yes",0,IF(C17="","",ROUND(C17*C10%,0)))</f>
        <v>29064</v>
      </c>
      <c r="D20" s="19">
        <f>IF($O$2="Yes",0,IF(D17="","",ROUND(D17*D10%,0)))</f>
        <v>29064</v>
      </c>
      <c r="E20" s="19">
        <f t="shared" si="6"/>
        <v>29064</v>
      </c>
      <c r="F20" s="19">
        <f t="shared" si="6"/>
        <v>29946</v>
      </c>
      <c r="G20" s="19">
        <f t="shared" si="6"/>
        <v>29946</v>
      </c>
      <c r="H20" s="19">
        <f t="shared" si="6"/>
        <v>29946</v>
      </c>
      <c r="I20" s="19">
        <f t="shared" si="6"/>
        <v>29946</v>
      </c>
      <c r="J20" s="19">
        <f t="shared" si="6"/>
        <v>32798</v>
      </c>
      <c r="K20" s="19">
        <f t="shared" si="6"/>
        <v>33672</v>
      </c>
      <c r="L20" s="19">
        <f t="shared" si="6"/>
        <v>33672</v>
      </c>
      <c r="M20" s="19">
        <f t="shared" si="6"/>
        <v>33672</v>
      </c>
      <c r="N20" s="19">
        <f t="shared" si="6"/>
        <v>33672</v>
      </c>
    </row>
    <row r="21" spans="1:23" ht="27.75" customHeight="1" x14ac:dyDescent="0.25">
      <c r="A21" s="42"/>
      <c r="B21" s="41" t="s">
        <v>10</v>
      </c>
      <c r="C21" s="19">
        <f>IF($O$2="Yes",0,IF(OR(C17="",VLOOKUP($P$2,कार्मिक_विवरण[],8,0)="NA"),0,ROUND(C17*VLOOKUP($P$2,कार्मिक_विवरण[],8,0),0)))</f>
        <v>6228</v>
      </c>
      <c r="D21" s="19">
        <f>IF($O$2="Yes",0,IF(OR(D17="",VLOOKUP($P$2,कार्मिक_विवरण[],8,0)="NA"),0,ROUND(D17*VLOOKUP($P$2,कार्मिक_विवरण[],8,0),0)))</f>
        <v>6228</v>
      </c>
      <c r="E21" s="19">
        <f>IF($O$2="Yes",0,IF(OR(E17="",VLOOKUP($P$2,कार्मिक_विवरण[],8,0)="NA"),0,ROUND(E17*VLOOKUP($P$2,कार्मिक_विवरण[],8,0),0)))</f>
        <v>6228</v>
      </c>
      <c r="F21" s="19">
        <f>IF($O$2="Yes",0,IF(OR(F17="",VLOOKUP($P$2,कार्मिक_विवरण[],8,0)="NA"),0,ROUND(F17*VLOOKUP($P$2,कार्मिक_विवरण[],8,0),0)))</f>
        <v>6417</v>
      </c>
      <c r="G21" s="19">
        <f>IF($O$2="Yes",0,IF(OR(G17="",VLOOKUP($P$2,कार्मिक_विवरण[],8,0)="NA"),0,ROUND(G17*VLOOKUP($P$2,कार्मिक_विवरण[],8,0),0)))</f>
        <v>6417</v>
      </c>
      <c r="H21" s="19">
        <f>IF($O$2="Yes",0,IF(OR(H17="",VLOOKUP($P$2,कार्मिक_विवरण[],8,0)="NA"),0,ROUND(H17*VLOOKUP($P$2,कार्मिक_विवरण[],8,0),0)))</f>
        <v>6417</v>
      </c>
      <c r="I21" s="19">
        <f>IF($O$2="Yes",0,IF(OR(I17="",VLOOKUP($P$2,कार्मिक_विवरण[],8,0)="NA"),0,ROUND(I17*VLOOKUP($P$2,कार्मिक_विवरण[],8,0),0)))</f>
        <v>6417</v>
      </c>
      <c r="J21" s="19">
        <f>IF($O$2="Yes",0,IF(OR(J17="",VLOOKUP($P$2,कार्मिक_विवरण[],8,0)="NA"),0,ROUND(J17*VLOOKUP($P$2,कार्मिक_विवरण[],8,0),0)))</f>
        <v>6417</v>
      </c>
      <c r="K21" s="19">
        <f>IF($O$2="Yes",0,IF(OR(K17="",VLOOKUP($P$2,कार्मिक_विवरण[],8,0)="NA"),0,ROUND(K17*VLOOKUP($P$2,कार्मिक_विवरण[],8,0),0)))</f>
        <v>6588</v>
      </c>
      <c r="L21" s="19">
        <f>IF($O$2="Yes",0,IF(OR(L17="",VLOOKUP($P$2,कार्मिक_विवरण[],8,0)="NA"),0,ROUND(L17*VLOOKUP($P$2,कार्मिक_विवरण[],8,0),0)))</f>
        <v>6588</v>
      </c>
      <c r="M21" s="19">
        <f>IF($O$2="Yes",0,IF(OR(M17="",VLOOKUP($P$2,कार्मिक_विवरण[],8,0)="NA"),0,ROUND(M17*VLOOKUP($P$2,कार्मिक_विवरण[],8,0),0)))</f>
        <v>6588</v>
      </c>
      <c r="N21" s="19">
        <f>IF($O$2="Yes",0,IF(OR(N17="",VLOOKUP($P$2,कार्मिक_विवरण[],8,0)="NA"),0,ROUND(N17*VLOOKUP($P$2,कार्मिक_विवरण[],8,0),0)))</f>
        <v>6588</v>
      </c>
    </row>
    <row r="22" spans="1:23" ht="18" customHeight="1" x14ac:dyDescent="0.25">
      <c r="A22" s="42"/>
      <c r="B22" s="40" t="s">
        <v>11</v>
      </c>
      <c r="C22" s="19">
        <f>VLOOKUP($P$2,भते[],6,0)</f>
        <v>0</v>
      </c>
      <c r="D22" s="19">
        <f>C22</f>
        <v>0</v>
      </c>
      <c r="E22" s="19">
        <f t="shared" ref="E22:N22" si="7">D22</f>
        <v>0</v>
      </c>
      <c r="F22" s="19">
        <f t="shared" si="7"/>
        <v>0</v>
      </c>
      <c r="G22" s="19">
        <f t="shared" si="7"/>
        <v>0</v>
      </c>
      <c r="H22" s="19">
        <f>G22</f>
        <v>0</v>
      </c>
      <c r="I22" s="19">
        <f t="shared" si="7"/>
        <v>0</v>
      </c>
      <c r="J22" s="19">
        <f t="shared" si="7"/>
        <v>0</v>
      </c>
      <c r="K22" s="19">
        <f t="shared" si="7"/>
        <v>0</v>
      </c>
      <c r="L22" s="19">
        <f t="shared" si="7"/>
        <v>0</v>
      </c>
      <c r="M22" s="19">
        <f t="shared" si="7"/>
        <v>0</v>
      </c>
      <c r="N22" s="19">
        <f t="shared" si="7"/>
        <v>0</v>
      </c>
    </row>
    <row r="23" spans="1:23" ht="18" customHeight="1" x14ac:dyDescent="0.25">
      <c r="A23" s="42"/>
      <c r="B23" s="40" t="s">
        <v>12</v>
      </c>
      <c r="C23" s="19">
        <f>VLOOKUP($P$2,भते[],7,0)</f>
        <v>0</v>
      </c>
      <c r="D23" s="19">
        <f>C23</f>
        <v>0</v>
      </c>
      <c r="E23" s="19">
        <f t="shared" ref="E23:N23" si="8">D23</f>
        <v>0</v>
      </c>
      <c r="F23" s="19">
        <f t="shared" si="8"/>
        <v>0</v>
      </c>
      <c r="G23" s="19">
        <f t="shared" si="8"/>
        <v>0</v>
      </c>
      <c r="H23" s="19">
        <f t="shared" si="8"/>
        <v>0</v>
      </c>
      <c r="I23" s="19">
        <f t="shared" si="8"/>
        <v>0</v>
      </c>
      <c r="J23" s="19">
        <f t="shared" si="8"/>
        <v>0</v>
      </c>
      <c r="K23" s="19">
        <f t="shared" si="8"/>
        <v>0</v>
      </c>
      <c r="L23" s="19">
        <f t="shared" si="8"/>
        <v>0</v>
      </c>
      <c r="M23" s="19">
        <f t="shared" si="8"/>
        <v>0</v>
      </c>
      <c r="N23" s="19">
        <f t="shared" si="8"/>
        <v>0</v>
      </c>
    </row>
    <row r="24" spans="1:23" ht="18" customHeight="1" x14ac:dyDescent="0.25">
      <c r="A24" s="42"/>
      <c r="B24" s="40" t="s">
        <v>13</v>
      </c>
      <c r="C24" s="67">
        <f>VLOOKUP($P$2,भते[],8,0)</f>
        <v>0</v>
      </c>
      <c r="D24" s="67">
        <f>C24</f>
        <v>0</v>
      </c>
      <c r="E24" s="67">
        <f>D24</f>
        <v>0</v>
      </c>
      <c r="F24" s="67">
        <f t="shared" ref="F24:N24" si="9">E24</f>
        <v>0</v>
      </c>
      <c r="G24" s="67">
        <f t="shared" si="9"/>
        <v>0</v>
      </c>
      <c r="H24" s="67">
        <f t="shared" si="9"/>
        <v>0</v>
      </c>
      <c r="I24" s="67">
        <f t="shared" si="9"/>
        <v>0</v>
      </c>
      <c r="J24" s="67">
        <v>0</v>
      </c>
      <c r="K24" s="67">
        <v>0</v>
      </c>
      <c r="L24" s="67">
        <f t="shared" si="9"/>
        <v>0</v>
      </c>
      <c r="M24" s="67">
        <f t="shared" si="9"/>
        <v>0</v>
      </c>
      <c r="N24" s="67">
        <f t="shared" si="9"/>
        <v>0</v>
      </c>
    </row>
    <row r="25" spans="1:23" ht="18" customHeight="1" x14ac:dyDescent="0.25">
      <c r="A25" s="42"/>
      <c r="B25" s="40" t="s">
        <v>14</v>
      </c>
      <c r="C25" s="67">
        <f>VLOOKUP($P$2,भते[],9,0)</f>
        <v>0</v>
      </c>
      <c r="D25" s="67">
        <f>C25</f>
        <v>0</v>
      </c>
      <c r="E25" s="67">
        <f t="shared" ref="E25:N25" si="10">D25</f>
        <v>0</v>
      </c>
      <c r="F25" s="67">
        <f t="shared" si="10"/>
        <v>0</v>
      </c>
      <c r="G25" s="67">
        <f t="shared" si="10"/>
        <v>0</v>
      </c>
      <c r="H25" s="67">
        <f t="shared" si="10"/>
        <v>0</v>
      </c>
      <c r="I25" s="67">
        <f t="shared" si="10"/>
        <v>0</v>
      </c>
      <c r="J25" s="67">
        <f t="shared" si="10"/>
        <v>0</v>
      </c>
      <c r="K25" s="67">
        <f t="shared" si="10"/>
        <v>0</v>
      </c>
      <c r="L25" s="67">
        <f t="shared" si="10"/>
        <v>0</v>
      </c>
      <c r="M25" s="67">
        <f t="shared" si="10"/>
        <v>0</v>
      </c>
      <c r="N25" s="67">
        <f t="shared" si="10"/>
        <v>0</v>
      </c>
    </row>
    <row r="26" spans="1:23" ht="18" customHeight="1" x14ac:dyDescent="0.25">
      <c r="A26" s="42"/>
      <c r="B26" s="40" t="s">
        <v>15</v>
      </c>
      <c r="C26" s="67">
        <f>VLOOKUP($P$2,भते[],10,0)</f>
        <v>0</v>
      </c>
      <c r="D26" s="67">
        <f>C26</f>
        <v>0</v>
      </c>
      <c r="E26" s="67">
        <f t="shared" ref="E26:N26" si="11">D26</f>
        <v>0</v>
      </c>
      <c r="F26" s="67">
        <f t="shared" si="11"/>
        <v>0</v>
      </c>
      <c r="G26" s="67">
        <f t="shared" si="11"/>
        <v>0</v>
      </c>
      <c r="H26" s="67">
        <f t="shared" si="11"/>
        <v>0</v>
      </c>
      <c r="I26" s="67">
        <f t="shared" si="11"/>
        <v>0</v>
      </c>
      <c r="J26" s="67">
        <f t="shared" si="11"/>
        <v>0</v>
      </c>
      <c r="K26" s="67">
        <f t="shared" si="11"/>
        <v>0</v>
      </c>
      <c r="L26" s="67">
        <f t="shared" si="11"/>
        <v>0</v>
      </c>
      <c r="M26" s="67">
        <f t="shared" si="11"/>
        <v>0</v>
      </c>
      <c r="N26" s="67">
        <f t="shared" si="11"/>
        <v>0</v>
      </c>
    </row>
    <row r="27" spans="1:23" ht="20.100000000000001" customHeight="1" x14ac:dyDescent="0.25">
      <c r="A27" s="179" t="s">
        <v>159</v>
      </c>
      <c r="B27" s="180"/>
      <c r="C27" s="37">
        <f>SUM(C17:C26)</f>
        <v>104492</v>
      </c>
      <c r="D27" s="37">
        <f t="shared" ref="D27:N27" si="12">SUM(D17:D26)</f>
        <v>104492</v>
      </c>
      <c r="E27" s="37">
        <f t="shared" si="12"/>
        <v>104492</v>
      </c>
      <c r="F27" s="37">
        <f t="shared" si="12"/>
        <v>107663</v>
      </c>
      <c r="G27" s="37">
        <f t="shared" si="12"/>
        <v>107663</v>
      </c>
      <c r="H27" s="37">
        <f t="shared" si="12"/>
        <v>107663</v>
      </c>
      <c r="I27" s="37">
        <f t="shared" si="12"/>
        <v>107663</v>
      </c>
      <c r="J27" s="37">
        <f t="shared" si="12"/>
        <v>110515</v>
      </c>
      <c r="K27" s="37">
        <f t="shared" si="12"/>
        <v>113460</v>
      </c>
      <c r="L27" s="37">
        <f t="shared" si="12"/>
        <v>113460</v>
      </c>
      <c r="M27" s="37">
        <f t="shared" si="12"/>
        <v>113460</v>
      </c>
      <c r="N27" s="37">
        <f t="shared" si="12"/>
        <v>113460</v>
      </c>
    </row>
    <row r="28" spans="1:23" ht="10.5" customHeight="1" x14ac:dyDescent="0.25">
      <c r="A28" s="210"/>
      <c r="B28" s="211"/>
      <c r="C28" s="211"/>
      <c r="D28" s="211"/>
      <c r="E28" s="211"/>
      <c r="F28" s="211"/>
      <c r="G28" s="211"/>
      <c r="H28" s="211"/>
      <c r="I28" s="211"/>
      <c r="J28" s="211"/>
      <c r="K28" s="211"/>
      <c r="L28" s="211"/>
      <c r="M28" s="211"/>
      <c r="N28" s="212"/>
    </row>
    <row r="29" spans="1:23" ht="21.95" customHeight="1" x14ac:dyDescent="0.25">
      <c r="A29" s="194" t="s">
        <v>193</v>
      </c>
      <c r="B29" s="195"/>
      <c r="C29" s="195"/>
      <c r="D29" s="195"/>
      <c r="E29" s="195"/>
      <c r="F29" s="195"/>
      <c r="G29" s="195"/>
      <c r="H29" s="195"/>
      <c r="I29" s="195"/>
      <c r="J29" s="195"/>
      <c r="K29" s="195"/>
      <c r="L29" s="195"/>
      <c r="M29" s="195"/>
      <c r="N29" s="196"/>
    </row>
    <row r="30" spans="1:23" ht="18" customHeight="1" x14ac:dyDescent="0.25">
      <c r="A30" s="46"/>
      <c r="B30" s="43" t="s">
        <v>155</v>
      </c>
      <c r="C30" s="67">
        <f>VLOOKUP($P$2,कटोतियाँ[],3,0)</f>
        <v>4200</v>
      </c>
      <c r="D30" s="67">
        <f>C30</f>
        <v>4200</v>
      </c>
      <c r="E30" s="67">
        <f>D30</f>
        <v>4200</v>
      </c>
      <c r="F30" s="67">
        <f>E30</f>
        <v>4200</v>
      </c>
      <c r="G30" s="67">
        <f t="shared" ref="G30:N30" si="13">F30</f>
        <v>4200</v>
      </c>
      <c r="H30" s="67">
        <f t="shared" si="13"/>
        <v>4200</v>
      </c>
      <c r="I30" s="67">
        <f t="shared" si="13"/>
        <v>4200</v>
      </c>
      <c r="J30" s="67">
        <f t="shared" si="13"/>
        <v>4200</v>
      </c>
      <c r="K30" s="67">
        <f t="shared" si="13"/>
        <v>4200</v>
      </c>
      <c r="L30" s="67">
        <f t="shared" si="13"/>
        <v>4200</v>
      </c>
      <c r="M30" s="67">
        <f t="shared" si="13"/>
        <v>4200</v>
      </c>
      <c r="N30" s="67">
        <f t="shared" si="13"/>
        <v>4200</v>
      </c>
    </row>
    <row r="31" spans="1:23" ht="18" customHeight="1" x14ac:dyDescent="0.25">
      <c r="A31" s="46"/>
      <c r="B31" s="43" t="s">
        <v>17</v>
      </c>
      <c r="C31" s="67">
        <f>VLOOKUP($P$2,कटोतियाँ[],4,0)</f>
        <v>0</v>
      </c>
      <c r="D31" s="67">
        <f>C31</f>
        <v>0</v>
      </c>
      <c r="E31" s="67">
        <f>D31</f>
        <v>0</v>
      </c>
      <c r="F31" s="67">
        <f t="shared" ref="F31:M31" si="14">E31</f>
        <v>0</v>
      </c>
      <c r="G31" s="67">
        <f t="shared" si="14"/>
        <v>0</v>
      </c>
      <c r="H31" s="67">
        <f t="shared" si="14"/>
        <v>0</v>
      </c>
      <c r="I31" s="67">
        <f t="shared" si="14"/>
        <v>0</v>
      </c>
      <c r="J31" s="67">
        <f t="shared" si="14"/>
        <v>0</v>
      </c>
      <c r="K31" s="67">
        <f t="shared" si="14"/>
        <v>0</v>
      </c>
      <c r="L31" s="67">
        <f t="shared" si="14"/>
        <v>0</v>
      </c>
      <c r="M31" s="67">
        <f t="shared" si="14"/>
        <v>0</v>
      </c>
      <c r="N31" s="67">
        <f>M31</f>
        <v>0</v>
      </c>
    </row>
    <row r="32" spans="1:23" ht="18" customHeight="1" x14ac:dyDescent="0.25">
      <c r="A32" s="46"/>
      <c r="B32" s="43" t="s">
        <v>18</v>
      </c>
      <c r="C32" s="67">
        <f>IF($O$3="No",0,ROUND(SUM(C17,C20)*10%,0))</f>
        <v>0</v>
      </c>
      <c r="D32" s="67">
        <f t="shared" ref="D32:N32" si="15">IF($O$3="No",0,ROUND(SUM(D17,D20)*10%,0))</f>
        <v>0</v>
      </c>
      <c r="E32" s="67">
        <f t="shared" si="15"/>
        <v>0</v>
      </c>
      <c r="F32" s="67">
        <f t="shared" si="15"/>
        <v>0</v>
      </c>
      <c r="G32" s="67">
        <f t="shared" si="15"/>
        <v>0</v>
      </c>
      <c r="H32" s="67">
        <f t="shared" si="15"/>
        <v>0</v>
      </c>
      <c r="I32" s="67">
        <f t="shared" si="15"/>
        <v>0</v>
      </c>
      <c r="J32" s="67">
        <f t="shared" si="15"/>
        <v>0</v>
      </c>
      <c r="K32" s="67">
        <f t="shared" si="15"/>
        <v>0</v>
      </c>
      <c r="L32" s="67">
        <f t="shared" si="15"/>
        <v>0</v>
      </c>
      <c r="M32" s="67">
        <f t="shared" si="15"/>
        <v>0</v>
      </c>
      <c r="N32" s="67">
        <f t="shared" si="15"/>
        <v>0</v>
      </c>
    </row>
    <row r="33" spans="1:14" ht="18" customHeight="1" x14ac:dyDescent="0.25">
      <c r="A33" s="46"/>
      <c r="B33" s="43" t="s">
        <v>19</v>
      </c>
      <c r="C33" s="67">
        <f>VLOOKUP($P$2,कटोतियाँ[],5,0)</f>
        <v>5000</v>
      </c>
      <c r="D33" s="67">
        <f t="shared" ref="D33:D38" si="16">C33</f>
        <v>5000</v>
      </c>
      <c r="E33" s="67">
        <v>5000</v>
      </c>
      <c r="F33" s="67">
        <f t="shared" ref="F33:N33" si="17">E33</f>
        <v>5000</v>
      </c>
      <c r="G33" s="67">
        <f t="shared" si="17"/>
        <v>5000</v>
      </c>
      <c r="H33" s="67">
        <f t="shared" si="17"/>
        <v>5000</v>
      </c>
      <c r="I33" s="67">
        <f t="shared" si="17"/>
        <v>5000</v>
      </c>
      <c r="J33" s="67">
        <f t="shared" si="17"/>
        <v>5000</v>
      </c>
      <c r="K33" s="67">
        <f t="shared" si="17"/>
        <v>5000</v>
      </c>
      <c r="L33" s="67">
        <f t="shared" si="17"/>
        <v>5000</v>
      </c>
      <c r="M33" s="67">
        <f t="shared" si="17"/>
        <v>5000</v>
      </c>
      <c r="N33" s="67">
        <f t="shared" si="17"/>
        <v>5000</v>
      </c>
    </row>
    <row r="34" spans="1:14" ht="18" customHeight="1" x14ac:dyDescent="0.25">
      <c r="A34" s="46"/>
      <c r="B34" s="43" t="s">
        <v>20</v>
      </c>
      <c r="C34" s="67">
        <f>VLOOKUP($P$2,कटोतियाँ[],6,0)</f>
        <v>0</v>
      </c>
      <c r="D34" s="67">
        <f t="shared" si="16"/>
        <v>0</v>
      </c>
      <c r="E34" s="67">
        <f t="shared" ref="E34:N35" si="18">D34</f>
        <v>0</v>
      </c>
      <c r="F34" s="67">
        <f t="shared" si="18"/>
        <v>0</v>
      </c>
      <c r="G34" s="67">
        <f t="shared" si="18"/>
        <v>0</v>
      </c>
      <c r="H34" s="67">
        <f t="shared" si="18"/>
        <v>0</v>
      </c>
      <c r="I34" s="67">
        <f t="shared" si="18"/>
        <v>0</v>
      </c>
      <c r="J34" s="67">
        <f t="shared" si="18"/>
        <v>0</v>
      </c>
      <c r="K34" s="67">
        <f t="shared" si="18"/>
        <v>0</v>
      </c>
      <c r="L34" s="67">
        <f t="shared" si="18"/>
        <v>0</v>
      </c>
      <c r="M34" s="67">
        <f t="shared" si="18"/>
        <v>0</v>
      </c>
      <c r="N34" s="67">
        <f t="shared" si="18"/>
        <v>0</v>
      </c>
    </row>
    <row r="35" spans="1:14" ht="18" customHeight="1" x14ac:dyDescent="0.25">
      <c r="A35" s="46"/>
      <c r="B35" s="43" t="s">
        <v>21</v>
      </c>
      <c r="C35" s="67">
        <f>VLOOKUP($P$2,कटोतियाँ[],7,0)</f>
        <v>7000</v>
      </c>
      <c r="D35" s="67">
        <f t="shared" si="16"/>
        <v>7000</v>
      </c>
      <c r="E35" s="67">
        <f>D35</f>
        <v>7000</v>
      </c>
      <c r="F35" s="67">
        <f t="shared" si="18"/>
        <v>7000</v>
      </c>
      <c r="G35" s="67">
        <f t="shared" si="18"/>
        <v>7000</v>
      </c>
      <c r="H35" s="67">
        <f t="shared" si="18"/>
        <v>7000</v>
      </c>
      <c r="I35" s="67">
        <f t="shared" si="18"/>
        <v>7000</v>
      </c>
      <c r="J35" s="67">
        <f t="shared" si="18"/>
        <v>7000</v>
      </c>
      <c r="K35" s="67">
        <f t="shared" ref="K35" si="19">J35</f>
        <v>7000</v>
      </c>
      <c r="L35" s="67">
        <f t="shared" ref="L35" si="20">K35</f>
        <v>7000</v>
      </c>
      <c r="M35" s="67">
        <f t="shared" ref="M35" si="21">L35</f>
        <v>7000</v>
      </c>
      <c r="N35" s="67">
        <f t="shared" ref="N35" si="22">M35</f>
        <v>7000</v>
      </c>
    </row>
    <row r="36" spans="1:14" ht="18" customHeight="1" x14ac:dyDescent="0.25">
      <c r="A36" s="46"/>
      <c r="B36" s="43" t="s">
        <v>156</v>
      </c>
      <c r="C36" s="67">
        <f>VLOOKUP($P$2,कटोतियाँ[],8,0)</f>
        <v>875</v>
      </c>
      <c r="D36" s="67">
        <f t="shared" si="16"/>
        <v>875</v>
      </c>
      <c r="E36" s="67">
        <f>D36</f>
        <v>875</v>
      </c>
      <c r="F36" s="67">
        <f t="shared" ref="F36:N36" si="23">E36</f>
        <v>875</v>
      </c>
      <c r="G36" s="67">
        <f t="shared" si="23"/>
        <v>875</v>
      </c>
      <c r="H36" s="67">
        <f t="shared" si="23"/>
        <v>875</v>
      </c>
      <c r="I36" s="67">
        <f t="shared" si="23"/>
        <v>875</v>
      </c>
      <c r="J36" s="67">
        <f t="shared" si="23"/>
        <v>875</v>
      </c>
      <c r="K36" s="67">
        <f t="shared" si="23"/>
        <v>875</v>
      </c>
      <c r="L36" s="67">
        <f t="shared" si="23"/>
        <v>875</v>
      </c>
      <c r="M36" s="67">
        <f t="shared" si="23"/>
        <v>875</v>
      </c>
      <c r="N36" s="67">
        <f t="shared" si="23"/>
        <v>875</v>
      </c>
    </row>
    <row r="37" spans="1:14" ht="18" customHeight="1" x14ac:dyDescent="0.25">
      <c r="A37" s="46"/>
      <c r="B37" s="43" t="s">
        <v>22</v>
      </c>
      <c r="C37" s="67">
        <f>VLOOKUP($P$2,कटोतियाँ[],9,0)</f>
        <v>0</v>
      </c>
      <c r="D37" s="67">
        <f t="shared" si="16"/>
        <v>0</v>
      </c>
      <c r="E37" s="67">
        <f t="shared" ref="E37:N38" si="24">D37</f>
        <v>0</v>
      </c>
      <c r="F37" s="67">
        <f t="shared" si="24"/>
        <v>0</v>
      </c>
      <c r="G37" s="67">
        <f t="shared" si="24"/>
        <v>0</v>
      </c>
      <c r="H37" s="67">
        <f t="shared" si="24"/>
        <v>0</v>
      </c>
      <c r="I37" s="67">
        <f t="shared" si="24"/>
        <v>0</v>
      </c>
      <c r="J37" s="67">
        <f t="shared" si="24"/>
        <v>0</v>
      </c>
      <c r="K37" s="67">
        <f t="shared" si="24"/>
        <v>0</v>
      </c>
      <c r="L37" s="67">
        <f t="shared" si="24"/>
        <v>0</v>
      </c>
      <c r="M37" s="67">
        <f t="shared" si="24"/>
        <v>0</v>
      </c>
      <c r="N37" s="67">
        <f t="shared" si="24"/>
        <v>0</v>
      </c>
    </row>
    <row r="38" spans="1:14" ht="18" customHeight="1" x14ac:dyDescent="0.25">
      <c r="A38" s="46"/>
      <c r="B38" s="43" t="s">
        <v>157</v>
      </c>
      <c r="C38" s="67">
        <f>VLOOKUP($P$2,कटोतियाँ[],10,0)</f>
        <v>0</v>
      </c>
      <c r="D38" s="67">
        <f t="shared" si="16"/>
        <v>0</v>
      </c>
      <c r="E38" s="67">
        <f t="shared" ref="E38:I38" si="25">D38</f>
        <v>0</v>
      </c>
      <c r="F38" s="67">
        <f t="shared" si="25"/>
        <v>0</v>
      </c>
      <c r="G38" s="67">
        <f t="shared" si="25"/>
        <v>0</v>
      </c>
      <c r="H38" s="67">
        <f t="shared" si="25"/>
        <v>0</v>
      </c>
      <c r="I38" s="67">
        <f t="shared" si="25"/>
        <v>0</v>
      </c>
      <c r="J38" s="67">
        <f t="shared" si="24"/>
        <v>0</v>
      </c>
      <c r="K38" s="67">
        <f t="shared" si="24"/>
        <v>0</v>
      </c>
      <c r="L38" s="67">
        <f t="shared" si="24"/>
        <v>0</v>
      </c>
      <c r="M38" s="67">
        <f t="shared" si="24"/>
        <v>0</v>
      </c>
      <c r="N38" s="67">
        <f t="shared" si="24"/>
        <v>0</v>
      </c>
    </row>
    <row r="39" spans="1:14" ht="18" customHeight="1" x14ac:dyDescent="0.25">
      <c r="A39" s="46"/>
      <c r="B39" s="43" t="s">
        <v>23</v>
      </c>
      <c r="C39" s="67">
        <f>VLOOKUP($P$2,कटोतियाँ[],11,0)</f>
        <v>0</v>
      </c>
      <c r="D39" s="67">
        <v>0</v>
      </c>
      <c r="E39" s="67">
        <v>0</v>
      </c>
      <c r="F39" s="67">
        <v>0</v>
      </c>
      <c r="G39" s="67">
        <v>0</v>
      </c>
      <c r="H39" s="67">
        <v>0</v>
      </c>
      <c r="I39" s="67">
        <v>0</v>
      </c>
      <c r="J39" s="67">
        <v>0</v>
      </c>
      <c r="K39" s="67">
        <v>0</v>
      </c>
      <c r="L39" s="67">
        <v>0</v>
      </c>
      <c r="M39" s="67">
        <v>0</v>
      </c>
      <c r="N39" s="67">
        <v>0</v>
      </c>
    </row>
    <row r="40" spans="1:14" ht="18" customHeight="1" x14ac:dyDescent="0.25">
      <c r="A40" s="46"/>
      <c r="B40" s="43" t="s">
        <v>24</v>
      </c>
      <c r="C40" s="67">
        <v>0</v>
      </c>
      <c r="D40" s="67">
        <v>0</v>
      </c>
      <c r="E40" s="67">
        <v>0</v>
      </c>
      <c r="F40" s="67">
        <v>0</v>
      </c>
      <c r="G40" s="67">
        <v>0</v>
      </c>
      <c r="H40" s="67">
        <v>0</v>
      </c>
      <c r="I40" s="67">
        <v>0</v>
      </c>
      <c r="J40" s="67">
        <v>0</v>
      </c>
      <c r="K40" s="67">
        <f>IF($S$9="Yes",500,250)</f>
        <v>250</v>
      </c>
      <c r="L40" s="67">
        <v>0</v>
      </c>
      <c r="M40" s="67">
        <v>0</v>
      </c>
      <c r="N40" s="67">
        <v>0</v>
      </c>
    </row>
    <row r="41" spans="1:14" ht="18" customHeight="1" x14ac:dyDescent="0.25">
      <c r="A41" s="46"/>
      <c r="B41" s="43" t="s">
        <v>13</v>
      </c>
      <c r="C41" s="67">
        <f>VLOOKUP($P$2,कटोतियाँ[],12,0)</f>
        <v>0</v>
      </c>
      <c r="D41" s="67">
        <f>C41</f>
        <v>0</v>
      </c>
      <c r="E41" s="67">
        <f t="shared" ref="E41:N41" si="26">D41</f>
        <v>0</v>
      </c>
      <c r="F41" s="67">
        <f t="shared" si="26"/>
        <v>0</v>
      </c>
      <c r="G41" s="67">
        <f t="shared" si="26"/>
        <v>0</v>
      </c>
      <c r="H41" s="67">
        <f t="shared" si="26"/>
        <v>0</v>
      </c>
      <c r="I41" s="67">
        <f t="shared" si="26"/>
        <v>0</v>
      </c>
      <c r="J41" s="67">
        <f t="shared" si="26"/>
        <v>0</v>
      </c>
      <c r="K41" s="67">
        <f t="shared" si="26"/>
        <v>0</v>
      </c>
      <c r="L41" s="67">
        <f t="shared" si="26"/>
        <v>0</v>
      </c>
      <c r="M41" s="67">
        <f t="shared" si="26"/>
        <v>0</v>
      </c>
      <c r="N41" s="67">
        <f t="shared" si="26"/>
        <v>0</v>
      </c>
    </row>
    <row r="42" spans="1:14" ht="18" customHeight="1" x14ac:dyDescent="0.25">
      <c r="A42" s="46"/>
      <c r="B42" s="43" t="s">
        <v>14</v>
      </c>
      <c r="C42" s="67">
        <f>VLOOKUP($P$2,कटोतियाँ[],13,0)</f>
        <v>0</v>
      </c>
      <c r="D42" s="67">
        <f>C42</f>
        <v>0</v>
      </c>
      <c r="E42" s="67">
        <f t="shared" ref="E42:N42" si="27">D42</f>
        <v>0</v>
      </c>
      <c r="F42" s="67">
        <f t="shared" si="27"/>
        <v>0</v>
      </c>
      <c r="G42" s="67">
        <f t="shared" si="27"/>
        <v>0</v>
      </c>
      <c r="H42" s="67">
        <f t="shared" si="27"/>
        <v>0</v>
      </c>
      <c r="I42" s="67">
        <f t="shared" si="27"/>
        <v>0</v>
      </c>
      <c r="J42" s="67">
        <f>I42</f>
        <v>0</v>
      </c>
      <c r="K42" s="67">
        <f t="shared" si="27"/>
        <v>0</v>
      </c>
      <c r="L42" s="67">
        <f t="shared" si="27"/>
        <v>0</v>
      </c>
      <c r="M42" s="67">
        <f t="shared" si="27"/>
        <v>0</v>
      </c>
      <c r="N42" s="67">
        <f t="shared" si="27"/>
        <v>0</v>
      </c>
    </row>
    <row r="43" spans="1:14" ht="18" customHeight="1" x14ac:dyDescent="0.25">
      <c r="A43" s="46"/>
      <c r="B43" s="43" t="s">
        <v>15</v>
      </c>
      <c r="C43" s="67">
        <f>VLOOKUP($P$2,कटोतियाँ[],14,0)</f>
        <v>0</v>
      </c>
      <c r="D43" s="67">
        <f>C43</f>
        <v>0</v>
      </c>
      <c r="E43" s="67">
        <f t="shared" ref="E43:N43" si="28">D43</f>
        <v>0</v>
      </c>
      <c r="F43" s="67">
        <f t="shared" si="28"/>
        <v>0</v>
      </c>
      <c r="G43" s="67">
        <f t="shared" si="28"/>
        <v>0</v>
      </c>
      <c r="H43" s="67">
        <f t="shared" si="28"/>
        <v>0</v>
      </c>
      <c r="I43" s="67">
        <f t="shared" si="28"/>
        <v>0</v>
      </c>
      <c r="J43" s="67">
        <f t="shared" si="28"/>
        <v>0</v>
      </c>
      <c r="K43" s="67">
        <f t="shared" si="28"/>
        <v>0</v>
      </c>
      <c r="L43" s="67">
        <f t="shared" si="28"/>
        <v>0</v>
      </c>
      <c r="M43" s="67">
        <f t="shared" si="28"/>
        <v>0</v>
      </c>
      <c r="N43" s="67">
        <f t="shared" si="28"/>
        <v>0</v>
      </c>
    </row>
    <row r="44" spans="1:14" ht="18" customHeight="1" x14ac:dyDescent="0.25">
      <c r="A44" s="183" t="s">
        <v>161</v>
      </c>
      <c r="B44" s="184"/>
      <c r="C44" s="44">
        <f>SUM(C30:C43)</f>
        <v>17075</v>
      </c>
      <c r="D44" s="44">
        <f t="shared" ref="D44:N44" si="29">SUM(D30:D43)</f>
        <v>17075</v>
      </c>
      <c r="E44" s="44">
        <f t="shared" si="29"/>
        <v>17075</v>
      </c>
      <c r="F44" s="44">
        <f t="shared" si="29"/>
        <v>17075</v>
      </c>
      <c r="G44" s="44">
        <f t="shared" si="29"/>
        <v>17075</v>
      </c>
      <c r="H44" s="44">
        <f t="shared" si="29"/>
        <v>17075</v>
      </c>
      <c r="I44" s="44">
        <f t="shared" si="29"/>
        <v>17075</v>
      </c>
      <c r="J44" s="44">
        <f t="shared" si="29"/>
        <v>17075</v>
      </c>
      <c r="K44" s="44">
        <f t="shared" si="29"/>
        <v>17325</v>
      </c>
      <c r="L44" s="44">
        <f t="shared" si="29"/>
        <v>17075</v>
      </c>
      <c r="M44" s="44">
        <f t="shared" si="29"/>
        <v>17075</v>
      </c>
      <c r="N44" s="44">
        <f t="shared" si="29"/>
        <v>17075</v>
      </c>
    </row>
    <row r="45" spans="1:14" ht="20.100000000000001" customHeight="1" x14ac:dyDescent="0.25">
      <c r="A45" s="179" t="s">
        <v>162</v>
      </c>
      <c r="B45" s="180"/>
      <c r="C45" s="37">
        <f>C27-C44</f>
        <v>87417</v>
      </c>
      <c r="D45" s="37">
        <f t="shared" ref="D45:N45" si="30">D27-D44</f>
        <v>87417</v>
      </c>
      <c r="E45" s="37">
        <f t="shared" si="30"/>
        <v>87417</v>
      </c>
      <c r="F45" s="37">
        <f t="shared" si="30"/>
        <v>90588</v>
      </c>
      <c r="G45" s="37">
        <f t="shared" si="30"/>
        <v>90588</v>
      </c>
      <c r="H45" s="37">
        <f t="shared" si="30"/>
        <v>90588</v>
      </c>
      <c r="I45" s="37">
        <f t="shared" si="30"/>
        <v>90588</v>
      </c>
      <c r="J45" s="37">
        <f t="shared" si="30"/>
        <v>93440</v>
      </c>
      <c r="K45" s="37">
        <f t="shared" si="30"/>
        <v>96135</v>
      </c>
      <c r="L45" s="37">
        <f t="shared" si="30"/>
        <v>96385</v>
      </c>
      <c r="M45" s="37">
        <f t="shared" si="30"/>
        <v>96385</v>
      </c>
      <c r="N45" s="37">
        <f t="shared" si="30"/>
        <v>96385</v>
      </c>
    </row>
    <row r="46" spans="1:14" ht="10.5" customHeight="1" x14ac:dyDescent="0.25">
      <c r="A46" s="210"/>
      <c r="B46" s="211"/>
      <c r="C46" s="211"/>
      <c r="D46" s="211"/>
      <c r="E46" s="211"/>
      <c r="F46" s="211"/>
      <c r="G46" s="211"/>
      <c r="H46" s="211"/>
      <c r="I46" s="211"/>
      <c r="J46" s="211"/>
      <c r="K46" s="211"/>
      <c r="L46" s="211"/>
      <c r="M46" s="211"/>
      <c r="N46" s="212"/>
    </row>
    <row r="47" spans="1:14" ht="21.95" customHeight="1" x14ac:dyDescent="0.25">
      <c r="A47" s="33" t="s">
        <v>88</v>
      </c>
      <c r="B47" s="33" t="s">
        <v>89</v>
      </c>
      <c r="C47" s="194" t="s">
        <v>160</v>
      </c>
      <c r="D47" s="195"/>
      <c r="E47" s="195"/>
      <c r="F47" s="195"/>
      <c r="G47" s="195"/>
      <c r="H47" s="195"/>
      <c r="I47" s="195"/>
      <c r="J47" s="195"/>
      <c r="K47" s="195"/>
      <c r="L47" s="195"/>
      <c r="M47" s="195"/>
      <c r="N47" s="196"/>
    </row>
    <row r="48" spans="1:14" ht="20.100000000000001" customHeight="1" x14ac:dyDescent="0.25">
      <c r="A48" s="57" t="s">
        <v>45</v>
      </c>
      <c r="B48" s="68"/>
      <c r="C48" s="67"/>
      <c r="D48" s="67"/>
      <c r="E48" s="67"/>
      <c r="F48" s="67"/>
      <c r="G48" s="67"/>
      <c r="H48" s="67"/>
      <c r="I48" s="67"/>
      <c r="J48" s="67"/>
      <c r="K48" s="67"/>
      <c r="L48" s="67"/>
      <c r="M48" s="67"/>
      <c r="N48" s="67"/>
    </row>
    <row r="49" spans="1:16" ht="20.100000000000001" customHeight="1" x14ac:dyDescent="0.25">
      <c r="A49" s="58" t="s">
        <v>46</v>
      </c>
      <c r="B49" s="68"/>
      <c r="C49" s="67"/>
      <c r="D49" s="67"/>
      <c r="E49" s="67"/>
      <c r="F49" s="67"/>
      <c r="G49" s="67"/>
      <c r="H49" s="67"/>
      <c r="I49" s="67"/>
      <c r="J49" s="67"/>
      <c r="K49" s="67"/>
      <c r="L49" s="67"/>
      <c r="M49" s="67"/>
      <c r="N49" s="67"/>
    </row>
    <row r="50" spans="1:16" ht="20.100000000000001" customHeight="1" x14ac:dyDescent="0.25">
      <c r="A50" s="58" t="s">
        <v>47</v>
      </c>
      <c r="B50" s="68"/>
      <c r="C50" s="67"/>
      <c r="D50" s="67"/>
      <c r="E50" s="67"/>
      <c r="F50" s="67"/>
      <c r="G50" s="67"/>
      <c r="H50" s="67"/>
      <c r="I50" s="67"/>
      <c r="J50" s="67"/>
      <c r="K50" s="67"/>
      <c r="L50" s="67"/>
      <c r="M50" s="67"/>
      <c r="N50" s="67"/>
      <c r="P50" s="109"/>
    </row>
    <row r="51" spans="1:16" ht="20.100000000000001" customHeight="1" x14ac:dyDescent="0.25">
      <c r="A51" s="58" t="s">
        <v>48</v>
      </c>
      <c r="B51" s="68"/>
      <c r="C51" s="67"/>
      <c r="D51" s="67"/>
      <c r="E51" s="67"/>
      <c r="F51" s="67"/>
      <c r="G51" s="67"/>
      <c r="H51" s="67"/>
      <c r="I51" s="67"/>
      <c r="J51" s="67"/>
      <c r="K51" s="67"/>
      <c r="L51" s="67"/>
      <c r="M51" s="67"/>
      <c r="N51" s="67"/>
    </row>
    <row r="52" spans="1:16" ht="20.100000000000001" customHeight="1" x14ac:dyDescent="0.25">
      <c r="A52" s="179" t="s">
        <v>163</v>
      </c>
      <c r="B52" s="180"/>
      <c r="C52" s="37">
        <f>SUM(C48:C51)</f>
        <v>0</v>
      </c>
      <c r="D52" s="37">
        <f t="shared" ref="D52:N52" si="31">SUM(D48:D51)</f>
        <v>0</v>
      </c>
      <c r="E52" s="37">
        <f t="shared" si="31"/>
        <v>0</v>
      </c>
      <c r="F52" s="37">
        <f t="shared" si="31"/>
        <v>0</v>
      </c>
      <c r="G52" s="37">
        <f t="shared" si="31"/>
        <v>0</v>
      </c>
      <c r="H52" s="37">
        <f t="shared" si="31"/>
        <v>0</v>
      </c>
      <c r="I52" s="37">
        <f t="shared" si="31"/>
        <v>0</v>
      </c>
      <c r="J52" s="37">
        <f t="shared" si="31"/>
        <v>0</v>
      </c>
      <c r="K52" s="37">
        <f t="shared" si="31"/>
        <v>0</v>
      </c>
      <c r="L52" s="37">
        <f t="shared" si="31"/>
        <v>0</v>
      </c>
      <c r="M52" s="37">
        <f t="shared" si="31"/>
        <v>0</v>
      </c>
      <c r="N52" s="37">
        <f t="shared" si="31"/>
        <v>0</v>
      </c>
    </row>
    <row r="53" spans="1:16" ht="10.5" customHeight="1" x14ac:dyDescent="0.25">
      <c r="A53" s="204"/>
      <c r="B53" s="205"/>
      <c r="C53" s="205"/>
      <c r="D53" s="205"/>
      <c r="E53" s="205"/>
      <c r="F53" s="205"/>
      <c r="G53" s="205"/>
      <c r="H53" s="205"/>
      <c r="I53" s="205"/>
      <c r="J53" s="205"/>
      <c r="K53" s="205"/>
      <c r="L53" s="205"/>
      <c r="M53" s="205"/>
      <c r="N53" s="206"/>
    </row>
    <row r="54" spans="1:16" ht="21.95" customHeight="1" x14ac:dyDescent="0.25">
      <c r="A54" s="197" t="s">
        <v>74</v>
      </c>
      <c r="B54" s="33" t="s">
        <v>89</v>
      </c>
      <c r="C54" s="194" t="s">
        <v>191</v>
      </c>
      <c r="D54" s="195"/>
      <c r="E54" s="195"/>
      <c r="F54" s="195"/>
      <c r="G54" s="195"/>
      <c r="H54" s="195"/>
      <c r="I54" s="195"/>
      <c r="J54" s="195"/>
      <c r="K54" s="195"/>
      <c r="L54" s="195"/>
      <c r="M54" s="195"/>
      <c r="N54" s="196"/>
    </row>
    <row r="55" spans="1:16" ht="25.5" customHeight="1" x14ac:dyDescent="0.25">
      <c r="A55" s="198"/>
      <c r="B55" s="18"/>
      <c r="C55" s="20">
        <f t="shared" ref="C55:N55" si="32">ROUND(IF($P$9=C9,SUM(C17+C20)/2,0),0)</f>
        <v>0</v>
      </c>
      <c r="D55" s="20">
        <f t="shared" si="32"/>
        <v>0</v>
      </c>
      <c r="E55" s="20">
        <f t="shared" si="32"/>
        <v>0</v>
      </c>
      <c r="F55" s="20">
        <f t="shared" si="32"/>
        <v>0</v>
      </c>
      <c r="G55" s="20">
        <f t="shared" si="32"/>
        <v>0</v>
      </c>
      <c r="H55" s="20">
        <f t="shared" si="32"/>
        <v>0</v>
      </c>
      <c r="I55" s="20">
        <f t="shared" si="32"/>
        <v>0</v>
      </c>
      <c r="J55" s="20">
        <f t="shared" si="32"/>
        <v>0</v>
      </c>
      <c r="K55" s="20">
        <f t="shared" si="32"/>
        <v>53436</v>
      </c>
      <c r="L55" s="20">
        <f t="shared" si="32"/>
        <v>0</v>
      </c>
      <c r="M55" s="20">
        <f t="shared" si="32"/>
        <v>0</v>
      </c>
      <c r="N55" s="20">
        <f t="shared" si="32"/>
        <v>0</v>
      </c>
    </row>
    <row r="56" spans="1:16" ht="10.5" customHeight="1" x14ac:dyDescent="0.25">
      <c r="A56" s="171"/>
      <c r="B56" s="172"/>
      <c r="C56" s="172"/>
      <c r="D56" s="172"/>
      <c r="E56" s="172"/>
      <c r="F56" s="172"/>
      <c r="G56" s="172"/>
      <c r="H56" s="172"/>
      <c r="I56" s="172"/>
      <c r="J56" s="172"/>
      <c r="K56" s="172"/>
      <c r="L56" s="172"/>
      <c r="M56" s="172"/>
      <c r="N56" s="173"/>
    </row>
    <row r="57" spans="1:16" ht="21.95" customHeight="1" x14ac:dyDescent="0.25">
      <c r="A57" s="174" t="s">
        <v>190</v>
      </c>
      <c r="B57" s="175"/>
      <c r="C57" s="45">
        <f>SUM(C45,C52,C55)</f>
        <v>87417</v>
      </c>
      <c r="D57" s="45">
        <f t="shared" ref="D57:N57" si="33">SUM(D45,D52,D55)</f>
        <v>87417</v>
      </c>
      <c r="E57" s="45">
        <f t="shared" si="33"/>
        <v>87417</v>
      </c>
      <c r="F57" s="45">
        <f t="shared" si="33"/>
        <v>90588</v>
      </c>
      <c r="G57" s="45">
        <f t="shared" si="33"/>
        <v>90588</v>
      </c>
      <c r="H57" s="45">
        <f t="shared" si="33"/>
        <v>90588</v>
      </c>
      <c r="I57" s="45">
        <f t="shared" si="33"/>
        <v>90588</v>
      </c>
      <c r="J57" s="45">
        <f t="shared" si="33"/>
        <v>93440</v>
      </c>
      <c r="K57" s="45">
        <f t="shared" si="33"/>
        <v>149571</v>
      </c>
      <c r="L57" s="45">
        <f t="shared" si="33"/>
        <v>96385</v>
      </c>
      <c r="M57" s="45">
        <f t="shared" si="33"/>
        <v>96385</v>
      </c>
      <c r="N57" s="45">
        <f t="shared" si="33"/>
        <v>96385</v>
      </c>
    </row>
    <row r="58" spans="1:16" ht="8.1" customHeight="1" x14ac:dyDescent="0.25">
      <c r="A58" s="171"/>
      <c r="B58" s="172"/>
      <c r="C58" s="172"/>
      <c r="D58" s="172"/>
      <c r="E58" s="172"/>
      <c r="F58" s="172"/>
      <c r="G58" s="172"/>
      <c r="H58" s="172"/>
      <c r="I58" s="172"/>
      <c r="J58" s="172"/>
      <c r="K58" s="172"/>
      <c r="L58" s="172"/>
      <c r="M58" s="172"/>
      <c r="N58" s="173"/>
    </row>
    <row r="59" spans="1:16" ht="21.95" customHeight="1" x14ac:dyDescent="0.25">
      <c r="A59" s="181" t="s">
        <v>26</v>
      </c>
      <c r="B59" s="182"/>
      <c r="C59" s="199"/>
      <c r="D59" s="200"/>
      <c r="E59" s="200"/>
      <c r="F59" s="200"/>
      <c r="G59" s="200"/>
      <c r="H59" s="200"/>
      <c r="I59" s="200"/>
      <c r="J59" s="200"/>
      <c r="K59" s="200"/>
      <c r="L59" s="200"/>
      <c r="M59" s="200"/>
      <c r="N59" s="201"/>
    </row>
    <row r="60" spans="1:16" ht="8.1" customHeight="1" x14ac:dyDescent="0.25">
      <c r="A60" s="185"/>
      <c r="B60" s="186"/>
      <c r="C60" s="186"/>
      <c r="D60" s="186"/>
      <c r="E60" s="186"/>
      <c r="F60" s="186"/>
      <c r="G60" s="186"/>
      <c r="H60" s="186"/>
      <c r="I60" s="186"/>
      <c r="J60" s="186"/>
      <c r="K60" s="186"/>
      <c r="L60" s="186"/>
      <c r="M60" s="186"/>
      <c r="N60" s="187"/>
    </row>
    <row r="61" spans="1:16" ht="21.95" customHeight="1" x14ac:dyDescent="0.25">
      <c r="A61" s="181" t="s">
        <v>27</v>
      </c>
      <c r="B61" s="182"/>
      <c r="C61" s="168"/>
      <c r="D61" s="169"/>
      <c r="E61" s="169"/>
      <c r="F61" s="169"/>
      <c r="G61" s="169"/>
      <c r="H61" s="169"/>
      <c r="I61" s="169"/>
      <c r="J61" s="169"/>
      <c r="K61" s="169"/>
      <c r="L61" s="169"/>
      <c r="M61" s="169"/>
      <c r="N61" s="170"/>
    </row>
    <row r="62" spans="1:16" ht="20.100000000000001" hidden="1" customHeight="1" x14ac:dyDescent="0.25"/>
    <row r="63" spans="1:16" ht="20.100000000000001" hidden="1" customHeight="1" x14ac:dyDescent="0.25"/>
    <row r="64" spans="1:16" ht="20.100000000000001" hidden="1" customHeight="1" x14ac:dyDescent="0.25"/>
    <row r="65" ht="20.100000000000001" hidden="1" customHeight="1" x14ac:dyDescent="0.25"/>
  </sheetData>
  <sheetProtection password="CDA0" sheet="1" objects="1" scenarios="1"/>
  <protectedRanges>
    <protectedRange password="CE2C" sqref="B48:N51" name="शेष बकाया भुगतान"/>
    <protectedRange password="CE28" sqref="D18:N19 D22:N23 D25:N26 D24:I24" name="वेतन"/>
    <protectedRange password="CE2E" sqref="D41:N43 D38:H38 D30:N37" name="कटोतियाँ"/>
  </protectedRanges>
  <mergeCells count="45">
    <mergeCell ref="C1:N1"/>
    <mergeCell ref="P9:R9"/>
    <mergeCell ref="S7:S8"/>
    <mergeCell ref="F5:H5"/>
    <mergeCell ref="F6:H6"/>
    <mergeCell ref="F7:H7"/>
    <mergeCell ref="P6:Q6"/>
    <mergeCell ref="M5:N5"/>
    <mergeCell ref="M6:N6"/>
    <mergeCell ref="M7:N7"/>
    <mergeCell ref="J5:K5"/>
    <mergeCell ref="J6:K6"/>
    <mergeCell ref="J7:K7"/>
    <mergeCell ref="P5:T5"/>
    <mergeCell ref="P2:R3"/>
    <mergeCell ref="A2:N2"/>
    <mergeCell ref="A3:N3"/>
    <mergeCell ref="A4:N4"/>
    <mergeCell ref="A53:N53"/>
    <mergeCell ref="A16:N16"/>
    <mergeCell ref="A29:N29"/>
    <mergeCell ref="B5:D5"/>
    <mergeCell ref="B6:D6"/>
    <mergeCell ref="B7:D7"/>
    <mergeCell ref="A46:N46"/>
    <mergeCell ref="A28:N28"/>
    <mergeCell ref="A15:N15"/>
    <mergeCell ref="A8:N8"/>
    <mergeCell ref="P7:R8"/>
    <mergeCell ref="C47:N47"/>
    <mergeCell ref="C54:N54"/>
    <mergeCell ref="A54:A55"/>
    <mergeCell ref="C59:N59"/>
    <mergeCell ref="C61:N61"/>
    <mergeCell ref="A56:N56"/>
    <mergeCell ref="A58:N58"/>
    <mergeCell ref="A57:B57"/>
    <mergeCell ref="A10:A14"/>
    <mergeCell ref="A27:B27"/>
    <mergeCell ref="A59:B59"/>
    <mergeCell ref="A61:B61"/>
    <mergeCell ref="A52:B52"/>
    <mergeCell ref="A45:B45"/>
    <mergeCell ref="A44:B44"/>
    <mergeCell ref="A60:N60"/>
  </mergeCells>
  <dataValidations count="2">
    <dataValidation type="list" allowBlank="1" showInputMessage="1" showErrorMessage="1" sqref="P6:Q6 P9">
      <formula1>$C$9:$N$9</formula1>
    </dataValidation>
    <dataValidation type="list" allowBlank="1" showInputMessage="1" showErrorMessage="1" sqref="S9">
      <formula1>"Yes,No"</formula1>
    </dataValidation>
  </dataValidations>
  <printOptions horizontalCentered="1"/>
  <pageMargins left="0.5" right="0.15" top="0.25" bottom="1.5433070899999999E-3" header="0" footer="0.1"/>
  <pageSetup paperSize="9" scale="94" fitToHeight="2" orientation="landscape" r:id="rId1"/>
  <headerFooter>
    <oddHeader xml:space="preserve">&amp;C&amp;"-,Bold"BHAGIRATH MAL कलवानियाँ KOLIYA&amp;"-,Regular" </oddHeader>
    <oddFooter>&amp;RBHAGIRATH MAL कलवानियाँ KOLIYA</oddFooter>
  </headerFooter>
  <rowBreaks count="1" manualBreakCount="1">
    <brk id="28" max="13" man="1"/>
  </rowBreak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Q62"/>
  <sheetViews>
    <sheetView view="pageBreakPreview" zoomScale="110" zoomScaleSheetLayoutView="110" workbookViewId="0">
      <pane xSplit="2" ySplit="10" topLeftCell="C38" activePane="bottomRight" state="frozen"/>
      <selection pane="topRight" activeCell="C1" sqref="C1"/>
      <selection pane="bottomLeft" activeCell="A11" sqref="A11"/>
      <selection pane="bottomRight" activeCell="O10" sqref="O10"/>
    </sheetView>
  </sheetViews>
  <sheetFormatPr defaultColWidth="0" defaultRowHeight="20.100000000000001" customHeight="1" zeroHeight="1" x14ac:dyDescent="0.25"/>
  <cols>
    <col min="1" max="1" width="18.140625" style="13" customWidth="1"/>
    <col min="2" max="2" width="17.5703125" style="13" customWidth="1"/>
    <col min="3" max="14" width="9.7109375" style="13" customWidth="1"/>
    <col min="15" max="17" width="9.140625" style="77" customWidth="1"/>
    <col min="18" max="16384" width="9.140625" style="14" hidden="1"/>
  </cols>
  <sheetData>
    <row r="1" spans="1:17" ht="27" customHeight="1" x14ac:dyDescent="0.25">
      <c r="A1" s="267" t="s">
        <v>238</v>
      </c>
      <c r="B1" s="268"/>
      <c r="C1" s="268"/>
      <c r="D1" s="268"/>
      <c r="E1" s="268"/>
      <c r="F1" s="268"/>
      <c r="G1" s="268"/>
      <c r="H1" s="268"/>
      <c r="I1" s="268"/>
      <c r="J1" s="268"/>
      <c r="K1" s="268"/>
      <c r="L1" s="268"/>
      <c r="M1" s="268"/>
      <c r="N1" s="268"/>
      <c r="O1" s="109"/>
      <c r="P1" s="109"/>
      <c r="Q1" s="109"/>
    </row>
    <row r="2" spans="1:17" ht="31.5" customHeight="1" x14ac:dyDescent="0.25">
      <c r="A2" s="260" t="str">
        <f>'EDIT PAY POSTING'!A2</f>
        <v>राजकीय उच्च माध्यमिक विद्यालय डसाणा खुर्द,मौलासर,नागौर</v>
      </c>
      <c r="B2" s="260"/>
      <c r="C2" s="260"/>
      <c r="D2" s="260"/>
      <c r="E2" s="260"/>
      <c r="F2" s="260"/>
      <c r="G2" s="260"/>
      <c r="H2" s="260"/>
      <c r="I2" s="260"/>
      <c r="J2" s="260"/>
      <c r="K2" s="260"/>
      <c r="L2" s="260"/>
      <c r="M2" s="260"/>
      <c r="N2" s="260"/>
    </row>
    <row r="3" spans="1:17" ht="20.100000000000001" customHeight="1" x14ac:dyDescent="0.25">
      <c r="A3" s="261" t="s">
        <v>186</v>
      </c>
      <c r="B3" s="261"/>
      <c r="C3" s="261"/>
      <c r="D3" s="261"/>
      <c r="E3" s="261"/>
      <c r="F3" s="261"/>
      <c r="G3" s="261"/>
      <c r="H3" s="261"/>
      <c r="I3" s="261"/>
      <c r="J3" s="261"/>
      <c r="K3" s="261"/>
      <c r="L3" s="261"/>
      <c r="M3" s="261"/>
      <c r="N3" s="261"/>
    </row>
    <row r="4" spans="1:17" ht="8.1" customHeight="1" x14ac:dyDescent="0.25">
      <c r="A4" s="262"/>
      <c r="B4" s="262"/>
      <c r="C4" s="262"/>
      <c r="D4" s="262"/>
      <c r="E4" s="262"/>
      <c r="F4" s="262"/>
      <c r="G4" s="262"/>
      <c r="H4" s="262"/>
      <c r="I4" s="262"/>
      <c r="J4" s="262"/>
      <c r="K4" s="262"/>
      <c r="L4" s="262"/>
      <c r="M4" s="262"/>
      <c r="N4" s="262"/>
    </row>
    <row r="5" spans="1:17" ht="21.95" customHeight="1" x14ac:dyDescent="0.25">
      <c r="A5" s="118" t="s">
        <v>75</v>
      </c>
      <c r="B5" s="263" t="str">
        <f>'EDIT PAY POSTING'!B5</f>
        <v>A</v>
      </c>
      <c r="C5" s="263"/>
      <c r="D5" s="263"/>
      <c r="E5" s="119" t="s">
        <v>77</v>
      </c>
      <c r="F5" s="264" t="str">
        <f>'EDIT PAY POSTING'!F5</f>
        <v>SENIOR TEACHER (II GR.)</v>
      </c>
      <c r="G5" s="264"/>
      <c r="H5" s="264"/>
      <c r="I5" s="119" t="s">
        <v>80</v>
      </c>
      <c r="J5" s="265">
        <f>'EDIT PAY POSTING'!J5</f>
        <v>25954</v>
      </c>
      <c r="K5" s="265"/>
      <c r="L5" s="119" t="s">
        <v>83</v>
      </c>
      <c r="M5" s="266" t="str">
        <f>'EDIT PAY POSTING'!M5</f>
        <v>XXXXS1582D</v>
      </c>
      <c r="N5" s="266"/>
    </row>
    <row r="6" spans="1:17" ht="21.95" customHeight="1" x14ac:dyDescent="0.25">
      <c r="A6" s="118" t="s">
        <v>187</v>
      </c>
      <c r="B6" s="258" t="str">
        <f>'EDIT PAY POSTING'!B6</f>
        <v>RJNA199728012345</v>
      </c>
      <c r="C6" s="258"/>
      <c r="D6" s="258"/>
      <c r="E6" s="119" t="s">
        <v>78</v>
      </c>
      <c r="F6" s="258">
        <f>'EDIT PAY POSTING'!F6</f>
        <v>1121192</v>
      </c>
      <c r="G6" s="258"/>
      <c r="H6" s="258"/>
      <c r="I6" s="119" t="s">
        <v>81</v>
      </c>
      <c r="J6" s="258">
        <f>'EDIT PAY POSTING'!J6</f>
        <v>123456</v>
      </c>
      <c r="K6" s="258"/>
      <c r="L6" s="119" t="s">
        <v>5</v>
      </c>
      <c r="M6" s="259">
        <f>'EDIT PAY POSTING'!M6</f>
        <v>123654987897</v>
      </c>
      <c r="N6" s="259"/>
    </row>
    <row r="7" spans="1:17" ht="21.95" customHeight="1" x14ac:dyDescent="0.25">
      <c r="A7" s="118" t="s">
        <v>76</v>
      </c>
      <c r="B7" s="257" t="str">
        <f>'EDIT PAY POSTING'!B7</f>
        <v>XXXXXXXX5832</v>
      </c>
      <c r="C7" s="257"/>
      <c r="D7" s="257"/>
      <c r="E7" s="119" t="s">
        <v>79</v>
      </c>
      <c r="F7" s="258" t="str">
        <f>'EDIT PAY POSTING'!F7</f>
        <v>SBI</v>
      </c>
      <c r="G7" s="258"/>
      <c r="H7" s="258"/>
      <c r="I7" s="119" t="s">
        <v>82</v>
      </c>
      <c r="J7" s="258" t="str">
        <f>'EDIT PAY POSTING'!J7</f>
        <v>SBIN00</v>
      </c>
      <c r="K7" s="258"/>
      <c r="L7" s="119" t="s">
        <v>84</v>
      </c>
      <c r="M7" s="259">
        <f>'EDIT PAY POSTING'!M7</f>
        <v>61118966625</v>
      </c>
      <c r="N7" s="259"/>
    </row>
    <row r="8" spans="1:17" ht="8.1" customHeight="1" x14ac:dyDescent="0.25">
      <c r="A8" s="254"/>
      <c r="B8" s="254"/>
      <c r="C8" s="254"/>
      <c r="D8" s="254"/>
      <c r="E8" s="254"/>
      <c r="F8" s="254"/>
      <c r="G8" s="254"/>
      <c r="H8" s="254"/>
      <c r="I8" s="254"/>
      <c r="J8" s="254"/>
      <c r="K8" s="254"/>
      <c r="L8" s="254"/>
      <c r="M8" s="254"/>
      <c r="N8" s="254"/>
    </row>
    <row r="9" spans="1:17" ht="23.25" customHeight="1" x14ac:dyDescent="0.25">
      <c r="A9" s="120" t="str">
        <f>'EDIT PAY POSTING'!A9</f>
        <v>A</v>
      </c>
      <c r="B9" s="50" t="s">
        <v>29</v>
      </c>
      <c r="C9" s="51" t="str">
        <f>'EDIT PAY POSTING'!C9</f>
        <v>APR-2023</v>
      </c>
      <c r="D9" s="51" t="str">
        <f>'EDIT PAY POSTING'!D9</f>
        <v>MAY-2023</v>
      </c>
      <c r="E9" s="51" t="str">
        <f>'EDIT PAY POSTING'!E9</f>
        <v>JUN-2023</v>
      </c>
      <c r="F9" s="51" t="str">
        <f>'EDIT PAY POSTING'!F9</f>
        <v>JUL-2023</v>
      </c>
      <c r="G9" s="51" t="str">
        <f>'EDIT PAY POSTING'!G9</f>
        <v>AUG-2023</v>
      </c>
      <c r="H9" s="51" t="str">
        <f>'EDIT PAY POSTING'!H9</f>
        <v>SEP-2023</v>
      </c>
      <c r="I9" s="51" t="str">
        <f>'EDIT PAY POSTING'!I9</f>
        <v>OCT-2023</v>
      </c>
      <c r="J9" s="51" t="str">
        <f>'EDIT PAY POSTING'!J9</f>
        <v>NOV-2023</v>
      </c>
      <c r="K9" s="51" t="str">
        <f>'EDIT PAY POSTING'!K9</f>
        <v>DEC-2023</v>
      </c>
      <c r="L9" s="51" t="str">
        <f>'EDIT PAY POSTING'!L9</f>
        <v>JAN-2024</v>
      </c>
      <c r="M9" s="51" t="str">
        <f>'EDIT PAY POSTING'!M9</f>
        <v>FEB-2024</v>
      </c>
      <c r="N9" s="51" t="str">
        <f>'EDIT PAY POSTING'!N9</f>
        <v>MAR-2024</v>
      </c>
    </row>
    <row r="10" spans="1:17" ht="20.100000000000001" customHeight="1" x14ac:dyDescent="0.25">
      <c r="A10" s="255" t="s">
        <v>6</v>
      </c>
      <c r="B10" s="47" t="s">
        <v>185</v>
      </c>
      <c r="C10" s="52">
        <f>'EDIT PAY POSTING'!C10</f>
        <v>42</v>
      </c>
      <c r="D10" s="52">
        <f>'EDIT PAY POSTING'!D10</f>
        <v>42</v>
      </c>
      <c r="E10" s="52">
        <f>'EDIT PAY POSTING'!E10</f>
        <v>42</v>
      </c>
      <c r="F10" s="52">
        <f>'EDIT PAY POSTING'!F10</f>
        <v>42</v>
      </c>
      <c r="G10" s="52">
        <f>'EDIT PAY POSTING'!G10</f>
        <v>42</v>
      </c>
      <c r="H10" s="52">
        <f>'EDIT PAY POSTING'!H10</f>
        <v>42</v>
      </c>
      <c r="I10" s="52">
        <f>'EDIT PAY POSTING'!I10</f>
        <v>42</v>
      </c>
      <c r="J10" s="52">
        <f>'EDIT PAY POSTING'!J10</f>
        <v>46</v>
      </c>
      <c r="K10" s="52">
        <f>'EDIT PAY POSTING'!K10</f>
        <v>46</v>
      </c>
      <c r="L10" s="52">
        <f>'EDIT PAY POSTING'!L10</f>
        <v>46</v>
      </c>
      <c r="M10" s="52">
        <f>'EDIT PAY POSTING'!M10</f>
        <v>46</v>
      </c>
      <c r="N10" s="52">
        <f>'EDIT PAY POSTING'!N10</f>
        <v>46</v>
      </c>
    </row>
    <row r="11" spans="1:17" ht="20.100000000000001" customHeight="1" x14ac:dyDescent="0.25">
      <c r="A11" s="255"/>
      <c r="B11" s="21" t="s">
        <v>30</v>
      </c>
      <c r="C11" s="49">
        <f>'EDIT PAY POSTING'!C11</f>
        <v>3</v>
      </c>
      <c r="D11" s="49">
        <f>'EDIT PAY POSTING'!D11</f>
        <v>9</v>
      </c>
      <c r="E11" s="49">
        <f>'EDIT PAY POSTING'!E11</f>
        <v>11</v>
      </c>
      <c r="F11" s="49">
        <f>'EDIT PAY POSTING'!F11</f>
        <v>17</v>
      </c>
      <c r="G11" s="49">
        <f>'EDIT PAY POSTING'!G11</f>
        <v>20</v>
      </c>
      <c r="H11" s="49">
        <f>'EDIT PAY POSTING'!H11</f>
        <v>22</v>
      </c>
      <c r="I11" s="49">
        <f>'EDIT PAY POSTING'!I11</f>
        <v>27</v>
      </c>
      <c r="J11" s="49">
        <f>'EDIT PAY POSTING'!J11</f>
        <v>31</v>
      </c>
      <c r="K11" s="49">
        <f>'EDIT PAY POSTING'!K11</f>
        <v>33</v>
      </c>
      <c r="L11" s="49">
        <f>'EDIT PAY POSTING'!L11</f>
        <v>36</v>
      </c>
      <c r="M11" s="49">
        <f>'EDIT PAY POSTING'!M11</f>
        <v>41</v>
      </c>
      <c r="N11" s="49">
        <f>'EDIT PAY POSTING'!N11</f>
        <v>0</v>
      </c>
    </row>
    <row r="12" spans="1:17" ht="20.100000000000001" customHeight="1" x14ac:dyDescent="0.25">
      <c r="A12" s="255"/>
      <c r="B12" s="21" t="s">
        <v>189</v>
      </c>
      <c r="C12" s="22">
        <f>'EDIT PAY POSTING'!C12</f>
        <v>45053</v>
      </c>
      <c r="D12" s="22">
        <f>'EDIT PAY POSTING'!D12</f>
        <v>45054</v>
      </c>
      <c r="E12" s="22">
        <f>'EDIT PAY POSTING'!E12</f>
        <v>45055</v>
      </c>
      <c r="F12" s="22">
        <f>'EDIT PAY POSTING'!F12</f>
        <v>45056</v>
      </c>
      <c r="G12" s="22">
        <f>'EDIT PAY POSTING'!G12</f>
        <v>45057</v>
      </c>
      <c r="H12" s="22">
        <f>'EDIT PAY POSTING'!H12</f>
        <v>45058</v>
      </c>
      <c r="I12" s="22">
        <f>'EDIT PAY POSTING'!I12</f>
        <v>45059</v>
      </c>
      <c r="J12" s="22">
        <f>'EDIT PAY POSTING'!J12</f>
        <v>45060</v>
      </c>
      <c r="K12" s="22">
        <f>'EDIT PAY POSTING'!K12</f>
        <v>45061</v>
      </c>
      <c r="L12" s="22">
        <f>'EDIT PAY POSTING'!L12</f>
        <v>45062</v>
      </c>
      <c r="M12" s="22">
        <f>'EDIT PAY POSTING'!M12</f>
        <v>45063</v>
      </c>
      <c r="N12" s="22">
        <f>'EDIT PAY POSTING'!N12</f>
        <v>45064</v>
      </c>
    </row>
    <row r="13" spans="1:17" ht="20.100000000000001" customHeight="1" x14ac:dyDescent="0.25">
      <c r="A13" s="255"/>
      <c r="B13" s="21" t="s">
        <v>28</v>
      </c>
      <c r="C13" s="23">
        <f>'EDIT PAY POSTING'!C13</f>
        <v>15843</v>
      </c>
      <c r="D13" s="23">
        <f>'EDIT PAY POSTING'!D13</f>
        <v>22151</v>
      </c>
      <c r="E13" s="23">
        <f>'EDIT PAY POSTING'!E13</f>
        <v>33751</v>
      </c>
      <c r="F13" s="23">
        <f>'EDIT PAY POSTING'!F13</f>
        <v>45857</v>
      </c>
      <c r="G13" s="23">
        <f>'EDIT PAY POSTING'!G13</f>
        <v>54785</v>
      </c>
      <c r="H13" s="23">
        <f>'EDIT PAY POSTING'!H13</f>
        <v>65093</v>
      </c>
      <c r="I13" s="23">
        <f>'EDIT PAY POSTING'!I13</f>
        <v>74203</v>
      </c>
      <c r="J13" s="23">
        <f>'EDIT PAY POSTING'!J13</f>
        <v>87547</v>
      </c>
      <c r="K13" s="23">
        <f>'EDIT PAY POSTING'!K13</f>
        <v>98298</v>
      </c>
      <c r="L13" s="23">
        <f>'EDIT PAY POSTING'!L13</f>
        <v>108163</v>
      </c>
      <c r="M13" s="23">
        <f>'EDIT PAY POSTING'!M13</f>
        <v>123382</v>
      </c>
      <c r="N13" s="23">
        <f>'EDIT PAY POSTING'!N13</f>
        <v>0</v>
      </c>
    </row>
    <row r="14" spans="1:17" ht="20.100000000000001" customHeight="1" x14ac:dyDescent="0.25">
      <c r="A14" s="255"/>
      <c r="B14" s="21" t="s">
        <v>189</v>
      </c>
      <c r="C14" s="22">
        <f>'EDIT PAY POSTING'!C14</f>
        <v>45059</v>
      </c>
      <c r="D14" s="22">
        <f>'EDIT PAY POSTING'!D14</f>
        <v>45060</v>
      </c>
      <c r="E14" s="22">
        <f>'EDIT PAY POSTING'!E14</f>
        <v>45061</v>
      </c>
      <c r="F14" s="22">
        <f>'EDIT PAY POSTING'!F14</f>
        <v>45062</v>
      </c>
      <c r="G14" s="22">
        <f>'EDIT PAY POSTING'!G14</f>
        <v>45063</v>
      </c>
      <c r="H14" s="22">
        <f>'EDIT PAY POSTING'!H14</f>
        <v>45064</v>
      </c>
      <c r="I14" s="22">
        <f>'EDIT PAY POSTING'!I14</f>
        <v>45065</v>
      </c>
      <c r="J14" s="22">
        <f>'EDIT PAY POSTING'!J14</f>
        <v>45066</v>
      </c>
      <c r="K14" s="22">
        <f>'EDIT PAY POSTING'!K14</f>
        <v>45067</v>
      </c>
      <c r="L14" s="22">
        <f>'EDIT PAY POSTING'!L14</f>
        <v>45068</v>
      </c>
      <c r="M14" s="22">
        <f>'EDIT PAY POSTING'!M14</f>
        <v>45069</v>
      </c>
      <c r="N14" s="22">
        <f>'EDIT PAY POSTING'!N14</f>
        <v>45070</v>
      </c>
    </row>
    <row r="15" spans="1:17" ht="8.1" customHeight="1" x14ac:dyDescent="0.25">
      <c r="A15" s="249"/>
      <c r="B15" s="249"/>
      <c r="C15" s="249"/>
      <c r="D15" s="249"/>
      <c r="E15" s="249"/>
      <c r="F15" s="249"/>
      <c r="G15" s="249"/>
      <c r="H15" s="249"/>
      <c r="I15" s="249"/>
      <c r="J15" s="249"/>
      <c r="K15" s="249"/>
      <c r="L15" s="249"/>
      <c r="M15" s="249"/>
      <c r="N15" s="249"/>
    </row>
    <row r="16" spans="1:17" ht="21.95" customHeight="1" x14ac:dyDescent="0.25">
      <c r="A16" s="256" t="s">
        <v>158</v>
      </c>
      <c r="B16" s="256"/>
      <c r="C16" s="256"/>
      <c r="D16" s="256"/>
      <c r="E16" s="256"/>
      <c r="F16" s="256"/>
      <c r="G16" s="256"/>
      <c r="H16" s="256"/>
      <c r="I16" s="256"/>
      <c r="J16" s="256"/>
      <c r="K16" s="256"/>
      <c r="L16" s="256"/>
      <c r="M16" s="256"/>
      <c r="N16" s="256"/>
    </row>
    <row r="17" spans="1:14" ht="18" customHeight="1" x14ac:dyDescent="0.25">
      <c r="A17" s="251"/>
      <c r="B17" s="54" t="str">
        <f>'EDIT PAY POSTING'!B17</f>
        <v>मूल वेतन</v>
      </c>
      <c r="C17" s="19">
        <f>'EDIT PAY POSTING'!C17</f>
        <v>69200</v>
      </c>
      <c r="D17" s="19">
        <f>'EDIT PAY POSTING'!D17</f>
        <v>69200</v>
      </c>
      <c r="E17" s="19">
        <f>'EDIT PAY POSTING'!E17</f>
        <v>69200</v>
      </c>
      <c r="F17" s="19">
        <f>'EDIT PAY POSTING'!F17</f>
        <v>71300</v>
      </c>
      <c r="G17" s="19">
        <f>'EDIT PAY POSTING'!G17</f>
        <v>71300</v>
      </c>
      <c r="H17" s="19">
        <f>'EDIT PAY POSTING'!H17</f>
        <v>71300</v>
      </c>
      <c r="I17" s="19">
        <f>'EDIT PAY POSTING'!I17</f>
        <v>71300</v>
      </c>
      <c r="J17" s="19">
        <f>'EDIT PAY POSTING'!J17</f>
        <v>71300</v>
      </c>
      <c r="K17" s="19">
        <f>'EDIT PAY POSTING'!K17</f>
        <v>73200</v>
      </c>
      <c r="L17" s="19">
        <f>'EDIT PAY POSTING'!L17</f>
        <v>73200</v>
      </c>
      <c r="M17" s="19">
        <f>'EDIT PAY POSTING'!M17</f>
        <v>73200</v>
      </c>
      <c r="N17" s="19">
        <f>'EDIT PAY POSTING'!N17</f>
        <v>73200</v>
      </c>
    </row>
    <row r="18" spans="1:14" ht="18" customHeight="1" x14ac:dyDescent="0.25">
      <c r="A18" s="252"/>
      <c r="B18" s="54" t="str">
        <f>'EDIT PAY POSTING'!B18</f>
        <v xml:space="preserve">अवकाश वेतन </v>
      </c>
      <c r="C18" s="19">
        <f>'EDIT PAY POSTING'!C18</f>
        <v>0</v>
      </c>
      <c r="D18" s="19">
        <f>'EDIT PAY POSTING'!D18</f>
        <v>0</v>
      </c>
      <c r="E18" s="19">
        <f>'EDIT PAY POSTING'!E18</f>
        <v>0</v>
      </c>
      <c r="F18" s="19">
        <f>'EDIT PAY POSTING'!F18</f>
        <v>0</v>
      </c>
      <c r="G18" s="19">
        <f>'EDIT PAY POSTING'!G18</f>
        <v>0</v>
      </c>
      <c r="H18" s="19">
        <f>'EDIT PAY POSTING'!H18</f>
        <v>0</v>
      </c>
      <c r="I18" s="19">
        <f>'EDIT PAY POSTING'!I18</f>
        <v>0</v>
      </c>
      <c r="J18" s="19">
        <f>'EDIT PAY POSTING'!J18</f>
        <v>0</v>
      </c>
      <c r="K18" s="19">
        <f>'EDIT PAY POSTING'!K18</f>
        <v>0</v>
      </c>
      <c r="L18" s="19">
        <f>'EDIT PAY POSTING'!L18</f>
        <v>0</v>
      </c>
      <c r="M18" s="19">
        <f>'EDIT PAY POSTING'!M18</f>
        <v>0</v>
      </c>
      <c r="N18" s="19">
        <f>'EDIT PAY POSTING'!N18</f>
        <v>0</v>
      </c>
    </row>
    <row r="19" spans="1:14" ht="18" customHeight="1" x14ac:dyDescent="0.25">
      <c r="A19" s="252"/>
      <c r="B19" s="54" t="str">
        <f>'EDIT PAY POSTING'!B19</f>
        <v>विशेष वेतन</v>
      </c>
      <c r="C19" s="19">
        <f>'EDIT PAY POSTING'!C19</f>
        <v>0</v>
      </c>
      <c r="D19" s="19">
        <f>'EDIT PAY POSTING'!D19</f>
        <v>0</v>
      </c>
      <c r="E19" s="19">
        <f>'EDIT PAY POSTING'!E19</f>
        <v>0</v>
      </c>
      <c r="F19" s="19">
        <f>'EDIT PAY POSTING'!F19</f>
        <v>0</v>
      </c>
      <c r="G19" s="19">
        <f>'EDIT PAY POSTING'!G19</f>
        <v>0</v>
      </c>
      <c r="H19" s="19">
        <f>'EDIT PAY POSTING'!H19</f>
        <v>0</v>
      </c>
      <c r="I19" s="19">
        <f>'EDIT PAY POSTING'!I19</f>
        <v>0</v>
      </c>
      <c r="J19" s="19">
        <f>'EDIT PAY POSTING'!J19</f>
        <v>0</v>
      </c>
      <c r="K19" s="19">
        <f>'EDIT PAY POSTING'!K19</f>
        <v>0</v>
      </c>
      <c r="L19" s="19">
        <f>'EDIT PAY POSTING'!L19</f>
        <v>0</v>
      </c>
      <c r="M19" s="19">
        <f>'EDIT PAY POSTING'!M19</f>
        <v>0</v>
      </c>
      <c r="N19" s="19">
        <f>'EDIT PAY POSTING'!N19</f>
        <v>0</v>
      </c>
    </row>
    <row r="20" spans="1:14" ht="18" customHeight="1" x14ac:dyDescent="0.25">
      <c r="A20" s="252"/>
      <c r="B20" s="54" t="str">
        <f>'EDIT PAY POSTING'!B20</f>
        <v>मंहगाई भत्ता</v>
      </c>
      <c r="C20" s="19">
        <f>'EDIT PAY POSTING'!C20</f>
        <v>29064</v>
      </c>
      <c r="D20" s="19">
        <f>'EDIT PAY POSTING'!D20</f>
        <v>29064</v>
      </c>
      <c r="E20" s="19">
        <f>'EDIT PAY POSTING'!E20</f>
        <v>29064</v>
      </c>
      <c r="F20" s="19">
        <f>'EDIT PAY POSTING'!F20</f>
        <v>29946</v>
      </c>
      <c r="G20" s="19">
        <f>'EDIT PAY POSTING'!G20</f>
        <v>29946</v>
      </c>
      <c r="H20" s="19">
        <f>'EDIT PAY POSTING'!H20</f>
        <v>29946</v>
      </c>
      <c r="I20" s="19">
        <f>'EDIT PAY POSTING'!I20</f>
        <v>29946</v>
      </c>
      <c r="J20" s="19">
        <f>'EDIT PAY POSTING'!J20</f>
        <v>32798</v>
      </c>
      <c r="K20" s="19">
        <f>'EDIT PAY POSTING'!K20</f>
        <v>33672</v>
      </c>
      <c r="L20" s="19">
        <f>'EDIT PAY POSTING'!L20</f>
        <v>33672</v>
      </c>
      <c r="M20" s="19">
        <f>'EDIT PAY POSTING'!M20</f>
        <v>33672</v>
      </c>
      <c r="N20" s="19">
        <f>'EDIT PAY POSTING'!N20</f>
        <v>33672</v>
      </c>
    </row>
    <row r="21" spans="1:14" ht="18" customHeight="1" x14ac:dyDescent="0.25">
      <c r="A21" s="252"/>
      <c r="B21" s="54" t="str">
        <f>'EDIT PAY POSTING'!B21</f>
        <v>मकान किराया भत्ता</v>
      </c>
      <c r="C21" s="19">
        <f>'EDIT PAY POSTING'!C21</f>
        <v>6228</v>
      </c>
      <c r="D21" s="19">
        <f>'EDIT PAY POSTING'!D21</f>
        <v>6228</v>
      </c>
      <c r="E21" s="19">
        <f>'EDIT PAY POSTING'!E21</f>
        <v>6228</v>
      </c>
      <c r="F21" s="19">
        <f>'EDIT PAY POSTING'!F21</f>
        <v>6417</v>
      </c>
      <c r="G21" s="19">
        <f>'EDIT PAY POSTING'!G21</f>
        <v>6417</v>
      </c>
      <c r="H21" s="19">
        <f>'EDIT PAY POSTING'!H21</f>
        <v>6417</v>
      </c>
      <c r="I21" s="19">
        <f>'EDIT PAY POSTING'!I21</f>
        <v>6417</v>
      </c>
      <c r="J21" s="19">
        <f>'EDIT PAY POSTING'!J21</f>
        <v>6417</v>
      </c>
      <c r="K21" s="19">
        <f>'EDIT PAY POSTING'!K21</f>
        <v>6588</v>
      </c>
      <c r="L21" s="19">
        <f>'EDIT PAY POSTING'!L21</f>
        <v>6588</v>
      </c>
      <c r="M21" s="19">
        <f>'EDIT PAY POSTING'!M21</f>
        <v>6588</v>
      </c>
      <c r="N21" s="19">
        <f>'EDIT PAY POSTING'!N21</f>
        <v>6588</v>
      </c>
    </row>
    <row r="22" spans="1:14" ht="18" customHeight="1" x14ac:dyDescent="0.25">
      <c r="A22" s="252"/>
      <c r="B22" s="54" t="str">
        <f>'EDIT PAY POSTING'!B22</f>
        <v>विकलांग भत्ता</v>
      </c>
      <c r="C22" s="19">
        <f>'EDIT PAY POSTING'!C22</f>
        <v>0</v>
      </c>
      <c r="D22" s="19">
        <f>'EDIT PAY POSTING'!D22</f>
        <v>0</v>
      </c>
      <c r="E22" s="19">
        <f>'EDIT PAY POSTING'!E22</f>
        <v>0</v>
      </c>
      <c r="F22" s="19">
        <f>'EDIT PAY POSTING'!F22</f>
        <v>0</v>
      </c>
      <c r="G22" s="19">
        <f>'EDIT PAY POSTING'!G22</f>
        <v>0</v>
      </c>
      <c r="H22" s="19">
        <f>'EDIT PAY POSTING'!H22</f>
        <v>0</v>
      </c>
      <c r="I22" s="19">
        <f>'EDIT PAY POSTING'!I22</f>
        <v>0</v>
      </c>
      <c r="J22" s="19">
        <f>'EDIT PAY POSTING'!J22</f>
        <v>0</v>
      </c>
      <c r="K22" s="19">
        <f>'EDIT PAY POSTING'!K22</f>
        <v>0</v>
      </c>
      <c r="L22" s="19">
        <f>'EDIT PAY POSTING'!L22</f>
        <v>0</v>
      </c>
      <c r="M22" s="19">
        <f>'EDIT PAY POSTING'!M22</f>
        <v>0</v>
      </c>
      <c r="N22" s="19">
        <f>'EDIT PAY POSTING'!N22</f>
        <v>0</v>
      </c>
    </row>
    <row r="23" spans="1:14" ht="18" customHeight="1" x14ac:dyDescent="0.25">
      <c r="A23" s="252"/>
      <c r="B23" s="54" t="str">
        <f>'EDIT PAY POSTING'!B23</f>
        <v xml:space="preserve">शहरी भत्ता </v>
      </c>
      <c r="C23" s="19">
        <f>'EDIT PAY POSTING'!C23</f>
        <v>0</v>
      </c>
      <c r="D23" s="19">
        <f>'EDIT PAY POSTING'!D23</f>
        <v>0</v>
      </c>
      <c r="E23" s="19">
        <f>'EDIT PAY POSTING'!E23</f>
        <v>0</v>
      </c>
      <c r="F23" s="19">
        <f>'EDIT PAY POSTING'!F23</f>
        <v>0</v>
      </c>
      <c r="G23" s="19">
        <f>'EDIT PAY POSTING'!G23</f>
        <v>0</v>
      </c>
      <c r="H23" s="19">
        <f>'EDIT PAY POSTING'!H23</f>
        <v>0</v>
      </c>
      <c r="I23" s="19">
        <f>'EDIT PAY POSTING'!I23</f>
        <v>0</v>
      </c>
      <c r="J23" s="19">
        <f>'EDIT PAY POSTING'!J23</f>
        <v>0</v>
      </c>
      <c r="K23" s="19">
        <f>'EDIT PAY POSTING'!K23</f>
        <v>0</v>
      </c>
      <c r="L23" s="19">
        <f>'EDIT PAY POSTING'!L23</f>
        <v>0</v>
      </c>
      <c r="M23" s="19">
        <f>'EDIT PAY POSTING'!M23</f>
        <v>0</v>
      </c>
      <c r="N23" s="19">
        <f>'EDIT PAY POSTING'!N23</f>
        <v>0</v>
      </c>
    </row>
    <row r="24" spans="1:14" ht="18" customHeight="1" x14ac:dyDescent="0.25">
      <c r="A24" s="252"/>
      <c r="B24" s="54" t="str">
        <f>'EDIT PAY POSTING'!B24</f>
        <v>अन्य 1</v>
      </c>
      <c r="C24" s="19">
        <f>'EDIT PAY POSTING'!C24</f>
        <v>0</v>
      </c>
      <c r="D24" s="19">
        <v>0</v>
      </c>
      <c r="E24" s="19">
        <f>'EDIT PAY POSTING'!E24</f>
        <v>0</v>
      </c>
      <c r="F24" s="19">
        <f>'EDIT PAY POSTING'!F24</f>
        <v>0</v>
      </c>
      <c r="G24" s="19">
        <f>'EDIT PAY POSTING'!G24</f>
        <v>0</v>
      </c>
      <c r="H24" s="19">
        <f>'EDIT PAY POSTING'!H24</f>
        <v>0</v>
      </c>
      <c r="I24" s="19">
        <f>'EDIT PAY POSTING'!I24</f>
        <v>0</v>
      </c>
      <c r="J24" s="19">
        <f>'EDIT PAY POSTING'!J24</f>
        <v>0</v>
      </c>
      <c r="K24" s="19">
        <f>'EDIT PAY POSTING'!K24</f>
        <v>0</v>
      </c>
      <c r="L24" s="19">
        <f>'EDIT PAY POSTING'!L24</f>
        <v>0</v>
      </c>
      <c r="M24" s="19">
        <f>'EDIT PAY POSTING'!M24</f>
        <v>0</v>
      </c>
      <c r="N24" s="19">
        <f>'EDIT PAY POSTING'!N24</f>
        <v>0</v>
      </c>
    </row>
    <row r="25" spans="1:14" ht="18" customHeight="1" x14ac:dyDescent="0.25">
      <c r="A25" s="252"/>
      <c r="B25" s="54" t="str">
        <f>'EDIT PAY POSTING'!B25</f>
        <v>अन्य 2</v>
      </c>
      <c r="C25" s="19">
        <f>'EDIT PAY POSTING'!C25</f>
        <v>0</v>
      </c>
      <c r="D25" s="19">
        <f>'EDIT PAY POSTING'!D25</f>
        <v>0</v>
      </c>
      <c r="E25" s="19">
        <f>'EDIT PAY POSTING'!E25</f>
        <v>0</v>
      </c>
      <c r="F25" s="19">
        <f>'EDIT PAY POSTING'!F25</f>
        <v>0</v>
      </c>
      <c r="G25" s="19">
        <f>'EDIT PAY POSTING'!G25</f>
        <v>0</v>
      </c>
      <c r="H25" s="19">
        <f>'EDIT PAY POSTING'!H25</f>
        <v>0</v>
      </c>
      <c r="I25" s="19">
        <f>'EDIT PAY POSTING'!I25</f>
        <v>0</v>
      </c>
      <c r="J25" s="19">
        <f>'EDIT PAY POSTING'!J25</f>
        <v>0</v>
      </c>
      <c r="K25" s="19">
        <f>'EDIT PAY POSTING'!K25</f>
        <v>0</v>
      </c>
      <c r="L25" s="19">
        <f>'EDIT PAY POSTING'!L25</f>
        <v>0</v>
      </c>
      <c r="M25" s="19">
        <f>'EDIT PAY POSTING'!M25</f>
        <v>0</v>
      </c>
      <c r="N25" s="19">
        <f>'EDIT PAY POSTING'!N25</f>
        <v>0</v>
      </c>
    </row>
    <row r="26" spans="1:14" ht="18" customHeight="1" x14ac:dyDescent="0.25">
      <c r="A26" s="253"/>
      <c r="B26" s="54" t="str">
        <f>'EDIT PAY POSTING'!B26</f>
        <v>अन्य 3</v>
      </c>
      <c r="C26" s="19">
        <f>'EDIT PAY POSTING'!C26</f>
        <v>0</v>
      </c>
      <c r="D26" s="19">
        <f>'EDIT PAY POSTING'!D26</f>
        <v>0</v>
      </c>
      <c r="E26" s="19">
        <f>'EDIT PAY POSTING'!E26</f>
        <v>0</v>
      </c>
      <c r="F26" s="19">
        <f>'EDIT PAY POSTING'!F26</f>
        <v>0</v>
      </c>
      <c r="G26" s="19">
        <f>'EDIT PAY POSTING'!G26</f>
        <v>0</v>
      </c>
      <c r="H26" s="19">
        <f>'EDIT PAY POSTING'!H26</f>
        <v>0</v>
      </c>
      <c r="I26" s="19">
        <f>'EDIT PAY POSTING'!I26</f>
        <v>0</v>
      </c>
      <c r="J26" s="19">
        <f>'EDIT PAY POSTING'!J26</f>
        <v>0</v>
      </c>
      <c r="K26" s="19">
        <f>'EDIT PAY POSTING'!K26</f>
        <v>0</v>
      </c>
      <c r="L26" s="19">
        <f>'EDIT PAY POSTING'!L26</f>
        <v>0</v>
      </c>
      <c r="M26" s="19">
        <f>'EDIT PAY POSTING'!M26</f>
        <v>0</v>
      </c>
      <c r="N26" s="19">
        <f>'EDIT PAY POSTING'!N26</f>
        <v>0</v>
      </c>
    </row>
    <row r="27" spans="1:14" ht="20.100000000000001" customHeight="1" x14ac:dyDescent="0.25">
      <c r="A27" s="245" t="s">
        <v>25</v>
      </c>
      <c r="B27" s="245"/>
      <c r="C27" s="48">
        <f>SUM(C17:C26)</f>
        <v>104492</v>
      </c>
      <c r="D27" s="48">
        <f t="shared" ref="D27:N27" si="0">SUM(D17:D26)</f>
        <v>104492</v>
      </c>
      <c r="E27" s="48">
        <f t="shared" si="0"/>
        <v>104492</v>
      </c>
      <c r="F27" s="48">
        <f t="shared" si="0"/>
        <v>107663</v>
      </c>
      <c r="G27" s="48">
        <f t="shared" si="0"/>
        <v>107663</v>
      </c>
      <c r="H27" s="48">
        <f t="shared" si="0"/>
        <v>107663</v>
      </c>
      <c r="I27" s="48">
        <f t="shared" si="0"/>
        <v>107663</v>
      </c>
      <c r="J27" s="48">
        <f t="shared" si="0"/>
        <v>110515</v>
      </c>
      <c r="K27" s="48">
        <f t="shared" si="0"/>
        <v>113460</v>
      </c>
      <c r="L27" s="48">
        <f t="shared" si="0"/>
        <v>113460</v>
      </c>
      <c r="M27" s="48">
        <f t="shared" si="0"/>
        <v>113460</v>
      </c>
      <c r="N27" s="48">
        <f t="shared" si="0"/>
        <v>113460</v>
      </c>
    </row>
    <row r="28" spans="1:14" ht="8.1" customHeight="1" x14ac:dyDescent="0.25">
      <c r="A28" s="249"/>
      <c r="B28" s="249"/>
      <c r="C28" s="249"/>
      <c r="D28" s="249"/>
      <c r="E28" s="249"/>
      <c r="F28" s="249"/>
      <c r="G28" s="249"/>
      <c r="H28" s="249"/>
      <c r="I28" s="249"/>
      <c r="J28" s="249"/>
      <c r="K28" s="249"/>
      <c r="L28" s="249"/>
      <c r="M28" s="249"/>
      <c r="N28" s="249"/>
    </row>
    <row r="29" spans="1:14" ht="21.95" customHeight="1" x14ac:dyDescent="0.25">
      <c r="A29" s="248" t="s">
        <v>192</v>
      </c>
      <c r="B29" s="248"/>
      <c r="C29" s="248"/>
      <c r="D29" s="248"/>
      <c r="E29" s="248"/>
      <c r="F29" s="248"/>
      <c r="G29" s="248"/>
      <c r="H29" s="248"/>
      <c r="I29" s="248"/>
      <c r="J29" s="248"/>
      <c r="K29" s="248"/>
      <c r="L29" s="248"/>
      <c r="M29" s="248"/>
      <c r="N29" s="248"/>
    </row>
    <row r="30" spans="1:14" ht="18" customHeight="1" x14ac:dyDescent="0.25">
      <c r="A30" s="251"/>
      <c r="B30" s="54" t="s">
        <v>155</v>
      </c>
      <c r="C30" s="19">
        <f>'EDIT PAY POSTING'!C30</f>
        <v>4200</v>
      </c>
      <c r="D30" s="19">
        <v>4200</v>
      </c>
      <c r="E30" s="19">
        <f>'EDIT PAY POSTING'!E30</f>
        <v>4200</v>
      </c>
      <c r="F30" s="19">
        <f>'EDIT PAY POSTING'!F30</f>
        <v>4200</v>
      </c>
      <c r="G30" s="19">
        <f>'EDIT PAY POSTING'!G30</f>
        <v>4200</v>
      </c>
      <c r="H30" s="19">
        <f>'EDIT PAY POSTING'!H30</f>
        <v>4200</v>
      </c>
      <c r="I30" s="19">
        <f>'EDIT PAY POSTING'!I30</f>
        <v>4200</v>
      </c>
      <c r="J30" s="19">
        <f>'EDIT PAY POSTING'!J30</f>
        <v>4200</v>
      </c>
      <c r="K30" s="19">
        <f>'EDIT PAY POSTING'!K30</f>
        <v>4200</v>
      </c>
      <c r="L30" s="19">
        <f>'EDIT PAY POSTING'!L30</f>
        <v>4200</v>
      </c>
      <c r="M30" s="19">
        <f>'EDIT PAY POSTING'!M30</f>
        <v>4200</v>
      </c>
      <c r="N30" s="19">
        <f>'EDIT PAY POSTING'!N30</f>
        <v>4200</v>
      </c>
    </row>
    <row r="31" spans="1:14" ht="18" customHeight="1" x14ac:dyDescent="0.25">
      <c r="A31" s="252"/>
      <c r="B31" s="54" t="s">
        <v>17</v>
      </c>
      <c r="C31" s="19">
        <f>'EDIT PAY POSTING'!C31</f>
        <v>0</v>
      </c>
      <c r="D31" s="19">
        <f>'EDIT PAY POSTING'!D31</f>
        <v>0</v>
      </c>
      <c r="E31" s="19">
        <f>'EDIT PAY POSTING'!E31</f>
        <v>0</v>
      </c>
      <c r="F31" s="19">
        <f>'EDIT PAY POSTING'!F31</f>
        <v>0</v>
      </c>
      <c r="G31" s="19">
        <f>'EDIT PAY POSTING'!G31</f>
        <v>0</v>
      </c>
      <c r="H31" s="19">
        <f>'EDIT PAY POSTING'!H31</f>
        <v>0</v>
      </c>
      <c r="I31" s="19">
        <f>'EDIT PAY POSTING'!I31</f>
        <v>0</v>
      </c>
      <c r="J31" s="19">
        <f>'EDIT PAY POSTING'!J31</f>
        <v>0</v>
      </c>
      <c r="K31" s="19">
        <f>'EDIT PAY POSTING'!K31</f>
        <v>0</v>
      </c>
      <c r="L31" s="19">
        <f>'EDIT PAY POSTING'!L31</f>
        <v>0</v>
      </c>
      <c r="M31" s="19">
        <f>'EDIT PAY POSTING'!M31</f>
        <v>0</v>
      </c>
      <c r="N31" s="19">
        <f>'EDIT PAY POSTING'!N31</f>
        <v>0</v>
      </c>
    </row>
    <row r="32" spans="1:14" ht="18" customHeight="1" x14ac:dyDescent="0.25">
      <c r="A32" s="252"/>
      <c r="B32" s="54" t="s">
        <v>18</v>
      </c>
      <c r="C32" s="19">
        <f>'EDIT PAY POSTING'!C32</f>
        <v>0</v>
      </c>
      <c r="D32" s="19">
        <f>'EDIT PAY POSTING'!D32</f>
        <v>0</v>
      </c>
      <c r="E32" s="19">
        <f>'EDIT PAY POSTING'!E32</f>
        <v>0</v>
      </c>
      <c r="F32" s="19">
        <f>'EDIT PAY POSTING'!F32</f>
        <v>0</v>
      </c>
      <c r="G32" s="19">
        <f>'EDIT PAY POSTING'!G32</f>
        <v>0</v>
      </c>
      <c r="H32" s="19">
        <f>'EDIT PAY POSTING'!H32</f>
        <v>0</v>
      </c>
      <c r="I32" s="19">
        <f>'EDIT PAY POSTING'!I32</f>
        <v>0</v>
      </c>
      <c r="J32" s="19">
        <f>'EDIT PAY POSTING'!J32</f>
        <v>0</v>
      </c>
      <c r="K32" s="19">
        <f>'EDIT PAY POSTING'!K32</f>
        <v>0</v>
      </c>
      <c r="L32" s="19">
        <f>'EDIT PAY POSTING'!L32</f>
        <v>0</v>
      </c>
      <c r="M32" s="19">
        <f>'EDIT PAY POSTING'!M32</f>
        <v>0</v>
      </c>
      <c r="N32" s="19">
        <f>'EDIT PAY POSTING'!N32</f>
        <v>0</v>
      </c>
    </row>
    <row r="33" spans="1:14" ht="18" customHeight="1" x14ac:dyDescent="0.25">
      <c r="A33" s="252"/>
      <c r="B33" s="54" t="s">
        <v>19</v>
      </c>
      <c r="C33" s="19">
        <f>'EDIT PAY POSTING'!C33</f>
        <v>5000</v>
      </c>
      <c r="D33" s="19">
        <f>'EDIT PAY POSTING'!D33</f>
        <v>5000</v>
      </c>
      <c r="E33" s="19">
        <f>'EDIT PAY POSTING'!E33</f>
        <v>5000</v>
      </c>
      <c r="F33" s="19">
        <f>'EDIT PAY POSTING'!F33</f>
        <v>5000</v>
      </c>
      <c r="G33" s="19">
        <f>'EDIT PAY POSTING'!G33</f>
        <v>5000</v>
      </c>
      <c r="H33" s="19">
        <f>'EDIT PAY POSTING'!H33</f>
        <v>5000</v>
      </c>
      <c r="I33" s="19">
        <f>'EDIT PAY POSTING'!I33</f>
        <v>5000</v>
      </c>
      <c r="J33" s="19">
        <f>'EDIT PAY POSTING'!J33</f>
        <v>5000</v>
      </c>
      <c r="K33" s="19">
        <f>'EDIT PAY POSTING'!K33</f>
        <v>5000</v>
      </c>
      <c r="L33" s="19">
        <f>'EDIT PAY POSTING'!L33</f>
        <v>5000</v>
      </c>
      <c r="M33" s="19">
        <f>'EDIT PAY POSTING'!M33</f>
        <v>5000</v>
      </c>
      <c r="N33" s="19">
        <f>'EDIT PAY POSTING'!N33</f>
        <v>5000</v>
      </c>
    </row>
    <row r="34" spans="1:14" ht="18" customHeight="1" x14ac:dyDescent="0.25">
      <c r="A34" s="252"/>
      <c r="B34" s="54" t="s">
        <v>20</v>
      </c>
      <c r="C34" s="19">
        <f>'EDIT PAY POSTING'!C34</f>
        <v>0</v>
      </c>
      <c r="D34" s="19">
        <f>'EDIT PAY POSTING'!D34</f>
        <v>0</v>
      </c>
      <c r="E34" s="19">
        <f>'EDIT PAY POSTING'!E34</f>
        <v>0</v>
      </c>
      <c r="F34" s="19">
        <f>'EDIT PAY POSTING'!F34</f>
        <v>0</v>
      </c>
      <c r="G34" s="19">
        <f>'EDIT PAY POSTING'!G34</f>
        <v>0</v>
      </c>
      <c r="H34" s="19">
        <f>'EDIT PAY POSTING'!H34</f>
        <v>0</v>
      </c>
      <c r="I34" s="19">
        <f>'EDIT PAY POSTING'!I34</f>
        <v>0</v>
      </c>
      <c r="J34" s="19">
        <f>'EDIT PAY POSTING'!J34</f>
        <v>0</v>
      </c>
      <c r="K34" s="19">
        <f>'EDIT PAY POSTING'!K34</f>
        <v>0</v>
      </c>
      <c r="L34" s="19">
        <f>'EDIT PAY POSTING'!L34</f>
        <v>0</v>
      </c>
      <c r="M34" s="19">
        <f>'EDIT PAY POSTING'!M34</f>
        <v>0</v>
      </c>
      <c r="N34" s="19">
        <f>'EDIT PAY POSTING'!N34</f>
        <v>0</v>
      </c>
    </row>
    <row r="35" spans="1:14" ht="18" customHeight="1" x14ac:dyDescent="0.25">
      <c r="A35" s="252"/>
      <c r="B35" s="54" t="s">
        <v>21</v>
      </c>
      <c r="C35" s="19">
        <f>'EDIT PAY POSTING'!C35</f>
        <v>7000</v>
      </c>
      <c r="D35" s="19">
        <f>'EDIT PAY POSTING'!D35</f>
        <v>7000</v>
      </c>
      <c r="E35" s="19">
        <f>'EDIT PAY POSTING'!E35</f>
        <v>7000</v>
      </c>
      <c r="F35" s="19">
        <f>'EDIT PAY POSTING'!F35</f>
        <v>7000</v>
      </c>
      <c r="G35" s="19">
        <f>'EDIT PAY POSTING'!G35</f>
        <v>7000</v>
      </c>
      <c r="H35" s="19">
        <f>'EDIT PAY POSTING'!H35</f>
        <v>7000</v>
      </c>
      <c r="I35" s="19">
        <f>'EDIT PAY POSTING'!I35</f>
        <v>7000</v>
      </c>
      <c r="J35" s="19">
        <f>'EDIT PAY POSTING'!J35</f>
        <v>7000</v>
      </c>
      <c r="K35" s="19">
        <f>'EDIT PAY POSTING'!K35</f>
        <v>7000</v>
      </c>
      <c r="L35" s="19">
        <f>'EDIT PAY POSTING'!L35</f>
        <v>7000</v>
      </c>
      <c r="M35" s="19">
        <f>'EDIT PAY POSTING'!M35</f>
        <v>7000</v>
      </c>
      <c r="N35" s="19">
        <f>'EDIT PAY POSTING'!N35</f>
        <v>7000</v>
      </c>
    </row>
    <row r="36" spans="1:14" ht="18" customHeight="1" x14ac:dyDescent="0.25">
      <c r="A36" s="252"/>
      <c r="B36" s="54" t="s">
        <v>156</v>
      </c>
      <c r="C36" s="19">
        <f>'EDIT PAY POSTING'!C36</f>
        <v>875</v>
      </c>
      <c r="D36" s="19">
        <f>'EDIT PAY POSTING'!D36</f>
        <v>875</v>
      </c>
      <c r="E36" s="19">
        <f>'EDIT PAY POSTING'!E36</f>
        <v>875</v>
      </c>
      <c r="F36" s="19">
        <f>'EDIT PAY POSTING'!F36</f>
        <v>875</v>
      </c>
      <c r="G36" s="19">
        <f>'EDIT PAY POSTING'!G36</f>
        <v>875</v>
      </c>
      <c r="H36" s="19">
        <f>'EDIT PAY POSTING'!H36</f>
        <v>875</v>
      </c>
      <c r="I36" s="19">
        <f>'EDIT PAY POSTING'!I36</f>
        <v>875</v>
      </c>
      <c r="J36" s="19">
        <f>'EDIT PAY POSTING'!J36</f>
        <v>875</v>
      </c>
      <c r="K36" s="19">
        <f>'EDIT PAY POSTING'!K36</f>
        <v>875</v>
      </c>
      <c r="L36" s="19">
        <f>'EDIT PAY POSTING'!L36</f>
        <v>875</v>
      </c>
      <c r="M36" s="19">
        <f>'EDIT PAY POSTING'!M36</f>
        <v>875</v>
      </c>
      <c r="N36" s="19">
        <f>'EDIT PAY POSTING'!N36</f>
        <v>875</v>
      </c>
    </row>
    <row r="37" spans="1:14" ht="18" customHeight="1" x14ac:dyDescent="0.25">
      <c r="A37" s="252"/>
      <c r="B37" s="54" t="s">
        <v>22</v>
      </c>
      <c r="C37" s="19">
        <f>'EDIT PAY POSTING'!C37</f>
        <v>0</v>
      </c>
      <c r="D37" s="19">
        <f>'EDIT PAY POSTING'!D37</f>
        <v>0</v>
      </c>
      <c r="E37" s="19">
        <f>'EDIT PAY POSTING'!E37</f>
        <v>0</v>
      </c>
      <c r="F37" s="19">
        <f>'EDIT PAY POSTING'!F37</f>
        <v>0</v>
      </c>
      <c r="G37" s="19">
        <f>'EDIT PAY POSTING'!G37</f>
        <v>0</v>
      </c>
      <c r="H37" s="19">
        <f>'EDIT PAY POSTING'!H37</f>
        <v>0</v>
      </c>
      <c r="I37" s="19">
        <f>'EDIT PAY POSTING'!I37</f>
        <v>0</v>
      </c>
      <c r="J37" s="19">
        <f>'EDIT PAY POSTING'!J37</f>
        <v>0</v>
      </c>
      <c r="K37" s="19">
        <f>'EDIT PAY POSTING'!K37</f>
        <v>0</v>
      </c>
      <c r="L37" s="19">
        <f>'EDIT PAY POSTING'!L37</f>
        <v>0</v>
      </c>
      <c r="M37" s="19">
        <f>'EDIT PAY POSTING'!M37</f>
        <v>0</v>
      </c>
      <c r="N37" s="19">
        <f>'EDIT PAY POSTING'!N37</f>
        <v>0</v>
      </c>
    </row>
    <row r="38" spans="1:14" ht="18" customHeight="1" x14ac:dyDescent="0.25">
      <c r="A38" s="252"/>
      <c r="B38" s="54" t="s">
        <v>157</v>
      </c>
      <c r="C38" s="19">
        <f>'EDIT PAY POSTING'!C38</f>
        <v>0</v>
      </c>
      <c r="D38" s="19">
        <f>'EDIT PAY POSTING'!D38</f>
        <v>0</v>
      </c>
      <c r="E38" s="19">
        <f>'EDIT PAY POSTING'!E38</f>
        <v>0</v>
      </c>
      <c r="F38" s="19">
        <f>'EDIT PAY POSTING'!F38</f>
        <v>0</v>
      </c>
      <c r="G38" s="19">
        <f>'EDIT PAY POSTING'!G38</f>
        <v>0</v>
      </c>
      <c r="H38" s="19">
        <f>'EDIT PAY POSTING'!H38</f>
        <v>0</v>
      </c>
      <c r="I38" s="19">
        <f>'EDIT PAY POSTING'!I38</f>
        <v>0</v>
      </c>
      <c r="J38" s="19">
        <f>'EDIT PAY POSTING'!J38</f>
        <v>0</v>
      </c>
      <c r="K38" s="19">
        <f>'EDIT PAY POSTING'!K38</f>
        <v>0</v>
      </c>
      <c r="L38" s="19">
        <f>'EDIT PAY POSTING'!L38</f>
        <v>0</v>
      </c>
      <c r="M38" s="19">
        <f>'EDIT PAY POSTING'!M38</f>
        <v>0</v>
      </c>
      <c r="N38" s="19">
        <f>'EDIT PAY POSTING'!N38</f>
        <v>0</v>
      </c>
    </row>
    <row r="39" spans="1:14" ht="18" customHeight="1" x14ac:dyDescent="0.25">
      <c r="A39" s="252"/>
      <c r="B39" s="54" t="s">
        <v>23</v>
      </c>
      <c r="C39" s="19">
        <f>'EDIT PAY POSTING'!C39</f>
        <v>0</v>
      </c>
      <c r="D39" s="19">
        <f>'EDIT PAY POSTING'!D39</f>
        <v>0</v>
      </c>
      <c r="E39" s="19">
        <f>'EDIT PAY POSTING'!E39</f>
        <v>0</v>
      </c>
      <c r="F39" s="19">
        <f>'EDIT PAY POSTING'!F39</f>
        <v>0</v>
      </c>
      <c r="G39" s="19">
        <f>'EDIT PAY POSTING'!G39</f>
        <v>0</v>
      </c>
      <c r="H39" s="19">
        <f>'EDIT PAY POSTING'!H39</f>
        <v>0</v>
      </c>
      <c r="I39" s="19">
        <f>'EDIT PAY POSTING'!I39</f>
        <v>0</v>
      </c>
      <c r="J39" s="19">
        <f>'EDIT PAY POSTING'!J39</f>
        <v>0</v>
      </c>
      <c r="K39" s="19">
        <f>'EDIT PAY POSTING'!K39</f>
        <v>0</v>
      </c>
      <c r="L39" s="19">
        <f>'EDIT PAY POSTING'!L39</f>
        <v>0</v>
      </c>
      <c r="M39" s="19">
        <f>'EDIT PAY POSTING'!M39</f>
        <v>0</v>
      </c>
      <c r="N39" s="19">
        <f>'EDIT PAY POSTING'!N39</f>
        <v>0</v>
      </c>
    </row>
    <row r="40" spans="1:14" ht="18" customHeight="1" x14ac:dyDescent="0.25">
      <c r="A40" s="252"/>
      <c r="B40" s="54" t="s">
        <v>24</v>
      </c>
      <c r="C40" s="19">
        <f>'EDIT PAY POSTING'!C40</f>
        <v>0</v>
      </c>
      <c r="D40" s="19">
        <f>'EDIT PAY POSTING'!D40</f>
        <v>0</v>
      </c>
      <c r="E40" s="19">
        <f>'EDIT PAY POSTING'!E40</f>
        <v>0</v>
      </c>
      <c r="F40" s="19">
        <f>'EDIT PAY POSTING'!F40</f>
        <v>0</v>
      </c>
      <c r="G40" s="19">
        <f>'EDIT PAY POSTING'!G40</f>
        <v>0</v>
      </c>
      <c r="H40" s="19">
        <f>'EDIT PAY POSTING'!H40</f>
        <v>0</v>
      </c>
      <c r="I40" s="19">
        <f>'EDIT PAY POSTING'!I40</f>
        <v>0</v>
      </c>
      <c r="J40" s="19">
        <f>'EDIT PAY POSTING'!J40</f>
        <v>0</v>
      </c>
      <c r="K40" s="19">
        <f>'EDIT PAY POSTING'!K40</f>
        <v>250</v>
      </c>
      <c r="L40" s="19">
        <f>'EDIT PAY POSTING'!L40</f>
        <v>0</v>
      </c>
      <c r="M40" s="19">
        <f>'EDIT PAY POSTING'!M40</f>
        <v>0</v>
      </c>
      <c r="N40" s="19">
        <f>'EDIT PAY POSTING'!N40</f>
        <v>0</v>
      </c>
    </row>
    <row r="41" spans="1:14" ht="18" customHeight="1" x14ac:dyDescent="0.25">
      <c r="A41" s="252"/>
      <c r="B41" s="54" t="s">
        <v>13</v>
      </c>
      <c r="C41" s="19">
        <f>'EDIT PAY POSTING'!C41</f>
        <v>0</v>
      </c>
      <c r="D41" s="19">
        <f>'EDIT PAY POSTING'!D41</f>
        <v>0</v>
      </c>
      <c r="E41" s="19">
        <f>'EDIT PAY POSTING'!E41</f>
        <v>0</v>
      </c>
      <c r="F41" s="19">
        <f>'EDIT PAY POSTING'!F41</f>
        <v>0</v>
      </c>
      <c r="G41" s="19">
        <f>'EDIT PAY POSTING'!G41</f>
        <v>0</v>
      </c>
      <c r="H41" s="19">
        <f>'EDIT PAY POSTING'!H41</f>
        <v>0</v>
      </c>
      <c r="I41" s="19">
        <f>'EDIT PAY POSTING'!I41</f>
        <v>0</v>
      </c>
      <c r="J41" s="19">
        <f>'EDIT PAY POSTING'!J41</f>
        <v>0</v>
      </c>
      <c r="K41" s="19">
        <f>'EDIT PAY POSTING'!K41</f>
        <v>0</v>
      </c>
      <c r="L41" s="19">
        <f>'EDIT PAY POSTING'!L41</f>
        <v>0</v>
      </c>
      <c r="M41" s="19">
        <f>'EDIT PAY POSTING'!M41</f>
        <v>0</v>
      </c>
      <c r="N41" s="19">
        <f>'EDIT PAY POSTING'!N41</f>
        <v>0</v>
      </c>
    </row>
    <row r="42" spans="1:14" ht="18" customHeight="1" x14ac:dyDescent="0.25">
      <c r="A42" s="252"/>
      <c r="B42" s="54" t="s">
        <v>14</v>
      </c>
      <c r="C42" s="19">
        <f>'EDIT PAY POSTING'!C42</f>
        <v>0</v>
      </c>
      <c r="D42" s="19">
        <f>'EDIT PAY POSTING'!D42</f>
        <v>0</v>
      </c>
      <c r="E42" s="19">
        <f>'EDIT PAY POSTING'!E42</f>
        <v>0</v>
      </c>
      <c r="F42" s="19">
        <f>'EDIT PAY POSTING'!F42</f>
        <v>0</v>
      </c>
      <c r="G42" s="19">
        <f>'EDIT PAY POSTING'!G42</f>
        <v>0</v>
      </c>
      <c r="H42" s="19">
        <f>'EDIT PAY POSTING'!H42</f>
        <v>0</v>
      </c>
      <c r="I42" s="19">
        <f>'EDIT PAY POSTING'!I42</f>
        <v>0</v>
      </c>
      <c r="J42" s="19">
        <f>'EDIT PAY POSTING'!J42</f>
        <v>0</v>
      </c>
      <c r="K42" s="19">
        <f>'EDIT PAY POSTING'!K42</f>
        <v>0</v>
      </c>
      <c r="L42" s="19">
        <f>'EDIT PAY POSTING'!L42</f>
        <v>0</v>
      </c>
      <c r="M42" s="19">
        <f>'EDIT PAY POSTING'!M42</f>
        <v>0</v>
      </c>
      <c r="N42" s="19">
        <f>'EDIT PAY POSTING'!N42</f>
        <v>0</v>
      </c>
    </row>
    <row r="43" spans="1:14" ht="18" customHeight="1" x14ac:dyDescent="0.25">
      <c r="A43" s="253"/>
      <c r="B43" s="54" t="s">
        <v>15</v>
      </c>
      <c r="C43" s="19">
        <f>'EDIT PAY POSTING'!C43</f>
        <v>0</v>
      </c>
      <c r="D43" s="19">
        <f>'EDIT PAY POSTING'!D43</f>
        <v>0</v>
      </c>
      <c r="E43" s="19">
        <f>'EDIT PAY POSTING'!E43</f>
        <v>0</v>
      </c>
      <c r="F43" s="19">
        <f>'EDIT PAY POSTING'!F43</f>
        <v>0</v>
      </c>
      <c r="G43" s="19">
        <f>'EDIT PAY POSTING'!G43</f>
        <v>0</v>
      </c>
      <c r="H43" s="19">
        <f>'EDIT PAY POSTING'!H43</f>
        <v>0</v>
      </c>
      <c r="I43" s="19">
        <f>'EDIT PAY POSTING'!I43</f>
        <v>0</v>
      </c>
      <c r="J43" s="19">
        <f>'EDIT PAY POSTING'!J43</f>
        <v>0</v>
      </c>
      <c r="K43" s="19">
        <f>'EDIT PAY POSTING'!K43</f>
        <v>0</v>
      </c>
      <c r="L43" s="19">
        <f>'EDIT PAY POSTING'!L43</f>
        <v>0</v>
      </c>
      <c r="M43" s="19">
        <f>'EDIT PAY POSTING'!M43</f>
        <v>0</v>
      </c>
      <c r="N43" s="19">
        <f>'EDIT PAY POSTING'!N43</f>
        <v>0</v>
      </c>
    </row>
    <row r="44" spans="1:14" ht="18" customHeight="1" x14ac:dyDescent="0.25">
      <c r="A44" s="250" t="s">
        <v>161</v>
      </c>
      <c r="B44" s="250"/>
      <c r="C44" s="55">
        <f>SUM(C30:C43)</f>
        <v>17075</v>
      </c>
      <c r="D44" s="55">
        <f t="shared" ref="D44:N44" si="1">SUM(D30:D43)</f>
        <v>17075</v>
      </c>
      <c r="E44" s="55">
        <f t="shared" si="1"/>
        <v>17075</v>
      </c>
      <c r="F44" s="55">
        <f t="shared" si="1"/>
        <v>17075</v>
      </c>
      <c r="G44" s="55">
        <f t="shared" si="1"/>
        <v>17075</v>
      </c>
      <c r="H44" s="55">
        <f t="shared" si="1"/>
        <v>17075</v>
      </c>
      <c r="I44" s="55">
        <f t="shared" si="1"/>
        <v>17075</v>
      </c>
      <c r="J44" s="55">
        <f t="shared" si="1"/>
        <v>17075</v>
      </c>
      <c r="K44" s="55">
        <f t="shared" si="1"/>
        <v>17325</v>
      </c>
      <c r="L44" s="55">
        <f t="shared" si="1"/>
        <v>17075</v>
      </c>
      <c r="M44" s="55">
        <f t="shared" si="1"/>
        <v>17075</v>
      </c>
      <c r="N44" s="55">
        <f t="shared" si="1"/>
        <v>17075</v>
      </c>
    </row>
    <row r="45" spans="1:14" ht="20.100000000000001" customHeight="1" x14ac:dyDescent="0.25">
      <c r="A45" s="245" t="s">
        <v>162</v>
      </c>
      <c r="B45" s="245"/>
      <c r="C45" s="55">
        <f>C27-C44</f>
        <v>87417</v>
      </c>
      <c r="D45" s="55">
        <f t="shared" ref="D45:K45" si="2">D27-D44</f>
        <v>87417</v>
      </c>
      <c r="E45" s="55">
        <f t="shared" si="2"/>
        <v>87417</v>
      </c>
      <c r="F45" s="55">
        <f t="shared" si="2"/>
        <v>90588</v>
      </c>
      <c r="G45" s="55">
        <f t="shared" si="2"/>
        <v>90588</v>
      </c>
      <c r="H45" s="55">
        <f t="shared" si="2"/>
        <v>90588</v>
      </c>
      <c r="I45" s="55">
        <f t="shared" si="2"/>
        <v>90588</v>
      </c>
      <c r="J45" s="55">
        <f t="shared" si="2"/>
        <v>93440</v>
      </c>
      <c r="K45" s="55">
        <f t="shared" si="2"/>
        <v>96135</v>
      </c>
      <c r="L45" s="55">
        <f>L27-L44</f>
        <v>96385</v>
      </c>
      <c r="M45" s="55">
        <f>M27-M44</f>
        <v>96385</v>
      </c>
      <c r="N45" s="55">
        <f>N27-N44</f>
        <v>96385</v>
      </c>
    </row>
    <row r="46" spans="1:14" ht="8.1" customHeight="1" x14ac:dyDescent="0.25">
      <c r="A46" s="249"/>
      <c r="B46" s="249"/>
      <c r="C46" s="249"/>
      <c r="D46" s="249"/>
      <c r="E46" s="249"/>
      <c r="F46" s="249"/>
      <c r="G46" s="249"/>
      <c r="H46" s="249"/>
      <c r="I46" s="249"/>
      <c r="J46" s="249"/>
      <c r="K46" s="249"/>
      <c r="L46" s="249"/>
      <c r="M46" s="249"/>
      <c r="N46" s="249"/>
    </row>
    <row r="47" spans="1:14" ht="21.95" customHeight="1" x14ac:dyDescent="0.25">
      <c r="A47" s="106" t="s">
        <v>88</v>
      </c>
      <c r="B47" s="106" t="s">
        <v>89</v>
      </c>
      <c r="C47" s="248" t="s">
        <v>160</v>
      </c>
      <c r="D47" s="248"/>
      <c r="E47" s="248"/>
      <c r="F47" s="248"/>
      <c r="G47" s="248"/>
      <c r="H47" s="248"/>
      <c r="I47" s="248"/>
      <c r="J47" s="248"/>
      <c r="K47" s="248"/>
      <c r="L47" s="248"/>
      <c r="M47" s="248"/>
      <c r="N47" s="248"/>
    </row>
    <row r="48" spans="1:14" ht="20.100000000000001" customHeight="1" x14ac:dyDescent="0.25">
      <c r="A48" s="54" t="str">
        <f>'EDIT PAY POSTING'!A48</f>
        <v>Arrear 1</v>
      </c>
      <c r="B48" s="49">
        <f>'EDIT PAY POSTING'!B48</f>
        <v>0</v>
      </c>
      <c r="C48" s="49">
        <f>'EDIT PAY POSTING'!C48</f>
        <v>0</v>
      </c>
      <c r="D48" s="49">
        <f>'EDIT PAY POSTING'!D48</f>
        <v>0</v>
      </c>
      <c r="E48" s="49">
        <f>'EDIT PAY POSTING'!E48</f>
        <v>0</v>
      </c>
      <c r="F48" s="49">
        <f>'EDIT PAY POSTING'!F48</f>
        <v>0</v>
      </c>
      <c r="G48" s="49">
        <f>'EDIT PAY POSTING'!G48</f>
        <v>0</v>
      </c>
      <c r="H48" s="49">
        <f>'EDIT PAY POSTING'!H48</f>
        <v>0</v>
      </c>
      <c r="I48" s="49">
        <f>'EDIT PAY POSTING'!I48</f>
        <v>0</v>
      </c>
      <c r="J48" s="49">
        <f>'EDIT PAY POSTING'!J48</f>
        <v>0</v>
      </c>
      <c r="K48" s="49">
        <f>'EDIT PAY POSTING'!K48</f>
        <v>0</v>
      </c>
      <c r="L48" s="49">
        <f>'EDIT PAY POSTING'!L48</f>
        <v>0</v>
      </c>
      <c r="M48" s="49">
        <f>'EDIT PAY POSTING'!M48</f>
        <v>0</v>
      </c>
      <c r="N48" s="49">
        <f>'EDIT PAY POSTING'!N48</f>
        <v>0</v>
      </c>
    </row>
    <row r="49" spans="1:14" ht="20.100000000000001" customHeight="1" x14ac:dyDescent="0.25">
      <c r="A49" s="54" t="str">
        <f>'EDIT PAY POSTING'!A49</f>
        <v>Arrear 2</v>
      </c>
      <c r="B49" s="49">
        <f>'EDIT PAY POSTING'!B49</f>
        <v>0</v>
      </c>
      <c r="C49" s="49">
        <f>'EDIT PAY POSTING'!C49</f>
        <v>0</v>
      </c>
      <c r="D49" s="49">
        <f>'EDIT PAY POSTING'!D49</f>
        <v>0</v>
      </c>
      <c r="E49" s="49">
        <f>'EDIT PAY POSTING'!E49</f>
        <v>0</v>
      </c>
      <c r="F49" s="49">
        <f>'EDIT PAY POSTING'!F49</f>
        <v>0</v>
      </c>
      <c r="G49" s="49">
        <f>'EDIT PAY POSTING'!G49</f>
        <v>0</v>
      </c>
      <c r="H49" s="49">
        <f>'EDIT PAY POSTING'!H49</f>
        <v>0</v>
      </c>
      <c r="I49" s="49">
        <f>'EDIT PAY POSTING'!I49</f>
        <v>0</v>
      </c>
      <c r="J49" s="49">
        <f>'EDIT PAY POSTING'!J49</f>
        <v>0</v>
      </c>
      <c r="K49" s="49">
        <f>'EDIT PAY POSTING'!K49</f>
        <v>0</v>
      </c>
      <c r="L49" s="49">
        <f>'EDIT PAY POSTING'!L49</f>
        <v>0</v>
      </c>
      <c r="M49" s="49">
        <f>'EDIT PAY POSTING'!M49</f>
        <v>0</v>
      </c>
      <c r="N49" s="49">
        <f>'EDIT PAY POSTING'!N49</f>
        <v>0</v>
      </c>
    </row>
    <row r="50" spans="1:14" ht="20.100000000000001" customHeight="1" x14ac:dyDescent="0.25">
      <c r="A50" s="54" t="str">
        <f>'EDIT PAY POSTING'!A50</f>
        <v>Arrear 3</v>
      </c>
      <c r="B50" s="49">
        <f>'EDIT PAY POSTING'!B50</f>
        <v>0</v>
      </c>
      <c r="C50" s="49">
        <f>'EDIT PAY POSTING'!C50</f>
        <v>0</v>
      </c>
      <c r="D50" s="49">
        <f>'EDIT PAY POSTING'!D50</f>
        <v>0</v>
      </c>
      <c r="E50" s="49">
        <f>'EDIT PAY POSTING'!E50</f>
        <v>0</v>
      </c>
      <c r="F50" s="49">
        <f>'EDIT PAY POSTING'!F50</f>
        <v>0</v>
      </c>
      <c r="G50" s="49">
        <f>'EDIT PAY POSTING'!G50</f>
        <v>0</v>
      </c>
      <c r="H50" s="49">
        <f>'EDIT PAY POSTING'!H50</f>
        <v>0</v>
      </c>
      <c r="I50" s="49">
        <f>'EDIT PAY POSTING'!I50</f>
        <v>0</v>
      </c>
      <c r="J50" s="49">
        <f>'EDIT PAY POSTING'!J50</f>
        <v>0</v>
      </c>
      <c r="K50" s="49">
        <f>'EDIT PAY POSTING'!K50</f>
        <v>0</v>
      </c>
      <c r="L50" s="49">
        <f>'EDIT PAY POSTING'!L50</f>
        <v>0</v>
      </c>
      <c r="M50" s="49">
        <f>'EDIT PAY POSTING'!M50</f>
        <v>0</v>
      </c>
      <c r="N50" s="49">
        <f>'EDIT PAY POSTING'!N50</f>
        <v>0</v>
      </c>
    </row>
    <row r="51" spans="1:14" ht="20.100000000000001" customHeight="1" x14ac:dyDescent="0.25">
      <c r="A51" s="54" t="str">
        <f>'EDIT PAY POSTING'!A51</f>
        <v>Arrear 4</v>
      </c>
      <c r="B51" s="49">
        <f>'EDIT PAY POSTING'!B51</f>
        <v>0</v>
      </c>
      <c r="C51" s="49">
        <f>'EDIT PAY POSTING'!C51</f>
        <v>0</v>
      </c>
      <c r="D51" s="49">
        <f>'EDIT PAY POSTING'!D51</f>
        <v>0</v>
      </c>
      <c r="E51" s="49">
        <f>'EDIT PAY POSTING'!E51</f>
        <v>0</v>
      </c>
      <c r="F51" s="49">
        <f>'EDIT PAY POSTING'!F51</f>
        <v>0</v>
      </c>
      <c r="G51" s="49">
        <f>'EDIT PAY POSTING'!G51</f>
        <v>0</v>
      </c>
      <c r="H51" s="49">
        <f>'EDIT PAY POSTING'!H51</f>
        <v>0</v>
      </c>
      <c r="I51" s="49">
        <f>'EDIT PAY POSTING'!I51</f>
        <v>0</v>
      </c>
      <c r="J51" s="49">
        <f>'EDIT PAY POSTING'!J51</f>
        <v>0</v>
      </c>
      <c r="K51" s="49">
        <f>'EDIT PAY POSTING'!K51</f>
        <v>0</v>
      </c>
      <c r="L51" s="49">
        <f>'EDIT PAY POSTING'!L51</f>
        <v>0</v>
      </c>
      <c r="M51" s="49">
        <f>'EDIT PAY POSTING'!M51</f>
        <v>0</v>
      </c>
      <c r="N51" s="49">
        <f>'EDIT PAY POSTING'!N51</f>
        <v>0</v>
      </c>
    </row>
    <row r="52" spans="1:14" ht="20.100000000000001" customHeight="1" x14ac:dyDescent="0.25">
      <c r="A52" s="245" t="s">
        <v>49</v>
      </c>
      <c r="B52" s="245"/>
      <c r="C52" s="48">
        <f>SUM(C48:C51)</f>
        <v>0</v>
      </c>
      <c r="D52" s="48">
        <f t="shared" ref="D52:K52" si="3">SUM(D48:D51)</f>
        <v>0</v>
      </c>
      <c r="E52" s="48">
        <f t="shared" si="3"/>
        <v>0</v>
      </c>
      <c r="F52" s="48">
        <f t="shared" si="3"/>
        <v>0</v>
      </c>
      <c r="G52" s="48">
        <f t="shared" si="3"/>
        <v>0</v>
      </c>
      <c r="H52" s="48">
        <f t="shared" si="3"/>
        <v>0</v>
      </c>
      <c r="I52" s="48">
        <f t="shared" si="3"/>
        <v>0</v>
      </c>
      <c r="J52" s="48">
        <f t="shared" si="3"/>
        <v>0</v>
      </c>
      <c r="K52" s="48">
        <f t="shared" si="3"/>
        <v>0</v>
      </c>
      <c r="L52" s="48">
        <f>SUM(L48:L51)</f>
        <v>0</v>
      </c>
      <c r="M52" s="48">
        <f>SUM(M48:M51)</f>
        <v>0</v>
      </c>
      <c r="N52" s="48">
        <f>SUM(N48:N51)</f>
        <v>0</v>
      </c>
    </row>
    <row r="53" spans="1:14" ht="8.1" customHeight="1" x14ac:dyDescent="0.25">
      <c r="A53" s="246"/>
      <c r="B53" s="246"/>
      <c r="C53" s="246"/>
      <c r="D53" s="246"/>
      <c r="E53" s="246"/>
      <c r="F53" s="246"/>
      <c r="G53" s="246"/>
      <c r="H53" s="246"/>
      <c r="I53" s="246"/>
      <c r="J53" s="246"/>
      <c r="K53" s="246"/>
      <c r="L53" s="246"/>
      <c r="M53" s="246"/>
      <c r="N53" s="246"/>
    </row>
    <row r="54" spans="1:14" ht="21.95" customHeight="1" x14ac:dyDescent="0.25">
      <c r="A54" s="247" t="s">
        <v>74</v>
      </c>
      <c r="B54" s="121" t="s">
        <v>89</v>
      </c>
      <c r="C54" s="248" t="s">
        <v>191</v>
      </c>
      <c r="D54" s="248"/>
      <c r="E54" s="248"/>
      <c r="F54" s="248"/>
      <c r="G54" s="248"/>
      <c r="H54" s="248"/>
      <c r="I54" s="248"/>
      <c r="J54" s="248"/>
      <c r="K54" s="248"/>
      <c r="L54" s="248"/>
      <c r="M54" s="248"/>
      <c r="N54" s="248"/>
    </row>
    <row r="55" spans="1:14" ht="23.25" customHeight="1" x14ac:dyDescent="0.25">
      <c r="A55" s="247"/>
      <c r="B55" s="20">
        <f>'EDIT PAY POSTING'!B55</f>
        <v>0</v>
      </c>
      <c r="C55" s="20">
        <f>'EDIT PAY POSTING'!C55</f>
        <v>0</v>
      </c>
      <c r="D55" s="20">
        <f>'EDIT PAY POSTING'!D55</f>
        <v>0</v>
      </c>
      <c r="E55" s="20">
        <f>'EDIT PAY POSTING'!E55</f>
        <v>0</v>
      </c>
      <c r="F55" s="20">
        <f>'EDIT PAY POSTING'!F55</f>
        <v>0</v>
      </c>
      <c r="G55" s="20">
        <f>'EDIT PAY POSTING'!G55</f>
        <v>0</v>
      </c>
      <c r="H55" s="20">
        <f>'EDIT PAY POSTING'!H55</f>
        <v>0</v>
      </c>
      <c r="I55" s="20">
        <f>'EDIT PAY POSTING'!I55</f>
        <v>0</v>
      </c>
      <c r="J55" s="20">
        <f>'EDIT PAY POSTING'!J55</f>
        <v>0</v>
      </c>
      <c r="K55" s="20">
        <f>'EDIT PAY POSTING'!K55</f>
        <v>53436</v>
      </c>
      <c r="L55" s="20">
        <f>'EDIT PAY POSTING'!L55</f>
        <v>0</v>
      </c>
      <c r="M55" s="20">
        <f>'EDIT PAY POSTING'!M55</f>
        <v>0</v>
      </c>
      <c r="N55" s="20">
        <f>'EDIT PAY POSTING'!N55</f>
        <v>0</v>
      </c>
    </row>
    <row r="56" spans="1:14" ht="8.1" customHeight="1" x14ac:dyDescent="0.25">
      <c r="A56" s="244"/>
      <c r="B56" s="244"/>
      <c r="C56" s="244"/>
      <c r="D56" s="244"/>
      <c r="E56" s="244"/>
      <c r="F56" s="244"/>
      <c r="G56" s="244"/>
      <c r="H56" s="244"/>
      <c r="I56" s="244"/>
      <c r="J56" s="244"/>
      <c r="K56" s="244"/>
      <c r="L56" s="244"/>
      <c r="M56" s="244"/>
      <c r="N56" s="244"/>
    </row>
    <row r="57" spans="1:14" ht="21.95" customHeight="1" x14ac:dyDescent="0.25">
      <c r="A57" s="245" t="s">
        <v>190</v>
      </c>
      <c r="B57" s="245"/>
      <c r="C57" s="48">
        <f>SUM(C45,C52,C55)</f>
        <v>87417</v>
      </c>
      <c r="D57" s="48">
        <f t="shared" ref="D57:N57" si="4">SUM(D45,D52,D55)</f>
        <v>87417</v>
      </c>
      <c r="E57" s="48">
        <f t="shared" si="4"/>
        <v>87417</v>
      </c>
      <c r="F57" s="48">
        <f t="shared" si="4"/>
        <v>90588</v>
      </c>
      <c r="G57" s="48">
        <f t="shared" si="4"/>
        <v>90588</v>
      </c>
      <c r="H57" s="48">
        <f t="shared" si="4"/>
        <v>90588</v>
      </c>
      <c r="I57" s="48">
        <f t="shared" si="4"/>
        <v>90588</v>
      </c>
      <c r="J57" s="48">
        <f t="shared" si="4"/>
        <v>93440</v>
      </c>
      <c r="K57" s="48">
        <f t="shared" si="4"/>
        <v>149571</v>
      </c>
      <c r="L57" s="48">
        <f t="shared" si="4"/>
        <v>96385</v>
      </c>
      <c r="M57" s="48">
        <f t="shared" si="4"/>
        <v>96385</v>
      </c>
      <c r="N57" s="48">
        <f t="shared" si="4"/>
        <v>96385</v>
      </c>
    </row>
    <row r="58" spans="1:14" ht="8.1" customHeight="1" x14ac:dyDescent="0.25">
      <c r="A58" s="244"/>
      <c r="B58" s="244"/>
      <c r="C58" s="244"/>
      <c r="D58" s="244"/>
      <c r="E58" s="244"/>
      <c r="F58" s="244"/>
      <c r="G58" s="244"/>
      <c r="H58" s="244"/>
      <c r="I58" s="244"/>
      <c r="J58" s="244"/>
      <c r="K58" s="244"/>
      <c r="L58" s="244"/>
      <c r="M58" s="244"/>
      <c r="N58" s="244"/>
    </row>
    <row r="59" spans="1:14" ht="30.75" customHeight="1" x14ac:dyDescent="0.25">
      <c r="A59" s="241"/>
      <c r="B59" s="242"/>
      <c r="C59" s="242"/>
      <c r="D59" s="242"/>
      <c r="E59" s="243"/>
      <c r="F59" s="240"/>
      <c r="G59" s="240"/>
      <c r="H59" s="240"/>
      <c r="I59" s="240"/>
      <c r="J59" s="240"/>
      <c r="K59" s="240"/>
      <c r="L59" s="240"/>
      <c r="M59" s="240"/>
      <c r="N59" s="240"/>
    </row>
    <row r="60" spans="1:14" ht="3" customHeight="1" x14ac:dyDescent="0.25">
      <c r="A60" s="244"/>
      <c r="B60" s="244"/>
      <c r="C60" s="244"/>
      <c r="D60" s="244"/>
      <c r="E60" s="244"/>
      <c r="F60" s="244"/>
      <c r="G60" s="244"/>
      <c r="H60" s="244"/>
      <c r="I60" s="244"/>
      <c r="J60" s="244"/>
      <c r="K60" s="244"/>
      <c r="L60" s="244"/>
      <c r="M60" s="244"/>
      <c r="N60" s="244"/>
    </row>
    <row r="61" spans="1:14" ht="21.95" customHeight="1" x14ac:dyDescent="0.25">
      <c r="A61" s="240" t="s">
        <v>26</v>
      </c>
      <c r="B61" s="240"/>
      <c r="C61" s="240"/>
      <c r="D61" s="240"/>
      <c r="E61" s="240"/>
      <c r="F61" s="240"/>
      <c r="G61" s="240"/>
      <c r="H61" s="240"/>
      <c r="I61" s="240"/>
      <c r="J61" s="240" t="s">
        <v>188</v>
      </c>
      <c r="K61" s="240"/>
      <c r="L61" s="240"/>
      <c r="M61" s="240"/>
      <c r="N61" s="240"/>
    </row>
    <row r="62" spans="1:14" ht="20.100000000000001" customHeight="1" x14ac:dyDescent="0.25"/>
  </sheetData>
  <sheetProtection password="CDA0" sheet="1" objects="1" scenarios="1"/>
  <mergeCells count="43">
    <mergeCell ref="A1:N1"/>
    <mergeCell ref="B6:D6"/>
    <mergeCell ref="F6:H6"/>
    <mergeCell ref="J6:K6"/>
    <mergeCell ref="M6:N6"/>
    <mergeCell ref="B7:D7"/>
    <mergeCell ref="F7:H7"/>
    <mergeCell ref="J7:K7"/>
    <mergeCell ref="M7:N7"/>
    <mergeCell ref="A2:N2"/>
    <mergeCell ref="A3:N3"/>
    <mergeCell ref="A4:N4"/>
    <mergeCell ref="B5:D5"/>
    <mergeCell ref="F5:H5"/>
    <mergeCell ref="J5:K5"/>
    <mergeCell ref="M5:N5"/>
    <mergeCell ref="A8:N8"/>
    <mergeCell ref="A10:A14"/>
    <mergeCell ref="A15:N15"/>
    <mergeCell ref="A16:N16"/>
    <mergeCell ref="A27:B27"/>
    <mergeCell ref="A17:A26"/>
    <mergeCell ref="A28:N28"/>
    <mergeCell ref="A29:N29"/>
    <mergeCell ref="C47:N47"/>
    <mergeCell ref="A44:B44"/>
    <mergeCell ref="A45:B45"/>
    <mergeCell ref="A46:N46"/>
    <mergeCell ref="A30:A43"/>
    <mergeCell ref="A58:N58"/>
    <mergeCell ref="A60:N60"/>
    <mergeCell ref="A52:B52"/>
    <mergeCell ref="A53:N53"/>
    <mergeCell ref="A54:A55"/>
    <mergeCell ref="C54:N54"/>
    <mergeCell ref="A56:N56"/>
    <mergeCell ref="A57:B57"/>
    <mergeCell ref="J61:N61"/>
    <mergeCell ref="J59:N59"/>
    <mergeCell ref="F59:I59"/>
    <mergeCell ref="F61:I61"/>
    <mergeCell ref="A61:E61"/>
    <mergeCell ref="A59:E59"/>
  </mergeCells>
  <printOptions horizontalCentered="1" verticalCentered="1"/>
  <pageMargins left="0.55496062999999995" right="0.15496062992126" top="0.50370078699999998" bottom="0.2" header="0.25" footer="0.35"/>
  <pageSetup paperSize="9" scale="90" fitToHeight="2" orientation="landscape" r:id="rId1"/>
  <headerFooter>
    <oddHeader>&amp;C&amp;"-,Bold"&amp;K000000Made By :-BHAGIRATH MAL KALWANIYAN ,KOLIYA</oddHeader>
    <oddFooter>&amp;C&amp;"-,Bold"Made By :-BHAGIRATH MAL KALWANIYAN ,KOLIYA</oddFooter>
  </headerFooter>
  <rowBreaks count="1" manualBreakCount="1">
    <brk id="28"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HOW TO USE</vt:lpstr>
      <vt:lpstr>DA RATE</vt:lpstr>
      <vt:lpstr>शालादर्पण कार्मिक DATA</vt:lpstr>
      <vt:lpstr>कार्मिक विवरण</vt:lpstr>
      <vt:lpstr>बिल और T.V.न.</vt:lpstr>
      <vt:lpstr>भते</vt:lpstr>
      <vt:lpstr>कटोतियाँ</vt:lpstr>
      <vt:lpstr>EDIT PAY POSTING</vt:lpstr>
      <vt:lpstr>PRINT PAY POSTING </vt:lpstr>
      <vt:lpstr>DA</vt:lpstr>
      <vt:lpstr>'EDIT PAY POSTING'!Print_Area</vt:lpstr>
      <vt:lpstr>'PRINT PAY POSTING '!Print_Area</vt:lpstr>
      <vt:lpstr>'EDIT PAY POSTING'!Print_Titles</vt:lpstr>
      <vt:lpstr>'PRINT PAY POSTING '!Print_Titles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bhagirath mal</dc:creator>
  <cp:lastModifiedBy>Admin</cp:lastModifiedBy>
  <cp:lastPrinted>2024-01-14T13:09:48Z</cp:lastPrinted>
  <dcterms:created xsi:type="dcterms:W3CDTF">2021-01-22T13:40:59Z</dcterms:created>
  <dcterms:modified xsi:type="dcterms:W3CDTF">2024-01-19T16:43:30Z</dcterms:modified>
</cp:coreProperties>
</file>