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360" yWindow="45" windowWidth="11415" windowHeight="5610"/>
  </bookViews>
  <sheets>
    <sheet name="NUMBER" sheetId="6" r:id="rId1"/>
  </sheets>
  <definedNames>
    <definedName name="ENG">INDEX(#REF!,MATCH(#REF!,#REF!,0))</definedName>
    <definedName name="Pronouns">#REF!</definedName>
    <definedName name="VERB">#REF!</definedName>
    <definedName name="वर्ण">#REF!</definedName>
  </definedNames>
  <calcPr calcId="145621"/>
</workbook>
</file>

<file path=xl/calcChain.xml><?xml version="1.0" encoding="utf-8"?>
<calcChain xmlns="http://schemas.openxmlformats.org/spreadsheetml/2006/main">
  <c r="B2" i="6" l="1"/>
  <c r="C2" i="6" l="1"/>
  <c r="D2" i="6" s="1"/>
  <c r="G2" i="6" l="1"/>
  <c r="E2" i="6"/>
  <c r="K2" i="6" l="1"/>
  <c r="P2" i="6" s="1"/>
  <c r="L2" i="6"/>
  <c r="Q2" i="6" s="1"/>
  <c r="R2" i="6" s="1"/>
  <c r="H2" i="6"/>
  <c r="M2" i="6" s="1"/>
  <c r="F2" i="6"/>
  <c r="S2" i="6" l="1"/>
  <c r="T2" i="6" s="1"/>
  <c r="I2" i="6"/>
  <c r="N2" i="6" s="1"/>
  <c r="J2" i="6"/>
  <c r="O2" i="6" s="1"/>
  <c r="U2" i="6" l="1"/>
  <c r="V2" i="6" s="1"/>
  <c r="W2" i="6" s="1"/>
  <c r="X2" i="6" l="1"/>
  <c r="A17" i="6" l="1"/>
  <c r="BK17" i="6" s="1"/>
  <c r="A16" i="6"/>
  <c r="BK16" i="6" s="1"/>
  <c r="Y2" i="6"/>
  <c r="D19" i="6" s="1"/>
  <c r="A21" i="6"/>
  <c r="A22" i="6"/>
  <c r="A23" i="6"/>
  <c r="A18" i="6"/>
  <c r="BK18" i="6" s="1"/>
  <c r="A19" i="6"/>
  <c r="BK19" i="6" s="1"/>
  <c r="A20" i="6"/>
  <c r="BK20" i="6" s="1"/>
  <c r="AP22" i="6" l="1"/>
  <c r="AF22" i="6"/>
  <c r="Y13" i="6"/>
  <c r="AJ13" i="6"/>
  <c r="C25" i="6"/>
  <c r="U22" i="6"/>
  <c r="K22" i="6"/>
  <c r="AF19" i="6"/>
  <c r="V19" i="6"/>
  <c r="A3" i="6"/>
  <c r="BK3" i="6" s="1"/>
  <c r="B6" i="6"/>
  <c r="C6" i="6" s="1"/>
  <c r="BK23" i="6" s="1"/>
  <c r="B5" i="6"/>
  <c r="B7" i="6"/>
  <c r="C7" i="6" s="1"/>
  <c r="D16" i="6" l="1"/>
  <c r="BK21" i="6"/>
  <c r="C5" i="6"/>
  <c r="BK22" i="6" s="1"/>
  <c r="AG4" i="6" s="1"/>
</calcChain>
</file>

<file path=xl/sharedStrings.xml><?xml version="1.0" encoding="utf-8"?>
<sst xmlns="http://schemas.openxmlformats.org/spreadsheetml/2006/main" count="64" uniqueCount="54">
  <si>
    <t>S</t>
  </si>
  <si>
    <t>VES</t>
  </si>
  <si>
    <t>IES</t>
  </si>
  <si>
    <t>ES</t>
  </si>
  <si>
    <t>SHEEP</t>
  </si>
  <si>
    <t>FISH</t>
  </si>
  <si>
    <t>DEER</t>
  </si>
  <si>
    <t>OXEN</t>
  </si>
  <si>
    <t>OX</t>
  </si>
  <si>
    <t>CHILDREN</t>
  </si>
  <si>
    <t>CHILD</t>
  </si>
  <si>
    <t>TEETH</t>
  </si>
  <si>
    <t>TOOTH</t>
  </si>
  <si>
    <t>FEET</t>
  </si>
  <si>
    <t>FOOT</t>
  </si>
  <si>
    <t>WOMEN</t>
  </si>
  <si>
    <t>WOMAN</t>
  </si>
  <si>
    <t>MEN</t>
  </si>
  <si>
    <t>MAN</t>
  </si>
  <si>
    <t>SAFES</t>
  </si>
  <si>
    <t>SAFE</t>
  </si>
  <si>
    <t>CHIEF</t>
  </si>
  <si>
    <t>ROOFS</t>
  </si>
  <si>
    <t>ROOF</t>
  </si>
  <si>
    <t xml:space="preserve">कुछ संज्ञाओं एकवचन एवं बहुवचन समान ही रहता है </t>
  </si>
  <si>
    <t xml:space="preserve">कुछ एकवचन संज्ञा के अन्दर के स्वर बदलकर बहुवचन बनाते हैं </t>
  </si>
  <si>
    <t>अपवाद स्वरूप कुछ एकवचन संज्ञाओं पर कभी-कभी कोई नियम लागू नहीं होता है</t>
  </si>
  <si>
    <t>बहुवचन बनाते हैं I</t>
  </si>
  <si>
    <t>कुछ एकवचन संज्ञा के अन्त में</t>
  </si>
  <si>
    <t>हो तो</t>
  </si>
  <si>
    <t>हटाकर</t>
  </si>
  <si>
    <t>जिन एकवचन संज्ञा के अंत में</t>
  </si>
  <si>
    <t xml:space="preserve">  'S' </t>
  </si>
  <si>
    <t xml:space="preserve">  'SS' </t>
  </si>
  <si>
    <t xml:space="preserve">  'CH' </t>
  </si>
  <si>
    <t xml:space="preserve">  'X' </t>
  </si>
  <si>
    <t xml:space="preserve">  'O' </t>
  </si>
  <si>
    <t xml:space="preserve">  'Y' </t>
  </si>
  <si>
    <t xml:space="preserve">  'F' </t>
  </si>
  <si>
    <t xml:space="preserve">  'FE' </t>
  </si>
  <si>
    <t xml:space="preserve">  'REN' </t>
  </si>
  <si>
    <t xml:space="preserve">  'EN' </t>
  </si>
  <si>
    <t xml:space="preserve">  'ES' </t>
  </si>
  <si>
    <t xml:space="preserve">  'IES' </t>
  </si>
  <si>
    <t xml:space="preserve"> 'VES' </t>
  </si>
  <si>
    <t xml:space="preserve">लगाकर </t>
  </si>
  <si>
    <t xml:space="preserve">नियम - </t>
  </si>
  <si>
    <t>हो और उससे पहले व्यंजन (Consonant) हो तो</t>
  </si>
  <si>
    <t>हो और उससे पहले स्वर (Vowel) हो तो</t>
  </si>
  <si>
    <t>एकवचन - SINGULAR</t>
  </si>
  <si>
    <t>PLURAL - बहुवचन</t>
  </si>
  <si>
    <t>नीचे गुलाबी बॉक्स में एकवचन (SINGULAR) संज्ञा (NOUN) बड़ी वर्णमाला (Capital Letter) में लिखकर बहुवचन (PLURAL) प्राप्त करें-</t>
  </si>
  <si>
    <t>साधारणतया एकवचन संज्ञा के अंत में</t>
  </si>
  <si>
    <t>GIRL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</si>
</sst>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36"/>
      <color rgb="FFC00000"/>
      <name val="Arial"/>
      <family val="2"/>
    </font>
    <font>
      <b/>
      <sz val="36"/>
      <color rgb="FFFFFF00"/>
      <name val="Arial"/>
      <family val="2"/>
    </font>
    <font>
      <b/>
      <sz val="28"/>
      <color rgb="FF99FF33"/>
      <name val="Arial"/>
      <family val="2"/>
    </font>
    <font>
      <b/>
      <sz val="36"/>
      <name val="Arial"/>
      <family val="2"/>
    </font>
    <font>
      <sz val="36"/>
      <name val="Calibri"/>
      <family val="2"/>
      <scheme val="minor"/>
    </font>
    <font>
      <sz val="11"/>
      <name val="Kruti Dev 010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8"/>
      <name val="Arial"/>
      <family val="2"/>
    </font>
    <font>
      <b/>
      <sz val="48"/>
      <color rgb="FF000099"/>
      <name val="Arial"/>
      <family val="2"/>
    </font>
    <font>
      <b/>
      <sz val="28"/>
      <color rgb="FF00FFFF"/>
      <name val="Arial"/>
      <family val="2"/>
    </font>
    <font>
      <b/>
      <sz val="48"/>
      <color rgb="FF006600"/>
      <name val="Arial"/>
      <family val="2"/>
    </font>
    <font>
      <sz val="8"/>
      <color theme="0"/>
      <name val="Kruti Dev 010"/>
    </font>
    <font>
      <sz val="8"/>
      <color theme="0"/>
      <name val="Arial"/>
      <family val="2"/>
    </font>
    <font>
      <b/>
      <sz val="16"/>
      <color theme="0"/>
      <name val="Arial"/>
      <family val="2"/>
    </font>
    <font>
      <sz val="11"/>
      <color rgb="FF7030A0"/>
      <name val="Calibri"/>
      <family val="2"/>
      <scheme val="minor"/>
    </font>
    <font>
      <b/>
      <sz val="36"/>
      <color rgb="FF7030A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Fill="1" applyProtection="1">
      <protection hidden="1"/>
    </xf>
    <xf numFmtId="0" fontId="0" fillId="0" borderId="0" xfId="0" applyProtection="1">
      <protection hidden="1"/>
    </xf>
    <xf numFmtId="0" fontId="2" fillId="0" borderId="0" xfId="0" applyFont="1" applyFill="1" applyAlignment="1" applyProtection="1">
      <alignment horizontal="left" vertical="center"/>
      <protection hidden="1"/>
    </xf>
    <xf numFmtId="0" fontId="2" fillId="0" borderId="0" xfId="0" quotePrefix="1" applyFont="1" applyFill="1" applyProtection="1">
      <protection hidden="1"/>
    </xf>
    <xf numFmtId="0" fontId="2" fillId="0" borderId="0" xfId="0" applyFont="1" applyFill="1" applyProtection="1">
      <protection hidden="1"/>
    </xf>
    <xf numFmtId="0" fontId="2" fillId="0" borderId="0" xfId="0" applyFont="1" applyFill="1" applyAlignment="1" applyProtection="1">
      <alignment vertical="center"/>
      <protection hidden="1"/>
    </xf>
    <xf numFmtId="0" fontId="20" fillId="3" borderId="0" xfId="0" applyFont="1" applyFill="1" applyProtection="1">
      <protection hidden="1"/>
    </xf>
    <xf numFmtId="0" fontId="1" fillId="5" borderId="0" xfId="0" applyFont="1" applyFill="1" applyProtection="1">
      <protection hidden="1"/>
    </xf>
    <xf numFmtId="0" fontId="13" fillId="5" borderId="0" xfId="0" applyFont="1" applyFill="1" applyAlignment="1" applyProtection="1">
      <alignment vertical="center"/>
      <protection hidden="1"/>
    </xf>
    <xf numFmtId="0" fontId="13" fillId="5" borderId="0" xfId="0" applyFont="1" applyFill="1" applyProtection="1">
      <protection hidden="1"/>
    </xf>
    <xf numFmtId="0" fontId="7" fillId="5" borderId="7" xfId="0" applyFont="1" applyFill="1" applyBorder="1" applyAlignment="1" applyProtection="1">
      <alignment vertical="center"/>
      <protection hidden="1"/>
    </xf>
    <xf numFmtId="0" fontId="2" fillId="0" borderId="0" xfId="0" applyFont="1" applyFill="1" applyAlignment="1" applyProtection="1">
      <alignment horizontal="right" vertical="center"/>
      <protection hidden="1"/>
    </xf>
    <xf numFmtId="0" fontId="9" fillId="2" borderId="0" xfId="0" applyFont="1" applyFill="1" applyProtection="1">
      <protection hidden="1"/>
    </xf>
    <xf numFmtId="0" fontId="8" fillId="5" borderId="0" xfId="0" applyFont="1" applyFill="1" applyBorder="1" applyAlignment="1" applyProtection="1">
      <alignment vertical="center"/>
      <protection hidden="1"/>
    </xf>
    <xf numFmtId="0" fontId="8" fillId="5" borderId="5" xfId="0" applyFont="1" applyFill="1" applyBorder="1" applyAlignment="1" applyProtection="1">
      <alignment vertical="center"/>
      <protection hidden="1"/>
    </xf>
    <xf numFmtId="0" fontId="8" fillId="5" borderId="4" xfId="0" applyFont="1" applyFill="1" applyBorder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8" fillId="0" borderId="5" xfId="0" applyFont="1" applyFill="1" applyBorder="1" applyAlignment="1" applyProtection="1">
      <alignment vertical="center"/>
      <protection hidden="1"/>
    </xf>
    <xf numFmtId="0" fontId="9" fillId="0" borderId="0" xfId="0" applyFont="1" applyFill="1" applyProtection="1">
      <protection hidden="1"/>
    </xf>
    <xf numFmtId="0" fontId="8" fillId="0" borderId="4" xfId="0" applyFont="1" applyFill="1" applyBorder="1" applyAlignment="1" applyProtection="1">
      <alignment vertical="center"/>
      <protection hidden="1"/>
    </xf>
    <xf numFmtId="0" fontId="10" fillId="0" borderId="0" xfId="0" applyFont="1" applyFill="1" applyProtection="1">
      <protection hidden="1"/>
    </xf>
    <xf numFmtId="0" fontId="3" fillId="5" borderId="0" xfId="0" applyFont="1" applyFill="1" applyProtection="1">
      <protection hidden="1"/>
    </xf>
    <xf numFmtId="0" fontId="1" fillId="5" borderId="0" xfId="0" applyFont="1" applyFill="1" applyBorder="1" applyProtection="1">
      <protection hidden="1"/>
    </xf>
    <xf numFmtId="0" fontId="20" fillId="3" borderId="0" xfId="0" applyFont="1" applyFill="1" applyBorder="1" applyProtection="1">
      <protection hidden="1"/>
    </xf>
    <xf numFmtId="0" fontId="1" fillId="0" borderId="0" xfId="0" applyFont="1" applyFill="1" applyBorder="1" applyProtection="1">
      <protection hidden="1"/>
    </xf>
    <xf numFmtId="0" fontId="21" fillId="3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8" fillId="3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12" fillId="0" borderId="0" xfId="0" applyFont="1" applyFill="1" applyBorder="1" applyAlignment="1" applyProtection="1">
      <alignment horizontal="left" vertical="center"/>
      <protection hidden="1"/>
    </xf>
    <xf numFmtId="0" fontId="12" fillId="0" borderId="5" xfId="0" applyFont="1" applyFill="1" applyBorder="1" applyAlignment="1" applyProtection="1">
      <alignment horizontal="left" vertical="center"/>
      <protection hidden="1"/>
    </xf>
    <xf numFmtId="0" fontId="18" fillId="5" borderId="0" xfId="0" applyFont="1" applyFill="1" applyAlignment="1" applyProtection="1">
      <alignment horizontal="left" vertical="center"/>
      <protection hidden="1"/>
    </xf>
    <xf numFmtId="0" fontId="18" fillId="5" borderId="5" xfId="0" applyFont="1" applyFill="1" applyBorder="1" applyAlignment="1" applyProtection="1">
      <alignment horizontal="left" vertical="center"/>
      <protection hidden="1"/>
    </xf>
    <xf numFmtId="0" fontId="11" fillId="0" borderId="4" xfId="0" applyFont="1" applyFill="1" applyBorder="1" applyAlignment="1" applyProtection="1">
      <alignment horizontal="left" vertical="center"/>
      <protection hidden="1"/>
    </xf>
    <xf numFmtId="0" fontId="11" fillId="0" borderId="0" xfId="0" applyFont="1" applyFill="1" applyBorder="1" applyAlignment="1" applyProtection="1">
      <alignment horizontal="left"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11" fillId="0" borderId="5" xfId="0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 applyProtection="1">
      <alignment horizontal="center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horizontal="center" vertical="center"/>
      <protection hidden="1"/>
    </xf>
    <xf numFmtId="0" fontId="6" fillId="2" borderId="3" xfId="0" applyFont="1" applyFill="1" applyBorder="1" applyAlignment="1" applyProtection="1">
      <alignment horizontal="center" vertical="center"/>
      <protection hidden="1"/>
    </xf>
    <xf numFmtId="0" fontId="6" fillId="2" borderId="5" xfId="0" applyFont="1" applyFill="1" applyBorder="1" applyAlignment="1" applyProtection="1">
      <alignment horizontal="center" vertical="center"/>
      <protection hidden="1"/>
    </xf>
    <xf numFmtId="0" fontId="17" fillId="5" borderId="0" xfId="0" applyFont="1" applyFill="1" applyAlignment="1" applyProtection="1">
      <alignment horizontal="left" vertical="center"/>
      <protection hidden="1"/>
    </xf>
    <xf numFmtId="0" fontId="17" fillId="5" borderId="5" xfId="0" applyFont="1" applyFill="1" applyBorder="1" applyAlignment="1" applyProtection="1">
      <alignment horizontal="left" vertical="center"/>
      <protection hidden="1"/>
    </xf>
    <xf numFmtId="0" fontId="17" fillId="5" borderId="0" xfId="0" applyFont="1" applyFill="1" applyBorder="1" applyAlignment="1" applyProtection="1">
      <alignment horizontal="left" vertical="center"/>
      <protection hidden="1"/>
    </xf>
    <xf numFmtId="0" fontId="12" fillId="0" borderId="4" xfId="0" applyFont="1" applyFill="1" applyBorder="1" applyAlignment="1" applyProtection="1">
      <alignment horizontal="center" vertical="center"/>
      <protection hidden="1"/>
    </xf>
    <xf numFmtId="0" fontId="12" fillId="0" borderId="5" xfId="0" applyFont="1" applyFill="1" applyBorder="1" applyAlignment="1" applyProtection="1">
      <alignment horizontal="center" vertical="center"/>
      <protection hidden="1"/>
    </xf>
    <xf numFmtId="0" fontId="12" fillId="0" borderId="6" xfId="0" applyFont="1" applyFill="1" applyBorder="1" applyAlignment="1" applyProtection="1">
      <alignment horizontal="center" vertical="center"/>
      <protection hidden="1"/>
    </xf>
    <xf numFmtId="0" fontId="12" fillId="0" borderId="7" xfId="0" applyFont="1" applyFill="1" applyBorder="1" applyAlignment="1" applyProtection="1">
      <alignment horizontal="center" vertical="center"/>
      <protection hidden="1"/>
    </xf>
    <xf numFmtId="0" fontId="12" fillId="0" borderId="8" xfId="0" applyFont="1" applyFill="1" applyBorder="1" applyAlignment="1" applyProtection="1">
      <alignment horizontal="center" vertical="center"/>
      <protection hidden="1"/>
    </xf>
    <xf numFmtId="0" fontId="11" fillId="0" borderId="4" xfId="0" applyFont="1" applyFill="1" applyBorder="1" applyAlignment="1" applyProtection="1">
      <alignment horizont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15" fillId="6" borderId="0" xfId="0" applyFont="1" applyFill="1" applyAlignment="1" applyProtection="1">
      <alignment horizontal="center" vertical="center"/>
      <protection hidden="1"/>
    </xf>
    <xf numFmtId="0" fontId="5" fillId="7" borderId="11" xfId="0" applyFont="1" applyFill="1" applyBorder="1" applyAlignment="1" applyProtection="1">
      <alignment horizontal="center" vertical="center" wrapText="1"/>
      <protection hidden="1"/>
    </xf>
    <xf numFmtId="0" fontId="5" fillId="7" borderId="9" xfId="0" applyFont="1" applyFill="1" applyBorder="1" applyAlignment="1" applyProtection="1">
      <alignment horizontal="center" vertical="center" wrapText="1"/>
      <protection hidden="1"/>
    </xf>
    <xf numFmtId="0" fontId="5" fillId="7" borderId="10" xfId="0" applyFont="1" applyFill="1" applyBorder="1" applyAlignment="1" applyProtection="1">
      <alignment horizontal="center" vertical="center" wrapText="1"/>
      <protection hidden="1"/>
    </xf>
    <xf numFmtId="0" fontId="14" fillId="4" borderId="11" xfId="0" applyFont="1" applyFill="1" applyBorder="1" applyAlignment="1" applyProtection="1">
      <alignment horizontal="center" vertical="center"/>
      <protection locked="0"/>
    </xf>
    <xf numFmtId="0" fontId="14" fillId="4" borderId="9" xfId="0" applyFont="1" applyFill="1" applyBorder="1" applyAlignment="1" applyProtection="1">
      <alignment horizontal="center" vertical="center"/>
      <protection locked="0"/>
    </xf>
    <xf numFmtId="0" fontId="14" fillId="4" borderId="10" xfId="0" applyFont="1" applyFill="1" applyBorder="1" applyAlignment="1" applyProtection="1">
      <alignment horizontal="center" vertical="center"/>
      <protection locked="0"/>
    </xf>
    <xf numFmtId="0" fontId="16" fillId="4" borderId="11" xfId="0" applyFont="1" applyFill="1" applyBorder="1" applyAlignment="1" applyProtection="1">
      <alignment horizontal="center" vertical="center"/>
      <protection hidden="1"/>
    </xf>
    <xf numFmtId="0" fontId="16" fillId="4" borderId="9" xfId="0" applyFont="1" applyFill="1" applyBorder="1" applyAlignment="1" applyProtection="1">
      <alignment horizontal="center" vertical="center"/>
      <protection hidden="1"/>
    </xf>
    <xf numFmtId="0" fontId="16" fillId="4" borderId="10" xfId="0" applyFont="1" applyFill="1" applyBorder="1" applyAlignment="1" applyProtection="1">
      <alignment horizontal="center" vertical="center"/>
      <protection hidden="1"/>
    </xf>
    <xf numFmtId="0" fontId="8" fillId="5" borderId="0" xfId="0" applyFont="1" applyFill="1" applyBorder="1" applyAlignment="1" applyProtection="1">
      <alignment horizontal="center" vertical="center"/>
      <protection hidden="1"/>
    </xf>
    <xf numFmtId="0" fontId="7" fillId="6" borderId="7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3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FFCCFF"/>
      </font>
    </dxf>
  </dxfs>
  <tableStyles count="0" defaultTableStyle="TableStyleMedium9" defaultPivotStyle="PivotStyleLight16"/>
  <colors>
    <mruColors>
      <color rgb="FF00FFFF"/>
      <color rgb="FFCC00CC"/>
      <color rgb="FF006600"/>
      <color rgb="FF000099"/>
      <color rgb="FF99FF33"/>
      <color rgb="FFCCFF33"/>
      <color rgb="FFFF99FF"/>
      <color rgb="FFFFCCFF"/>
      <color rgb="FFCC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25"/>
  <sheetViews>
    <sheetView tabSelected="1" view="pageBreakPreview" topLeftCell="C1" zoomScaleNormal="100" zoomScaleSheetLayoutView="100" workbookViewId="0">
      <selection activeCell="D4" sqref="D4:AE4"/>
    </sheetView>
  </sheetViews>
  <sheetFormatPr defaultRowHeight="15" x14ac:dyDescent="0.25"/>
  <cols>
    <col min="1" max="1" width="10.85546875" style="2" hidden="1" customWidth="1"/>
    <col min="2" max="2" width="9.85546875" style="2" hidden="1" customWidth="1"/>
    <col min="3" max="61" width="3.140625" style="2" customWidth="1"/>
    <col min="62" max="62" width="3.140625" style="2" hidden="1" customWidth="1"/>
    <col min="63" max="63" width="8" style="2" hidden="1" customWidth="1"/>
    <col min="64" max="142" width="1.7109375" style="2" customWidth="1"/>
    <col min="143" max="16384" width="9.140625" style="2"/>
  </cols>
  <sheetData>
    <row r="1" spans="1:63" ht="37.5" customHeight="1" x14ac:dyDescent="0.25">
      <c r="A1" s="1"/>
      <c r="B1" s="1"/>
      <c r="C1" s="61" t="s">
        <v>51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1"/>
      <c r="BK1" s="1"/>
    </row>
    <row r="2" spans="1:63" ht="14.1" hidden="1" customHeight="1" x14ac:dyDescent="0.25">
      <c r="A2" s="1"/>
      <c r="B2" s="3" t="str">
        <f>UPPER(D4)</f>
        <v>GIRL</v>
      </c>
      <c r="C2" s="4">
        <f>LEN(B2)</f>
        <v>4</v>
      </c>
      <c r="D2" s="5" t="str">
        <f>IF(C2&gt;=5,(RIGHT(B2,5)),IF(C2=4,(CONCATENATE(0,B2)),IF(C2=3,(CONCATENATE(0,0,B2)),IF(C2=2,(CONCATENATE(0,0,0,B2)),""))))</f>
        <v>0GIRL</v>
      </c>
      <c r="E2" s="5" t="str">
        <f>LEFT(D2,3)</f>
        <v>0GI</v>
      </c>
      <c r="F2" s="5" t="str">
        <f>RIGHT(E2,2)</f>
        <v>GI</v>
      </c>
      <c r="G2" s="5" t="str">
        <f>RIGHT(D2,2)</f>
        <v>RL</v>
      </c>
      <c r="H2" s="5" t="str">
        <f>LEFT(E2,1)</f>
        <v>0</v>
      </c>
      <c r="I2" s="5" t="str">
        <f>LEFT(F2,1)</f>
        <v>G</v>
      </c>
      <c r="J2" s="5" t="str">
        <f>RIGHT(F2,1)</f>
        <v>I</v>
      </c>
      <c r="K2" s="5" t="str">
        <f>LEFT(G2,1)</f>
        <v>R</v>
      </c>
      <c r="L2" s="5" t="str">
        <f>RIGHT(G2,1)</f>
        <v>L</v>
      </c>
      <c r="M2" s="5">
        <f>CODE(H2)</f>
        <v>48</v>
      </c>
      <c r="N2" s="5">
        <f>CODE(I2)</f>
        <v>71</v>
      </c>
      <c r="O2" s="5">
        <f>CODE(J2)</f>
        <v>73</v>
      </c>
      <c r="P2" s="5">
        <f>CODE(K2)</f>
        <v>82</v>
      </c>
      <c r="Q2" s="5">
        <f>CODE(L2)</f>
        <v>76</v>
      </c>
      <c r="R2" s="5">
        <f>IF(Q2=68,(10000*1),IF(Q2=69,(11000*1),IF(Q2=70,(12000*1),IF(Q2=72,(13000*1),IF(Q2=78,(14000*1),IF(Q2=79,(15000*1),IF(Q2=80,(16000*1),IF(Q2=82,(17000*1),IF(Q2=83,(18000*1),IF(Q2=84,(19000*1),IF(Q2=88,(20000*1),IF(Q2=89,(21000*1),(1*1)))))))))))))</f>
        <v>1</v>
      </c>
      <c r="S2" s="5">
        <f>IF(R2=1,(IF(P2&gt;=0,(0*1))),IF(R2=10000,(IF(P2=76,(10*1),(0*1))),IF(R2=11000,(IF(P2=70,(10*1),(0*1))),IF(R2=12000,(IF(P2=79,(10*1),IF(P2=69,(10*1),(0*1)))),IF(R2=13000,(IF(P2=84,(10*1),IF(P2=83,(10*1),IF(P2=67,(10*1),(0*1))))),IF(R2=14000,(IF(P2=65,(10*1),(0*1))),IF(R2=15000,(IF(P2&gt;=0,(0*1))),IF(R2=16000,(IF(P2=69,(10*1),(0*1))),IF(R2=17000,(IF(P2=69,(10*1),(0*1))),IF(R2=18000,(IF(P2=83,(10*1),(0*1))),IF(R2=19000,(IF(P2=79,(10*1),(0*1))),IF(R2=20000,(IF(P2=79,(10*1),(0*1))),IF(R2=21000,(IF(P2=85,(0*1),IF(P2=79,(0*1),IF(P2=73,(0*1),IF(P2=69,(0*1),IF(P2=65,(0*1),(10*1))))))),(0*1))))))))))))))</f>
        <v>0</v>
      </c>
      <c r="T2" s="5">
        <f>R2+S2</f>
        <v>1</v>
      </c>
      <c r="U2" s="5">
        <f>IF(T2=1,(IF(O2&gt;=0,(0*1))),IF(T2=12000,(IF(O2&gt;=0,(0*1))),IF(T2=15000,(IF(O2&gt;=0,(0*1))),IF(T2=18000,(IF(O2&gt;=0,(0*1))),IF(T2=10010,(IF(O2=73,(100*1),(0*1))),IF(T2=11010,(IF(O2=65,(100*1),(0*1))),IF(T2=12010,(IF(O2=79,(100*1),IF(O2=73,(100*1),(0*1)))),IF(T2=13010,(IF(O2=79,(100*1),IF(O2=73,(100*1),(0*1)))),IF(T2=14010,(IF(O2=77,(100*1),(0*1))),IF(T2=16010,(IF(O2=69,(100*1),(0*1))),IF(T2=17010,(IF(O2=69,(100*1),(0*1))),IF(T2=18010,(IF(O2&gt;=0,(0*1))),IF(T2=19010,(IF(O2=79,(100*1),(0*1))),IF(T2=20010,(IF(O2=48,(100*1),(0*1))),IF(T2=21010,(IF(O2&gt;=0,(0*1))),(0*1))))))))))))))))</f>
        <v>0</v>
      </c>
      <c r="V2" s="5">
        <f>IF(U2=1,(IF(N2&gt;=0,(0*1))),IF(U2=100,(IF(N2=83,(100*1),IF(N2=82,(100*1),IF(N2&gt;=79,(100*1),IF(N2&gt;=72,(100*1),IF(N2&gt;=70,(100*1),IF(N2&gt;=68,(100*1),(0*1)))))))),(0*1)))</f>
        <v>0</v>
      </c>
      <c r="W2" s="5">
        <f>IF(V2=1,(IF(M2&gt;=0,(0*1))),IF(V2=100,(IF(M2=87,(100*1),IF(M2=84,(100*1),IF(M2&gt;=83,(100*1),IF(M2&gt;=67,(100*1),(0*1)))))),(0*1)))</f>
        <v>0</v>
      </c>
      <c r="X2" s="5">
        <f>T2+U2+V2+W2</f>
        <v>1</v>
      </c>
      <c r="Y2" s="5">
        <f>IF(X2=1,(1*1),IF(X2=12000,(4*1),IF(X2=15000,(2*1),IF(X2=18000,(2*1),IF(X2=11010,(4*1),IF(X2=13010,(2*1),IF(X2=18010,(2*1),IF(X2=20010,(2*1),IF(X2=21010,(3*1),IF(X2=14110,(7*1),IF(X2=20110,(8*1),IF(X2=11210,(5*1),IF(X2=12210,(5*1),IF(X2=13210,(9*1),IF(X2=17210,(9*1),IF(X2=19210,(6*1),IF(X2=10310,(8*1),IF(X2=12310,(5*1),IF(X2=13310,(6*1),IF(X2=14310,(7*1),IF(X2=16310,(9*1),(1*1))))))))))))))))))))))</f>
        <v>1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ht="39.950000000000003" customHeight="1" thickBot="1" x14ac:dyDescent="0.55000000000000004">
      <c r="A3" s="6" t="str">
        <f>IF(Y2=1,UPPER(D4),"")</f>
        <v>GIRL</v>
      </c>
      <c r="B3" s="1"/>
      <c r="C3" s="7"/>
      <c r="D3" s="8"/>
      <c r="E3" s="8"/>
      <c r="F3" s="9"/>
      <c r="G3" s="9"/>
      <c r="H3" s="9"/>
      <c r="I3" s="62" t="s">
        <v>49</v>
      </c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9"/>
      <c r="AB3" s="9"/>
      <c r="AC3" s="9"/>
      <c r="AD3" s="10"/>
      <c r="AE3" s="10"/>
      <c r="AF3" s="10"/>
      <c r="AG3" s="10"/>
      <c r="AH3" s="10"/>
      <c r="AI3" s="11"/>
      <c r="AJ3" s="11"/>
      <c r="AK3" s="11"/>
      <c r="AL3" s="73" t="s">
        <v>50</v>
      </c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11"/>
      <c r="BE3" s="11"/>
      <c r="BF3" s="11"/>
      <c r="BG3" s="8"/>
      <c r="BH3" s="8"/>
      <c r="BI3" s="7"/>
      <c r="BJ3" s="1" t="s">
        <v>0</v>
      </c>
      <c r="BK3" s="12" t="str">
        <f>CONCATENATE(A3,BJ3)</f>
        <v>GIRLS</v>
      </c>
    </row>
    <row r="4" spans="1:63" ht="60" customHeight="1" thickBot="1" x14ac:dyDescent="0.75">
      <c r="A4" s="3" t="s">
        <v>23</v>
      </c>
      <c r="B4" s="1"/>
      <c r="C4" s="7"/>
      <c r="D4" s="66" t="s">
        <v>53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8"/>
      <c r="AF4" s="13"/>
      <c r="AG4" s="69" t="str">
        <f>IFERROR(IF(Y2=1,(IF(X2&gt;=0,BK3,)),IF(Y2=2,(IF(X2=13010,BK18,IF(X2=15000,BK20,IF(X2=18000,BK16,IF(X2=18010,BK17,IF(X2=20010,BK19,)))))),IF(Y2=3,(IF(X2=21010,BK21,)),IF(Y2=4,(IF(X2=11010,BK22,IF(X2=12000,BK23))),IF(Y2=5,(IF(X2=11210,BK6,IF(X2=12210,BK4,IF(X2=12310,BK5)))),IF(Y2=6,(IF(X2=13310,BK10,IF(X2=19210,BK9))),IF(Y2=7,(IF(X2=14110,BK7,IF(X2=14310,BK8))),IF(Y2=8,(IF(X2=10310,BK11,IF(X2=20110,BK12))),IF(Y2=9,(IF(X2=13210,BK14,IF(X2=16310,BK15,IF(X2=17210,BK13)))),""))))))))),"")</f>
        <v>GIRLS</v>
      </c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1"/>
      <c r="BI4" s="7"/>
      <c r="BJ4" s="1"/>
      <c r="BK4" s="12" t="s">
        <v>22</v>
      </c>
    </row>
    <row r="5" spans="1:63" ht="15.95" customHeight="1" thickBot="1" x14ac:dyDescent="0.75">
      <c r="A5" s="3" t="s">
        <v>21</v>
      </c>
      <c r="B5" s="1">
        <f>LEN(A22)</f>
        <v>0</v>
      </c>
      <c r="C5" s="7" t="e">
        <f>LEFT(A22,(B5-2))</f>
        <v>#VALUE!</v>
      </c>
      <c r="D5" s="14"/>
      <c r="E5" s="14"/>
      <c r="F5" s="14"/>
      <c r="G5" s="14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14"/>
      <c r="AC5" s="14"/>
      <c r="AD5" s="14"/>
      <c r="AE5" s="15"/>
      <c r="AF5" s="13"/>
      <c r="AG5" s="16"/>
      <c r="AH5" s="14"/>
      <c r="AI5" s="14"/>
      <c r="AJ5" s="14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14"/>
      <c r="BF5" s="14"/>
      <c r="BG5" s="14"/>
      <c r="BH5" s="14"/>
      <c r="BI5" s="7"/>
      <c r="BJ5" s="1"/>
      <c r="BK5" s="12" t="s">
        <v>21</v>
      </c>
    </row>
    <row r="6" spans="1:63" ht="15.95" hidden="1" customHeight="1" x14ac:dyDescent="0.7">
      <c r="A6" s="3" t="s">
        <v>20</v>
      </c>
      <c r="B6" s="1">
        <f>LEN(A23)</f>
        <v>0</v>
      </c>
      <c r="C6" s="7" t="e">
        <f>LEFT(A23,(B6-1))</f>
        <v>#VALUE!</v>
      </c>
      <c r="D6" s="14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8"/>
      <c r="AF6" s="19"/>
      <c r="AG6" s="20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4"/>
      <c r="BH6" s="14"/>
      <c r="BI6" s="7"/>
      <c r="BJ6" s="1"/>
      <c r="BK6" s="12" t="s">
        <v>19</v>
      </c>
    </row>
    <row r="7" spans="1:63" ht="15.95" hidden="1" customHeight="1" x14ac:dyDescent="0.7">
      <c r="A7" s="3" t="s">
        <v>18</v>
      </c>
      <c r="B7" s="1">
        <f>LEN(A21)</f>
        <v>0</v>
      </c>
      <c r="C7" s="7" t="e">
        <f>LEFT(A21,(B7-1))</f>
        <v>#VALUE!</v>
      </c>
      <c r="D7" s="14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8"/>
      <c r="AF7" s="19"/>
      <c r="AG7" s="20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4"/>
      <c r="BH7" s="14"/>
      <c r="BI7" s="7"/>
      <c r="BJ7" s="1"/>
      <c r="BK7" s="12" t="s">
        <v>17</v>
      </c>
    </row>
    <row r="8" spans="1:63" ht="15.95" hidden="1" customHeight="1" x14ac:dyDescent="0.7">
      <c r="A8" s="3" t="s">
        <v>16</v>
      </c>
      <c r="B8" s="1"/>
      <c r="C8" s="7"/>
      <c r="D8" s="14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8"/>
      <c r="AF8" s="19"/>
      <c r="AG8" s="20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4"/>
      <c r="BH8" s="14"/>
      <c r="BI8" s="7"/>
      <c r="BJ8" s="1"/>
      <c r="BK8" s="12" t="s">
        <v>15</v>
      </c>
    </row>
    <row r="9" spans="1:63" ht="15.95" hidden="1" customHeight="1" x14ac:dyDescent="0.25">
      <c r="A9" s="3" t="s">
        <v>14</v>
      </c>
      <c r="B9" s="1"/>
      <c r="C9" s="7"/>
      <c r="D9" s="8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8"/>
      <c r="BH9" s="8"/>
      <c r="BI9" s="7"/>
      <c r="BJ9" s="1"/>
      <c r="BK9" s="12" t="s">
        <v>13</v>
      </c>
    </row>
    <row r="10" spans="1:63" ht="15.95" hidden="1" customHeight="1" x14ac:dyDescent="0.25">
      <c r="A10" s="3" t="s">
        <v>12</v>
      </c>
      <c r="B10" s="1"/>
      <c r="C10" s="7"/>
      <c r="D10" s="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8"/>
      <c r="BH10" s="8"/>
      <c r="BI10" s="7"/>
      <c r="BJ10" s="1"/>
      <c r="BK10" s="12" t="s">
        <v>11</v>
      </c>
    </row>
    <row r="11" spans="1:63" ht="15.95" hidden="1" customHeight="1" x14ac:dyDescent="0.25">
      <c r="A11" s="3" t="s">
        <v>10</v>
      </c>
      <c r="B11" s="1"/>
      <c r="C11" s="7"/>
      <c r="D11" s="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8"/>
      <c r="BH11" s="8"/>
      <c r="BI11" s="7"/>
      <c r="BJ11" s="1"/>
      <c r="BK11" s="12" t="s">
        <v>9</v>
      </c>
    </row>
    <row r="12" spans="1:63" ht="15.95" hidden="1" customHeight="1" thickBot="1" x14ac:dyDescent="0.3">
      <c r="A12" s="3" t="s">
        <v>8</v>
      </c>
      <c r="B12" s="1"/>
      <c r="C12" s="7"/>
      <c r="D12" s="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8"/>
      <c r="BH12" s="8"/>
      <c r="BI12" s="7"/>
      <c r="BJ12" s="1"/>
      <c r="BK12" s="12" t="s">
        <v>7</v>
      </c>
    </row>
    <row r="13" spans="1:63" ht="20.100000000000001" customHeight="1" x14ac:dyDescent="0.25">
      <c r="A13" s="3" t="s">
        <v>6</v>
      </c>
      <c r="B13" s="21" t="s">
        <v>46</v>
      </c>
      <c r="C13" s="7"/>
      <c r="D13" s="8"/>
      <c r="E13" s="22"/>
      <c r="F13" s="35" t="s">
        <v>52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6"/>
      <c r="Y13" s="44" t="str">
        <f>IFERROR(IF(Y2&gt;=1,B13,""),"")</f>
        <v xml:space="preserve">नियम - </v>
      </c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>
        <f>IFERROR(IF(Y2&gt;=1,(Y2*1),0),0)</f>
        <v>1</v>
      </c>
      <c r="AK13" s="45"/>
      <c r="AL13" s="45"/>
      <c r="AM13" s="50"/>
      <c r="AN13" s="52" t="s">
        <v>28</v>
      </c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4"/>
      <c r="BG13" s="23"/>
      <c r="BH13" s="8"/>
      <c r="BI13" s="7"/>
      <c r="BJ13" s="1"/>
      <c r="BK13" s="12" t="s">
        <v>6</v>
      </c>
    </row>
    <row r="14" spans="1:63" ht="20.100000000000001" customHeight="1" x14ac:dyDescent="0.25">
      <c r="A14" s="3" t="s">
        <v>5</v>
      </c>
      <c r="B14" s="1"/>
      <c r="C14" s="7"/>
      <c r="D14" s="8"/>
      <c r="E14" s="22"/>
      <c r="F14" s="52" t="s">
        <v>31</v>
      </c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3"/>
      <c r="Y14" s="46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51"/>
      <c r="AN14" s="52" t="s">
        <v>25</v>
      </c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4"/>
      <c r="BG14" s="23"/>
      <c r="BH14" s="8"/>
      <c r="BI14" s="7"/>
      <c r="BJ14" s="1"/>
      <c r="BK14" s="12" t="s">
        <v>5</v>
      </c>
    </row>
    <row r="15" spans="1:63" ht="20.100000000000001" customHeight="1" thickBot="1" x14ac:dyDescent="0.3">
      <c r="A15" s="3" t="s">
        <v>4</v>
      </c>
      <c r="B15" s="1"/>
      <c r="C15" s="24"/>
      <c r="D15" s="8"/>
      <c r="E15" s="22"/>
      <c r="F15" s="52" t="s">
        <v>24</v>
      </c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3"/>
      <c r="Y15" s="48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7"/>
      <c r="AK15" s="47"/>
      <c r="AL15" s="47"/>
      <c r="AM15" s="51"/>
      <c r="AN15" s="52" t="s">
        <v>26</v>
      </c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4"/>
      <c r="BG15" s="23"/>
      <c r="BH15" s="8"/>
      <c r="BI15" s="24"/>
      <c r="BJ15" s="25"/>
      <c r="BK15" s="12" t="s">
        <v>4</v>
      </c>
    </row>
    <row r="16" spans="1:63" ht="120" customHeight="1" thickBot="1" x14ac:dyDescent="0.3">
      <c r="A16" s="3" t="str">
        <f>IF($X$2=18000,$D$4,"")</f>
        <v/>
      </c>
      <c r="B16" s="1"/>
      <c r="C16" s="26"/>
      <c r="D16" s="63" t="str">
        <f>IF(LEN(D4)&gt;=2,(IF(Y2&gt;=1,CONCATENATE(D19,V19,AF19,K22,U22,AF22,AP22,C25),"")),"")</f>
        <v>साधारणतया एकवचन संज्ञा के अंत में  'S' लगाकर बहुवचन बनाते हैं I</v>
      </c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5"/>
      <c r="BI16" s="26"/>
      <c r="BJ16" s="27" t="s">
        <v>3</v>
      </c>
      <c r="BK16" s="12" t="str">
        <f>CONCATENATE(A16,BJ16)</f>
        <v>ES</v>
      </c>
    </row>
    <row r="17" spans="1:63" ht="15.95" customHeight="1" x14ac:dyDescent="0.25">
      <c r="A17" s="3" t="str">
        <f>IF($X$2=18010,$D$4,"")</f>
        <v/>
      </c>
      <c r="B17" s="1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7" t="s">
        <v>3</v>
      </c>
      <c r="BK17" s="12" t="str">
        <f>CONCATENATE(A17,BJ17)</f>
        <v>ES</v>
      </c>
    </row>
    <row r="18" spans="1:63" ht="15.95" hidden="1" customHeight="1" x14ac:dyDescent="0.25">
      <c r="A18" s="3" t="str">
        <f>IF($X$2=13010,$D$4,"")</f>
        <v/>
      </c>
      <c r="B18" s="1"/>
      <c r="C18" s="20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8"/>
      <c r="BJ18" s="29" t="s">
        <v>3</v>
      </c>
      <c r="BK18" s="12" t="str">
        <f>CONCATENATE(A18,BJ18)</f>
        <v>ES</v>
      </c>
    </row>
    <row r="19" spans="1:63" ht="15.95" hidden="1" customHeight="1" x14ac:dyDescent="0.25">
      <c r="A19" s="3" t="str">
        <f>IF($X$2=20010,$D$4,"")</f>
        <v/>
      </c>
      <c r="B19" s="1"/>
      <c r="C19" s="60"/>
      <c r="D19" s="30" t="str">
        <f>IF(Y2=1,(IF(X2&gt;=21000,F14,IF(X2&gt;=0,F13))),IF(Y2=2,F14,IF(Y2=3,F14,IF(Y2=4,F14,IF(Y2=5,AN15,IF(Y2=6,AN14,IF(Y2=7,AN14,IF(Y2=8,AN13,IF(Y2=9,F15,"")))))))))</f>
        <v>साधारणतया एकवचन संज्ञा के अंत में</v>
      </c>
      <c r="E19" s="30"/>
      <c r="F19" s="30"/>
      <c r="G19" s="30"/>
      <c r="H19" s="30"/>
      <c r="I19" s="31" t="s">
        <v>32</v>
      </c>
      <c r="J19" s="31" t="s">
        <v>33</v>
      </c>
      <c r="K19" s="31" t="s">
        <v>34</v>
      </c>
      <c r="L19" s="31" t="s">
        <v>35</v>
      </c>
      <c r="M19" s="31" t="s">
        <v>36</v>
      </c>
      <c r="N19" s="31" t="s">
        <v>37</v>
      </c>
      <c r="O19" s="31" t="s">
        <v>38</v>
      </c>
      <c r="P19" s="31" t="s">
        <v>39</v>
      </c>
      <c r="Q19" s="31" t="s">
        <v>40</v>
      </c>
      <c r="R19" s="31" t="s">
        <v>41</v>
      </c>
      <c r="S19" s="31"/>
      <c r="T19" s="31"/>
      <c r="U19" s="31"/>
      <c r="V19" s="41" t="str">
        <f>IF(Y2=1,(IF(X2&gt;=21000,N19,IF(X2&gt;=0,I20))),IF(Y2=2,(IF(X2=13010,K19,IF(X2=15000,M19,IF(X2=18000,I19,IF(X2=18010,J19,IF(X2=20010,L19)))))),IF(Y2=3,N19,IF(Y2=4,(IF(X2=11010,P19,IF(X2=12000,O19))),IF(Y2=8,(IF(X2=10310,Q19,IF(X2=20110,R19))),"")))))</f>
        <v xml:space="preserve">  'S' </v>
      </c>
      <c r="W19" s="41"/>
      <c r="X19" s="41"/>
      <c r="Y19" s="41"/>
      <c r="Z19" s="41"/>
      <c r="AA19" s="41"/>
      <c r="AB19" s="41"/>
      <c r="AC19" s="41"/>
      <c r="AD19" s="41"/>
      <c r="AE19" s="41"/>
      <c r="AF19" s="33" t="str">
        <f>IF(Y2=1,(IF(X2&gt;=21000,C24,IF(X2&gt;=0,BA24))),IF(Y2=2,(IF(X2=13010,BA22,IF(X2=15000,BA22,IF(X2=18000,BA22,IF(X2=18010,BA22,IF(X2=20010,BA22)))))),IF(Y2=3,C23,IF(Y2=4,(IF(X2=11010,BA22,IF(X2=12000,BA22))),IF(Y2=8,(IF(X2=10310,BA24,IF(X2=20110,BA24))),"")))))</f>
        <v xml:space="preserve">लगाकर </v>
      </c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4"/>
      <c r="BJ19" s="29" t="s">
        <v>3</v>
      </c>
      <c r="BK19" s="12" t="str">
        <f>CONCATENATE(A19,BJ19)</f>
        <v>ES</v>
      </c>
    </row>
    <row r="20" spans="1:63" ht="15.95" hidden="1" customHeight="1" x14ac:dyDescent="0.25">
      <c r="A20" s="3" t="str">
        <f>IF($X$2=15000,$D$4,"")</f>
        <v/>
      </c>
      <c r="B20" s="1"/>
      <c r="C20" s="60"/>
      <c r="D20" s="30"/>
      <c r="E20" s="30"/>
      <c r="F20" s="30"/>
      <c r="G20" s="30"/>
      <c r="H20" s="30"/>
      <c r="I20" s="31" t="s">
        <v>32</v>
      </c>
      <c r="J20" s="31" t="s">
        <v>42</v>
      </c>
      <c r="K20" s="31" t="s">
        <v>43</v>
      </c>
      <c r="L20" s="31" t="s">
        <v>44</v>
      </c>
      <c r="M20" s="31"/>
      <c r="N20" s="31"/>
      <c r="O20" s="31"/>
      <c r="P20" s="31"/>
      <c r="Q20" s="31"/>
      <c r="R20" s="31"/>
      <c r="S20" s="31"/>
      <c r="T20" s="31"/>
      <c r="U20" s="3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4"/>
      <c r="BJ20" s="29" t="s">
        <v>3</v>
      </c>
      <c r="BK20" s="12" t="str">
        <f>CONCATENATE(A20,BJ20)</f>
        <v>ES</v>
      </c>
    </row>
    <row r="21" spans="1:63" ht="15.95" hidden="1" customHeight="1" x14ac:dyDescent="0.25">
      <c r="A21" s="3" t="str">
        <f>IF($X$2=21010,$D$4,"")</f>
        <v/>
      </c>
      <c r="B21" s="1"/>
      <c r="C21" s="60"/>
      <c r="D21" s="30"/>
      <c r="E21" s="30"/>
      <c r="F21" s="30"/>
      <c r="G21" s="30"/>
      <c r="H21" s="30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29" t="s">
        <v>2</v>
      </c>
      <c r="BK21" s="12" t="e">
        <f>CONCATENATE(C7,BJ21)</f>
        <v>#VALUE!</v>
      </c>
    </row>
    <row r="22" spans="1:63" ht="15.95" hidden="1" customHeight="1" x14ac:dyDescent="0.25">
      <c r="A22" s="3" t="str">
        <f>IF($X$2=11010,$D$4,"")</f>
        <v/>
      </c>
      <c r="B22" s="1"/>
      <c r="C22" s="37" t="s">
        <v>27</v>
      </c>
      <c r="D22" s="38"/>
      <c r="E22" s="38"/>
      <c r="F22" s="38"/>
      <c r="G22" s="38"/>
      <c r="H22" s="38"/>
      <c r="I22" s="38"/>
      <c r="J22" s="38"/>
      <c r="K22" s="41" t="str">
        <f>IF(Y2=3,N19,IF(Y2=4,(IF(X2=11010,P19,IF(X2=12000,O19))),""))</f>
        <v/>
      </c>
      <c r="L22" s="41"/>
      <c r="M22" s="41"/>
      <c r="N22" s="41"/>
      <c r="O22" s="41"/>
      <c r="P22" s="41"/>
      <c r="Q22" s="41"/>
      <c r="R22" s="41"/>
      <c r="S22" s="41"/>
      <c r="T22" s="41"/>
      <c r="U22" s="42" t="str">
        <f>IF(Y2=3,BA23,IF(Y2=4,BA23,""))</f>
        <v/>
      </c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1" t="str">
        <f>IF(Y2=1,(IF(X2&gt;=21000,I20,IF(X2&gt;=0,""))),IF(Y2=2,J20,IF(Y2=3,K20,IF(Y2=4,L20,""))))</f>
        <v/>
      </c>
      <c r="AG22" s="41"/>
      <c r="AH22" s="41"/>
      <c r="AI22" s="41"/>
      <c r="AJ22" s="41"/>
      <c r="AK22" s="41"/>
      <c r="AL22" s="41"/>
      <c r="AM22" s="41"/>
      <c r="AN22" s="41"/>
      <c r="AO22" s="41"/>
      <c r="AP22" s="42" t="str">
        <f>IF(Y2=1,(IF(X2&gt;=21000,BA24,IF(X2&gt;=0,""))),IF(Y2=2,BA24,IF(Y2=3,BA24,IF(Y2=4,BA24,""))))</f>
        <v/>
      </c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39" t="s">
        <v>29</v>
      </c>
      <c r="BB22" s="39"/>
      <c r="BC22" s="39"/>
      <c r="BD22" s="39"/>
      <c r="BE22" s="39"/>
      <c r="BF22" s="39"/>
      <c r="BG22" s="39"/>
      <c r="BH22" s="39"/>
      <c r="BI22" s="40"/>
      <c r="BJ22" s="29" t="s">
        <v>1</v>
      </c>
      <c r="BK22" s="12" t="e">
        <f>CONCATENATE(C5,BJ22)</f>
        <v>#VALUE!</v>
      </c>
    </row>
    <row r="23" spans="1:63" ht="15.95" hidden="1" customHeight="1" x14ac:dyDescent="0.25">
      <c r="A23" s="3" t="str">
        <f>IF($X$2=12000,$D$4,"")</f>
        <v/>
      </c>
      <c r="B23" s="1"/>
      <c r="C23" s="37" t="s">
        <v>47</v>
      </c>
      <c r="D23" s="38"/>
      <c r="E23" s="38"/>
      <c r="F23" s="38"/>
      <c r="G23" s="38"/>
      <c r="H23" s="38"/>
      <c r="I23" s="38"/>
      <c r="J23" s="38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39" t="s">
        <v>30</v>
      </c>
      <c r="BB23" s="39"/>
      <c r="BC23" s="39"/>
      <c r="BD23" s="39"/>
      <c r="BE23" s="39"/>
      <c r="BF23" s="39"/>
      <c r="BG23" s="39"/>
      <c r="BH23" s="39"/>
      <c r="BI23" s="40"/>
      <c r="BJ23" s="29" t="s">
        <v>1</v>
      </c>
      <c r="BK23" s="12" t="e">
        <f>CONCATENATE(C6,BJ23)</f>
        <v>#VALUE!</v>
      </c>
    </row>
    <row r="24" spans="1:63" ht="15.95" hidden="1" customHeight="1" x14ac:dyDescent="0.25">
      <c r="A24" s="1"/>
      <c r="B24" s="1"/>
      <c r="C24" s="37" t="s">
        <v>48</v>
      </c>
      <c r="D24" s="38"/>
      <c r="E24" s="38"/>
      <c r="F24" s="38"/>
      <c r="G24" s="38"/>
      <c r="H24" s="38"/>
      <c r="I24" s="38"/>
      <c r="J24" s="38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39" t="s">
        <v>45</v>
      </c>
      <c r="BB24" s="39"/>
      <c r="BC24" s="39"/>
      <c r="BD24" s="39"/>
      <c r="BE24" s="39"/>
      <c r="BF24" s="39"/>
      <c r="BG24" s="39"/>
      <c r="BH24" s="39"/>
      <c r="BI24" s="40"/>
      <c r="BJ24" s="1"/>
      <c r="BK24" s="12"/>
    </row>
    <row r="25" spans="1:63" ht="15.95" hidden="1" customHeight="1" x14ac:dyDescent="0.25">
      <c r="A25" s="1"/>
      <c r="B25" s="1"/>
      <c r="C25" s="55" t="str">
        <f>IF(Y2=1,C22,IF(Y2=2,C22,IF(Y2=3,C22,IF(Y2=4,C22,IF(Y2=8,C22,"")))))</f>
        <v>बहुवचन बनाते हैं I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56"/>
      <c r="BJ25" s="1"/>
      <c r="BK25" s="12"/>
    </row>
    <row r="26" spans="1:63" ht="15.95" hidden="1" customHeight="1" x14ac:dyDescent="0.25">
      <c r="A26" s="1"/>
      <c r="B26" s="1"/>
      <c r="C26" s="55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56"/>
      <c r="BJ26" s="1"/>
      <c r="BK26" s="12"/>
    </row>
    <row r="27" spans="1:63" ht="15.95" hidden="1" customHeight="1" thickBot="1" x14ac:dyDescent="0.3">
      <c r="A27" s="1"/>
      <c r="B27" s="1"/>
      <c r="C27" s="57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9"/>
      <c r="BJ27" s="1"/>
      <c r="BK27" s="12"/>
    </row>
    <row r="28" spans="1:63" ht="14.1" hidden="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2"/>
    </row>
    <row r="29" spans="1:63" ht="14.1" hidden="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2"/>
    </row>
    <row r="30" spans="1:63" ht="9" hidden="1" customHeight="1" x14ac:dyDescent="0.25">
      <c r="BK30" s="32"/>
    </row>
    <row r="31" spans="1:63" ht="9" hidden="1" customHeight="1" x14ac:dyDescent="0.25">
      <c r="BK31" s="32"/>
    </row>
    <row r="32" spans="1:63" ht="9" hidden="1" customHeight="1" x14ac:dyDescent="0.25">
      <c r="BK32" s="32"/>
    </row>
    <row r="33" spans="35:63" ht="9" hidden="1" customHeight="1" x14ac:dyDescent="0.25">
      <c r="BK33" s="32"/>
    </row>
    <row r="34" spans="35:63" ht="9" hidden="1" customHeight="1" x14ac:dyDescent="0.25"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</row>
    <row r="35" spans="35:63" ht="9" hidden="1" customHeight="1" x14ac:dyDescent="0.25"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</row>
    <row r="36" spans="35:63" ht="9" hidden="1" customHeight="1" x14ac:dyDescent="0.25"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</row>
    <row r="37" spans="35:63" ht="9" hidden="1" customHeight="1" x14ac:dyDescent="0.25"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</row>
    <row r="38" spans="35:63" ht="9" customHeight="1" x14ac:dyDescent="0.25"/>
    <row r="39" spans="35:63" ht="9" customHeight="1" x14ac:dyDescent="0.25"/>
    <row r="40" spans="35:63" ht="9" customHeight="1" x14ac:dyDescent="0.25"/>
    <row r="41" spans="35:63" ht="9" customHeight="1" x14ac:dyDescent="0.25"/>
    <row r="42" spans="35:63" ht="9" customHeight="1" x14ac:dyDescent="0.25"/>
    <row r="43" spans="35:63" ht="9" customHeight="1" x14ac:dyDescent="0.25"/>
    <row r="44" spans="35:63" ht="9" customHeight="1" x14ac:dyDescent="0.25"/>
    <row r="45" spans="35:63" ht="9" customHeight="1" x14ac:dyDescent="0.25"/>
    <row r="46" spans="35:63" ht="9" customHeight="1" x14ac:dyDescent="0.25"/>
    <row r="47" spans="35:63" ht="9" customHeight="1" x14ac:dyDescent="0.25"/>
    <row r="48" spans="35:63" ht="9" customHeight="1" x14ac:dyDescent="0.25"/>
    <row r="49" ht="9" customHeight="1" x14ac:dyDescent="0.25"/>
    <row r="50" ht="9" customHeight="1" x14ac:dyDescent="0.25"/>
    <row r="51" ht="9" customHeight="1" x14ac:dyDescent="0.25"/>
    <row r="52" ht="9" customHeight="1" x14ac:dyDescent="0.25"/>
    <row r="53" ht="9" customHeight="1" x14ac:dyDescent="0.25"/>
    <row r="54" ht="9" customHeight="1" x14ac:dyDescent="0.25"/>
    <row r="55" ht="9" customHeight="1" x14ac:dyDescent="0.25"/>
    <row r="56" ht="9" customHeight="1" x14ac:dyDescent="0.25"/>
    <row r="57" ht="9" customHeight="1" x14ac:dyDescent="0.25"/>
    <row r="58" ht="9" customHeight="1" x14ac:dyDescent="0.25"/>
    <row r="59" ht="9" customHeight="1" x14ac:dyDescent="0.25"/>
    <row r="60" ht="9" customHeight="1" x14ac:dyDescent="0.25"/>
    <row r="61" ht="9" customHeight="1" x14ac:dyDescent="0.25"/>
    <row r="62" ht="9" customHeight="1" x14ac:dyDescent="0.25"/>
    <row r="63" ht="9" customHeight="1" x14ac:dyDescent="0.25"/>
    <row r="64" ht="9" customHeight="1" x14ac:dyDescent="0.25"/>
    <row r="65" ht="9" customHeight="1" x14ac:dyDescent="0.25"/>
    <row r="66" ht="9" customHeight="1" x14ac:dyDescent="0.25"/>
    <row r="67" ht="9" customHeight="1" x14ac:dyDescent="0.25"/>
    <row r="68" ht="9" customHeight="1" x14ac:dyDescent="0.25"/>
    <row r="69" ht="9" customHeight="1" x14ac:dyDescent="0.25"/>
    <row r="70" ht="9" customHeight="1" x14ac:dyDescent="0.25"/>
    <row r="71" ht="9" customHeight="1" x14ac:dyDescent="0.25"/>
    <row r="72" ht="9" customHeight="1" x14ac:dyDescent="0.25"/>
    <row r="73" ht="9" customHeight="1" x14ac:dyDescent="0.25"/>
    <row r="74" ht="9" customHeight="1" x14ac:dyDescent="0.25"/>
    <row r="75" ht="9" customHeight="1" x14ac:dyDescent="0.25"/>
    <row r="76" ht="9" customHeight="1" x14ac:dyDescent="0.25"/>
    <row r="77" ht="9" customHeight="1" x14ac:dyDescent="0.25"/>
    <row r="78" ht="9" customHeight="1" x14ac:dyDescent="0.25"/>
    <row r="79" ht="9" customHeight="1" x14ac:dyDescent="0.25"/>
    <row r="80" ht="9" customHeight="1" x14ac:dyDescent="0.25"/>
    <row r="81" ht="9" customHeight="1" x14ac:dyDescent="0.25"/>
    <row r="82" ht="9" customHeight="1" x14ac:dyDescent="0.25"/>
    <row r="83" ht="9" customHeight="1" x14ac:dyDescent="0.25"/>
    <row r="84" ht="9" customHeight="1" x14ac:dyDescent="0.25"/>
    <row r="85" ht="9" customHeight="1" x14ac:dyDescent="0.25"/>
    <row r="86" ht="9" customHeight="1" x14ac:dyDescent="0.25"/>
    <row r="87" ht="9" customHeight="1" x14ac:dyDescent="0.25"/>
    <row r="88" ht="9" customHeight="1" x14ac:dyDescent="0.25"/>
    <row r="89" ht="9" customHeight="1" x14ac:dyDescent="0.25"/>
    <row r="90" ht="9" customHeight="1" x14ac:dyDescent="0.25"/>
    <row r="91" ht="9" customHeight="1" x14ac:dyDescent="0.25"/>
    <row r="92" ht="9" customHeight="1" x14ac:dyDescent="0.25"/>
    <row r="93" ht="9" customHeight="1" x14ac:dyDescent="0.25"/>
    <row r="94" ht="9" customHeight="1" x14ac:dyDescent="0.25"/>
    <row r="95" ht="9" customHeight="1" x14ac:dyDescent="0.25"/>
    <row r="96" ht="9" customHeight="1" x14ac:dyDescent="0.25"/>
    <row r="97" ht="9" customHeight="1" x14ac:dyDescent="0.25"/>
    <row r="98" ht="9" customHeight="1" x14ac:dyDescent="0.25"/>
    <row r="99" ht="9" customHeight="1" x14ac:dyDescent="0.25"/>
    <row r="100" ht="9" customHeight="1" x14ac:dyDescent="0.25"/>
    <row r="101" ht="9" customHeight="1" x14ac:dyDescent="0.25"/>
    <row r="102" ht="9" customHeight="1" x14ac:dyDescent="0.25"/>
    <row r="103" ht="9" customHeight="1" x14ac:dyDescent="0.25"/>
    <row r="104" ht="9" customHeight="1" x14ac:dyDescent="0.25"/>
    <row r="105" ht="9" customHeight="1" x14ac:dyDescent="0.25"/>
    <row r="106" ht="9" customHeight="1" x14ac:dyDescent="0.25"/>
    <row r="107" ht="9" customHeight="1" x14ac:dyDescent="0.25"/>
    <row r="108" ht="9" customHeight="1" x14ac:dyDescent="0.25"/>
    <row r="109" ht="9" customHeight="1" x14ac:dyDescent="0.25"/>
    <row r="110" ht="9" customHeight="1" x14ac:dyDescent="0.25"/>
    <row r="111" ht="9" customHeight="1" x14ac:dyDescent="0.25"/>
    <row r="112" ht="9" customHeight="1" x14ac:dyDescent="0.25"/>
    <row r="113" ht="9" customHeight="1" x14ac:dyDescent="0.25"/>
    <row r="114" ht="9" customHeight="1" x14ac:dyDescent="0.25"/>
    <row r="115" ht="9" customHeight="1" x14ac:dyDescent="0.25"/>
    <row r="116" ht="9" customHeight="1" x14ac:dyDescent="0.25"/>
    <row r="117" ht="9" customHeight="1" x14ac:dyDescent="0.25"/>
    <row r="118" ht="9" customHeight="1" x14ac:dyDescent="0.25"/>
    <row r="119" ht="9" customHeight="1" x14ac:dyDescent="0.25"/>
    <row r="120" ht="9" customHeight="1" x14ac:dyDescent="0.25"/>
    <row r="121" ht="9" customHeight="1" x14ac:dyDescent="0.25"/>
    <row r="122" ht="9" customHeight="1" x14ac:dyDescent="0.25"/>
    <row r="123" ht="9" customHeight="1" x14ac:dyDescent="0.25"/>
    <row r="124" ht="9" customHeight="1" x14ac:dyDescent="0.25"/>
    <row r="125" ht="9" customHeight="1" x14ac:dyDescent="0.25"/>
    <row r="126" ht="9" customHeight="1" x14ac:dyDescent="0.25"/>
    <row r="127" ht="9" customHeight="1" x14ac:dyDescent="0.25"/>
    <row r="128" ht="9" customHeight="1" x14ac:dyDescent="0.25"/>
    <row r="129" ht="9" customHeight="1" x14ac:dyDescent="0.25"/>
    <row r="130" ht="9" customHeight="1" x14ac:dyDescent="0.25"/>
    <row r="131" ht="9" customHeight="1" x14ac:dyDescent="0.25"/>
    <row r="132" ht="9" customHeight="1" x14ac:dyDescent="0.25"/>
    <row r="133" ht="9" customHeight="1" x14ac:dyDescent="0.25"/>
    <row r="134" ht="9" customHeight="1" x14ac:dyDescent="0.25"/>
    <row r="135" ht="9" customHeight="1" x14ac:dyDescent="0.25"/>
    <row r="136" ht="9" customHeight="1" x14ac:dyDescent="0.25"/>
    <row r="137" ht="9" customHeight="1" x14ac:dyDescent="0.25"/>
    <row r="138" ht="9" customHeight="1" x14ac:dyDescent="0.25"/>
    <row r="139" ht="9" customHeight="1" x14ac:dyDescent="0.25"/>
    <row r="140" ht="9" customHeight="1" x14ac:dyDescent="0.25"/>
    <row r="141" ht="9" customHeight="1" x14ac:dyDescent="0.25"/>
    <row r="142" ht="9" customHeight="1" x14ac:dyDescent="0.25"/>
    <row r="143" ht="9" customHeight="1" x14ac:dyDescent="0.25"/>
    <row r="144" ht="9" customHeight="1" x14ac:dyDescent="0.25"/>
    <row r="145" ht="9" customHeight="1" x14ac:dyDescent="0.25"/>
    <row r="146" ht="9" customHeight="1" x14ac:dyDescent="0.25"/>
    <row r="147" ht="9" customHeight="1" x14ac:dyDescent="0.25"/>
    <row r="148" ht="9" customHeight="1" x14ac:dyDescent="0.25"/>
    <row r="149" ht="9" customHeight="1" x14ac:dyDescent="0.25"/>
    <row r="150" ht="9" customHeight="1" x14ac:dyDescent="0.25"/>
    <row r="151" ht="9" customHeight="1" x14ac:dyDescent="0.25"/>
    <row r="152" ht="9" customHeight="1" x14ac:dyDescent="0.25"/>
    <row r="153" ht="9" customHeight="1" x14ac:dyDescent="0.25"/>
    <row r="154" ht="9" customHeight="1" x14ac:dyDescent="0.25"/>
    <row r="155" ht="9" customHeight="1" x14ac:dyDescent="0.25"/>
    <row r="156" ht="9" customHeight="1" x14ac:dyDescent="0.25"/>
    <row r="157" ht="9" customHeight="1" x14ac:dyDescent="0.25"/>
    <row r="158" ht="9" customHeight="1" x14ac:dyDescent="0.25"/>
    <row r="159" ht="9" customHeight="1" x14ac:dyDescent="0.25"/>
    <row r="160" ht="9" customHeight="1" x14ac:dyDescent="0.25"/>
    <row r="161" ht="9" customHeight="1" x14ac:dyDescent="0.25"/>
    <row r="162" ht="9" customHeight="1" x14ac:dyDescent="0.25"/>
    <row r="163" ht="9" customHeight="1" x14ac:dyDescent="0.25"/>
    <row r="164" ht="9" customHeight="1" x14ac:dyDescent="0.25"/>
    <row r="165" ht="9" customHeight="1" x14ac:dyDescent="0.25"/>
    <row r="166" ht="9" customHeight="1" x14ac:dyDescent="0.25"/>
    <row r="167" ht="9" customHeight="1" x14ac:dyDescent="0.25"/>
    <row r="168" ht="9" customHeight="1" x14ac:dyDescent="0.25"/>
    <row r="169" ht="9" customHeight="1" x14ac:dyDescent="0.25"/>
    <row r="170" ht="9" customHeight="1" x14ac:dyDescent="0.25"/>
    <row r="171" ht="9" customHeight="1" x14ac:dyDescent="0.25"/>
    <row r="172" ht="9" customHeight="1" x14ac:dyDescent="0.25"/>
    <row r="173" ht="9" customHeight="1" x14ac:dyDescent="0.25"/>
    <row r="174" ht="9" customHeight="1" x14ac:dyDescent="0.25"/>
    <row r="175" ht="9" customHeight="1" x14ac:dyDescent="0.25"/>
    <row r="176" ht="9" customHeight="1" x14ac:dyDescent="0.25"/>
    <row r="177" ht="9" customHeight="1" x14ac:dyDescent="0.25"/>
    <row r="178" ht="9" customHeight="1" x14ac:dyDescent="0.25"/>
    <row r="179" ht="9" customHeight="1" x14ac:dyDescent="0.25"/>
    <row r="180" ht="9" customHeight="1" x14ac:dyDescent="0.25"/>
    <row r="181" ht="9" customHeight="1" x14ac:dyDescent="0.25"/>
    <row r="182" ht="9" customHeight="1" x14ac:dyDescent="0.25"/>
    <row r="183" ht="9" customHeight="1" x14ac:dyDescent="0.25"/>
    <row r="184" ht="9" customHeight="1" x14ac:dyDescent="0.25"/>
    <row r="185" ht="9" customHeight="1" x14ac:dyDescent="0.25"/>
    <row r="186" ht="9" customHeight="1" x14ac:dyDescent="0.25"/>
    <row r="187" ht="9" customHeight="1" x14ac:dyDescent="0.25"/>
    <row r="188" ht="9" customHeight="1" x14ac:dyDescent="0.25"/>
    <row r="189" ht="9" customHeight="1" x14ac:dyDescent="0.25"/>
    <row r="190" ht="9" customHeight="1" x14ac:dyDescent="0.25"/>
    <row r="191" ht="9" customHeight="1" x14ac:dyDescent="0.25"/>
    <row r="192" ht="9" customHeight="1" x14ac:dyDescent="0.25"/>
    <row r="193" ht="9" customHeight="1" x14ac:dyDescent="0.25"/>
    <row r="194" ht="9" customHeight="1" x14ac:dyDescent="0.25"/>
    <row r="195" ht="9" customHeight="1" x14ac:dyDescent="0.25"/>
    <row r="196" ht="9" customHeight="1" x14ac:dyDescent="0.25"/>
    <row r="197" ht="9" customHeight="1" x14ac:dyDescent="0.25"/>
    <row r="198" ht="9" customHeight="1" x14ac:dyDescent="0.25"/>
    <row r="199" ht="9" customHeight="1" x14ac:dyDescent="0.25"/>
    <row r="200" ht="9" customHeight="1" x14ac:dyDescent="0.25"/>
    <row r="201" ht="9" customHeight="1" x14ac:dyDescent="0.25"/>
    <row r="202" ht="9" customHeight="1" x14ac:dyDescent="0.25"/>
    <row r="203" ht="9" customHeight="1" x14ac:dyDescent="0.25"/>
    <row r="204" ht="9" customHeight="1" x14ac:dyDescent="0.25"/>
    <row r="205" ht="9" customHeight="1" x14ac:dyDescent="0.25"/>
    <row r="206" ht="9" customHeight="1" x14ac:dyDescent="0.25"/>
    <row r="207" ht="9" customHeight="1" x14ac:dyDescent="0.25"/>
    <row r="208" ht="9" customHeight="1" x14ac:dyDescent="0.25"/>
    <row r="209" ht="9" customHeight="1" x14ac:dyDescent="0.25"/>
    <row r="210" ht="9" customHeight="1" x14ac:dyDescent="0.25"/>
    <row r="211" ht="9" customHeight="1" x14ac:dyDescent="0.25"/>
    <row r="212" ht="9" customHeight="1" x14ac:dyDescent="0.25"/>
    <row r="213" ht="9" customHeight="1" x14ac:dyDescent="0.25"/>
    <row r="214" ht="9" customHeight="1" x14ac:dyDescent="0.25"/>
    <row r="215" ht="9" customHeight="1" x14ac:dyDescent="0.25"/>
    <row r="216" ht="9" customHeight="1" x14ac:dyDescent="0.25"/>
    <row r="217" ht="9" customHeight="1" x14ac:dyDescent="0.25"/>
    <row r="218" ht="9" customHeight="1" x14ac:dyDescent="0.25"/>
    <row r="219" ht="9" customHeight="1" x14ac:dyDescent="0.25"/>
    <row r="220" ht="9" customHeight="1" x14ac:dyDescent="0.25"/>
    <row r="221" ht="9" customHeight="1" x14ac:dyDescent="0.25"/>
    <row r="222" ht="9" customHeight="1" x14ac:dyDescent="0.25"/>
    <row r="223" ht="9" customHeight="1" x14ac:dyDescent="0.25"/>
    <row r="224" ht="9" customHeight="1" x14ac:dyDescent="0.25"/>
    <row r="225" ht="9" customHeight="1" x14ac:dyDescent="0.25"/>
    <row r="226" ht="9" customHeight="1" x14ac:dyDescent="0.25"/>
    <row r="227" ht="9" customHeight="1" x14ac:dyDescent="0.25"/>
    <row r="228" ht="9" customHeight="1" x14ac:dyDescent="0.25"/>
    <row r="229" ht="9" customHeight="1" x14ac:dyDescent="0.25"/>
    <row r="230" ht="9" customHeight="1" x14ac:dyDescent="0.25"/>
    <row r="231" ht="9" customHeight="1" x14ac:dyDescent="0.25"/>
    <row r="232" ht="9" customHeight="1" x14ac:dyDescent="0.25"/>
    <row r="233" ht="9" customHeight="1" x14ac:dyDescent="0.25"/>
    <row r="234" ht="9" customHeight="1" x14ac:dyDescent="0.25"/>
    <row r="235" ht="9" customHeight="1" x14ac:dyDescent="0.25"/>
    <row r="236" ht="9" customHeight="1" x14ac:dyDescent="0.25"/>
    <row r="237" ht="9" customHeight="1" x14ac:dyDescent="0.25"/>
    <row r="238" ht="9" customHeight="1" x14ac:dyDescent="0.25"/>
    <row r="239" ht="9" customHeight="1" x14ac:dyDescent="0.25"/>
    <row r="240" ht="9" customHeight="1" x14ac:dyDescent="0.25"/>
    <row r="241" ht="9" customHeight="1" x14ac:dyDescent="0.25"/>
    <row r="242" ht="9" customHeight="1" x14ac:dyDescent="0.25"/>
    <row r="243" ht="9" customHeight="1" x14ac:dyDescent="0.25"/>
    <row r="244" ht="9" customHeight="1" x14ac:dyDescent="0.25"/>
    <row r="245" ht="9" customHeight="1" x14ac:dyDescent="0.25"/>
    <row r="246" ht="9" customHeight="1" x14ac:dyDescent="0.25"/>
    <row r="247" ht="9" customHeight="1" x14ac:dyDescent="0.25"/>
    <row r="248" ht="9" customHeight="1" x14ac:dyDescent="0.25"/>
    <row r="249" ht="9" customHeight="1" x14ac:dyDescent="0.25"/>
    <row r="250" ht="9" customHeight="1" x14ac:dyDescent="0.25"/>
    <row r="251" ht="9" customHeight="1" x14ac:dyDescent="0.25"/>
    <row r="252" ht="9" customHeight="1" x14ac:dyDescent="0.25"/>
    <row r="253" ht="9" customHeight="1" x14ac:dyDescent="0.25"/>
    <row r="254" ht="9" customHeight="1" x14ac:dyDescent="0.25"/>
    <row r="255" ht="9" customHeight="1" x14ac:dyDescent="0.25"/>
    <row r="256" ht="9" customHeight="1" x14ac:dyDescent="0.25"/>
    <row r="257" ht="9" customHeight="1" x14ac:dyDescent="0.25"/>
    <row r="258" ht="9" customHeight="1" x14ac:dyDescent="0.25"/>
    <row r="259" ht="9" customHeight="1" x14ac:dyDescent="0.25"/>
    <row r="260" ht="9" customHeight="1" x14ac:dyDescent="0.25"/>
    <row r="261" ht="9" customHeight="1" x14ac:dyDescent="0.25"/>
    <row r="262" ht="9" customHeight="1" x14ac:dyDescent="0.25"/>
    <row r="263" ht="9" customHeight="1" x14ac:dyDescent="0.25"/>
    <row r="264" ht="9" customHeight="1" x14ac:dyDescent="0.25"/>
    <row r="265" ht="9" customHeight="1" x14ac:dyDescent="0.25"/>
    <row r="266" ht="9" customHeight="1" x14ac:dyDescent="0.25"/>
    <row r="267" ht="9" customHeight="1" x14ac:dyDescent="0.25"/>
    <row r="268" ht="9" customHeight="1" x14ac:dyDescent="0.25"/>
    <row r="269" ht="9" customHeight="1" x14ac:dyDescent="0.25"/>
    <row r="270" ht="9" customHeight="1" x14ac:dyDescent="0.25"/>
    <row r="271" ht="9" customHeight="1" x14ac:dyDescent="0.25"/>
    <row r="272" ht="9" customHeight="1" x14ac:dyDescent="0.25"/>
    <row r="273" ht="9" customHeight="1" x14ac:dyDescent="0.25"/>
    <row r="274" ht="9" customHeight="1" x14ac:dyDescent="0.25"/>
    <row r="275" ht="9" customHeight="1" x14ac:dyDescent="0.25"/>
    <row r="276" ht="9" customHeight="1" x14ac:dyDescent="0.25"/>
    <row r="277" ht="9" customHeight="1" x14ac:dyDescent="0.25"/>
    <row r="278" ht="9" customHeight="1" x14ac:dyDescent="0.25"/>
    <row r="279" ht="9" customHeight="1" x14ac:dyDescent="0.25"/>
    <row r="280" ht="9" customHeight="1" x14ac:dyDescent="0.25"/>
    <row r="281" ht="9" customHeight="1" x14ac:dyDescent="0.25"/>
    <row r="282" ht="9" customHeight="1" x14ac:dyDescent="0.25"/>
    <row r="283" ht="9" customHeight="1" x14ac:dyDescent="0.25"/>
    <row r="284" ht="9" customHeight="1" x14ac:dyDescent="0.25"/>
    <row r="285" ht="9" customHeight="1" x14ac:dyDescent="0.25"/>
    <row r="286" ht="9" customHeight="1" x14ac:dyDescent="0.25"/>
    <row r="287" ht="9" customHeight="1" x14ac:dyDescent="0.25"/>
    <row r="288" ht="9" customHeight="1" x14ac:dyDescent="0.25"/>
    <row r="289" ht="9" customHeight="1" x14ac:dyDescent="0.25"/>
    <row r="290" ht="9" customHeight="1" x14ac:dyDescent="0.25"/>
    <row r="291" ht="9" customHeight="1" x14ac:dyDescent="0.25"/>
    <row r="292" ht="9" customHeight="1" x14ac:dyDescent="0.25"/>
    <row r="293" ht="9" customHeight="1" x14ac:dyDescent="0.25"/>
    <row r="294" ht="9" customHeight="1" x14ac:dyDescent="0.25"/>
    <row r="295" ht="9" customHeight="1" x14ac:dyDescent="0.25"/>
    <row r="296" ht="9" customHeight="1" x14ac:dyDescent="0.25"/>
    <row r="297" ht="9" customHeight="1" x14ac:dyDescent="0.25"/>
    <row r="298" ht="9" customHeight="1" x14ac:dyDescent="0.25"/>
    <row r="299" ht="9" customHeight="1" x14ac:dyDescent="0.25"/>
    <row r="300" ht="9" customHeight="1" x14ac:dyDescent="0.25"/>
    <row r="301" ht="9" customHeight="1" x14ac:dyDescent="0.25"/>
    <row r="302" ht="9" customHeight="1" x14ac:dyDescent="0.25"/>
    <row r="303" ht="9" customHeight="1" x14ac:dyDescent="0.25"/>
    <row r="304" ht="9" customHeight="1" x14ac:dyDescent="0.25"/>
    <row r="305" ht="9" customHeight="1" x14ac:dyDescent="0.25"/>
    <row r="306" ht="9" customHeight="1" x14ac:dyDescent="0.25"/>
    <row r="307" ht="9" customHeight="1" x14ac:dyDescent="0.25"/>
    <row r="308" ht="9" customHeight="1" x14ac:dyDescent="0.25"/>
    <row r="309" ht="9" customHeight="1" x14ac:dyDescent="0.25"/>
    <row r="310" ht="9" customHeight="1" x14ac:dyDescent="0.25"/>
    <row r="311" ht="9" customHeight="1" x14ac:dyDescent="0.25"/>
    <row r="312" ht="9" customHeight="1" x14ac:dyDescent="0.25"/>
    <row r="313" ht="9" customHeight="1" x14ac:dyDescent="0.25"/>
    <row r="314" ht="9" customHeight="1" x14ac:dyDescent="0.25"/>
    <row r="315" ht="9" customHeight="1" x14ac:dyDescent="0.25"/>
    <row r="316" ht="9" customHeight="1" x14ac:dyDescent="0.25"/>
    <row r="317" ht="9" customHeight="1" x14ac:dyDescent="0.25"/>
    <row r="318" ht="9" customHeight="1" x14ac:dyDescent="0.25"/>
    <row r="319" ht="9" customHeight="1" x14ac:dyDescent="0.25"/>
    <row r="320" ht="9" customHeight="1" x14ac:dyDescent="0.25"/>
    <row r="321" ht="9" customHeight="1" x14ac:dyDescent="0.25"/>
    <row r="322" ht="9" customHeight="1" x14ac:dyDescent="0.25"/>
    <row r="323" ht="9" customHeight="1" x14ac:dyDescent="0.25"/>
    <row r="324" ht="9" customHeight="1" x14ac:dyDescent="0.25"/>
    <row r="325" ht="9" customHeight="1" x14ac:dyDescent="0.25"/>
  </sheetData>
  <sheetProtection password="D5ED" sheet="1" objects="1" scenarios="1"/>
  <mergeCells count="31">
    <mergeCell ref="C1:BI1"/>
    <mergeCell ref="I3:Z3"/>
    <mergeCell ref="D16:BH16"/>
    <mergeCell ref="D4:AE4"/>
    <mergeCell ref="AG4:BH4"/>
    <mergeCell ref="H5:AA5"/>
    <mergeCell ref="AK5:BD5"/>
    <mergeCell ref="AL3:BC3"/>
    <mergeCell ref="AI34:BB37"/>
    <mergeCell ref="Y13:AI15"/>
    <mergeCell ref="AJ13:AM15"/>
    <mergeCell ref="F14:X14"/>
    <mergeCell ref="F15:X15"/>
    <mergeCell ref="AN13:BF13"/>
    <mergeCell ref="AN14:BF14"/>
    <mergeCell ref="AN15:BF15"/>
    <mergeCell ref="C25:BI27"/>
    <mergeCell ref="K22:T24"/>
    <mergeCell ref="U22:AE24"/>
    <mergeCell ref="BA24:BI24"/>
    <mergeCell ref="C22:J22"/>
    <mergeCell ref="C23:J23"/>
    <mergeCell ref="C19:C21"/>
    <mergeCell ref="V19:AE21"/>
    <mergeCell ref="AF19:BI21"/>
    <mergeCell ref="F13:X13"/>
    <mergeCell ref="C24:J24"/>
    <mergeCell ref="BA22:BI22"/>
    <mergeCell ref="BA23:BI23"/>
    <mergeCell ref="AF22:AO24"/>
    <mergeCell ref="AP22:AZ24"/>
  </mergeCells>
  <conditionalFormatting sqref="C17:BI18 V19:BI21 K22:AZ24 C25:BI27 C16:D16 BI16">
    <cfRule type="cellIs" dxfId="2" priority="3" operator="equal">
      <formula>0</formula>
    </cfRule>
  </conditionalFormatting>
  <conditionalFormatting sqref="AL3:BC3 AG4:BH4 AF5 Y13:AM15 D16:BH16">
    <cfRule type="expression" dxfId="1" priority="2">
      <formula>$AJ$13=0</formula>
    </cfRule>
  </conditionalFormatting>
  <conditionalFormatting sqref="AF4">
    <cfRule type="expression" dxfId="0" priority="1">
      <formula>$AJ$13=0</formula>
    </cfRule>
  </conditionalFormatting>
  <pageMargins left="0" right="0" top="0" bottom="0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KUSHAL RAM GWALA</dc:creator>
  <cp:lastModifiedBy>Kushalram</cp:lastModifiedBy>
  <cp:lastPrinted>2020-01-07T01:23:34Z</cp:lastPrinted>
  <dcterms:created xsi:type="dcterms:W3CDTF">2007-12-31T18:34:14Z</dcterms:created>
  <dcterms:modified xsi:type="dcterms:W3CDTF">2020-02-20T16:08:01Z</dcterms:modified>
</cp:coreProperties>
</file>