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p\OneDrive\Desktop\KC SOFTWARE\"/>
    </mc:Choice>
  </mc:AlternateContent>
  <xr:revisionPtr revIDLastSave="0" documentId="13_ncr:1_{B89AA723-6D52-460E-B719-46D06C1658E6}" xr6:coauthVersionLast="36" xr6:coauthVersionMax="36" xr10:uidLastSave="{00000000-0000-0000-0000-000000000000}"/>
  <workbookProtection workbookAlgorithmName="SHA-512" workbookHashValue="f+9fg6mlP86n57Ea56/luiXYdw5LOQBHy0x0iIlUHBxVaH3/UFHdVVrim6wEq+WlWK1GKlzi8xTps6PWN2Vj1Q==" workbookSaltValue="MF4I2tjH7dDRB1knurcm4A==" workbookSpinCount="100000" lockStructure="1"/>
  <bookViews>
    <workbookView xWindow="0" yWindow="0" windowWidth="24000" windowHeight="9405" xr2:uid="{C8C48698-0C89-4515-A5B6-9196369E0DB8}"/>
  </bookViews>
  <sheets>
    <sheet name="Gratuity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10" i="1" l="1"/>
  <c r="W11" i="1"/>
  <c r="Y11" i="1" s="1"/>
  <c r="E15" i="1" s="1"/>
  <c r="W10" i="1"/>
  <c r="B15" i="1" l="1"/>
  <c r="B3" i="1" s="1"/>
  <c r="P3" i="1"/>
  <c r="L7" i="1" l="1"/>
  <c r="B14" i="1"/>
  <c r="B4" i="1" s="1"/>
  <c r="P4" i="1" s="1"/>
  <c r="P2" i="1" s="1"/>
  <c r="L6" i="1" l="1"/>
  <c r="L8" i="1" s="1"/>
  <c r="L9" i="1" s="1"/>
  <c r="B10" i="1" s="1"/>
</calcChain>
</file>

<file path=xl/sharedStrings.xml><?xml version="1.0" encoding="utf-8"?>
<sst xmlns="http://schemas.openxmlformats.org/spreadsheetml/2006/main" count="26" uniqueCount="24">
  <si>
    <t>Retirement Gratuity Calculator for Rajasthan Goverment Employees only</t>
  </si>
  <si>
    <t xml:space="preserve">सेवा अवधि </t>
  </si>
  <si>
    <t>FULL YEAR</t>
  </si>
  <si>
    <t>FULL MONTH</t>
  </si>
  <si>
    <t>देय Basic Pay सेवानिवृति तिथि को :</t>
  </si>
  <si>
    <t>देय डीए दर सेवानिवृति तिथि को :</t>
  </si>
  <si>
    <t>ग्रेचुइटी राशि: </t>
  </si>
  <si>
    <t>FILL YELLOW CELLS</t>
  </si>
  <si>
    <t>जन्म तिथि</t>
  </si>
  <si>
    <t>सेवानिवृति तिथि</t>
  </si>
  <si>
    <t>कार्यग्रहण तिथि</t>
  </si>
  <si>
    <t>YEAR</t>
  </si>
  <si>
    <t>MONTHS</t>
  </si>
  <si>
    <t>TOTAL MONTHS</t>
  </si>
  <si>
    <t>Basic</t>
  </si>
  <si>
    <t>Da</t>
  </si>
  <si>
    <t>Total</t>
  </si>
  <si>
    <t>Gratuity</t>
  </si>
  <si>
    <t>28 year</t>
  </si>
  <si>
    <t>Prepared By:- Kailash Chandra Sharma,Teacher L-1  GSSS JEEWANA,MASUDA,BEAWAR</t>
  </si>
  <si>
    <t>स्वैच्छिक सेवानिवृति तिथि</t>
  </si>
  <si>
    <t>Voluntary</t>
  </si>
  <si>
    <t>Involuntary</t>
  </si>
  <si>
    <t>चुने :-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</si>
</sst>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CF2E2E"/>
      <name val="Arial"/>
      <family val="2"/>
    </font>
    <font>
      <b/>
      <sz val="12"/>
      <color theme="1"/>
      <name val="Calibri"/>
      <family val="2"/>
      <scheme val="minor"/>
    </font>
    <font>
      <sz val="12"/>
      <color rgb="FF222222"/>
      <name val="Arial"/>
      <family val="2"/>
    </font>
    <font>
      <sz val="15"/>
      <color rgb="FF222222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Border="1" applyAlignment="1"/>
    <xf numFmtId="0" fontId="3" fillId="0" borderId="7" xfId="0" applyFont="1" applyBorder="1" applyAlignment="1"/>
    <xf numFmtId="0" fontId="1" fillId="0" borderId="9" xfId="0" applyFont="1" applyBorder="1" applyAlignment="1">
      <alignment horizontal="center" vertical="center"/>
    </xf>
    <xf numFmtId="0" fontId="4" fillId="0" borderId="9" xfId="0" applyFont="1" applyBorder="1"/>
    <xf numFmtId="0" fontId="5" fillId="0" borderId="1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0" borderId="1" xfId="0" applyNumberFormat="1" applyBorder="1"/>
    <xf numFmtId="0" fontId="0" fillId="0" borderId="0" xfId="0" applyBorder="1"/>
    <xf numFmtId="1" fontId="0" fillId="0" borderId="0" xfId="0" applyNumberFormat="1" applyBorder="1" applyAlignment="1">
      <alignment horizontal="center" vertical="center"/>
    </xf>
    <xf numFmtId="0" fontId="7" fillId="5" borderId="21" xfId="0" applyFont="1" applyFill="1" applyBorder="1" applyAlignment="1" applyProtection="1">
      <alignment vertical="center"/>
      <protection hidden="1"/>
    </xf>
    <xf numFmtId="0" fontId="7" fillId="5" borderId="0" xfId="0" applyFont="1" applyFill="1" applyBorder="1" applyAlignment="1" applyProtection="1">
      <alignment vertical="center"/>
      <protection hidden="1"/>
    </xf>
    <xf numFmtId="0" fontId="0" fillId="0" borderId="1" xfId="0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/>
      <protection locked="0"/>
    </xf>
    <xf numFmtId="0" fontId="6" fillId="2" borderId="10" xfId="0" applyFont="1" applyFill="1" applyBorder="1" applyAlignment="1" applyProtection="1">
      <alignment horizontal="center"/>
      <protection locked="0"/>
    </xf>
    <xf numFmtId="0" fontId="0" fillId="0" borderId="20" xfId="0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4" borderId="1" xfId="0" applyFont="1" applyFill="1" applyBorder="1" applyAlignment="1" applyProtection="1">
      <alignment horizontal="center" vertical="center"/>
      <protection hidden="1"/>
    </xf>
    <xf numFmtId="14" fontId="6" fillId="2" borderId="1" xfId="0" applyNumberFormat="1" applyFont="1" applyFill="1" applyBorder="1" applyAlignment="1" applyProtection="1">
      <alignment horizontal="center"/>
      <protection locked="0"/>
    </xf>
    <xf numFmtId="14" fontId="6" fillId="0" borderId="1" xfId="0" applyNumberFormat="1" applyFont="1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1" fontId="0" fillId="0" borderId="20" xfId="0" applyNumberFormat="1" applyBorder="1" applyAlignment="1">
      <alignment horizontal="center" vertical="center"/>
    </xf>
    <xf numFmtId="1" fontId="0" fillId="0" borderId="22" xfId="0" applyNumberFormat="1" applyBorder="1" applyAlignment="1">
      <alignment horizontal="center" vertical="center"/>
    </xf>
    <xf numFmtId="0" fontId="0" fillId="0" borderId="22" xfId="0" applyBorder="1" applyAlignment="1">
      <alignment horizontal="center"/>
    </xf>
    <xf numFmtId="1" fontId="7" fillId="3" borderId="16" xfId="0" applyNumberFormat="1" applyFont="1" applyFill="1" applyBorder="1" applyAlignment="1">
      <alignment horizontal="center" vertical="center"/>
    </xf>
    <xf numFmtId="1" fontId="7" fillId="3" borderId="17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 applyProtection="1">
      <alignment horizontal="center"/>
      <protection hidden="1"/>
    </xf>
    <xf numFmtId="0" fontId="6" fillId="5" borderId="10" xfId="0" applyFont="1" applyFill="1" applyBorder="1" applyAlignment="1" applyProtection="1">
      <alignment horizontal="center"/>
      <protection hidden="1"/>
    </xf>
    <xf numFmtId="1" fontId="6" fillId="5" borderId="1" xfId="0" applyNumberFormat="1" applyFont="1" applyFill="1" applyBorder="1" applyAlignment="1" applyProtection="1">
      <alignment horizontal="center"/>
      <protection hidden="1"/>
    </xf>
    <xf numFmtId="0" fontId="0" fillId="0" borderId="0" xfId="0" applyAlignment="1"/>
    <xf numFmtId="0" fontId="3" fillId="0" borderId="20" xfId="0" applyFont="1" applyBorder="1" applyAlignment="1">
      <alignment horizontal="center"/>
    </xf>
    <xf numFmtId="0" fontId="9" fillId="6" borderId="18" xfId="0" applyFont="1" applyFill="1" applyBorder="1" applyAlignment="1" applyProtection="1">
      <alignment horizontal="center" vertical="center"/>
      <protection locked="0"/>
    </xf>
    <xf numFmtId="0" fontId="9" fillId="6" borderId="19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43482-C0BF-4435-8767-CC4C7CFF3194}">
  <sheetPr codeName="Sheet1"/>
  <dimension ref="A1:Z17"/>
  <sheetViews>
    <sheetView showGridLines="0" tabSelected="1" workbookViewId="0">
      <selection activeCell="B9" sqref="B9:H9"/>
    </sheetView>
  </sheetViews>
  <sheetFormatPr defaultRowHeight="15" x14ac:dyDescent="0.25"/>
  <cols>
    <col min="1" max="1" width="33.42578125" customWidth="1"/>
    <col min="10" max="16" width="9.140625" hidden="1" customWidth="1"/>
    <col min="19" max="19" width="9.140625" customWidth="1"/>
    <col min="23" max="26" width="0" hidden="1" customWidth="1"/>
  </cols>
  <sheetData>
    <row r="1" spans="1:26" ht="24" customHeight="1" x14ac:dyDescent="0.25">
      <c r="A1" s="19" t="s">
        <v>0</v>
      </c>
      <c r="B1" s="20"/>
      <c r="C1" s="20"/>
      <c r="D1" s="20"/>
      <c r="E1" s="20"/>
      <c r="F1" s="20"/>
      <c r="G1" s="20"/>
      <c r="H1" s="21"/>
      <c r="I1" s="1"/>
      <c r="J1" s="1"/>
      <c r="K1" s="1"/>
      <c r="L1" s="1"/>
    </row>
    <row r="2" spans="1:26" ht="18.75" customHeight="1" x14ac:dyDescent="0.25">
      <c r="A2" s="3" t="s">
        <v>1</v>
      </c>
      <c r="B2" s="25" t="s">
        <v>7</v>
      </c>
      <c r="C2" s="25"/>
      <c r="D2" s="25"/>
      <c r="E2" s="25"/>
      <c r="F2" s="25"/>
      <c r="G2" s="25"/>
      <c r="H2" s="26"/>
      <c r="N2" s="33" t="s">
        <v>13</v>
      </c>
      <c r="O2" s="33"/>
      <c r="P2" s="12">
        <f>P3+P4</f>
        <v>47</v>
      </c>
    </row>
    <row r="3" spans="1:26" ht="18.75" customHeight="1" x14ac:dyDescent="0.3">
      <c r="A3" s="4" t="s">
        <v>2</v>
      </c>
      <c r="B3" s="44">
        <f>B15</f>
        <v>23</v>
      </c>
      <c r="C3" s="44"/>
      <c r="D3" s="44"/>
      <c r="E3" s="44"/>
      <c r="F3" s="44"/>
      <c r="G3" s="44"/>
      <c r="H3" s="45"/>
      <c r="I3" s="2"/>
      <c r="J3" s="2"/>
      <c r="K3" s="2"/>
      <c r="L3" s="2"/>
      <c r="P3" s="12">
        <f>B3*2</f>
        <v>46</v>
      </c>
    </row>
    <row r="4" spans="1:26" ht="19.5" customHeight="1" x14ac:dyDescent="0.3">
      <c r="A4" s="4" t="s">
        <v>3</v>
      </c>
      <c r="B4" s="46">
        <f>E15</f>
        <v>10</v>
      </c>
      <c r="C4" s="44"/>
      <c r="D4" s="44"/>
      <c r="E4" s="44"/>
      <c r="F4" s="44"/>
      <c r="G4" s="44"/>
      <c r="H4" s="45"/>
      <c r="I4" s="2"/>
      <c r="J4" s="2"/>
      <c r="K4" s="2"/>
      <c r="L4" s="2"/>
      <c r="P4" s="10">
        <f>IF(B4&lt;=5,0,IF(B4&gt;5,1))</f>
        <v>1</v>
      </c>
    </row>
    <row r="5" spans="1:26" x14ac:dyDescent="0.25">
      <c r="A5" s="27"/>
      <c r="B5" s="28"/>
      <c r="C5" s="28"/>
      <c r="D5" s="28"/>
      <c r="E5" s="28"/>
      <c r="F5" s="28"/>
      <c r="G5" s="28"/>
      <c r="H5" s="29"/>
      <c r="Y5" s="47" t="s">
        <v>21</v>
      </c>
      <c r="Z5" s="47"/>
    </row>
    <row r="6" spans="1:26" ht="18.75" x14ac:dyDescent="0.3">
      <c r="A6" s="5" t="s">
        <v>4</v>
      </c>
      <c r="B6" s="22">
        <v>87400</v>
      </c>
      <c r="C6" s="22"/>
      <c r="D6" s="22"/>
      <c r="E6" s="22"/>
      <c r="F6" s="22"/>
      <c r="G6" s="22"/>
      <c r="H6" s="23"/>
      <c r="K6" s="10" t="s">
        <v>14</v>
      </c>
      <c r="L6" s="10">
        <f>B6</f>
        <v>87400</v>
      </c>
      <c r="Y6" s="47" t="s">
        <v>22</v>
      </c>
      <c r="Z6" s="47"/>
    </row>
    <row r="7" spans="1:26" x14ac:dyDescent="0.25">
      <c r="A7" s="30"/>
      <c r="B7" s="31"/>
      <c r="C7" s="31"/>
      <c r="D7" s="31"/>
      <c r="E7" s="31"/>
      <c r="F7" s="31"/>
      <c r="G7" s="31"/>
      <c r="H7" s="32"/>
      <c r="K7" s="10" t="s">
        <v>15</v>
      </c>
      <c r="L7" s="10">
        <f>ROUND((B6)*B8%,0)</f>
        <v>52440</v>
      </c>
    </row>
    <row r="8" spans="1:26" ht="18.75" x14ac:dyDescent="0.3">
      <c r="A8" s="5" t="s">
        <v>5</v>
      </c>
      <c r="B8" s="22">
        <v>60</v>
      </c>
      <c r="C8" s="22"/>
      <c r="D8" s="22"/>
      <c r="E8" s="22"/>
      <c r="F8" s="22"/>
      <c r="G8" s="22"/>
      <c r="H8" s="23"/>
      <c r="K8" s="10" t="s">
        <v>16</v>
      </c>
      <c r="L8" s="10">
        <f>L6+L7</f>
        <v>139840</v>
      </c>
    </row>
    <row r="9" spans="1:26" ht="18.75" customHeight="1" x14ac:dyDescent="0.25">
      <c r="A9" s="48" t="s">
        <v>23</v>
      </c>
      <c r="B9" s="49" t="s">
        <v>21</v>
      </c>
      <c r="C9" s="49"/>
      <c r="D9" s="49"/>
      <c r="E9" s="49"/>
      <c r="F9" s="49"/>
      <c r="G9" s="49"/>
      <c r="H9" s="50"/>
      <c r="K9" s="10" t="s">
        <v>17</v>
      </c>
      <c r="L9" s="13">
        <f>L8*16.5</f>
        <v>2307360</v>
      </c>
      <c r="M9" s="7" t="s">
        <v>18</v>
      </c>
    </row>
    <row r="10" spans="1:26" ht="22.5" customHeight="1" thickBot="1" x14ac:dyDescent="0.3">
      <c r="A10" s="6" t="s">
        <v>6</v>
      </c>
      <c r="B10" s="42">
        <f>IF(P2&gt;=56,L9,IF(P2&lt;56,(L9*P2/56)))</f>
        <v>1936534.2857142857</v>
      </c>
      <c r="C10" s="42"/>
      <c r="D10" s="42"/>
      <c r="E10" s="42"/>
      <c r="F10" s="42"/>
      <c r="G10" s="42"/>
      <c r="H10" s="43"/>
      <c r="K10" s="14"/>
      <c r="L10" s="15"/>
      <c r="W10" s="37">
        <f>DATEDIF(B12,B14,"Y")</f>
        <v>39</v>
      </c>
      <c r="X10" s="38"/>
      <c r="Y10" s="39">
        <f>DATEDIF(B12,B14,"M")-(W10*12)</f>
        <v>10</v>
      </c>
      <c r="Z10" s="40"/>
    </row>
    <row r="11" spans="1:26" ht="18.75" customHeight="1" x14ac:dyDescent="0.3">
      <c r="A11" s="18" t="s">
        <v>20</v>
      </c>
      <c r="B11" s="35">
        <v>40390</v>
      </c>
      <c r="C11" s="22"/>
      <c r="D11" s="22"/>
      <c r="E11" s="22"/>
      <c r="F11" s="22"/>
      <c r="G11" s="22"/>
      <c r="H11" s="22"/>
      <c r="W11" s="37">
        <f>DATEDIF(B12,B11,"Y")</f>
        <v>23</v>
      </c>
      <c r="X11" s="38"/>
      <c r="Y11" s="39">
        <f>DATEDIF(B12,B11,"M")-(W11*12)</f>
        <v>10</v>
      </c>
      <c r="Z11" s="40"/>
    </row>
    <row r="12" spans="1:26" ht="17.25" customHeight="1" x14ac:dyDescent="0.3">
      <c r="A12" s="8" t="s">
        <v>10</v>
      </c>
      <c r="B12" s="35">
        <v>31670</v>
      </c>
      <c r="C12" s="22"/>
      <c r="D12" s="22"/>
      <c r="E12" s="22"/>
      <c r="F12" s="22"/>
      <c r="G12" s="22"/>
      <c r="H12" s="22"/>
    </row>
    <row r="13" spans="1:26" ht="18.75" x14ac:dyDescent="0.3">
      <c r="A13" s="8" t="s">
        <v>8</v>
      </c>
      <c r="B13" s="35">
        <v>24289</v>
      </c>
      <c r="C13" s="22"/>
      <c r="D13" s="22"/>
      <c r="E13" s="22"/>
      <c r="F13" s="22"/>
      <c r="G13" s="22"/>
      <c r="H13" s="22"/>
    </row>
    <row r="14" spans="1:26" ht="19.5" customHeight="1" x14ac:dyDescent="0.3">
      <c r="A14" s="9" t="s">
        <v>9</v>
      </c>
      <c r="B14" s="36">
        <f>EOMONTH(B13,(12*60))</f>
        <v>46234</v>
      </c>
      <c r="C14" s="36"/>
      <c r="D14" s="36"/>
      <c r="E14" s="36"/>
      <c r="F14" s="36"/>
      <c r="G14" s="36"/>
      <c r="H14" s="36"/>
    </row>
    <row r="15" spans="1:26" ht="18" customHeight="1" x14ac:dyDescent="0.25">
      <c r="A15" s="11" t="s">
        <v>1</v>
      </c>
      <c r="B15" s="37">
        <f>IF(B9="Voluntary",W11,W10)</f>
        <v>23</v>
      </c>
      <c r="C15" s="38"/>
      <c r="D15" s="11" t="s">
        <v>11</v>
      </c>
      <c r="E15" s="37">
        <f>IF(B9="Voluntary",Y11,Y10)</f>
        <v>10</v>
      </c>
      <c r="F15" s="38"/>
      <c r="G15" s="24" t="s">
        <v>12</v>
      </c>
      <c r="H15" s="41"/>
    </row>
    <row r="16" spans="1:26" ht="23.25" customHeight="1" x14ac:dyDescent="0.25">
      <c r="A16" s="34" t="s">
        <v>19</v>
      </c>
      <c r="B16" s="34"/>
      <c r="C16" s="34"/>
      <c r="D16" s="34"/>
      <c r="E16" s="34"/>
      <c r="F16" s="34"/>
      <c r="G16" s="34"/>
      <c r="H16" s="34"/>
      <c r="I16" s="17"/>
    </row>
    <row r="17" spans="1:9" ht="15" customHeight="1" x14ac:dyDescent="0.25">
      <c r="A17" s="16"/>
      <c r="B17" s="17"/>
      <c r="C17" s="17"/>
      <c r="D17" s="17"/>
      <c r="E17" s="17"/>
      <c r="F17" s="17"/>
      <c r="G17" s="17"/>
      <c r="H17" s="17"/>
      <c r="I17" s="17"/>
    </row>
  </sheetData>
  <sheetProtection algorithmName="SHA-512" hashValue="Xm7mtOvKKojQsDfJRAIlXlxuu3nBBA5xl7HjhL9FukE8p12mxl1DWvLavX+kmo7bQYmpPgqvAR+0SAH3qz9sMg==" saltValue="Z3+N3obJoZDd/S1mlXMhKw==" spinCount="100000" sheet="1" objects="1" scenarios="1"/>
  <mergeCells count="23">
    <mergeCell ref="W11:X11"/>
    <mergeCell ref="Y11:Z11"/>
    <mergeCell ref="B9:H9"/>
    <mergeCell ref="W10:X10"/>
    <mergeCell ref="Y10:Z10"/>
    <mergeCell ref="N2:O2"/>
    <mergeCell ref="A16:H16"/>
    <mergeCell ref="B13:H13"/>
    <mergeCell ref="B14:H14"/>
    <mergeCell ref="B12:H12"/>
    <mergeCell ref="B15:C15"/>
    <mergeCell ref="E15:F15"/>
    <mergeCell ref="G15:H15"/>
    <mergeCell ref="B10:H10"/>
    <mergeCell ref="B11:H11"/>
    <mergeCell ref="A1:H1"/>
    <mergeCell ref="B3:H3"/>
    <mergeCell ref="B2:H2"/>
    <mergeCell ref="B4:H4"/>
    <mergeCell ref="B6:H6"/>
    <mergeCell ref="B8:H8"/>
    <mergeCell ref="A5:H5"/>
    <mergeCell ref="A7:H7"/>
  </mergeCells>
  <dataValidations count="1">
    <dataValidation type="list" allowBlank="1" showInputMessage="1" showErrorMessage="1" sqref="B9:H9" xr:uid="{D7E5DFBA-5939-43FF-8CB7-51CA53908AC3}">
      <formula1>$Y$5:$Y$6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Gratuity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2025-04-02T08:00:29Z</dcterms:created>
  <dcterms:modified xsi:type="dcterms:W3CDTF">2026-06-17T08:12:42Z</dcterms:modified>
</cp:coreProperties>
</file>