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विस्तारित रूप" sheetId="13" r:id="rId1"/>
  </sheets>
  <calcPr calcId="145621"/>
</workbook>
</file>

<file path=xl/calcChain.xml><?xml version="1.0" encoding="utf-8"?>
<calcChain xmlns="http://schemas.openxmlformats.org/spreadsheetml/2006/main">
  <c r="AA6" i="13" l="1"/>
  <c r="AA7" i="13" s="1"/>
  <c r="AA8" i="13" s="1"/>
  <c r="AA9" i="13" s="1"/>
  <c r="T24" i="13" l="1"/>
  <c r="U24" i="13" s="1"/>
  <c r="V24" i="13" s="1"/>
  <c r="I25" i="13"/>
  <c r="F24" i="13"/>
  <c r="G24" i="13" s="1"/>
  <c r="H24" i="13" s="1"/>
  <c r="I24" i="13" s="1"/>
  <c r="J24" i="13" s="1"/>
  <c r="G25" i="13"/>
  <c r="H25" i="13" s="1"/>
  <c r="F25" i="13"/>
  <c r="V25" i="13"/>
  <c r="U25" i="13"/>
  <c r="T25" i="13"/>
  <c r="Y1" i="13" l="1"/>
  <c r="X2" i="13"/>
  <c r="AH67" i="13"/>
  <c r="AH65" i="13"/>
  <c r="AH63" i="13"/>
  <c r="AH61" i="13"/>
  <c r="AH59" i="13"/>
  <c r="AH57" i="13"/>
  <c r="AH55" i="13"/>
  <c r="AH53" i="13"/>
  <c r="AH51" i="13"/>
  <c r="AH49" i="13"/>
  <c r="AH47" i="13"/>
  <c r="AH45" i="13"/>
  <c r="AH43" i="13"/>
  <c r="AH42" i="13"/>
  <c r="AH41" i="13"/>
  <c r="AH39" i="13"/>
  <c r="AH37" i="13"/>
  <c r="AH36" i="13"/>
  <c r="AH35" i="13"/>
  <c r="AH34" i="13"/>
  <c r="AH33" i="13"/>
  <c r="AH32" i="13"/>
  <c r="AH31" i="13"/>
  <c r="AH30" i="13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I112" i="13"/>
  <c r="AH112" i="13"/>
  <c r="AI111" i="13"/>
  <c r="AH111" i="13"/>
  <c r="AI110" i="13"/>
  <c r="AH110" i="13"/>
  <c r="AI109" i="13"/>
  <c r="AH109" i="13"/>
  <c r="AI108" i="13"/>
  <c r="AH108" i="13"/>
  <c r="AI107" i="13"/>
  <c r="AH107" i="13"/>
  <c r="AI106" i="13"/>
  <c r="AH106" i="13"/>
  <c r="AI105" i="13"/>
  <c r="AH105" i="13"/>
  <c r="AI104" i="13"/>
  <c r="AH104" i="13"/>
  <c r="AI103" i="13"/>
  <c r="AH103" i="13"/>
  <c r="AI102" i="13"/>
  <c r="AH102" i="13"/>
  <c r="AI101" i="13"/>
  <c r="AH101" i="13"/>
  <c r="AI100" i="13"/>
  <c r="AH100" i="13"/>
  <c r="AI99" i="13"/>
  <c r="AH99" i="13"/>
  <c r="AI98" i="13"/>
  <c r="AH98" i="13"/>
  <c r="AI97" i="13"/>
  <c r="AH97" i="13"/>
  <c r="AI96" i="13"/>
  <c r="AH96" i="13"/>
  <c r="AI95" i="13"/>
  <c r="AH95" i="13"/>
  <c r="AI94" i="13"/>
  <c r="AH94" i="13"/>
  <c r="AI93" i="13"/>
  <c r="AH93" i="13"/>
  <c r="AI92" i="13"/>
  <c r="AH92" i="13"/>
  <c r="AI91" i="13"/>
  <c r="AH91" i="13"/>
  <c r="AI90" i="13"/>
  <c r="AH90" i="13"/>
  <c r="AI89" i="13"/>
  <c r="AH89" i="13"/>
  <c r="AI88" i="13"/>
  <c r="AH88" i="13"/>
  <c r="AI87" i="13"/>
  <c r="AH87" i="13"/>
  <c r="AI86" i="13"/>
  <c r="AH86" i="13"/>
  <c r="AI85" i="13"/>
  <c r="AH85" i="13"/>
  <c r="AI84" i="13"/>
  <c r="AH84" i="13"/>
  <c r="AI83" i="13"/>
  <c r="AH83" i="13"/>
  <c r="AI82" i="13"/>
  <c r="AH82" i="13"/>
  <c r="AI81" i="13"/>
  <c r="AH81" i="13"/>
  <c r="AI80" i="13"/>
  <c r="AH80" i="13"/>
  <c r="AI79" i="13"/>
  <c r="AH79" i="13"/>
  <c r="AI78" i="13"/>
  <c r="AH78" i="13"/>
  <c r="AI77" i="13"/>
  <c r="AH77" i="13"/>
  <c r="AI76" i="13"/>
  <c r="AH76" i="13"/>
  <c r="AI75" i="13"/>
  <c r="AH75" i="13"/>
  <c r="AI74" i="13"/>
  <c r="AH74" i="13"/>
  <c r="AI73" i="13"/>
  <c r="AH73" i="13"/>
  <c r="AI72" i="13"/>
  <c r="AH72" i="13"/>
  <c r="AI71" i="13"/>
  <c r="AH71" i="13"/>
  <c r="AI70" i="13"/>
  <c r="AH70" i="13"/>
  <c r="AI69" i="13"/>
  <c r="AH69" i="13"/>
  <c r="AI68" i="13"/>
  <c r="AH68" i="13"/>
  <c r="AI67" i="13"/>
  <c r="AI66" i="13"/>
  <c r="AH66" i="13"/>
  <c r="AI65" i="13"/>
  <c r="AI64" i="13"/>
  <c r="AH64" i="13"/>
  <c r="AI63" i="13"/>
  <c r="AI62" i="13"/>
  <c r="AH62" i="13"/>
  <c r="AI61" i="13"/>
  <c r="AI60" i="13"/>
  <c r="AH60" i="13"/>
  <c r="AI59" i="13"/>
  <c r="AI58" i="13"/>
  <c r="AH58" i="13"/>
  <c r="AI57" i="13"/>
  <c r="AI56" i="13"/>
  <c r="AH56" i="13"/>
  <c r="AI55" i="13"/>
  <c r="AI54" i="13"/>
  <c r="AH54" i="13"/>
  <c r="AI53" i="13"/>
  <c r="AI52" i="13"/>
  <c r="AH52" i="13"/>
  <c r="AI51" i="13"/>
  <c r="AI50" i="13"/>
  <c r="AH50" i="13"/>
  <c r="AI49" i="13"/>
  <c r="AI48" i="13"/>
  <c r="AH48" i="13"/>
  <c r="AI47" i="13"/>
  <c r="AI46" i="13"/>
  <c r="AH46" i="13"/>
  <c r="AI45" i="13"/>
  <c r="AI44" i="13"/>
  <c r="AH44" i="13"/>
  <c r="AI43" i="13"/>
  <c r="AI42" i="13"/>
  <c r="AI41" i="13"/>
  <c r="AI40" i="13"/>
  <c r="AH40" i="13"/>
  <c r="AI39" i="13"/>
  <c r="AI38" i="13"/>
  <c r="AH38" i="13"/>
  <c r="AI37" i="13"/>
  <c r="AI36" i="13"/>
  <c r="AI35" i="13"/>
  <c r="AI34" i="13"/>
  <c r="AI33" i="13"/>
  <c r="AI32" i="13"/>
  <c r="AI31" i="13"/>
  <c r="AI30" i="13"/>
  <c r="AI29" i="13"/>
  <c r="AI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G112" i="13"/>
  <c r="AG111" i="13"/>
  <c r="AG110" i="13"/>
  <c r="AG109" i="13"/>
  <c r="AG108" i="13"/>
  <c r="AG107" i="13"/>
  <c r="AG106" i="13"/>
  <c r="AG105" i="13"/>
  <c r="AG104" i="13"/>
  <c r="AG103" i="13"/>
  <c r="AG102" i="13"/>
  <c r="AG101" i="13"/>
  <c r="AG100" i="13"/>
  <c r="AG99" i="13"/>
  <c r="AG98" i="13"/>
  <c r="AG97" i="13"/>
  <c r="AG96" i="13"/>
  <c r="AG95" i="13"/>
  <c r="AG94" i="13"/>
  <c r="AG93" i="13"/>
  <c r="AG92" i="13"/>
  <c r="AG91" i="13"/>
  <c r="AG90" i="13"/>
  <c r="AG89" i="13"/>
  <c r="AG88" i="13"/>
  <c r="AG87" i="13"/>
  <c r="AG86" i="13"/>
  <c r="AG85" i="13"/>
  <c r="AG84" i="13"/>
  <c r="AG83" i="13"/>
  <c r="AG82" i="13"/>
  <c r="AG81" i="13"/>
  <c r="AG80" i="13"/>
  <c r="AG79" i="13"/>
  <c r="AG78" i="13"/>
  <c r="AG77" i="13"/>
  <c r="AG76" i="13"/>
  <c r="AG75" i="13"/>
  <c r="AG74" i="13"/>
  <c r="AG73" i="13"/>
  <c r="AG72" i="13"/>
  <c r="AG71" i="13"/>
  <c r="AG70" i="13"/>
  <c r="AG69" i="13"/>
  <c r="AG68" i="13"/>
  <c r="AG67" i="13"/>
  <c r="AG66" i="13"/>
  <c r="AG65" i="13"/>
  <c r="AG64" i="13"/>
  <c r="AG63" i="13"/>
  <c r="AG62" i="13"/>
  <c r="AG61" i="13"/>
  <c r="AG60" i="13"/>
  <c r="AG59" i="13"/>
  <c r="AG58" i="13"/>
  <c r="AG57" i="13"/>
  <c r="AG56" i="13"/>
  <c r="AG55" i="13"/>
  <c r="AG54" i="13"/>
  <c r="AG53" i="13"/>
  <c r="AG52" i="13"/>
  <c r="AG51" i="13"/>
  <c r="AG50" i="13"/>
  <c r="AG49" i="13"/>
  <c r="AG48" i="13"/>
  <c r="AG47" i="13"/>
  <c r="AG46" i="13"/>
  <c r="AG45" i="13"/>
  <c r="AG44" i="13"/>
  <c r="AG43" i="13"/>
  <c r="AG42" i="13"/>
  <c r="AG41" i="13"/>
  <c r="AG40" i="13"/>
  <c r="AG39" i="13"/>
  <c r="AG38" i="13"/>
  <c r="AG37" i="13"/>
  <c r="AG36" i="13"/>
  <c r="AG35" i="13"/>
  <c r="AG34" i="13"/>
  <c r="AG33" i="13"/>
  <c r="AG32" i="13"/>
  <c r="AG31" i="13"/>
  <c r="AG30" i="13"/>
  <c r="AG29" i="13"/>
  <c r="AG28" i="13"/>
  <c r="AG27" i="13"/>
  <c r="AG26" i="13"/>
  <c r="AG25" i="13"/>
  <c r="AG24" i="13"/>
  <c r="AG23" i="13"/>
  <c r="AG22" i="13"/>
  <c r="AG21" i="13"/>
  <c r="AG20" i="13"/>
  <c r="AG19" i="13"/>
  <c r="AG18" i="13"/>
  <c r="AG17" i="13"/>
  <c r="AG16" i="13"/>
  <c r="AG15" i="13"/>
  <c r="AG14" i="13"/>
  <c r="AA5" i="13" l="1"/>
  <c r="AA38" i="13" s="1"/>
  <c r="F4" i="13"/>
  <c r="U5" i="13"/>
  <c r="G5" i="13"/>
  <c r="J13" i="13"/>
  <c r="J9" i="13"/>
  <c r="F6" i="13"/>
  <c r="T5" i="13"/>
  <c r="F5" i="13"/>
  <c r="J12" i="13"/>
  <c r="J8" i="13"/>
  <c r="S3" i="13"/>
  <c r="T4" i="13"/>
  <c r="F2" i="13"/>
  <c r="J11" i="13"/>
  <c r="J7" i="13"/>
  <c r="J6" i="13"/>
  <c r="V5" i="13"/>
  <c r="I5" i="13"/>
  <c r="J14" i="13"/>
  <c r="J10" i="13"/>
  <c r="K3" i="13"/>
  <c r="O3" i="13"/>
  <c r="L3" i="13"/>
  <c r="P3" i="13"/>
  <c r="M3" i="13"/>
  <c r="Q3" i="13"/>
  <c r="S4" i="13"/>
  <c r="N3" i="13"/>
  <c r="R3" i="13"/>
  <c r="F14" i="13"/>
  <c r="F10" i="13"/>
  <c r="F13" i="13"/>
  <c r="F9" i="13"/>
  <c r="F8" i="13"/>
  <c r="F11" i="13"/>
  <c r="F12" i="13"/>
  <c r="F7" i="13"/>
  <c r="K13" i="13"/>
  <c r="O7" i="13"/>
  <c r="K12" i="13"/>
  <c r="K8" i="13"/>
  <c r="L11" i="13"/>
  <c r="L7" i="13"/>
  <c r="M9" i="13"/>
  <c r="N10" i="13"/>
  <c r="N6" i="13"/>
  <c r="O6" i="13"/>
  <c r="Q7" i="13"/>
  <c r="K11" i="13"/>
  <c r="K7" i="13"/>
  <c r="L6" i="13"/>
  <c r="M8" i="13"/>
  <c r="N9" i="13"/>
  <c r="O9" i="13"/>
  <c r="P8" i="13"/>
  <c r="Q6" i="13"/>
  <c r="L12" i="13"/>
  <c r="M10" i="13"/>
  <c r="N7" i="13"/>
  <c r="P6" i="13"/>
  <c r="L10" i="13"/>
  <c r="K10" i="13"/>
  <c r="K6" i="13"/>
  <c r="L9" i="13"/>
  <c r="M11" i="13"/>
  <c r="M7" i="13"/>
  <c r="N8" i="13"/>
  <c r="O8" i="13"/>
  <c r="P7" i="13"/>
  <c r="R6" i="13"/>
  <c r="K9" i="13"/>
  <c r="L8" i="13"/>
  <c r="M6" i="13"/>
  <c r="M14" i="13"/>
  <c r="N12" i="13"/>
  <c r="O11" i="13"/>
  <c r="P11" i="13"/>
  <c r="Q12" i="13"/>
  <c r="R14" i="13"/>
  <c r="R10" i="13"/>
  <c r="S13" i="13"/>
  <c r="S9" i="13"/>
  <c r="M13" i="13"/>
  <c r="O14" i="13"/>
  <c r="P14" i="13"/>
  <c r="P10" i="13"/>
  <c r="Q11" i="13"/>
  <c r="R13" i="13"/>
  <c r="R9" i="13"/>
  <c r="S12" i="13"/>
  <c r="S8" i="13"/>
  <c r="N14" i="13"/>
  <c r="O13" i="13"/>
  <c r="P13" i="13"/>
  <c r="Q14" i="13"/>
  <c r="Q10" i="13"/>
  <c r="R12" i="13"/>
  <c r="R8" i="13"/>
  <c r="S11" i="13"/>
  <c r="S7" i="13"/>
  <c r="L14" i="13"/>
  <c r="N13" i="13"/>
  <c r="O12" i="13"/>
  <c r="P12" i="13"/>
  <c r="Q13" i="13"/>
  <c r="Q9" i="13"/>
  <c r="R11" i="13"/>
  <c r="S14" i="13"/>
  <c r="S10" i="13"/>
  <c r="AC3" i="13"/>
  <c r="F67" i="13" s="1"/>
  <c r="AH4" i="13"/>
  <c r="AH5" i="13" s="1"/>
  <c r="AH6" i="13" s="1"/>
  <c r="AH7" i="13" s="1"/>
  <c r="AH8" i="13" s="1"/>
  <c r="AH9" i="13" s="1"/>
  <c r="AH10" i="13" s="1"/>
  <c r="AH11" i="13" s="1"/>
  <c r="R4" i="13" l="1"/>
  <c r="M4" i="13"/>
  <c r="K4" i="13"/>
  <c r="K5" i="13"/>
  <c r="N4" i="13"/>
  <c r="P4" i="13"/>
  <c r="L4" i="13"/>
  <c r="Q4" i="13"/>
  <c r="O4" i="13"/>
  <c r="F26" i="13"/>
  <c r="S64" i="13"/>
  <c r="G67" i="13"/>
  <c r="S67" i="13"/>
  <c r="AA34" i="13"/>
  <c r="AA29" i="13"/>
  <c r="AA23" i="13"/>
  <c r="AA18" i="13"/>
  <c r="AA33" i="13"/>
  <c r="AA27" i="13"/>
  <c r="AA22" i="13"/>
  <c r="AA17" i="13"/>
  <c r="AA37" i="13"/>
  <c r="AA31" i="13"/>
  <c r="AA26" i="13"/>
  <c r="AA21" i="13"/>
  <c r="Z6" i="13" s="1"/>
  <c r="AA15" i="13"/>
  <c r="AA35" i="13"/>
  <c r="AA30" i="13"/>
  <c r="AA25" i="13"/>
  <c r="AA19" i="13"/>
  <c r="AA14" i="13"/>
  <c r="AA20" i="13"/>
  <c r="AA36" i="13"/>
  <c r="AA24" i="13"/>
  <c r="AA28" i="13"/>
  <c r="AA16" i="13"/>
  <c r="AA32" i="13"/>
  <c r="I6" i="13"/>
  <c r="H6" i="13"/>
  <c r="AI3" i="13"/>
  <c r="G6" i="13" s="1"/>
  <c r="S5" i="13" s="1"/>
  <c r="AC11" i="13"/>
  <c r="AC8" i="13"/>
  <c r="F72" i="13" s="1"/>
  <c r="AC7" i="13"/>
  <c r="F71" i="13" s="1"/>
  <c r="AC5" i="13"/>
  <c r="F69" i="13" s="1"/>
  <c r="AC4" i="13"/>
  <c r="F68" i="13" s="1"/>
  <c r="AC9" i="13"/>
  <c r="F73" i="13" s="1"/>
  <c r="AC6" i="13"/>
  <c r="F70" i="13" s="1"/>
  <c r="AC10" i="13"/>
  <c r="F74" i="13" s="1"/>
  <c r="Z1" i="13"/>
  <c r="S26" i="13" l="1"/>
  <c r="T67" i="13"/>
  <c r="I14" i="13"/>
  <c r="F75" i="13"/>
  <c r="H67" i="13"/>
  <c r="G26" i="13"/>
  <c r="G68" i="13"/>
  <c r="F27" i="13"/>
  <c r="R68" i="13"/>
  <c r="R64" i="13"/>
  <c r="S23" i="13"/>
  <c r="S65" i="13"/>
  <c r="F33" i="13"/>
  <c r="L64" i="13"/>
  <c r="G74" i="13"/>
  <c r="L74" i="13"/>
  <c r="F28" i="13"/>
  <c r="G69" i="13"/>
  <c r="Q69" i="13"/>
  <c r="Q64" i="13"/>
  <c r="F29" i="13"/>
  <c r="P70" i="13"/>
  <c r="P64" i="13"/>
  <c r="G70" i="13"/>
  <c r="G71" i="13"/>
  <c r="F30" i="13"/>
  <c r="O64" i="13"/>
  <c r="O71" i="13"/>
  <c r="F32" i="13"/>
  <c r="M73" i="13"/>
  <c r="M64" i="13"/>
  <c r="G73" i="13"/>
  <c r="G72" i="13"/>
  <c r="F31" i="13"/>
  <c r="N72" i="13"/>
  <c r="N64" i="13"/>
  <c r="Y14" i="13"/>
  <c r="I12" i="13"/>
  <c r="H12" i="13"/>
  <c r="I11" i="13"/>
  <c r="H11" i="13"/>
  <c r="I7" i="13"/>
  <c r="H7" i="13"/>
  <c r="H14" i="13"/>
  <c r="I13" i="13"/>
  <c r="H13" i="13"/>
  <c r="I8" i="13"/>
  <c r="H8" i="13"/>
  <c r="I9" i="13"/>
  <c r="H9" i="13"/>
  <c r="I10" i="13"/>
  <c r="H10" i="13"/>
  <c r="S6" i="13"/>
  <c r="S15" i="13" s="1"/>
  <c r="AI9" i="13"/>
  <c r="AI4" i="13"/>
  <c r="R7" i="13" s="1"/>
  <c r="R15" i="13" s="1"/>
  <c r="AI8" i="13"/>
  <c r="N11" i="13" s="1"/>
  <c r="N15" i="13" s="1"/>
  <c r="AI10" i="13"/>
  <c r="AL10" i="13" s="1"/>
  <c r="AK3" i="13"/>
  <c r="AO3" i="13" s="1"/>
  <c r="V6" i="13" s="1"/>
  <c r="AI11" i="13"/>
  <c r="AK11" i="13" s="1"/>
  <c r="AO11" i="13" s="1"/>
  <c r="V14" i="13" s="1"/>
  <c r="AI7" i="13"/>
  <c r="AI6" i="13"/>
  <c r="AI5" i="13"/>
  <c r="AL3" i="13"/>
  <c r="N23" i="13" l="1"/>
  <c r="N65" i="13"/>
  <c r="G32" i="13"/>
  <c r="H73" i="13"/>
  <c r="O30" i="13"/>
  <c r="O70" i="13"/>
  <c r="P71" i="13"/>
  <c r="G29" i="13"/>
  <c r="H70" i="13"/>
  <c r="Q23" i="13"/>
  <c r="Q65" i="13"/>
  <c r="L33" i="13"/>
  <c r="L73" i="13"/>
  <c r="M74" i="13"/>
  <c r="S66" i="13"/>
  <c r="S25" i="13" s="1"/>
  <c r="S24" i="13"/>
  <c r="G75" i="13"/>
  <c r="F34" i="13"/>
  <c r="K64" i="13"/>
  <c r="K75" i="13"/>
  <c r="N31" i="13"/>
  <c r="N71" i="13"/>
  <c r="O72" i="13"/>
  <c r="M23" i="13"/>
  <c r="M65" i="13"/>
  <c r="O23" i="13"/>
  <c r="O65" i="13"/>
  <c r="P23" i="13"/>
  <c r="P65" i="13"/>
  <c r="Q28" i="13"/>
  <c r="Q68" i="13"/>
  <c r="R69" i="13"/>
  <c r="H74" i="13"/>
  <c r="G33" i="13"/>
  <c r="H68" i="13"/>
  <c r="G27" i="13"/>
  <c r="M32" i="13"/>
  <c r="N73" i="13"/>
  <c r="M72" i="13"/>
  <c r="P29" i="13"/>
  <c r="P69" i="13"/>
  <c r="Q70" i="13"/>
  <c r="G28" i="13"/>
  <c r="H69" i="13"/>
  <c r="L65" i="13"/>
  <c r="L23" i="13"/>
  <c r="R23" i="13"/>
  <c r="R65" i="13"/>
  <c r="U67" i="13"/>
  <c r="T26" i="13"/>
  <c r="H72" i="13"/>
  <c r="G31" i="13"/>
  <c r="H71" i="13"/>
  <c r="G30" i="13"/>
  <c r="R27" i="13"/>
  <c r="R67" i="13"/>
  <c r="R26" i="13" s="1"/>
  <c r="S68" i="13"/>
  <c r="I67" i="13"/>
  <c r="H26" i="13"/>
  <c r="Z7" i="13"/>
  <c r="AL4" i="13"/>
  <c r="AK10" i="13"/>
  <c r="AO10" i="13" s="1"/>
  <c r="V13" i="13" s="1"/>
  <c r="AK8" i="13"/>
  <c r="AO8" i="13" s="1"/>
  <c r="V11" i="13" s="1"/>
  <c r="AL8" i="13"/>
  <c r="AL11" i="13"/>
  <c r="G14" i="13"/>
  <c r="K14" i="13"/>
  <c r="K15" i="13" s="1"/>
  <c r="AK4" i="13"/>
  <c r="AM4" i="13" s="1"/>
  <c r="T7" i="13" s="1"/>
  <c r="G11" i="13"/>
  <c r="N5" i="13" s="1"/>
  <c r="AK5" i="13"/>
  <c r="AN5" i="13" s="1"/>
  <c r="U8" i="13" s="1"/>
  <c r="Q8" i="13"/>
  <c r="Q15" i="13" s="1"/>
  <c r="AL7" i="13"/>
  <c r="O10" i="13"/>
  <c r="O15" i="13" s="1"/>
  <c r="AL6" i="13"/>
  <c r="P9" i="13"/>
  <c r="P15" i="13" s="1"/>
  <c r="AK7" i="13"/>
  <c r="G12" i="13"/>
  <c r="M5" i="13" s="1"/>
  <c r="M12" i="13"/>
  <c r="M15" i="13" s="1"/>
  <c r="AL9" i="13"/>
  <c r="AK9" i="13"/>
  <c r="AN3" i="13"/>
  <c r="U6" i="13" s="1"/>
  <c r="G13" i="13"/>
  <c r="L5" i="13" s="1"/>
  <c r="L13" i="13"/>
  <c r="L15" i="13" s="1"/>
  <c r="G7" i="13"/>
  <c r="R5" i="13" s="1"/>
  <c r="G8" i="13"/>
  <c r="Q5" i="13" s="1"/>
  <c r="AM3" i="13"/>
  <c r="T6" i="13" s="1"/>
  <c r="G10" i="13"/>
  <c r="O5" i="13" s="1"/>
  <c r="G9" i="13"/>
  <c r="P5" i="13" s="1"/>
  <c r="AL5" i="13"/>
  <c r="AN11" i="13"/>
  <c r="U14" i="13" s="1"/>
  <c r="AM11" i="13"/>
  <c r="T14" i="13" s="1"/>
  <c r="AK6" i="13"/>
  <c r="AO6" i="13" s="1"/>
  <c r="AO5" i="13" l="1"/>
  <c r="V8" i="13" s="1"/>
  <c r="R24" i="13"/>
  <c r="R66" i="13"/>
  <c r="R25" i="13" s="1"/>
  <c r="H28" i="13"/>
  <c r="I69" i="13"/>
  <c r="S69" i="13"/>
  <c r="R28" i="13"/>
  <c r="K34" i="13"/>
  <c r="K74" i="13"/>
  <c r="L75" i="13"/>
  <c r="I73" i="13"/>
  <c r="H32" i="13"/>
  <c r="I72" i="13"/>
  <c r="H31" i="13"/>
  <c r="M71" i="13"/>
  <c r="M31" i="13"/>
  <c r="I68" i="13"/>
  <c r="H27" i="13"/>
  <c r="Q67" i="13"/>
  <c r="Q26" i="13" s="1"/>
  <c r="Q27" i="13"/>
  <c r="O66" i="13"/>
  <c r="O25" i="13" s="1"/>
  <c r="O24" i="13"/>
  <c r="P72" i="13"/>
  <c r="O31" i="13"/>
  <c r="K23" i="13"/>
  <c r="K65" i="13"/>
  <c r="Q24" i="13"/>
  <c r="Q66" i="13"/>
  <c r="Q25" i="13" s="1"/>
  <c r="Q71" i="13"/>
  <c r="P30" i="13"/>
  <c r="I26" i="13"/>
  <c r="J67" i="13"/>
  <c r="J26" i="13" s="1"/>
  <c r="R70" i="13"/>
  <c r="Q29" i="13"/>
  <c r="O73" i="13"/>
  <c r="N32" i="13"/>
  <c r="N70" i="13"/>
  <c r="N30" i="13"/>
  <c r="N74" i="13"/>
  <c r="M33" i="13"/>
  <c r="O29" i="13"/>
  <c r="O69" i="13"/>
  <c r="N66" i="13"/>
  <c r="N25" i="13" s="1"/>
  <c r="N24" i="13"/>
  <c r="T68" i="13"/>
  <c r="S27" i="13"/>
  <c r="I71" i="13"/>
  <c r="H30" i="13"/>
  <c r="V67" i="13"/>
  <c r="V26" i="13" s="1"/>
  <c r="U26" i="13"/>
  <c r="L66" i="13"/>
  <c r="L25" i="13" s="1"/>
  <c r="L24" i="13"/>
  <c r="P68" i="13"/>
  <c r="P28" i="13"/>
  <c r="I74" i="13"/>
  <c r="H33" i="13"/>
  <c r="P66" i="13"/>
  <c r="P25" i="13" s="1"/>
  <c r="P24" i="13"/>
  <c r="M66" i="13"/>
  <c r="M25" i="13" s="1"/>
  <c r="M24" i="13"/>
  <c r="G34" i="13"/>
  <c r="H75" i="13"/>
  <c r="L72" i="13"/>
  <c r="L32" i="13"/>
  <c r="I70" i="13"/>
  <c r="H29" i="13"/>
  <c r="Z9" i="13"/>
  <c r="Z8" i="13"/>
  <c r="AM10" i="13"/>
  <c r="T13" i="13" s="1"/>
  <c r="AP10" i="13"/>
  <c r="AS10" i="13" s="1"/>
  <c r="X4" i="13"/>
  <c r="AN4" i="13"/>
  <c r="U7" i="13" s="1"/>
  <c r="AN8" i="13"/>
  <c r="U11" i="13" s="1"/>
  <c r="AN10" i="13"/>
  <c r="U13" i="13" s="1"/>
  <c r="AM8" i="13"/>
  <c r="T11" i="13" s="1"/>
  <c r="AP5" i="13"/>
  <c r="AM5" i="13"/>
  <c r="T8" i="13" s="1"/>
  <c r="AM9" i="13"/>
  <c r="T12" i="13" s="1"/>
  <c r="AO9" i="13"/>
  <c r="V12" i="13" s="1"/>
  <c r="AM7" i="13"/>
  <c r="T10" i="13" s="1"/>
  <c r="AO7" i="13"/>
  <c r="V10" i="13" s="1"/>
  <c r="AN7" i="13"/>
  <c r="U10" i="13" s="1"/>
  <c r="AN9" i="13"/>
  <c r="U12" i="13" s="1"/>
  <c r="AP3" i="13"/>
  <c r="AS3" i="13" s="1"/>
  <c r="AP8" i="13"/>
  <c r="AO4" i="13"/>
  <c r="V7" i="13" s="1"/>
  <c r="AP6" i="13"/>
  <c r="AN6" i="13"/>
  <c r="U9" i="13" s="1"/>
  <c r="V9" i="13"/>
  <c r="AM6" i="13"/>
  <c r="T9" i="13" s="1"/>
  <c r="I29" i="13" l="1"/>
  <c r="J70" i="13"/>
  <c r="J29" i="13" s="1"/>
  <c r="P27" i="13"/>
  <c r="P67" i="13"/>
  <c r="P26" i="13" s="1"/>
  <c r="T27" i="13"/>
  <c r="U68" i="13"/>
  <c r="N29" i="13"/>
  <c r="N69" i="13"/>
  <c r="S70" i="13"/>
  <c r="R29" i="13"/>
  <c r="Q30" i="13"/>
  <c r="R71" i="13"/>
  <c r="J68" i="13"/>
  <c r="J27" i="13" s="1"/>
  <c r="I27" i="13"/>
  <c r="I31" i="13"/>
  <c r="J72" i="13"/>
  <c r="J31" i="13" s="1"/>
  <c r="K73" i="13"/>
  <c r="K33" i="13"/>
  <c r="J69" i="13"/>
  <c r="J28" i="13" s="1"/>
  <c r="I28" i="13"/>
  <c r="L31" i="13"/>
  <c r="L71" i="13"/>
  <c r="J74" i="13"/>
  <c r="J33" i="13" s="1"/>
  <c r="I33" i="13"/>
  <c r="I30" i="13"/>
  <c r="J71" i="13"/>
  <c r="J30" i="13" s="1"/>
  <c r="O74" i="13"/>
  <c r="N33" i="13"/>
  <c r="O32" i="13"/>
  <c r="P73" i="13"/>
  <c r="P31" i="13"/>
  <c r="Q72" i="13"/>
  <c r="M70" i="13"/>
  <c r="M30" i="13"/>
  <c r="J73" i="13"/>
  <c r="J32" i="13" s="1"/>
  <c r="I32" i="13"/>
  <c r="I75" i="13"/>
  <c r="H34" i="13"/>
  <c r="O68" i="13"/>
  <c r="O28" i="13"/>
  <c r="K66" i="13"/>
  <c r="K25" i="13" s="1"/>
  <c r="K24" i="13"/>
  <c r="M75" i="13"/>
  <c r="L34" i="13"/>
  <c r="T69" i="13"/>
  <c r="S28" i="13"/>
  <c r="AR10" i="13"/>
  <c r="AQ10" i="13"/>
  <c r="AS6" i="13"/>
  <c r="AR6" i="13"/>
  <c r="AQ6" i="13"/>
  <c r="Y5" i="13"/>
  <c r="Y7" i="13"/>
  <c r="Y9" i="13"/>
  <c r="Y8" i="13"/>
  <c r="Y6" i="13"/>
  <c r="Y11" i="13"/>
  <c r="Y10" i="13"/>
  <c r="Y4" i="13"/>
  <c r="Y12" i="13"/>
  <c r="AS8" i="13"/>
  <c r="AQ8" i="13"/>
  <c r="AR8" i="13"/>
  <c r="AS5" i="13"/>
  <c r="AR5" i="13"/>
  <c r="AQ5" i="13"/>
  <c r="AQ3" i="13"/>
  <c r="AR3" i="13"/>
  <c r="Q31" i="13" l="1"/>
  <c r="R72" i="13"/>
  <c r="R30" i="13"/>
  <c r="S71" i="13"/>
  <c r="N68" i="13"/>
  <c r="N28" i="13"/>
  <c r="N75" i="13"/>
  <c r="M34" i="13"/>
  <c r="O67" i="13"/>
  <c r="O26" i="13" s="1"/>
  <c r="O27" i="13"/>
  <c r="P74" i="13"/>
  <c r="O33" i="13"/>
  <c r="Q73" i="13"/>
  <c r="P32" i="13"/>
  <c r="L70" i="13"/>
  <c r="L30" i="13"/>
  <c r="V68" i="13"/>
  <c r="V27" i="13" s="1"/>
  <c r="U27" i="13"/>
  <c r="U69" i="13"/>
  <c r="T28" i="13"/>
  <c r="I34" i="13"/>
  <c r="J75" i="13"/>
  <c r="J34" i="13" s="1"/>
  <c r="M69" i="13"/>
  <c r="M29" i="13"/>
  <c r="K72" i="13"/>
  <c r="K32" i="13"/>
  <c r="S29" i="13"/>
  <c r="T70" i="13"/>
  <c r="Z4" i="13"/>
  <c r="F16" i="13" s="1"/>
  <c r="AL12" i="13"/>
  <c r="F18" i="13" s="1"/>
  <c r="AI12" i="13"/>
  <c r="F17" i="13" s="1"/>
  <c r="AL13" i="13"/>
  <c r="F19" i="13" s="1"/>
  <c r="U70" i="13" l="1"/>
  <c r="T29" i="13"/>
  <c r="T71" i="13"/>
  <c r="S30" i="13"/>
  <c r="M68" i="13"/>
  <c r="M28" i="13"/>
  <c r="U28" i="13"/>
  <c r="V69" i="13"/>
  <c r="V28" i="13" s="1"/>
  <c r="L69" i="13"/>
  <c r="L29" i="13"/>
  <c r="Q74" i="13"/>
  <c r="P33" i="13"/>
  <c r="O75" i="13"/>
  <c r="N34" i="13"/>
  <c r="S72" i="13"/>
  <c r="R31" i="13"/>
  <c r="K71" i="13"/>
  <c r="K31" i="13"/>
  <c r="R73" i="13"/>
  <c r="Q32" i="13"/>
  <c r="N67" i="13"/>
  <c r="N26" i="13" s="1"/>
  <c r="N27" i="13"/>
  <c r="T72" i="13" l="1"/>
  <c r="S31" i="13"/>
  <c r="Q33" i="13"/>
  <c r="R74" i="13"/>
  <c r="U71" i="13"/>
  <c r="T30" i="13"/>
  <c r="S73" i="13"/>
  <c r="R32" i="13"/>
  <c r="K70" i="13"/>
  <c r="K30" i="13"/>
  <c r="P75" i="13"/>
  <c r="O34" i="13"/>
  <c r="L28" i="13"/>
  <c r="L68" i="13"/>
  <c r="M27" i="13"/>
  <c r="M67" i="13"/>
  <c r="M26" i="13" s="1"/>
  <c r="V70" i="13"/>
  <c r="V29" i="13" s="1"/>
  <c r="U29" i="13"/>
  <c r="S74" i="13" l="1"/>
  <c r="R33" i="13"/>
  <c r="Q75" i="13"/>
  <c r="P34" i="13"/>
  <c r="L67" i="13"/>
  <c r="L26" i="13" s="1"/>
  <c r="L27" i="13"/>
  <c r="S32" i="13"/>
  <c r="T73" i="13"/>
  <c r="K69" i="13"/>
  <c r="K29" i="13"/>
  <c r="U30" i="13"/>
  <c r="V71" i="13"/>
  <c r="V30" i="13" s="1"/>
  <c r="U72" i="13"/>
  <c r="T31" i="13"/>
  <c r="U73" i="13" l="1"/>
  <c r="T32" i="13"/>
  <c r="R75" i="13"/>
  <c r="Q34" i="13"/>
  <c r="V72" i="13"/>
  <c r="V31" i="13" s="1"/>
  <c r="U31" i="13"/>
  <c r="K68" i="13"/>
  <c r="K28" i="13"/>
  <c r="T74" i="13"/>
  <c r="S33" i="13"/>
  <c r="K67" i="13" l="1"/>
  <c r="K26" i="13" s="1"/>
  <c r="K27" i="13"/>
  <c r="S75" i="13"/>
  <c r="R34" i="13"/>
  <c r="U74" i="13"/>
  <c r="T33" i="13"/>
  <c r="V73" i="13"/>
  <c r="V32" i="13" s="1"/>
  <c r="U32" i="13"/>
  <c r="T75" i="13" l="1"/>
  <c r="S34" i="13"/>
  <c r="V74" i="13"/>
  <c r="V33" i="13" s="1"/>
  <c r="U33" i="13"/>
  <c r="U75" i="13" l="1"/>
  <c r="T34" i="13"/>
  <c r="V75" i="13" l="1"/>
  <c r="V34" i="13" s="1"/>
  <c r="U34" i="13"/>
</calcChain>
</file>

<file path=xl/sharedStrings.xml><?xml version="1.0" encoding="utf-8"?>
<sst xmlns="http://schemas.openxmlformats.org/spreadsheetml/2006/main" count="368" uniqueCount="351">
  <si>
    <t xml:space="preserve">वन </t>
  </si>
  <si>
    <t xml:space="preserve">टू </t>
  </si>
  <si>
    <t xml:space="preserve">थ्री </t>
  </si>
  <si>
    <t xml:space="preserve">फोर </t>
  </si>
  <si>
    <t xml:space="preserve">फाइव </t>
  </si>
  <si>
    <t xml:space="preserve">सिक्स </t>
  </si>
  <si>
    <t xml:space="preserve">सेवन </t>
  </si>
  <si>
    <t xml:space="preserve">एट </t>
  </si>
  <si>
    <t xml:space="preserve">नाइन </t>
  </si>
  <si>
    <t xml:space="preserve">टेन </t>
  </si>
  <si>
    <t xml:space="preserve">इलेवन </t>
  </si>
  <si>
    <t xml:space="preserve">टुवेलवे </t>
  </si>
  <si>
    <t xml:space="preserve">थर्टीन </t>
  </si>
  <si>
    <t xml:space="preserve">फोर्टीन </t>
  </si>
  <si>
    <t xml:space="preserve">फिफ्टीन </t>
  </si>
  <si>
    <t xml:space="preserve">सिक्सटीन </t>
  </si>
  <si>
    <t xml:space="preserve">सेवेनटीन </t>
  </si>
  <si>
    <t xml:space="preserve">एटीन </t>
  </si>
  <si>
    <t xml:space="preserve">नाइनटीन </t>
  </si>
  <si>
    <t xml:space="preserve">टुवंटी </t>
  </si>
  <si>
    <t xml:space="preserve">टुवंटी वन </t>
  </si>
  <si>
    <t xml:space="preserve">टुवंटी टू </t>
  </si>
  <si>
    <t xml:space="preserve">टुवंटी थ्री </t>
  </si>
  <si>
    <t xml:space="preserve">टुवंटी फोर </t>
  </si>
  <si>
    <t xml:space="preserve">टुवंटी फाइव </t>
  </si>
  <si>
    <t xml:space="preserve">टुवंटी सिक्स </t>
  </si>
  <si>
    <t xml:space="preserve">टुवंटी सेवन </t>
  </si>
  <si>
    <t xml:space="preserve">टुवंटी एट </t>
  </si>
  <si>
    <t xml:space="preserve">टुवंटी नाइन </t>
  </si>
  <si>
    <t xml:space="preserve">थर्टी </t>
  </si>
  <si>
    <t xml:space="preserve">थर्टी वन </t>
  </si>
  <si>
    <t xml:space="preserve">थर्टी टू </t>
  </si>
  <si>
    <t xml:space="preserve">थर्टी थ्री </t>
  </si>
  <si>
    <t xml:space="preserve">थर्टी फोर </t>
  </si>
  <si>
    <t xml:space="preserve">थर्टी फाइव </t>
  </si>
  <si>
    <t xml:space="preserve">थर्टी सिक्स </t>
  </si>
  <si>
    <t xml:space="preserve">थर्टी सेवन </t>
  </si>
  <si>
    <t xml:space="preserve">थर्टी एट </t>
  </si>
  <si>
    <t xml:space="preserve">थर्टी नाइन </t>
  </si>
  <si>
    <t xml:space="preserve">फोर्टी </t>
  </si>
  <si>
    <t xml:space="preserve">फोर्टी वन </t>
  </si>
  <si>
    <t xml:space="preserve">फोर्टी टू </t>
  </si>
  <si>
    <t xml:space="preserve">फोर्टी थ्री </t>
  </si>
  <si>
    <t xml:space="preserve">फोर्टी फोर </t>
  </si>
  <si>
    <t xml:space="preserve">फोर्टी फाइव </t>
  </si>
  <si>
    <t xml:space="preserve">फोर्टी सिक्स </t>
  </si>
  <si>
    <t xml:space="preserve">फोर्टी सेवन </t>
  </si>
  <si>
    <t xml:space="preserve">फोर्टी एट </t>
  </si>
  <si>
    <t xml:space="preserve">फोर्टी नाइन </t>
  </si>
  <si>
    <t xml:space="preserve">फिफ्टी </t>
  </si>
  <si>
    <t xml:space="preserve">फिफ्टी वन </t>
  </si>
  <si>
    <t xml:space="preserve">फिफ्टी टू </t>
  </si>
  <si>
    <t xml:space="preserve">फिफ्टी थ्री </t>
  </si>
  <si>
    <t xml:space="preserve">फिफ्टी फोर </t>
  </si>
  <si>
    <t xml:space="preserve">फिफ्टी फाइव </t>
  </si>
  <si>
    <t xml:space="preserve">फिफ्टी सिक्स </t>
  </si>
  <si>
    <t xml:space="preserve">फिफ्टी सेवन </t>
  </si>
  <si>
    <t xml:space="preserve">फिफ्टी एट </t>
  </si>
  <si>
    <t xml:space="preserve">फिफ्टी नाइन </t>
  </si>
  <si>
    <t xml:space="preserve">सिक्सटी </t>
  </si>
  <si>
    <t xml:space="preserve">सिक्सटी वन </t>
  </si>
  <si>
    <t xml:space="preserve">सिक्सटी टू </t>
  </si>
  <si>
    <t xml:space="preserve">सिक्सटी थ्री </t>
  </si>
  <si>
    <t xml:space="preserve">सिक्सटी फोर </t>
  </si>
  <si>
    <t xml:space="preserve">सिक्सटी फाइव </t>
  </si>
  <si>
    <t xml:space="preserve">सिक्सटी सिक्स </t>
  </si>
  <si>
    <t xml:space="preserve">सिक्सटी सेवन </t>
  </si>
  <si>
    <t xml:space="preserve">सिक्सटी एट </t>
  </si>
  <si>
    <t xml:space="preserve">सिक्सटी नाइन </t>
  </si>
  <si>
    <t xml:space="preserve">सेवनटी </t>
  </si>
  <si>
    <t xml:space="preserve">सेवनटी वन </t>
  </si>
  <si>
    <t xml:space="preserve">सेवनटी टू </t>
  </si>
  <si>
    <t xml:space="preserve">सेवनटी थ्री </t>
  </si>
  <si>
    <t xml:space="preserve">सेवनटी फोर </t>
  </si>
  <si>
    <t xml:space="preserve">सेवनटी फाइव </t>
  </si>
  <si>
    <t xml:space="preserve">सेवनटी सिक्स </t>
  </si>
  <si>
    <t xml:space="preserve">सेवनटी सेवन </t>
  </si>
  <si>
    <t xml:space="preserve">सेवनटी एट </t>
  </si>
  <si>
    <t xml:space="preserve">सेवनटी नाइन </t>
  </si>
  <si>
    <t xml:space="preserve">एटी </t>
  </si>
  <si>
    <t xml:space="preserve">एटी वन </t>
  </si>
  <si>
    <t xml:space="preserve">एटी टू </t>
  </si>
  <si>
    <t xml:space="preserve">एटी थ्री </t>
  </si>
  <si>
    <t xml:space="preserve">एटी फोर </t>
  </si>
  <si>
    <t xml:space="preserve">एटी फाइव </t>
  </si>
  <si>
    <t xml:space="preserve">एटी सिक्स </t>
  </si>
  <si>
    <t xml:space="preserve">एटी सेवन </t>
  </si>
  <si>
    <t xml:space="preserve">एटी एट </t>
  </si>
  <si>
    <t xml:space="preserve">एटी नाइन </t>
  </si>
  <si>
    <t xml:space="preserve">नाइनटी </t>
  </si>
  <si>
    <t xml:space="preserve">नाइनटी वन </t>
  </si>
  <si>
    <t xml:space="preserve">नाइनटी टू </t>
  </si>
  <si>
    <t xml:space="preserve">नाइनटी थ्री </t>
  </si>
  <si>
    <t xml:space="preserve">नाइनटी फोर </t>
  </si>
  <si>
    <t xml:space="preserve">नाइनटी फाइव </t>
  </si>
  <si>
    <t xml:space="preserve">नाइनटी सिक्स </t>
  </si>
  <si>
    <t xml:space="preserve">नाइनटी सेवन </t>
  </si>
  <si>
    <t xml:space="preserve">नाइनटी एट </t>
  </si>
  <si>
    <t xml:space="preserve">नाइनटी नाइन </t>
  </si>
  <si>
    <t>+</t>
  </si>
  <si>
    <t>I</t>
  </si>
  <si>
    <t>पहला अंक</t>
  </si>
  <si>
    <t>दूसरा अंक</t>
  </si>
  <si>
    <t>तीसरा अंक</t>
  </si>
  <si>
    <t>चौथा अंक</t>
  </si>
  <si>
    <t>छठा अंक</t>
  </si>
  <si>
    <t>हजार</t>
  </si>
  <si>
    <t>लाख</t>
  </si>
  <si>
    <t>करोड़</t>
  </si>
  <si>
    <t>दस हजार</t>
  </si>
  <si>
    <t>दस लाख</t>
  </si>
  <si>
    <t>दस करोड़</t>
  </si>
  <si>
    <t>इकाई</t>
  </si>
  <si>
    <t>दहाई</t>
  </si>
  <si>
    <t>शून्य</t>
  </si>
  <si>
    <t>ZERO</t>
  </si>
  <si>
    <t>सैंकड़ा</t>
  </si>
  <si>
    <t xml:space="preserve">एक </t>
  </si>
  <si>
    <t xml:space="preserve">दो </t>
  </si>
  <si>
    <t xml:space="preserve">तीन </t>
  </si>
  <si>
    <t xml:space="preserve">चार </t>
  </si>
  <si>
    <t xml:space="preserve">पांच </t>
  </si>
  <si>
    <t xml:space="preserve">ONE </t>
  </si>
  <si>
    <t xml:space="preserve">TWO </t>
  </si>
  <si>
    <t xml:space="preserve">THREE </t>
  </si>
  <si>
    <t xml:space="preserve">छ: </t>
  </si>
  <si>
    <t xml:space="preserve">सात </t>
  </si>
  <si>
    <t xml:space="preserve">आठ </t>
  </si>
  <si>
    <t xml:space="preserve">नौ </t>
  </si>
  <si>
    <t xml:space="preserve">दस </t>
  </si>
  <si>
    <t xml:space="preserve">ग्यारह </t>
  </si>
  <si>
    <t xml:space="preserve">बारह </t>
  </si>
  <si>
    <t xml:space="preserve">तेरह </t>
  </si>
  <si>
    <t xml:space="preserve">चोदह </t>
  </si>
  <si>
    <t xml:space="preserve">पन्द्रह </t>
  </si>
  <si>
    <t xml:space="preserve">सोलह </t>
  </si>
  <si>
    <t xml:space="preserve">सत्रह </t>
  </si>
  <si>
    <t xml:space="preserve">अठारह </t>
  </si>
  <si>
    <t xml:space="preserve">उन्नीस </t>
  </si>
  <si>
    <t xml:space="preserve">बीस </t>
  </si>
  <si>
    <t xml:space="preserve">इक्कीस </t>
  </si>
  <si>
    <t xml:space="preserve">बाईस </t>
  </si>
  <si>
    <t xml:space="preserve">तेइस </t>
  </si>
  <si>
    <t xml:space="preserve">चोबीस </t>
  </si>
  <si>
    <t xml:space="preserve">पच्चीस </t>
  </si>
  <si>
    <t xml:space="preserve"> </t>
  </si>
  <si>
    <t xml:space="preserve">FOUR </t>
  </si>
  <si>
    <t xml:space="preserve">FIVE </t>
  </si>
  <si>
    <t xml:space="preserve">SIX </t>
  </si>
  <si>
    <t xml:space="preserve">SEVEN </t>
  </si>
  <si>
    <t xml:space="preserve">EIGHT </t>
  </si>
  <si>
    <t xml:space="preserve">NINE </t>
  </si>
  <si>
    <t xml:space="preserve">TEN </t>
  </si>
  <si>
    <t xml:space="preserve">ELEVEN </t>
  </si>
  <si>
    <t xml:space="preserve">TWELVE </t>
  </si>
  <si>
    <t xml:space="preserve">THIRTEEN </t>
  </si>
  <si>
    <t xml:space="preserve">FOURTEEN </t>
  </si>
  <si>
    <t xml:space="preserve">FIFTEEN </t>
  </si>
  <si>
    <t xml:space="preserve">SIXTEEN </t>
  </si>
  <si>
    <t xml:space="preserve">SEVENTEEN </t>
  </si>
  <si>
    <t xml:space="preserve">EIGHTEEN </t>
  </si>
  <si>
    <t xml:space="preserve">NINTEEN </t>
  </si>
  <si>
    <t xml:space="preserve">TWENTY </t>
  </si>
  <si>
    <t xml:space="preserve">TWENTY ONE </t>
  </si>
  <si>
    <t xml:space="preserve">TWENTY TWO </t>
  </si>
  <si>
    <t xml:space="preserve">TWENTY THREE </t>
  </si>
  <si>
    <t xml:space="preserve">TWENTY FOUR </t>
  </si>
  <si>
    <t xml:space="preserve">TWENTY FIVE </t>
  </si>
  <si>
    <t xml:space="preserve">छब्बीस </t>
  </si>
  <si>
    <t xml:space="preserve">TWENTY SIX </t>
  </si>
  <si>
    <t xml:space="preserve">सताईस </t>
  </si>
  <si>
    <t xml:space="preserve">TWENTY SEVEN </t>
  </si>
  <si>
    <t xml:space="preserve">अठाईस </t>
  </si>
  <si>
    <t xml:space="preserve">TWENTY EIGHT </t>
  </si>
  <si>
    <t xml:space="preserve">उनतीस </t>
  </si>
  <si>
    <t xml:space="preserve">TWENTY NINE </t>
  </si>
  <si>
    <t xml:space="preserve">तीस </t>
  </si>
  <si>
    <t xml:space="preserve">THIRTY </t>
  </si>
  <si>
    <t xml:space="preserve">इकतीस </t>
  </si>
  <si>
    <t xml:space="preserve">THIRTY ONE </t>
  </si>
  <si>
    <t xml:space="preserve">बत्तीस </t>
  </si>
  <si>
    <t xml:space="preserve">THIRTY TWO </t>
  </si>
  <si>
    <t xml:space="preserve">तेतीस </t>
  </si>
  <si>
    <t xml:space="preserve">THIRTY THREE </t>
  </si>
  <si>
    <t xml:space="preserve">चोतीस </t>
  </si>
  <si>
    <t xml:space="preserve">THIRTY FOUR </t>
  </si>
  <si>
    <t xml:space="preserve">पेंतीस </t>
  </si>
  <si>
    <t xml:space="preserve">THIRTY FIVE </t>
  </si>
  <si>
    <t xml:space="preserve">छत्तीस </t>
  </si>
  <si>
    <t xml:space="preserve">THIRTY SIX </t>
  </si>
  <si>
    <t xml:space="preserve">सेंतीस </t>
  </si>
  <si>
    <t xml:space="preserve">THIRTY SEVEN </t>
  </si>
  <si>
    <t xml:space="preserve">अड़तीस </t>
  </si>
  <si>
    <t xml:space="preserve">THIRTY EIGHT </t>
  </si>
  <si>
    <t xml:space="preserve">उनचालीस </t>
  </si>
  <si>
    <t xml:space="preserve">THIRTY NINE </t>
  </si>
  <si>
    <t xml:space="preserve">चालीस </t>
  </si>
  <si>
    <t xml:space="preserve">FORTY </t>
  </si>
  <si>
    <t xml:space="preserve">इकतालीस </t>
  </si>
  <si>
    <t xml:space="preserve">FORTY ONE </t>
  </si>
  <si>
    <t xml:space="preserve">बयालीस </t>
  </si>
  <si>
    <t xml:space="preserve">FORTY TWO </t>
  </si>
  <si>
    <t xml:space="preserve">तियालीस </t>
  </si>
  <si>
    <t xml:space="preserve">FORTY THREE </t>
  </si>
  <si>
    <t xml:space="preserve">चवालीस </t>
  </si>
  <si>
    <t xml:space="preserve">FORTY FOUR </t>
  </si>
  <si>
    <t xml:space="preserve">पैंतालीस </t>
  </si>
  <si>
    <t xml:space="preserve">FORTY FIVE </t>
  </si>
  <si>
    <t xml:space="preserve">छियालीस </t>
  </si>
  <si>
    <t xml:space="preserve">FORTY SIX </t>
  </si>
  <si>
    <t xml:space="preserve">सेंतालीस </t>
  </si>
  <si>
    <t xml:space="preserve">FORTY SEVEN </t>
  </si>
  <si>
    <t xml:space="preserve">अठतालीस </t>
  </si>
  <si>
    <t xml:space="preserve">FORTY EIGHT </t>
  </si>
  <si>
    <t xml:space="preserve">उनपचास </t>
  </si>
  <si>
    <t xml:space="preserve">FORTY NINE </t>
  </si>
  <si>
    <t xml:space="preserve">पचास </t>
  </si>
  <si>
    <t xml:space="preserve">FIFTY </t>
  </si>
  <si>
    <t xml:space="preserve">इक्यावन </t>
  </si>
  <si>
    <t xml:space="preserve">FIFTY ONE </t>
  </si>
  <si>
    <t xml:space="preserve">बावन </t>
  </si>
  <si>
    <t xml:space="preserve">FIFTY TWO </t>
  </si>
  <si>
    <t xml:space="preserve">तरेपन </t>
  </si>
  <si>
    <t xml:space="preserve">FIFTY THREE </t>
  </si>
  <si>
    <t xml:space="preserve">चौपन </t>
  </si>
  <si>
    <t xml:space="preserve">FIFTY FOUR </t>
  </si>
  <si>
    <t xml:space="preserve">पचपन </t>
  </si>
  <si>
    <t xml:space="preserve">FIFTY FIVE </t>
  </si>
  <si>
    <t xml:space="preserve">छप्पन </t>
  </si>
  <si>
    <t xml:space="preserve">FIFTY SIX </t>
  </si>
  <si>
    <t xml:space="preserve">सतपन </t>
  </si>
  <si>
    <t xml:space="preserve">FIFTY SEVEN </t>
  </si>
  <si>
    <t xml:space="preserve">अठपन </t>
  </si>
  <si>
    <t xml:space="preserve">FIFTY EIGHT </t>
  </si>
  <si>
    <t xml:space="preserve">उनसठ </t>
  </si>
  <si>
    <t xml:space="preserve">FIFTY NINE </t>
  </si>
  <si>
    <t xml:space="preserve">साठ </t>
  </si>
  <si>
    <t xml:space="preserve">SIXTY </t>
  </si>
  <si>
    <t xml:space="preserve">इकसठ </t>
  </si>
  <si>
    <t xml:space="preserve">SIXTY ONE </t>
  </si>
  <si>
    <t xml:space="preserve">बासठ </t>
  </si>
  <si>
    <t xml:space="preserve">SIXTY TWO </t>
  </si>
  <si>
    <t xml:space="preserve">तरेसठ </t>
  </si>
  <si>
    <t xml:space="preserve">SIXTY THREE </t>
  </si>
  <si>
    <t xml:space="preserve">चोसठ </t>
  </si>
  <si>
    <t xml:space="preserve">SIXTY FOUR </t>
  </si>
  <si>
    <t xml:space="preserve">पेंसठ </t>
  </si>
  <si>
    <t xml:space="preserve">SIXTY FIVE </t>
  </si>
  <si>
    <t xml:space="preserve">छासठ </t>
  </si>
  <si>
    <t xml:space="preserve">SIXTY SIX </t>
  </si>
  <si>
    <t xml:space="preserve">सतसठ </t>
  </si>
  <si>
    <t xml:space="preserve">SIXTY SEVEN </t>
  </si>
  <si>
    <t xml:space="preserve">अड़सठ </t>
  </si>
  <si>
    <t xml:space="preserve">SIXTY EIGHT </t>
  </si>
  <si>
    <t xml:space="preserve">उनसतर </t>
  </si>
  <si>
    <t xml:space="preserve">SIXTY NINE </t>
  </si>
  <si>
    <t xml:space="preserve">सतर </t>
  </si>
  <si>
    <t xml:space="preserve">SEVENTY </t>
  </si>
  <si>
    <t xml:space="preserve">इकहतर </t>
  </si>
  <si>
    <t xml:space="preserve">SEVENTY ONE </t>
  </si>
  <si>
    <t xml:space="preserve">बहतर </t>
  </si>
  <si>
    <t xml:space="preserve">SEVENTY TWO </t>
  </si>
  <si>
    <t xml:space="preserve">तिहतर </t>
  </si>
  <si>
    <t xml:space="preserve">SEVENTY THREE </t>
  </si>
  <si>
    <t xml:space="preserve">चोहतर </t>
  </si>
  <si>
    <t xml:space="preserve">SEVENTY FOUR </t>
  </si>
  <si>
    <t xml:space="preserve">पचतहर </t>
  </si>
  <si>
    <t xml:space="preserve">SEVENTY FIVE </t>
  </si>
  <si>
    <t xml:space="preserve">छिहतर </t>
  </si>
  <si>
    <t xml:space="preserve">SEVENTY SIX </t>
  </si>
  <si>
    <t xml:space="preserve">सततर </t>
  </si>
  <si>
    <t xml:space="preserve">SEVENTY SEVEN </t>
  </si>
  <si>
    <t xml:space="preserve">अठहतर </t>
  </si>
  <si>
    <t xml:space="preserve">SEVENTY EIGHT </t>
  </si>
  <si>
    <t xml:space="preserve">उनयासी </t>
  </si>
  <si>
    <t xml:space="preserve">SEVENTY NINE </t>
  </si>
  <si>
    <t xml:space="preserve">अस्सी </t>
  </si>
  <si>
    <t xml:space="preserve">EIGHTY </t>
  </si>
  <si>
    <t xml:space="preserve">इकयासी </t>
  </si>
  <si>
    <t xml:space="preserve">EIGHTY ONE </t>
  </si>
  <si>
    <t xml:space="preserve">बयासी </t>
  </si>
  <si>
    <t xml:space="preserve">EIGHTY TWO </t>
  </si>
  <si>
    <t xml:space="preserve">तियासी </t>
  </si>
  <si>
    <t xml:space="preserve">EIGHTY THREE </t>
  </si>
  <si>
    <t xml:space="preserve">चोरासी </t>
  </si>
  <si>
    <t xml:space="preserve">EIGHTY FOUR </t>
  </si>
  <si>
    <t xml:space="preserve">पचयासी </t>
  </si>
  <si>
    <t xml:space="preserve">EIGHTY FIVE </t>
  </si>
  <si>
    <t xml:space="preserve">छियासी </t>
  </si>
  <si>
    <t xml:space="preserve">EIGHTY SIX </t>
  </si>
  <si>
    <t xml:space="preserve">सतयासी </t>
  </si>
  <si>
    <t xml:space="preserve">EIGHTY SEVEN </t>
  </si>
  <si>
    <t xml:space="preserve">अठयासी </t>
  </si>
  <si>
    <t xml:space="preserve">EIGHTY EIGHT </t>
  </si>
  <si>
    <t xml:space="preserve">नवासी </t>
  </si>
  <si>
    <t xml:space="preserve">EIGHTY NINE </t>
  </si>
  <si>
    <t xml:space="preserve">नब्बे </t>
  </si>
  <si>
    <t xml:space="preserve">NINETY </t>
  </si>
  <si>
    <t xml:space="preserve">इकरानवे </t>
  </si>
  <si>
    <t xml:space="preserve">NINETY ONE </t>
  </si>
  <si>
    <t xml:space="preserve">बोरानवे </t>
  </si>
  <si>
    <t xml:space="preserve">NINETY TWO </t>
  </si>
  <si>
    <t xml:space="preserve">तेरानवे </t>
  </si>
  <si>
    <t xml:space="preserve">NINETY THREE </t>
  </si>
  <si>
    <t xml:space="preserve">चोरानवे </t>
  </si>
  <si>
    <t xml:space="preserve">NINETY FOUR </t>
  </si>
  <si>
    <t xml:space="preserve">पचानवे </t>
  </si>
  <si>
    <t xml:space="preserve">NINETY FIVE </t>
  </si>
  <si>
    <t xml:space="preserve">छियानवे </t>
  </si>
  <si>
    <t xml:space="preserve">NINETY SIX </t>
  </si>
  <si>
    <t xml:space="preserve">सतानवे </t>
  </si>
  <si>
    <t xml:space="preserve">NINETY SEVEN </t>
  </si>
  <si>
    <t xml:space="preserve">अठानवे </t>
  </si>
  <si>
    <t xml:space="preserve">NINETY EIGHT </t>
  </si>
  <si>
    <t xml:space="preserve">निन्यानवे </t>
  </si>
  <si>
    <t xml:space="preserve">NINETY NINE </t>
  </si>
  <si>
    <t>जीरो</t>
  </si>
  <si>
    <t>चरण चयन करें-</t>
  </si>
  <si>
    <t>पांचवां अंक</t>
  </si>
  <si>
    <t>सातवाँ अंक</t>
  </si>
  <si>
    <t>आठवाँ अंक</t>
  </si>
  <si>
    <t>नौवा अंक</t>
  </si>
  <si>
    <t>अंक</t>
  </si>
  <si>
    <t>द</t>
  </si>
  <si>
    <t>क</t>
  </si>
  <si>
    <t>ला</t>
  </si>
  <si>
    <t>ह</t>
  </si>
  <si>
    <t>सै</t>
  </si>
  <si>
    <t>इ</t>
  </si>
  <si>
    <t xml:space="preserve">संख्या </t>
  </si>
  <si>
    <t xml:space="preserve"> का विस्तारित रूप</t>
  </si>
  <si>
    <t>दायें से (←) अंकों का स्थानीयमान</t>
  </si>
  <si>
    <t>स्थान</t>
  </si>
  <si>
    <t>मान</t>
  </si>
  <si>
    <t>×</t>
  </si>
  <si>
    <t>दायें से (←) शब्दों में स्थानीयमान</t>
  </si>
  <si>
    <t>हिन्दी में</t>
  </si>
  <si>
    <t>अंग्रेजी में</t>
  </si>
  <si>
    <t>उच्चारण</t>
  </si>
  <si>
    <t>किसी संख्या के अंकों का स्थानीयमान (विस्तारित रूप) ज्ञात करने हेतु नीचे गुलाबी बॉक्स में अधिकतम 9 अंकों की संख्या लिखकर नीचे केसरिया बॉक्स में चरण क्रमांक चयन करें-</t>
  </si>
  <si>
    <t xml:space="preserve">, </t>
  </si>
  <si>
    <t>हंड्रेड</t>
  </si>
  <si>
    <t>HUNDRED</t>
  </si>
  <si>
    <t>THOUSAND</t>
  </si>
  <si>
    <t>थाउजेंड</t>
  </si>
  <si>
    <t>LAKH</t>
  </si>
  <si>
    <t>CAROR</t>
  </si>
  <si>
    <t>सौ</t>
  </si>
  <si>
    <r>
      <t>योग</t>
    </r>
    <r>
      <rPr>
        <sz val="11"/>
        <color theme="1"/>
        <rFont val="Arial"/>
        <family val="2"/>
      </rPr>
      <t>→</t>
    </r>
  </si>
  <si>
    <t>←TOTAL</t>
  </si>
  <si>
    <t>योग→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</si>
</sst>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54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rgb="FF006600"/>
      <name val="Arial"/>
      <family val="2"/>
    </font>
    <font>
      <b/>
      <sz val="14"/>
      <color rgb="FF006600"/>
      <name val="Arial"/>
      <family val="2"/>
    </font>
    <font>
      <b/>
      <sz val="24"/>
      <color rgb="FF0000CC"/>
      <name val="Arial"/>
      <family val="2"/>
    </font>
    <font>
      <b/>
      <sz val="24"/>
      <color rgb="FF006600"/>
      <name val="Arial"/>
      <family val="2"/>
    </font>
    <font>
      <b/>
      <sz val="24"/>
      <color rgb="FFC00000"/>
      <name val="Arial"/>
      <family val="2"/>
    </font>
    <font>
      <b/>
      <sz val="24"/>
      <color theme="5" tint="-0.499984740745262"/>
      <name val="Arial"/>
      <family val="2"/>
    </font>
    <font>
      <b/>
      <sz val="28"/>
      <color rgb="FF0000CC"/>
      <name val="Arial"/>
      <family val="2"/>
    </font>
    <font>
      <sz val="8"/>
      <name val="Arial"/>
      <family val="2"/>
    </font>
    <font>
      <b/>
      <sz val="14"/>
      <color theme="0"/>
      <name val="Arial"/>
      <family val="2"/>
    </font>
    <font>
      <b/>
      <sz val="12"/>
      <color rgb="FFC00000"/>
      <name val="Arial"/>
      <family val="2"/>
    </font>
    <font>
      <b/>
      <sz val="16"/>
      <color theme="0"/>
      <name val="Arial"/>
      <family val="2"/>
    </font>
    <font>
      <b/>
      <sz val="22"/>
      <color theme="1"/>
      <name val="Arial"/>
      <family val="2"/>
    </font>
    <font>
      <b/>
      <sz val="11"/>
      <name val="Arial"/>
      <family val="2"/>
    </font>
    <font>
      <b/>
      <sz val="28"/>
      <color rgb="FFC00000"/>
      <name val="Arial"/>
      <family val="2"/>
    </font>
    <font>
      <sz val="11"/>
      <color theme="2" tint="-0.499984740745262"/>
      <name val="Calibri"/>
      <family val="2"/>
      <scheme val="minor"/>
    </font>
    <font>
      <b/>
      <sz val="20"/>
      <color rgb="FFFFFF00"/>
      <name val="Copperplate Gothic Light"/>
      <family val="2"/>
    </font>
    <font>
      <b/>
      <sz val="12"/>
      <color rgb="FF006600"/>
      <name val="Arial"/>
      <family val="2"/>
    </font>
    <font>
      <b/>
      <sz val="12"/>
      <color theme="5" tint="-0.499984740745262"/>
      <name val="Arial"/>
      <family val="2"/>
    </font>
    <font>
      <b/>
      <sz val="12"/>
      <color rgb="FF0000CC"/>
      <name val="Arial"/>
      <family val="2"/>
    </font>
    <font>
      <b/>
      <sz val="12"/>
      <color rgb="FFCC0099"/>
      <name val="Arial"/>
      <family val="2"/>
    </font>
    <font>
      <b/>
      <sz val="16"/>
      <name val="Arial"/>
      <family val="2"/>
    </font>
    <font>
      <b/>
      <sz val="16"/>
      <color theme="0"/>
      <name val="Calibri"/>
      <family val="2"/>
      <scheme val="minor"/>
    </font>
    <font>
      <b/>
      <sz val="20"/>
      <color rgb="FFFF99FF"/>
      <name val="Copperplate Gothic Light"/>
      <family val="2"/>
    </font>
    <font>
      <b/>
      <sz val="24"/>
      <color rgb="FFCC0099"/>
      <name val="Arial"/>
      <family val="2"/>
    </font>
    <font>
      <b/>
      <sz val="20"/>
      <color rgb="FF66FFFF"/>
      <name val="Copperplate Gothic Light"/>
      <family val="2"/>
    </font>
    <font>
      <sz val="36"/>
      <color rgb="FF7030A0"/>
      <name val="Modern No. 20"/>
      <family val="1"/>
    </font>
    <font>
      <b/>
      <sz val="14"/>
      <color rgb="FF00FF00"/>
      <name val="Calibri"/>
      <family val="2"/>
      <scheme val="minor"/>
    </font>
    <font>
      <b/>
      <sz val="20"/>
      <color rgb="FF00FF00"/>
      <name val="Copperplate Gothic Light"/>
      <family val="2"/>
    </font>
    <font>
      <b/>
      <sz val="11"/>
      <color rgb="FF00FF00"/>
      <name val="Calibri"/>
      <family val="2"/>
      <scheme val="minor"/>
    </font>
    <font>
      <b/>
      <sz val="14"/>
      <color rgb="FFFF99FF"/>
      <name val="Calibri"/>
      <family val="2"/>
      <scheme val="minor"/>
    </font>
    <font>
      <b/>
      <sz val="11"/>
      <color rgb="FFFF99FF"/>
      <name val="Calibri"/>
      <family val="2"/>
      <scheme val="minor"/>
    </font>
    <font>
      <b/>
      <sz val="14"/>
      <color rgb="FF66FFFF"/>
      <name val="Calibri"/>
      <family val="2"/>
      <scheme val="minor"/>
    </font>
    <font>
      <b/>
      <sz val="11"/>
      <color rgb="FF66FFFF"/>
      <name val="Calibri"/>
      <family val="2"/>
      <scheme val="minor"/>
    </font>
    <font>
      <b/>
      <sz val="20"/>
      <color rgb="FFCC0099"/>
      <name val="Arial"/>
      <family val="2"/>
    </font>
    <font>
      <sz val="11"/>
      <color theme="2" tint="-0.499984740745262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opperplate Gothic Light"/>
      <family val="2"/>
    </font>
    <font>
      <sz val="12"/>
      <name val="Calibri"/>
      <family val="2"/>
      <scheme val="minor"/>
    </font>
    <font>
      <b/>
      <sz val="12"/>
      <name val="Modern"/>
      <family val="3"/>
      <charset val="255"/>
    </font>
    <font>
      <sz val="12"/>
      <name val="Arial"/>
      <family val="2"/>
    </font>
    <font>
      <b/>
      <sz val="14"/>
      <color theme="9" tint="0.59999389629810485"/>
      <name val="Calibri"/>
      <family val="2"/>
      <scheme val="minor"/>
    </font>
    <font>
      <b/>
      <sz val="20"/>
      <color theme="9" tint="0.59999389629810485"/>
      <name val="Copperplate Gothic Light"/>
      <family val="2"/>
    </font>
    <font>
      <b/>
      <sz val="11"/>
      <color theme="9" tint="0.59999389629810485"/>
      <name val="Calibri"/>
      <family val="2"/>
      <scheme val="minor"/>
    </font>
    <font>
      <b/>
      <sz val="14"/>
      <color theme="5" tint="0.79998168889431442"/>
      <name val="Calibri"/>
      <family val="2"/>
      <scheme val="minor"/>
    </font>
    <font>
      <b/>
      <sz val="20"/>
      <color theme="5" tint="0.79998168889431442"/>
      <name val="Copperplate Gothic Light"/>
      <family val="2"/>
    </font>
    <font>
      <b/>
      <sz val="11"/>
      <color theme="5" tint="0.79998168889431442"/>
      <name val="Calibri"/>
      <family val="2"/>
      <scheme val="minor"/>
    </font>
    <font>
      <b/>
      <sz val="12"/>
      <color theme="0"/>
      <name val="Arial"/>
      <family val="2"/>
    </font>
    <font>
      <b/>
      <sz val="28"/>
      <color theme="0"/>
      <name val="Calibri"/>
      <family val="2"/>
      <scheme val="minor"/>
    </font>
    <font>
      <b/>
      <sz val="22"/>
      <color rgb="FFFFFF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-0.49998474074526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/>
      <top style="thin">
        <color theme="0" tint="-0.34998626667073579"/>
      </top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rgb="FF800080"/>
      </left>
      <right/>
      <top style="medium">
        <color rgb="FF800080"/>
      </top>
      <bottom/>
      <diagonal/>
    </border>
    <border>
      <left/>
      <right/>
      <top style="medium">
        <color rgb="FF800080"/>
      </top>
      <bottom/>
      <diagonal/>
    </border>
    <border>
      <left/>
      <right style="medium">
        <color rgb="FF800080"/>
      </right>
      <top style="medium">
        <color rgb="FF800080"/>
      </top>
      <bottom/>
      <diagonal/>
    </border>
    <border>
      <left style="medium">
        <color rgb="FF800080"/>
      </left>
      <right/>
      <top/>
      <bottom/>
      <diagonal/>
    </border>
    <border>
      <left/>
      <right style="medium">
        <color rgb="FF800080"/>
      </right>
      <top/>
      <bottom/>
      <diagonal/>
    </border>
    <border>
      <left style="medium">
        <color rgb="FF800080"/>
      </left>
      <right/>
      <top/>
      <bottom style="medium">
        <color rgb="FF800080"/>
      </bottom>
      <diagonal/>
    </border>
    <border>
      <left/>
      <right/>
      <top/>
      <bottom style="medium">
        <color rgb="FF800080"/>
      </bottom>
      <diagonal/>
    </border>
    <border>
      <left/>
      <right style="medium">
        <color rgb="FF800080"/>
      </right>
      <top/>
      <bottom style="medium">
        <color rgb="FF800080"/>
      </bottom>
      <diagonal/>
    </border>
    <border>
      <left style="medium">
        <color theme="9" tint="-0.499984740745262"/>
      </left>
      <right/>
      <top/>
      <bottom/>
      <diagonal/>
    </border>
    <border>
      <left/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rgb="FF80008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0" fillId="0" borderId="0" xfId="0" applyFont="1" applyFill="1" applyProtection="1">
      <protection hidden="1"/>
    </xf>
    <xf numFmtId="0" fontId="1" fillId="0" borderId="0" xfId="0" applyFont="1" applyFill="1" applyBorder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0" fillId="4" borderId="0" xfId="0" applyFill="1" applyProtection="1">
      <protection hidden="1"/>
    </xf>
    <xf numFmtId="0" fontId="18" fillId="13" borderId="0" xfId="0" applyFont="1" applyFill="1" applyProtection="1">
      <protection hidden="1"/>
    </xf>
    <xf numFmtId="0" fontId="0" fillId="13" borderId="0" xfId="0" applyFill="1" applyProtection="1">
      <protection hidden="1"/>
    </xf>
    <xf numFmtId="0" fontId="11" fillId="0" borderId="0" xfId="0" applyFont="1" applyFill="1" applyAlignment="1" applyProtection="1">
      <alignment horizontal="left" vertical="center"/>
      <protection hidden="1"/>
    </xf>
    <xf numFmtId="0" fontId="0" fillId="0" borderId="0" xfId="0" applyAlignment="1" applyProtection="1">
      <protection hidden="1"/>
    </xf>
    <xf numFmtId="0" fontId="38" fillId="13" borderId="0" xfId="0" applyFont="1" applyFill="1" applyProtection="1">
      <protection hidden="1"/>
    </xf>
    <xf numFmtId="0" fontId="18" fillId="0" borderId="0" xfId="0" applyFont="1" applyFill="1" applyProtection="1">
      <protection hidden="1"/>
    </xf>
    <xf numFmtId="0" fontId="51" fillId="8" borderId="2" xfId="0" applyFont="1" applyFill="1" applyBorder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24" fillId="7" borderId="0" xfId="0" applyFont="1" applyFill="1" applyBorder="1" applyAlignment="1" applyProtection="1">
      <alignment horizontal="center" vertical="center"/>
      <protection hidden="1"/>
    </xf>
    <xf numFmtId="0" fontId="24" fillId="7" borderId="7" xfId="0" applyFont="1" applyFill="1" applyBorder="1" applyAlignment="1" applyProtection="1">
      <alignment horizontal="center" vertical="center"/>
      <protection hidden="1"/>
    </xf>
    <xf numFmtId="0" fontId="25" fillId="8" borderId="2" xfId="0" applyFont="1" applyFill="1" applyBorder="1" applyAlignment="1" applyProtection="1">
      <alignment horizontal="center" vertical="center"/>
      <protection hidden="1"/>
    </xf>
    <xf numFmtId="0" fontId="19" fillId="8" borderId="4" xfId="0" applyFont="1" applyFill="1" applyBorder="1" applyAlignment="1" applyProtection="1">
      <alignment horizontal="center" vertical="center"/>
      <protection hidden="1"/>
    </xf>
    <xf numFmtId="0" fontId="19" fillId="8" borderId="2" xfId="0" applyFont="1" applyFill="1" applyBorder="1" applyAlignment="1" applyProtection="1">
      <alignment horizontal="center" vertical="center"/>
      <protection hidden="1"/>
    </xf>
    <xf numFmtId="0" fontId="19" fillId="8" borderId="3" xfId="0" applyFont="1" applyFill="1" applyBorder="1" applyAlignment="1" applyProtection="1">
      <alignment horizontal="center" vertical="center"/>
      <protection hidden="1"/>
    </xf>
    <xf numFmtId="0" fontId="45" fillId="17" borderId="19" xfId="0" applyFont="1" applyFill="1" applyBorder="1" applyAlignment="1" applyProtection="1">
      <alignment vertical="center"/>
      <protection hidden="1"/>
    </xf>
    <xf numFmtId="0" fontId="46" fillId="3" borderId="13" xfId="0" applyFont="1" applyFill="1" applyBorder="1" applyAlignment="1" applyProtection="1">
      <alignment horizontal="center" vertical="center"/>
      <protection hidden="1"/>
    </xf>
    <xf numFmtId="0" fontId="46" fillId="3" borderId="14" xfId="0" applyFont="1" applyFill="1" applyBorder="1" applyAlignment="1" applyProtection="1">
      <alignment horizontal="center" vertical="center"/>
      <protection hidden="1"/>
    </xf>
    <xf numFmtId="0" fontId="46" fillId="3" borderId="15" xfId="0" applyFont="1" applyFill="1" applyBorder="1" applyAlignment="1" applyProtection="1">
      <alignment horizontal="left" vertical="center"/>
      <protection hidden="1"/>
    </xf>
    <xf numFmtId="0" fontId="45" fillId="16" borderId="12" xfId="0" applyFont="1" applyFill="1" applyBorder="1" applyAlignment="1" applyProtection="1">
      <alignment horizontal="left" vertical="center"/>
      <protection hidden="1"/>
    </xf>
    <xf numFmtId="0" fontId="13" fillId="2" borderId="12" xfId="0" applyFont="1" applyFill="1" applyBorder="1" applyAlignment="1" applyProtection="1">
      <alignment horizontal="center" vertical="center"/>
      <protection hidden="1"/>
    </xf>
    <xf numFmtId="0" fontId="13" fillId="14" borderId="12" xfId="0" applyFont="1" applyFill="1" applyBorder="1" applyAlignment="1" applyProtection="1">
      <alignment horizontal="center" vertical="center"/>
      <protection hidden="1"/>
    </xf>
    <xf numFmtId="0" fontId="13" fillId="6" borderId="12" xfId="0" applyFont="1" applyFill="1" applyBorder="1" applyAlignment="1" applyProtection="1">
      <alignment horizontal="center" vertical="center"/>
      <protection hidden="1"/>
    </xf>
    <xf numFmtId="0" fontId="13" fillId="5" borderId="12" xfId="0" applyFont="1" applyFill="1" applyBorder="1" applyAlignment="1" applyProtection="1">
      <alignment horizontal="center" vertical="center"/>
      <protection hidden="1"/>
    </xf>
    <xf numFmtId="0" fontId="13" fillId="11" borderId="12" xfId="0" applyFont="1" applyFill="1" applyBorder="1" applyAlignment="1" applyProtection="1">
      <alignment horizontal="center" vertical="center"/>
      <protection hidden="1"/>
    </xf>
    <xf numFmtId="0" fontId="8" fillId="2" borderId="12" xfId="0" applyFont="1" applyFill="1" applyBorder="1" applyAlignment="1" applyProtection="1">
      <alignment horizontal="center" vertical="center"/>
      <protection hidden="1"/>
    </xf>
    <xf numFmtId="0" fontId="47" fillId="16" borderId="12" xfId="0" applyFont="1" applyFill="1" applyBorder="1" applyAlignment="1" applyProtection="1">
      <alignment horizontal="left" vertical="center"/>
      <protection hidden="1"/>
    </xf>
    <xf numFmtId="0" fontId="47" fillId="3" borderId="12" xfId="0" applyFont="1" applyFill="1" applyBorder="1" applyAlignment="1" applyProtection="1">
      <alignment horizontal="left" vertical="center"/>
      <protection hidden="1"/>
    </xf>
    <xf numFmtId="0" fontId="47" fillId="17" borderId="12" xfId="0" applyFont="1" applyFill="1" applyBorder="1" applyAlignment="1" applyProtection="1">
      <alignment horizontal="left" vertical="center"/>
      <protection hidden="1"/>
    </xf>
    <xf numFmtId="0" fontId="30" fillId="17" borderId="19" xfId="0" applyFont="1" applyFill="1" applyBorder="1" applyAlignment="1" applyProtection="1">
      <alignment vertical="center"/>
      <protection hidden="1"/>
    </xf>
    <xf numFmtId="0" fontId="31" fillId="3" borderId="13" xfId="0" applyFont="1" applyFill="1" applyBorder="1" applyAlignment="1" applyProtection="1">
      <alignment horizontal="center" vertical="center"/>
      <protection hidden="1"/>
    </xf>
    <xf numFmtId="0" fontId="31" fillId="3" borderId="14" xfId="0" applyFont="1" applyFill="1" applyBorder="1" applyAlignment="1" applyProtection="1">
      <alignment horizontal="center" vertical="center"/>
      <protection hidden="1"/>
    </xf>
    <xf numFmtId="0" fontId="31" fillId="3" borderId="15" xfId="0" applyFont="1" applyFill="1" applyBorder="1" applyAlignment="1" applyProtection="1">
      <alignment horizontal="left" vertical="center"/>
      <protection hidden="1"/>
    </xf>
    <xf numFmtId="0" fontId="30" fillId="16" borderId="12" xfId="0" applyFont="1" applyFill="1" applyBorder="1" applyAlignment="1" applyProtection="1">
      <alignment horizontal="left" vertical="center"/>
      <protection hidden="1"/>
    </xf>
    <xf numFmtId="0" fontId="20" fillId="2" borderId="9" xfId="0" applyFont="1" applyFill="1" applyBorder="1" applyAlignment="1" applyProtection="1">
      <alignment horizontal="center" vertical="center"/>
      <protection hidden="1"/>
    </xf>
    <xf numFmtId="0" fontId="20" fillId="14" borderId="9" xfId="0" applyFont="1" applyFill="1" applyBorder="1" applyAlignment="1" applyProtection="1">
      <alignment horizontal="center" vertical="center"/>
      <protection hidden="1"/>
    </xf>
    <xf numFmtId="0" fontId="20" fillId="6" borderId="9" xfId="0" applyFont="1" applyFill="1" applyBorder="1" applyAlignment="1" applyProtection="1">
      <alignment horizontal="center" vertical="center"/>
      <protection hidden="1"/>
    </xf>
    <xf numFmtId="0" fontId="20" fillId="5" borderId="9" xfId="0" applyFont="1" applyFill="1" applyBorder="1" applyAlignment="1" applyProtection="1">
      <alignment horizontal="center" vertical="center"/>
      <protection hidden="1"/>
    </xf>
    <xf numFmtId="0" fontId="20" fillId="11" borderId="9" xfId="0" applyFont="1" applyFill="1" applyBorder="1" applyAlignment="1" applyProtection="1">
      <alignment horizontal="center" vertical="center"/>
      <protection hidden="1"/>
    </xf>
    <xf numFmtId="0" fontId="7" fillId="14" borderId="9" xfId="0" applyFont="1" applyFill="1" applyBorder="1" applyAlignment="1" applyProtection="1">
      <alignment horizontal="center" vertical="center"/>
      <protection hidden="1"/>
    </xf>
    <xf numFmtId="0" fontId="7" fillId="2" borderId="9" xfId="0" applyFont="1" applyFill="1" applyBorder="1" applyAlignment="1" applyProtection="1">
      <alignment horizontal="center" vertical="center"/>
      <protection hidden="1"/>
    </xf>
    <xf numFmtId="0" fontId="32" fillId="16" borderId="12" xfId="0" applyFont="1" applyFill="1" applyBorder="1" applyAlignment="1" applyProtection="1">
      <alignment horizontal="left" vertical="center"/>
      <protection hidden="1"/>
    </xf>
    <xf numFmtId="0" fontId="32" fillId="3" borderId="12" xfId="0" applyFont="1" applyFill="1" applyBorder="1" applyAlignment="1" applyProtection="1">
      <alignment horizontal="left" vertical="center"/>
      <protection hidden="1"/>
    </xf>
    <xf numFmtId="0" fontId="32" fillId="17" borderId="12" xfId="0" applyFont="1" applyFill="1" applyBorder="1" applyAlignment="1" applyProtection="1">
      <alignment horizontal="left" vertical="center"/>
      <protection hidden="1"/>
    </xf>
    <xf numFmtId="0" fontId="48" fillId="17" borderId="20" xfId="0" applyFont="1" applyFill="1" applyBorder="1" applyAlignment="1" applyProtection="1">
      <alignment vertical="center"/>
      <protection hidden="1"/>
    </xf>
    <xf numFmtId="0" fontId="49" fillId="3" borderId="11" xfId="0" applyFont="1" applyFill="1" applyBorder="1" applyAlignment="1" applyProtection="1">
      <alignment horizontal="center" vertical="center"/>
      <protection hidden="1"/>
    </xf>
    <xf numFmtId="0" fontId="49" fillId="3" borderId="8" xfId="0" applyFont="1" applyFill="1" applyBorder="1" applyAlignment="1" applyProtection="1">
      <alignment horizontal="center" vertical="center"/>
      <protection hidden="1"/>
    </xf>
    <xf numFmtId="0" fontId="49" fillId="3" borderId="10" xfId="0" applyFont="1" applyFill="1" applyBorder="1" applyAlignment="1" applyProtection="1">
      <alignment horizontal="left" vertical="center"/>
      <protection hidden="1"/>
    </xf>
    <xf numFmtId="0" fontId="48" fillId="16" borderId="9" xfId="0" applyFont="1" applyFill="1" applyBorder="1" applyAlignment="1" applyProtection="1">
      <alignment horizontal="left" vertical="center"/>
      <protection hidden="1"/>
    </xf>
    <xf numFmtId="0" fontId="21" fillId="2" borderId="9" xfId="0" applyFont="1" applyFill="1" applyBorder="1" applyAlignment="1" applyProtection="1">
      <alignment horizontal="center" vertical="center"/>
      <protection hidden="1"/>
    </xf>
    <xf numFmtId="0" fontId="21" fillId="14" borderId="9" xfId="0" applyFont="1" applyFill="1" applyBorder="1" applyAlignment="1" applyProtection="1">
      <alignment horizontal="center" vertical="center"/>
      <protection hidden="1"/>
    </xf>
    <xf numFmtId="0" fontId="21" fillId="6" borderId="9" xfId="0" applyFont="1" applyFill="1" applyBorder="1" applyAlignment="1" applyProtection="1">
      <alignment horizontal="center" vertical="center"/>
      <protection hidden="1"/>
    </xf>
    <xf numFmtId="0" fontId="21" fillId="5" borderId="9" xfId="0" applyFont="1" applyFill="1" applyBorder="1" applyAlignment="1" applyProtection="1">
      <alignment horizontal="center" vertical="center"/>
      <protection hidden="1"/>
    </xf>
    <xf numFmtId="0" fontId="21" fillId="11" borderId="9" xfId="0" applyFont="1" applyFill="1" applyBorder="1" applyAlignment="1" applyProtection="1">
      <alignment horizontal="center" vertical="center"/>
      <protection hidden="1"/>
    </xf>
    <xf numFmtId="0" fontId="9" fillId="6" borderId="9" xfId="0" applyFont="1" applyFill="1" applyBorder="1" applyAlignment="1" applyProtection="1">
      <alignment horizontal="center" vertical="center"/>
      <protection hidden="1"/>
    </xf>
    <xf numFmtId="0" fontId="9" fillId="14" borderId="9" xfId="0" applyFont="1" applyFill="1" applyBorder="1" applyAlignment="1" applyProtection="1">
      <alignment horizontal="center" vertical="center"/>
      <protection hidden="1"/>
    </xf>
    <xf numFmtId="0" fontId="9" fillId="2" borderId="9" xfId="0" applyFont="1" applyFill="1" applyBorder="1" applyAlignment="1" applyProtection="1">
      <alignment horizontal="center" vertical="center"/>
      <protection hidden="1"/>
    </xf>
    <xf numFmtId="0" fontId="50" fillId="16" borderId="9" xfId="0" applyFont="1" applyFill="1" applyBorder="1" applyAlignment="1" applyProtection="1">
      <alignment horizontal="left" vertical="center"/>
      <protection hidden="1"/>
    </xf>
    <xf numFmtId="0" fontId="50" fillId="3" borderId="9" xfId="0" applyFont="1" applyFill="1" applyBorder="1" applyAlignment="1" applyProtection="1">
      <alignment horizontal="left" vertical="center"/>
      <protection hidden="1"/>
    </xf>
    <xf numFmtId="0" fontId="50" fillId="17" borderId="9" xfId="0" applyFont="1" applyFill="1" applyBorder="1" applyAlignment="1" applyProtection="1">
      <alignment horizontal="left" vertical="center"/>
      <protection hidden="1"/>
    </xf>
    <xf numFmtId="0" fontId="35" fillId="17" borderId="20" xfId="0" applyFont="1" applyFill="1" applyBorder="1" applyAlignment="1" applyProtection="1">
      <alignment vertical="center"/>
      <protection hidden="1"/>
    </xf>
    <xf numFmtId="0" fontId="28" fillId="3" borderId="11" xfId="0" applyFont="1" applyFill="1" applyBorder="1" applyAlignment="1" applyProtection="1">
      <alignment horizontal="center" vertical="center"/>
      <protection hidden="1"/>
    </xf>
    <xf numFmtId="0" fontId="28" fillId="3" borderId="8" xfId="0" applyFont="1" applyFill="1" applyBorder="1" applyAlignment="1" applyProtection="1">
      <alignment horizontal="center" vertical="center"/>
      <protection hidden="1"/>
    </xf>
    <xf numFmtId="0" fontId="28" fillId="3" borderId="10" xfId="0" applyFont="1" applyFill="1" applyBorder="1" applyAlignment="1" applyProtection="1">
      <alignment horizontal="left" vertical="center"/>
      <protection hidden="1"/>
    </xf>
    <xf numFmtId="0" fontId="35" fillId="16" borderId="9" xfId="0" applyFont="1" applyFill="1" applyBorder="1" applyAlignment="1" applyProtection="1">
      <alignment horizontal="left" vertical="center"/>
      <protection hidden="1"/>
    </xf>
    <xf numFmtId="0" fontId="22" fillId="2" borderId="9" xfId="0" applyFont="1" applyFill="1" applyBorder="1" applyAlignment="1" applyProtection="1">
      <alignment horizontal="center" vertical="center"/>
      <protection hidden="1"/>
    </xf>
    <xf numFmtId="0" fontId="22" fillId="14" borderId="9" xfId="0" applyFont="1" applyFill="1" applyBorder="1" applyAlignment="1" applyProtection="1">
      <alignment horizontal="center" vertical="center"/>
      <protection hidden="1"/>
    </xf>
    <xf numFmtId="0" fontId="22" fillId="6" borderId="9" xfId="0" applyFont="1" applyFill="1" applyBorder="1" applyAlignment="1" applyProtection="1">
      <alignment horizontal="center" vertical="center"/>
      <protection hidden="1"/>
    </xf>
    <xf numFmtId="0" fontId="22" fillId="5" borderId="9" xfId="0" applyFont="1" applyFill="1" applyBorder="1" applyAlignment="1" applyProtection="1">
      <alignment horizontal="center" vertical="center"/>
      <protection hidden="1"/>
    </xf>
    <xf numFmtId="0" fontId="22" fillId="11" borderId="9" xfId="0" applyFont="1" applyFill="1" applyBorder="1" applyAlignment="1" applyProtection="1">
      <alignment horizontal="center" vertical="center"/>
      <protection hidden="1"/>
    </xf>
    <xf numFmtId="0" fontId="6" fillId="5" borderId="9" xfId="0" applyFont="1" applyFill="1" applyBorder="1" applyAlignment="1" applyProtection="1">
      <alignment horizontal="center" vertical="center"/>
      <protection hidden="1"/>
    </xf>
    <xf numFmtId="0" fontId="6" fillId="6" borderId="9" xfId="0" applyFont="1" applyFill="1" applyBorder="1" applyAlignment="1" applyProtection="1">
      <alignment horizontal="center" vertical="center"/>
      <protection hidden="1"/>
    </xf>
    <xf numFmtId="0" fontId="6" fillId="14" borderId="9" xfId="0" applyFont="1" applyFill="1" applyBorder="1" applyAlignment="1" applyProtection="1">
      <alignment horizontal="center" vertical="center"/>
      <protection hidden="1"/>
    </xf>
    <xf numFmtId="0" fontId="6" fillId="2" borderId="9" xfId="0" applyFont="1" applyFill="1" applyBorder="1" applyAlignment="1" applyProtection="1">
      <alignment horizontal="center" vertical="center"/>
      <protection hidden="1"/>
    </xf>
    <xf numFmtId="0" fontId="36" fillId="16" borderId="9" xfId="0" applyFont="1" applyFill="1" applyBorder="1" applyAlignment="1" applyProtection="1">
      <alignment horizontal="left" vertical="center"/>
      <protection hidden="1"/>
    </xf>
    <xf numFmtId="0" fontId="36" fillId="3" borderId="9" xfId="0" applyFont="1" applyFill="1" applyBorder="1" applyAlignment="1" applyProtection="1">
      <alignment horizontal="left" vertical="center"/>
      <protection hidden="1"/>
    </xf>
    <xf numFmtId="0" fontId="36" fillId="17" borderId="9" xfId="0" applyFont="1" applyFill="1" applyBorder="1" applyAlignment="1" applyProtection="1">
      <alignment horizontal="left" vertical="center"/>
      <protection hidden="1"/>
    </xf>
    <xf numFmtId="0" fontId="33" fillId="17" borderId="20" xfId="0" applyFont="1" applyFill="1" applyBorder="1" applyAlignment="1" applyProtection="1">
      <alignment vertical="center"/>
      <protection hidden="1"/>
    </xf>
    <xf numFmtId="0" fontId="26" fillId="3" borderId="11" xfId="0" applyFont="1" applyFill="1" applyBorder="1" applyAlignment="1" applyProtection="1">
      <alignment horizontal="center" vertical="center"/>
      <protection hidden="1"/>
    </xf>
    <xf numFmtId="0" fontId="26" fillId="3" borderId="8" xfId="0" applyFont="1" applyFill="1" applyBorder="1" applyAlignment="1" applyProtection="1">
      <alignment horizontal="center" vertical="center"/>
      <protection hidden="1"/>
    </xf>
    <xf numFmtId="0" fontId="26" fillId="3" borderId="10" xfId="0" applyFont="1" applyFill="1" applyBorder="1" applyAlignment="1" applyProtection="1">
      <alignment horizontal="left" vertical="center"/>
      <protection hidden="1"/>
    </xf>
    <xf numFmtId="0" fontId="33" fillId="16" borderId="9" xfId="0" applyFont="1" applyFill="1" applyBorder="1" applyAlignment="1" applyProtection="1">
      <alignment horizontal="left" vertical="center"/>
      <protection hidden="1"/>
    </xf>
    <xf numFmtId="0" fontId="23" fillId="2" borderId="9" xfId="0" applyFont="1" applyFill="1" applyBorder="1" applyAlignment="1" applyProtection="1">
      <alignment horizontal="center" vertical="center"/>
      <protection hidden="1"/>
    </xf>
    <xf numFmtId="0" fontId="23" fillId="14" borderId="9" xfId="0" applyFont="1" applyFill="1" applyBorder="1" applyAlignment="1" applyProtection="1">
      <alignment horizontal="center" vertical="center"/>
      <protection hidden="1"/>
    </xf>
    <xf numFmtId="0" fontId="23" fillId="6" borderId="9" xfId="0" applyFont="1" applyFill="1" applyBorder="1" applyAlignment="1" applyProtection="1">
      <alignment horizontal="center" vertical="center"/>
      <protection hidden="1"/>
    </xf>
    <xf numFmtId="0" fontId="23" fillId="5" borderId="9" xfId="0" applyFont="1" applyFill="1" applyBorder="1" applyAlignment="1" applyProtection="1">
      <alignment horizontal="center" vertical="center"/>
      <protection hidden="1"/>
    </xf>
    <xf numFmtId="0" fontId="27" fillId="11" borderId="9" xfId="0" applyFont="1" applyFill="1" applyBorder="1" applyAlignment="1" applyProtection="1">
      <alignment horizontal="center" vertical="center"/>
      <protection hidden="1"/>
    </xf>
    <xf numFmtId="0" fontId="27" fillId="5" borderId="9" xfId="0" applyFont="1" applyFill="1" applyBorder="1" applyAlignment="1" applyProtection="1">
      <alignment horizontal="center" vertical="center"/>
      <protection hidden="1"/>
    </xf>
    <xf numFmtId="0" fontId="27" fillId="6" borderId="9" xfId="0" applyFont="1" applyFill="1" applyBorder="1" applyAlignment="1" applyProtection="1">
      <alignment horizontal="center" vertical="center"/>
      <protection hidden="1"/>
    </xf>
    <xf numFmtId="0" fontId="27" fillId="14" borderId="9" xfId="0" applyFont="1" applyFill="1" applyBorder="1" applyAlignment="1" applyProtection="1">
      <alignment horizontal="center" vertical="center"/>
      <protection hidden="1"/>
    </xf>
    <xf numFmtId="0" fontId="27" fillId="2" borderId="9" xfId="0" applyFont="1" applyFill="1" applyBorder="1" applyAlignment="1" applyProtection="1">
      <alignment horizontal="center" vertical="center"/>
      <protection hidden="1"/>
    </xf>
    <xf numFmtId="0" fontId="34" fillId="16" borderId="9" xfId="0" applyFont="1" applyFill="1" applyBorder="1" applyAlignment="1" applyProtection="1">
      <alignment horizontal="left" vertical="center"/>
      <protection hidden="1"/>
    </xf>
    <xf numFmtId="0" fontId="34" fillId="3" borderId="9" xfId="0" applyFont="1" applyFill="1" applyBorder="1" applyAlignment="1" applyProtection="1">
      <alignment horizontal="left" vertical="center"/>
      <protection hidden="1"/>
    </xf>
    <xf numFmtId="0" fontId="34" fillId="17" borderId="9" xfId="0" applyFont="1" applyFill="1" applyBorder="1" applyAlignment="1" applyProtection="1">
      <alignment horizontal="left" vertical="center"/>
      <protection hidden="1"/>
    </xf>
    <xf numFmtId="0" fontId="6" fillId="11" borderId="9" xfId="0" applyFont="1" applyFill="1" applyBorder="1" applyAlignment="1" applyProtection="1">
      <alignment horizontal="center" vertical="center"/>
      <protection hidden="1"/>
    </xf>
    <xf numFmtId="0" fontId="9" fillId="5" borderId="9" xfId="0" applyFont="1" applyFill="1" applyBorder="1" applyAlignment="1" applyProtection="1">
      <alignment horizontal="center" vertical="center"/>
      <protection hidden="1"/>
    </xf>
    <xf numFmtId="0" fontId="9" fillId="11" borderId="9" xfId="0" applyFont="1" applyFill="1" applyBorder="1" applyAlignment="1" applyProtection="1">
      <alignment horizontal="center" vertical="center"/>
      <protection hidden="1"/>
    </xf>
    <xf numFmtId="0" fontId="7" fillId="6" borderId="9" xfId="0" applyFont="1" applyFill="1" applyBorder="1" applyAlignment="1" applyProtection="1">
      <alignment horizontal="center" vertical="center"/>
      <protection hidden="1"/>
    </xf>
    <xf numFmtId="0" fontId="7" fillId="5" borderId="9" xfId="0" applyFont="1" applyFill="1" applyBorder="1" applyAlignment="1" applyProtection="1">
      <alignment horizontal="center" vertical="center"/>
      <protection hidden="1"/>
    </xf>
    <xf numFmtId="0" fontId="7" fillId="11" borderId="9" xfId="0" applyFont="1" applyFill="1" applyBorder="1" applyAlignment="1" applyProtection="1">
      <alignment horizontal="center" vertical="center"/>
      <protection hidden="1"/>
    </xf>
    <xf numFmtId="0" fontId="45" fillId="17" borderId="20" xfId="0" applyFont="1" applyFill="1" applyBorder="1" applyAlignment="1" applyProtection="1">
      <alignment vertical="center"/>
      <protection hidden="1"/>
    </xf>
    <xf numFmtId="0" fontId="46" fillId="3" borderId="11" xfId="0" applyFont="1" applyFill="1" applyBorder="1" applyAlignment="1" applyProtection="1">
      <alignment horizontal="center" vertical="center"/>
      <protection hidden="1"/>
    </xf>
    <xf numFmtId="0" fontId="46" fillId="3" borderId="8" xfId="0" applyFont="1" applyFill="1" applyBorder="1" applyAlignment="1" applyProtection="1">
      <alignment horizontal="center" vertical="center"/>
      <protection hidden="1"/>
    </xf>
    <xf numFmtId="0" fontId="46" fillId="3" borderId="10" xfId="0" applyFont="1" applyFill="1" applyBorder="1" applyAlignment="1" applyProtection="1">
      <alignment horizontal="left" vertical="center"/>
      <protection hidden="1"/>
    </xf>
    <xf numFmtId="0" fontId="45" fillId="16" borderId="9" xfId="0" applyFont="1" applyFill="1" applyBorder="1" applyAlignment="1" applyProtection="1">
      <alignment horizontal="left" vertical="center"/>
      <protection hidden="1"/>
    </xf>
    <xf numFmtId="0" fontId="8" fillId="2" borderId="9" xfId="0" applyFont="1" applyFill="1" applyBorder="1" applyAlignment="1" applyProtection="1">
      <alignment horizontal="center" vertical="center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8" fillId="6" borderId="9" xfId="0" applyFont="1" applyFill="1" applyBorder="1" applyAlignment="1" applyProtection="1">
      <alignment horizontal="center" vertical="center"/>
      <protection hidden="1"/>
    </xf>
    <xf numFmtId="0" fontId="8" fillId="5" borderId="9" xfId="0" applyFont="1" applyFill="1" applyBorder="1" applyAlignment="1" applyProtection="1">
      <alignment horizontal="center" vertical="center"/>
      <protection hidden="1"/>
    </xf>
    <xf numFmtId="0" fontId="8" fillId="11" borderId="9" xfId="0" applyFont="1" applyFill="1" applyBorder="1" applyAlignment="1" applyProtection="1">
      <alignment horizontal="center" vertical="center"/>
      <protection hidden="1"/>
    </xf>
    <xf numFmtId="0" fontId="47" fillId="16" borderId="9" xfId="0" applyFont="1" applyFill="1" applyBorder="1" applyAlignment="1" applyProtection="1">
      <alignment horizontal="left" vertical="center"/>
      <protection hidden="1"/>
    </xf>
    <xf numFmtId="0" fontId="47" fillId="3" borderId="9" xfId="0" applyFont="1" applyFill="1" applyBorder="1" applyAlignment="1" applyProtection="1">
      <alignment horizontal="left" vertical="center"/>
      <protection hidden="1"/>
    </xf>
    <xf numFmtId="0" fontId="47" fillId="17" borderId="9" xfId="0" applyFont="1" applyFill="1" applyBorder="1" applyAlignment="1" applyProtection="1">
      <alignment horizontal="left" vertical="center"/>
      <protection hidden="1"/>
    </xf>
    <xf numFmtId="0" fontId="52" fillId="8" borderId="0" xfId="0" applyFont="1" applyFill="1" applyAlignment="1" applyProtection="1">
      <alignment horizontal="center" vertical="center"/>
      <protection hidden="1"/>
    </xf>
    <xf numFmtId="0" fontId="3" fillId="10" borderId="0" xfId="0" applyFont="1" applyFill="1" applyProtection="1">
      <protection hidden="1"/>
    </xf>
    <xf numFmtId="0" fontId="16" fillId="0" borderId="7" xfId="0" applyFont="1" applyFill="1" applyBorder="1" applyAlignment="1" applyProtection="1">
      <alignment horizontal="center" vertical="center"/>
      <protection hidden="1"/>
    </xf>
    <xf numFmtId="0" fontId="40" fillId="0" borderId="36" xfId="0" applyFont="1" applyFill="1" applyBorder="1" applyAlignment="1" applyProtection="1">
      <alignment horizontal="center" vertical="center" wrapText="1"/>
      <protection hidden="1"/>
    </xf>
    <xf numFmtId="0" fontId="40" fillId="0" borderId="6" xfId="0" applyFont="1" applyFill="1" applyBorder="1" applyAlignment="1" applyProtection="1">
      <alignment horizontal="center" vertical="center"/>
      <protection hidden="1"/>
    </xf>
    <xf numFmtId="0" fontId="40" fillId="0" borderId="6" xfId="0" applyFont="1" applyFill="1" applyBorder="1" applyAlignment="1" applyProtection="1">
      <alignment horizontal="center" vertical="center" wrapText="1"/>
      <protection hidden="1"/>
    </xf>
    <xf numFmtId="0" fontId="41" fillId="0" borderId="6" xfId="0" applyFont="1" applyFill="1" applyBorder="1" applyAlignment="1" applyProtection="1">
      <alignment horizontal="center" vertical="center"/>
      <protection hidden="1"/>
    </xf>
    <xf numFmtId="0" fontId="0" fillId="4" borderId="1" xfId="0" applyFill="1" applyBorder="1" applyProtection="1">
      <protection hidden="1"/>
    </xf>
    <xf numFmtId="0" fontId="44" fillId="0" borderId="1" xfId="0" applyFont="1" applyFill="1" applyBorder="1" applyAlignment="1" applyProtection="1">
      <alignment horizontal="center" vertical="center"/>
      <protection hidden="1"/>
    </xf>
    <xf numFmtId="0" fontId="39" fillId="0" borderId="37" xfId="0" applyFont="1" applyFill="1" applyBorder="1" applyAlignment="1" applyProtection="1">
      <alignment vertical="center"/>
      <protection hidden="1"/>
    </xf>
    <xf numFmtId="0" fontId="42" fillId="0" borderId="1" xfId="0" applyFont="1" applyFill="1" applyBorder="1" applyProtection="1">
      <protection hidden="1"/>
    </xf>
    <xf numFmtId="0" fontId="43" fillId="0" borderId="1" xfId="0" applyFont="1" applyFill="1" applyBorder="1" applyAlignment="1" applyProtection="1">
      <alignment horizontal="center" vertical="center"/>
      <protection hidden="1"/>
    </xf>
    <xf numFmtId="0" fontId="42" fillId="0" borderId="1" xfId="0" applyFont="1" applyFill="1" applyBorder="1" applyAlignment="1" applyProtection="1">
      <alignment horizontal="center"/>
      <protection hidden="1"/>
    </xf>
    <xf numFmtId="164" fontId="0" fillId="0" borderId="0" xfId="0" applyNumberForma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4" fillId="15" borderId="24" xfId="0" applyFont="1" applyFill="1" applyBorder="1" applyAlignment="1" applyProtection="1">
      <alignment horizontal="center" vertical="center" wrapText="1"/>
      <protection hidden="1"/>
    </xf>
    <xf numFmtId="0" fontId="14" fillId="15" borderId="0" xfId="0" applyFont="1" applyFill="1" applyBorder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25" fillId="8" borderId="2" xfId="0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4" fillId="15" borderId="21" xfId="0" applyFont="1" applyFill="1" applyBorder="1" applyAlignment="1" applyProtection="1">
      <alignment horizontal="center" vertical="center" wrapText="1"/>
      <protection hidden="1"/>
    </xf>
    <xf numFmtId="0" fontId="14" fillId="15" borderId="22" xfId="0" applyFont="1" applyFill="1" applyBorder="1" applyAlignment="1" applyProtection="1">
      <alignment horizontal="center" vertical="center" wrapText="1"/>
      <protection hidden="1"/>
    </xf>
    <xf numFmtId="0" fontId="14" fillId="15" borderId="23" xfId="0" applyFont="1" applyFill="1" applyBorder="1" applyAlignment="1" applyProtection="1">
      <alignment horizontal="center" vertical="center" wrapText="1"/>
      <protection hidden="1"/>
    </xf>
    <xf numFmtId="0" fontId="14" fillId="15" borderId="25" xfId="0" applyFont="1" applyFill="1" applyBorder="1" applyAlignment="1" applyProtection="1">
      <alignment horizontal="center" vertical="center" wrapText="1"/>
      <protection hidden="1"/>
    </xf>
    <xf numFmtId="0" fontId="14" fillId="15" borderId="26" xfId="0" applyFont="1" applyFill="1" applyBorder="1" applyAlignment="1" applyProtection="1">
      <alignment horizontal="center" vertical="center" wrapText="1"/>
      <protection hidden="1"/>
    </xf>
    <xf numFmtId="0" fontId="14" fillId="15" borderId="27" xfId="0" applyFont="1" applyFill="1" applyBorder="1" applyAlignment="1" applyProtection="1">
      <alignment horizontal="center" vertical="center" wrapText="1"/>
      <protection hidden="1"/>
    </xf>
    <xf numFmtId="0" fontId="14" fillId="15" borderId="28" xfId="0" applyFont="1" applyFill="1" applyBorder="1" applyAlignment="1" applyProtection="1">
      <alignment horizontal="center" vertical="center" wrapText="1"/>
      <protection hidden="1"/>
    </xf>
    <xf numFmtId="0" fontId="4" fillId="12" borderId="21" xfId="0" applyFont="1" applyFill="1" applyBorder="1" applyAlignment="1" applyProtection="1">
      <alignment horizontal="center" vertical="center"/>
      <protection locked="0"/>
    </xf>
    <xf numFmtId="0" fontId="4" fillId="12" borderId="22" xfId="0" applyFont="1" applyFill="1" applyBorder="1" applyAlignment="1" applyProtection="1">
      <alignment horizontal="center" vertical="center"/>
      <protection locked="0"/>
    </xf>
    <xf numFmtId="0" fontId="4" fillId="12" borderId="23" xfId="0" applyFont="1" applyFill="1" applyBorder="1" applyAlignment="1" applyProtection="1">
      <alignment horizontal="center" vertical="center"/>
      <protection locked="0"/>
    </xf>
    <xf numFmtId="0" fontId="12" fillId="10" borderId="31" xfId="0" applyFont="1" applyFill="1" applyBorder="1" applyAlignment="1" applyProtection="1">
      <alignment horizontal="center" vertical="center"/>
      <protection hidden="1"/>
    </xf>
    <xf numFmtId="0" fontId="12" fillId="10" borderId="32" xfId="0" applyFont="1" applyFill="1" applyBorder="1" applyAlignment="1" applyProtection="1">
      <alignment horizontal="center" vertical="center"/>
      <protection hidden="1"/>
    </xf>
    <xf numFmtId="0" fontId="12" fillId="10" borderId="33" xfId="0" applyFont="1" applyFill="1" applyBorder="1" applyAlignment="1" applyProtection="1">
      <alignment horizontal="center" vertical="center"/>
      <protection hidden="1"/>
    </xf>
    <xf numFmtId="0" fontId="29" fillId="9" borderId="29" xfId="0" applyFont="1" applyFill="1" applyBorder="1" applyAlignment="1" applyProtection="1">
      <alignment horizontal="center" vertical="center"/>
      <protection locked="0"/>
    </xf>
    <xf numFmtId="0" fontId="29" fillId="9" borderId="30" xfId="0" applyFont="1" applyFill="1" applyBorder="1" applyAlignment="1" applyProtection="1">
      <alignment horizontal="center" vertical="center"/>
      <protection locked="0"/>
    </xf>
    <xf numFmtId="0" fontId="29" fillId="9" borderId="17" xfId="0" applyFont="1" applyFill="1" applyBorder="1" applyAlignment="1" applyProtection="1">
      <alignment horizontal="center" vertical="center"/>
      <protection locked="0"/>
    </xf>
    <xf numFmtId="0" fontId="29" fillId="9" borderId="18" xfId="0" applyFont="1" applyFill="1" applyBorder="1" applyAlignment="1" applyProtection="1">
      <alignment horizontal="center" vertical="center"/>
      <protection locked="0"/>
    </xf>
    <xf numFmtId="0" fontId="53" fillId="8" borderId="24" xfId="0" applyFont="1" applyFill="1" applyBorder="1" applyAlignment="1" applyProtection="1">
      <alignment horizontal="right" vertical="center"/>
      <protection hidden="1"/>
    </xf>
    <xf numFmtId="0" fontId="53" fillId="8" borderId="0" xfId="0" applyFont="1" applyFill="1" applyAlignment="1" applyProtection="1">
      <alignment horizontal="right" vertical="center"/>
      <protection hidden="1"/>
    </xf>
    <xf numFmtId="0" fontId="53" fillId="8" borderId="16" xfId="0" applyFont="1" applyFill="1" applyBorder="1" applyAlignment="1" applyProtection="1">
      <alignment horizontal="left" vertical="center"/>
      <protection hidden="1"/>
    </xf>
    <xf numFmtId="0" fontId="40" fillId="0" borderId="34" xfId="0" applyFont="1" applyFill="1" applyBorder="1" applyAlignment="1" applyProtection="1">
      <alignment horizontal="center" vertical="center"/>
      <protection hidden="1"/>
    </xf>
    <xf numFmtId="0" fontId="40" fillId="0" borderId="5" xfId="0" applyFont="1" applyFill="1" applyBorder="1" applyAlignment="1" applyProtection="1">
      <alignment horizontal="center" vertical="center"/>
      <protection hidden="1"/>
    </xf>
    <xf numFmtId="0" fontId="40" fillId="0" borderId="35" xfId="0" applyFont="1" applyFill="1" applyBorder="1" applyAlignment="1" applyProtection="1">
      <alignment horizontal="center" vertical="center"/>
      <protection hidden="1"/>
    </xf>
    <xf numFmtId="0" fontId="40" fillId="0" borderId="3" xfId="0" applyFont="1" applyFill="1" applyBorder="1" applyAlignment="1" applyProtection="1">
      <alignment horizontal="center"/>
      <protection hidden="1"/>
    </xf>
    <xf numFmtId="0" fontId="40" fillId="0" borderId="5" xfId="0" applyFont="1" applyFill="1" applyBorder="1" applyAlignment="1" applyProtection="1">
      <alignment horizontal="center"/>
      <protection hidden="1"/>
    </xf>
    <xf numFmtId="0" fontId="40" fillId="0" borderId="4" xfId="0" applyFont="1" applyFill="1" applyBorder="1" applyAlignment="1" applyProtection="1">
      <alignment horizontal="center"/>
      <protection hidden="1"/>
    </xf>
  </cellXfs>
  <cellStyles count="1">
    <cellStyle name="Normal" xfId="0" builtinId="0"/>
  </cellStyles>
  <dxfs count="8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800080"/>
      <color rgb="FF006600"/>
      <color rgb="FFCC0099"/>
      <color rgb="FF00FF00"/>
      <color rgb="FF66FFFF"/>
      <color rgb="FFFF99FF"/>
      <color rgb="FF0000CC"/>
      <color rgb="FFFFFF99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S119"/>
  <sheetViews>
    <sheetView tabSelected="1" view="pageBreakPreview" zoomScaleNormal="100" zoomScaleSheetLayoutView="100" workbookViewId="0">
      <selection activeCell="F15" sqref="F15:J15"/>
    </sheetView>
  </sheetViews>
  <sheetFormatPr defaultRowHeight="15" x14ac:dyDescent="0.25"/>
  <cols>
    <col min="1" max="1" width="1.7109375" style="3" customWidth="1"/>
    <col min="2" max="5" width="4.7109375" style="3" customWidth="1"/>
    <col min="6" max="6" width="14" style="3" customWidth="1"/>
    <col min="7" max="8" width="4.7109375" style="3" customWidth="1"/>
    <col min="9" max="9" width="29" style="3" customWidth="1"/>
    <col min="10" max="10" width="12.7109375" style="3" customWidth="1"/>
    <col min="11" max="19" width="4.7109375" style="3" customWidth="1"/>
    <col min="20" max="22" width="18.7109375" style="3" customWidth="1"/>
    <col min="23" max="23" width="1.7109375" style="3" customWidth="1"/>
    <col min="24" max="33" width="9.140625" style="3" hidden="1" customWidth="1"/>
    <col min="34" max="34" width="10.7109375" style="3" hidden="1" customWidth="1"/>
    <col min="35" max="42" width="9.140625" style="3" hidden="1" customWidth="1"/>
    <col min="43" max="43" width="16.7109375" style="3" hidden="1" customWidth="1"/>
    <col min="44" max="44" width="23.5703125" style="3" hidden="1" customWidth="1"/>
    <col min="45" max="45" width="9.140625" style="3" hidden="1" customWidth="1"/>
    <col min="46" max="47" width="9.140625" style="3" customWidth="1"/>
    <col min="48" max="16384" width="9.140625" style="3"/>
  </cols>
  <sheetData>
    <row r="1" spans="1:45" ht="10.5" customHeight="1" thickBot="1" x14ac:dyDescent="0.3">
      <c r="A1" s="7"/>
      <c r="B1" s="7"/>
      <c r="C1" s="7"/>
      <c r="D1" s="7"/>
      <c r="E1" s="7"/>
      <c r="F1" s="11" t="s">
        <v>100</v>
      </c>
      <c r="G1" s="11" t="s">
        <v>334</v>
      </c>
      <c r="H1" s="7"/>
      <c r="I1" s="7" t="s">
        <v>323</v>
      </c>
      <c r="J1" s="7" t="s">
        <v>328</v>
      </c>
      <c r="K1" s="7">
        <v>9</v>
      </c>
      <c r="L1" s="7">
        <v>8</v>
      </c>
      <c r="M1" s="7">
        <v>7</v>
      </c>
      <c r="N1" s="7">
        <v>6</v>
      </c>
      <c r="O1" s="7">
        <v>5</v>
      </c>
      <c r="P1" s="7">
        <v>4</v>
      </c>
      <c r="Q1" s="7">
        <v>3</v>
      </c>
      <c r="R1" s="7">
        <v>2</v>
      </c>
      <c r="S1" s="7">
        <v>1</v>
      </c>
      <c r="T1" s="7" t="s">
        <v>323</v>
      </c>
      <c r="U1" s="7" t="s">
        <v>323</v>
      </c>
      <c r="V1" s="7" t="s">
        <v>328</v>
      </c>
      <c r="W1" s="7"/>
      <c r="X1" s="3">
        <v>9</v>
      </c>
      <c r="Y1" s="3">
        <f>LEN(B16)</f>
        <v>0</v>
      </c>
      <c r="Z1" s="3">
        <f>IF(Y1&gt;=1,X1-Y1,0)</f>
        <v>0</v>
      </c>
      <c r="AF1" s="12" t="s">
        <v>323</v>
      </c>
      <c r="AG1" s="3" t="s">
        <v>324</v>
      </c>
      <c r="AH1" s="12" t="s">
        <v>323</v>
      </c>
      <c r="AI1" s="3" t="s">
        <v>325</v>
      </c>
      <c r="AJ1" s="12" t="s">
        <v>323</v>
      </c>
      <c r="AK1" s="3" t="s">
        <v>326</v>
      </c>
      <c r="AL1" s="3" t="s">
        <v>327</v>
      </c>
      <c r="AM1" s="12" t="s">
        <v>323</v>
      </c>
      <c r="AN1" s="12" t="s">
        <v>328</v>
      </c>
    </row>
    <row r="2" spans="1:45" ht="25.5" customHeight="1" x14ac:dyDescent="0.25">
      <c r="A2" s="8"/>
      <c r="B2" s="142" t="s">
        <v>339</v>
      </c>
      <c r="C2" s="143"/>
      <c r="D2" s="143"/>
      <c r="E2" s="144"/>
      <c r="F2" s="136" t="str">
        <f>IF(X2&gt;=1,(IF(Y1&gt;=1,(IF(C18&gt;=1,CONCATENATE(Z2,X2,AA2),"")),"")),"")</f>
        <v/>
      </c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7"/>
      <c r="X2" s="132">
        <f>B16</f>
        <v>0</v>
      </c>
      <c r="Y2" s="133"/>
      <c r="Z2" s="3" t="s">
        <v>329</v>
      </c>
      <c r="AA2" s="3" t="s">
        <v>330</v>
      </c>
      <c r="AS2" s="3" t="s">
        <v>340</v>
      </c>
    </row>
    <row r="3" spans="1:45" ht="15" customHeight="1" x14ac:dyDescent="0.25">
      <c r="A3" s="8"/>
      <c r="B3" s="134"/>
      <c r="C3" s="135"/>
      <c r="D3" s="135"/>
      <c r="E3" s="145"/>
      <c r="F3" s="6"/>
      <c r="G3" s="6"/>
      <c r="H3" s="6"/>
      <c r="I3" s="6"/>
      <c r="J3" s="6"/>
      <c r="K3" s="13">
        <f t="shared" ref="K3:S3" si="0">IF($X$2&gt;=1,(IF($Y$1&gt;=K1,K1,0)),0)</f>
        <v>0</v>
      </c>
      <c r="L3" s="13">
        <f t="shared" si="0"/>
        <v>0</v>
      </c>
      <c r="M3" s="13">
        <f t="shared" si="0"/>
        <v>0</v>
      </c>
      <c r="N3" s="13">
        <f t="shared" si="0"/>
        <v>0</v>
      </c>
      <c r="O3" s="13">
        <f t="shared" si="0"/>
        <v>0</v>
      </c>
      <c r="P3" s="13">
        <f t="shared" si="0"/>
        <v>0</v>
      </c>
      <c r="Q3" s="13">
        <f t="shared" si="0"/>
        <v>0</v>
      </c>
      <c r="R3" s="13">
        <f t="shared" si="0"/>
        <v>0</v>
      </c>
      <c r="S3" s="13">
        <f t="shared" si="0"/>
        <v>0</v>
      </c>
      <c r="T3" s="6"/>
      <c r="U3" s="6"/>
      <c r="V3" s="6"/>
      <c r="W3" s="7"/>
      <c r="Y3" s="1"/>
      <c r="Z3" s="2"/>
      <c r="AB3" s="3">
        <v>1</v>
      </c>
      <c r="AC3" s="3">
        <f>IF($X$2&gt;=1,(IF($Y$1&gt;=AB3,AB3,0)),0)</f>
        <v>0</v>
      </c>
      <c r="AD3" s="14" t="s">
        <v>101</v>
      </c>
      <c r="AE3" s="3" t="s">
        <v>112</v>
      </c>
      <c r="AH3" s="3">
        <v>1</v>
      </c>
      <c r="AI3" s="3">
        <f>IF($X$2&gt;=1,(IF($Y$1&gt;=AB3,(IF(AC3&gt;=AB3,RIGHT($X$2,AB3)*1,0)),0)),0)</f>
        <v>0</v>
      </c>
      <c r="AJ3" s="3">
        <v>1</v>
      </c>
      <c r="AK3" s="3">
        <f>IF($X$2&gt;=1,(IF(AC3=AB3,AI3*AJ3,0)),0)</f>
        <v>0</v>
      </c>
      <c r="AL3" s="3">
        <f>IF($X$2&gt;=1,(IF(AC3=AB3,AI3*AH3,0)),0)</f>
        <v>0</v>
      </c>
      <c r="AM3" s="3" t="str">
        <f>IF($X$2&gt;=1,(IF($Y$1&gt;=$AB3,VLOOKUP($AK3,$AB$13:$AE$112,2,0),"")),"")</f>
        <v/>
      </c>
      <c r="AN3" s="3" t="str">
        <f>IF($X$2&gt;=1,(IF($Y$1&gt;=$AB3,VLOOKUP($AK3,$AB$13:$AE$112,3,0),"")),"")</f>
        <v/>
      </c>
      <c r="AO3" s="3" t="str">
        <f>IF($X$2&gt;=1,(IF($Y$1&gt;=$AB3,VLOOKUP($AK3,$AB$13:$AE$112,4,0),"")),"")</f>
        <v/>
      </c>
      <c r="AP3" s="10">
        <f>AK3+AK4</f>
        <v>0</v>
      </c>
      <c r="AQ3" s="10" t="str">
        <f>IF($X$2&gt;=1,(IF($Y$1&gt;=$AB3,(IF(AP3&gt;=1,VLOOKUP($AP3,$AB$13:$AE$112,2,0),"")),"")),"")</f>
        <v/>
      </c>
      <c r="AR3" s="10" t="str">
        <f>IF($X$2&gt;=1,(IF($Y$1&gt;=$AB3,(IF(AP3&gt;=1,VLOOKUP($AP3,$AB$14:$AE$112,3,0),"")),"")),"")</f>
        <v/>
      </c>
      <c r="AS3" s="10" t="str">
        <f>IF($X$2&gt;=1,(IF($Y$1&gt;=$AB3,(IF(AP3&gt;=1,VLOOKUP($AP3,$AB$14:$AE$112,4,0),"")),"")),"")</f>
        <v/>
      </c>
    </row>
    <row r="4" spans="1:45" ht="21" customHeight="1" x14ac:dyDescent="0.25">
      <c r="A4" s="8"/>
      <c r="B4" s="134"/>
      <c r="C4" s="135"/>
      <c r="D4" s="135"/>
      <c r="E4" s="135"/>
      <c r="F4" s="137" t="str">
        <f>IF($X$2&gt;=1,(IF($Y$1&gt;=1,(IF($C$18&gt;=2,F21,"")),"")),"")</f>
        <v/>
      </c>
      <c r="G4" s="137"/>
      <c r="H4" s="137"/>
      <c r="I4" s="137"/>
      <c r="J4" s="137"/>
      <c r="K4" s="15" t="str">
        <f t="shared" ref="K4:R4" si="1">IF(K3&gt;=K1,AF1,"")</f>
        <v/>
      </c>
      <c r="L4" s="16" t="str">
        <f t="shared" si="1"/>
        <v/>
      </c>
      <c r="M4" s="16" t="str">
        <f t="shared" si="1"/>
        <v/>
      </c>
      <c r="N4" s="16" t="str">
        <f t="shared" si="1"/>
        <v/>
      </c>
      <c r="O4" s="16" t="str">
        <f t="shared" si="1"/>
        <v/>
      </c>
      <c r="P4" s="16" t="str">
        <f t="shared" si="1"/>
        <v/>
      </c>
      <c r="Q4" s="16" t="str">
        <f t="shared" si="1"/>
        <v/>
      </c>
      <c r="R4" s="16" t="str">
        <f t="shared" si="1"/>
        <v/>
      </c>
      <c r="S4" s="16" t="str">
        <f>IF(S3&gt;=S1,AN1,"")</f>
        <v/>
      </c>
      <c r="T4" s="137" t="str">
        <f>IF($X$2&gt;=1,(IF($Y$1&gt;=1,(IF($C$18&gt;=2,T21,"")),"")),"")</f>
        <v/>
      </c>
      <c r="U4" s="137"/>
      <c r="V4" s="137"/>
      <c r="W4" s="7"/>
      <c r="X4" s="3">
        <f>COUNTIF(AL3:AL11,"&gt;=1")</f>
        <v>0</v>
      </c>
      <c r="Y4" s="1" t="str">
        <f>IF($X$2&gt;=1,(IF($X$4&gt;=AB3,LARGE($AL$3:$AL$11,AB3),"")),"")</f>
        <v/>
      </c>
      <c r="Z4" s="2" t="str">
        <f>IF($X$2&gt;=1,(IF($X$4&gt;=9,CONCATENATE(Y4,AA4,Y5,AA4,Y6,AA4,Y7,AA4,Y8,AA4,Y9,AA4,Y10,AA4,Y11,AA4,Y12),IF($X$4&gt;=8,CONCATENATE(Y4,AA4,Y5,AA4,Y6,AA4,Y7,AA4,Y8,AA4,Y9,AA4,Y10,AA4,Y11),IF($X$4&gt;=7,CONCATENATE(Y4,AA4,Y5,AA4,Y6,AA4,Y7,AA4,Y8,AA4,Y9,AA4,Y10),IF($X$4&gt;=6,CONCATENATE(Y4,AA4,Y5,AA4,Y6,AA4,Y7,AA4,Y8,AA4,Y9),IF($X$4&gt;=5,CONCATENATE(Y4,AA4,Y5,AA4,Y6,AA4,Y7,AA4,Y8),IF($X$4&gt;=4,CONCATENATE(Y4,AA4,Y5,AA4,Y6,AA4,Y7),IF($X$4&gt;=3,CONCATENATE(Y4,AA4,Y5,AA4,Y6),IF($X$4&gt;=2,CONCATENATE(Y4,AA4,Y5),IF($X$4&gt;=1,Y4,"")))))))))),"")</f>
        <v/>
      </c>
      <c r="AA4" s="3" t="s">
        <v>99</v>
      </c>
      <c r="AB4" s="3">
        <v>2</v>
      </c>
      <c r="AC4" s="3">
        <f t="shared" ref="AC4:AC11" si="2">IF($X$2&gt;=1,(IF($Y$1&gt;=AB4,AB4,0)),0)</f>
        <v>0</v>
      </c>
      <c r="AD4" s="14" t="s">
        <v>102</v>
      </c>
      <c r="AE4" s="3" t="s">
        <v>113</v>
      </c>
      <c r="AG4" s="3" t="s">
        <v>341</v>
      </c>
      <c r="AH4" s="3">
        <f>AH3*10</f>
        <v>10</v>
      </c>
      <c r="AI4" s="3">
        <f>IF($X$2&gt;=1,(IF($Y$1&gt;=AB4,(IF(AC4&gt;=AB4,LEFT(RIGHT($X$2,AB4),1)*1,0)),0)),0)</f>
        <v>0</v>
      </c>
      <c r="AJ4" s="3">
        <v>10</v>
      </c>
      <c r="AK4" s="3">
        <f t="shared" ref="AK4:AK11" si="3">IF($X$2&gt;=1,(IF(AC4=AB4,AI4*AJ4,0)),0)</f>
        <v>0</v>
      </c>
      <c r="AL4" s="3">
        <f t="shared" ref="AL4:AL11" si="4">IF($X$2&gt;=1,(IF(AC4=AB4,AI4*AH4,0)),0)</f>
        <v>0</v>
      </c>
      <c r="AM4" s="3" t="str">
        <f>IF($X$2&gt;=1,(IF($Y$1&gt;=$AB4,VLOOKUP($AK4,$AB$13:$AE$112,2,0),"")),"")</f>
        <v/>
      </c>
      <c r="AN4" s="3" t="str">
        <f>IF($X$2&gt;=1,(IF($Y$1&gt;=$AB4,VLOOKUP($AK4,$AB$13:$AE$112,3,0),"")),"")</f>
        <v/>
      </c>
      <c r="AO4" s="3" t="str">
        <f>IF($X$2&gt;=1,(IF($Y$1&gt;=$AB4,VLOOKUP($AK4,$AB$13:$AE$112,4,0),"")),"")</f>
        <v/>
      </c>
      <c r="AP4" s="10"/>
      <c r="AQ4" s="10"/>
      <c r="AR4" s="10"/>
    </row>
    <row r="5" spans="1:45" ht="26.25" customHeight="1" x14ac:dyDescent="0.25">
      <c r="A5" s="8"/>
      <c r="B5" s="134"/>
      <c r="C5" s="135"/>
      <c r="D5" s="135"/>
      <c r="E5" s="135"/>
      <c r="F5" s="17" t="str">
        <f>IF($X$2&gt;=1,(IF($Y$1&gt;=1,(IF($C$18&gt;=2,F22,"")),"")),"")</f>
        <v/>
      </c>
      <c r="G5" s="137" t="str">
        <f>IF($X$2&gt;=1,(IF($Y$1&gt;=1,(IF($C$18&gt;=2,G22,"")),"")),"")</f>
        <v/>
      </c>
      <c r="H5" s="137"/>
      <c r="I5" s="137" t="str">
        <f>IF($X$2&gt;=1,(IF($Y$1&gt;=1,(IF($C$18&gt;=2,I22,"")),"")),"")</f>
        <v/>
      </c>
      <c r="J5" s="137"/>
      <c r="K5" s="18" t="str">
        <f>IF(K3&gt;=K1,$G14,"")</f>
        <v/>
      </c>
      <c r="L5" s="19" t="str">
        <f>IF(L3&gt;=L1,$G13,"")</f>
        <v/>
      </c>
      <c r="M5" s="19" t="str">
        <f>IF(M3&gt;=M1,$G12,"")</f>
        <v/>
      </c>
      <c r="N5" s="19" t="str">
        <f>IF(N3&gt;=N1,$G11,"")</f>
        <v/>
      </c>
      <c r="O5" s="19" t="str">
        <f>IF(O3&gt;=O1,$G10,"")</f>
        <v/>
      </c>
      <c r="P5" s="19" t="str">
        <f>IF(P3&gt;=P1,$G9,"")</f>
        <v/>
      </c>
      <c r="Q5" s="19" t="str">
        <f>IF(Q3&gt;=Q1,$G8,"")</f>
        <v/>
      </c>
      <c r="R5" s="19" t="str">
        <f>IF(R3&gt;=R1,$G7,"")</f>
        <v/>
      </c>
      <c r="S5" s="20" t="str">
        <f>IF(S3&gt;=S1,$G6,"")</f>
        <v/>
      </c>
      <c r="T5" s="17" t="str">
        <f t="shared" ref="T5:V5" si="5">IF($X$2&gt;=1,(IF($Y$1&gt;=1,(IF($C$18&gt;=2,T22,"")),"")),"")</f>
        <v/>
      </c>
      <c r="U5" s="17" t="str">
        <f t="shared" si="5"/>
        <v/>
      </c>
      <c r="V5" s="17" t="str">
        <f t="shared" si="5"/>
        <v/>
      </c>
      <c r="W5" s="7"/>
      <c r="Y5" s="1" t="str">
        <f t="shared" ref="Y5:Y11" si="6">IF($X$2&gt;=1,(IF($X$4&gt;=AB4,LARGE($AL$3:$AL$11,AB4),"")),"")</f>
        <v/>
      </c>
      <c r="Z5" s="2"/>
      <c r="AA5" s="3">
        <f>IF(X2&gt;=1,(IF(Y1&gt;=1,Y1*2+6,0)),0)</f>
        <v>0</v>
      </c>
      <c r="AB5" s="3">
        <v>3</v>
      </c>
      <c r="AC5" s="3">
        <f t="shared" si="2"/>
        <v>0</v>
      </c>
      <c r="AD5" s="14" t="s">
        <v>103</v>
      </c>
      <c r="AE5" s="3" t="s">
        <v>116</v>
      </c>
      <c r="AF5" s="3" t="s">
        <v>347</v>
      </c>
      <c r="AG5" s="9" t="s">
        <v>342</v>
      </c>
      <c r="AH5" s="3">
        <f t="shared" ref="AH5:AH11" si="7">AH4*10</f>
        <v>100</v>
      </c>
      <c r="AI5" s="3">
        <f t="shared" ref="AI5:AI11" si="8">IF($X$2&gt;=1,(IF($Y$1&gt;=AB5,(IF(AC5&gt;=AB5,LEFT(RIGHT($X$2,AB5),1)*1,0)),0)),0)</f>
        <v>0</v>
      </c>
      <c r="AJ5" s="3">
        <v>1</v>
      </c>
      <c r="AK5" s="3">
        <f t="shared" si="3"/>
        <v>0</v>
      </c>
      <c r="AL5" s="3">
        <f t="shared" si="4"/>
        <v>0</v>
      </c>
      <c r="AM5" s="3" t="str">
        <f>IF($X$2&gt;=1,(IF($Y$1&gt;=$AB5,(IF($AK5&gt;=1,CONCATENATE(VLOOKUP($AK5,$AB$13:$AE$112,2,0),AF5),IF($AK5&gt;=0,VLOOKUP(AK5,$AB$13:$AE$112,2,0),""))),"")),"")</f>
        <v/>
      </c>
      <c r="AN5" s="3" t="str">
        <f>IF($X$2&gt;=1,(IF($Y$1&gt;=$AB5,(IF($AK5&gt;=1,CONCATENATE(VLOOKUP($AK5,$AB$13:$AE$112,3,0),AG5),IF($AK5&gt;=0,VLOOKUP(AK5,$AB$13:$AE$112,3,0),""))),"")),"")</f>
        <v/>
      </c>
      <c r="AO5" s="3" t="str">
        <f>IF($X$2&gt;=1,(IF($Y$1&gt;=$AB5,(IF($AK5&gt;=1,CONCATENATE(VLOOKUP($AK5,$AB$13:$AE$112,4,0),AG4),IF($AK5&gt;=0,VLOOKUP(AK5,$AB$13:$AE$112,4,0),""))),"")),"")</f>
        <v/>
      </c>
      <c r="AP5" s="10">
        <f>AK5</f>
        <v>0</v>
      </c>
      <c r="AQ5" s="10" t="str">
        <f>IF($X$2&gt;=1,(IF($Y$1&gt;=$AB5,(IF(AP5&gt;=1,CONCATENATE(VLOOKUP($AP5,$AB$13:$AE$112,2,0),AF5,AS2),"")),"")),"")</f>
        <v/>
      </c>
      <c r="AR5" s="10" t="str">
        <f>IF($X$2&gt;=1,(IF($Y$1&gt;=$AB5,(IF(AP5&gt;=1,CONCATENATE(VLOOKUP($AP5,$AB$14:$AE$112,3,0),AG5,AS2),"")),"")),"")</f>
        <v/>
      </c>
      <c r="AS5" s="10" t="str">
        <f>IF($X$2&gt;=1,(IF($Y$1&gt;=$AB5,(IF(AP5&gt;=1,CONCATENATE(VLOOKUP($AP5,$AB$14:$AE$112,4,0),AG4,AS2),"")),"")),"")</f>
        <v/>
      </c>
    </row>
    <row r="6" spans="1:45" ht="24.95" customHeight="1" x14ac:dyDescent="0.25">
      <c r="A6" s="8"/>
      <c r="B6" s="134"/>
      <c r="C6" s="135"/>
      <c r="D6" s="135"/>
      <c r="E6" s="145"/>
      <c r="F6" s="21" t="str">
        <f>IF($X$2&gt;=1,(IF($Y$1&gt;=AB3,AD3,"")),"")</f>
        <v/>
      </c>
      <c r="G6" s="22" t="str">
        <f>IF(AC3&gt;=AB3,AI3,"")</f>
        <v/>
      </c>
      <c r="H6" s="23" t="str">
        <f t="shared" ref="H6:H14" si="9">IF(AC3&gt;=AB3,$G$1,"")</f>
        <v/>
      </c>
      <c r="I6" s="24" t="str">
        <f>IF(AC3&gt;=AB3,AH3,"")</f>
        <v/>
      </c>
      <c r="J6" s="25" t="str">
        <f>IF($X$2&gt;=1,(IF($Y$1&gt;=AB3,AE3,"")),"")</f>
        <v/>
      </c>
      <c r="K6" s="26" t="str">
        <f t="shared" ref="K6:R6" si="10">IF($X$2&gt;=1,(IF($Y$1&gt;=K$1,$F$1,"")),"")</f>
        <v/>
      </c>
      <c r="L6" s="27" t="str">
        <f t="shared" si="10"/>
        <v/>
      </c>
      <c r="M6" s="28" t="str">
        <f t="shared" si="10"/>
        <v/>
      </c>
      <c r="N6" s="29" t="str">
        <f t="shared" si="10"/>
        <v/>
      </c>
      <c r="O6" s="30" t="str">
        <f t="shared" si="10"/>
        <v/>
      </c>
      <c r="P6" s="29" t="str">
        <f t="shared" si="10"/>
        <v/>
      </c>
      <c r="Q6" s="28" t="str">
        <f t="shared" si="10"/>
        <v/>
      </c>
      <c r="R6" s="27" t="str">
        <f t="shared" si="10"/>
        <v/>
      </c>
      <c r="S6" s="31" t="str">
        <f>IF($X$2&gt;=1,(IF($Y$1&gt;=$AB3,$AI3,"")),"")</f>
        <v/>
      </c>
      <c r="T6" s="32" t="str">
        <f>IF(AC3&gt;=AB3,AM3,"")</f>
        <v/>
      </c>
      <c r="U6" s="33" t="str">
        <f>IF(AC3&gt;=AB3,AN3,"")</f>
        <v/>
      </c>
      <c r="V6" s="34" t="str">
        <f>IF(AC3&gt;=AB3,AO3,"")</f>
        <v/>
      </c>
      <c r="W6" s="7"/>
      <c r="Y6" s="1" t="str">
        <f t="shared" si="6"/>
        <v/>
      </c>
      <c r="Z6" s="5">
        <f>IF(AA6&gt;=1,(IF($C$18&gt;=AA6,1,0)),0)</f>
        <v>0</v>
      </c>
      <c r="AA6" s="3">
        <f>IF(C18&gt;=1,LARGE(AA14:AA38,1),0)</f>
        <v>0</v>
      </c>
      <c r="AB6" s="3">
        <v>4</v>
      </c>
      <c r="AC6" s="3">
        <f t="shared" si="2"/>
        <v>0</v>
      </c>
      <c r="AD6" s="14" t="s">
        <v>104</v>
      </c>
      <c r="AE6" s="3" t="s">
        <v>106</v>
      </c>
      <c r="AF6" s="3" t="s">
        <v>106</v>
      </c>
      <c r="AG6" s="9" t="s">
        <v>343</v>
      </c>
      <c r="AH6" s="3">
        <f t="shared" si="7"/>
        <v>1000</v>
      </c>
      <c r="AI6" s="3">
        <f t="shared" si="8"/>
        <v>0</v>
      </c>
      <c r="AJ6" s="3">
        <v>1</v>
      </c>
      <c r="AK6" s="3">
        <f t="shared" si="3"/>
        <v>0</v>
      </c>
      <c r="AL6" s="3">
        <f t="shared" si="4"/>
        <v>0</v>
      </c>
      <c r="AM6" s="3" t="str">
        <f t="shared" ref="AM6:AM11" si="11">IF($X$2&gt;=1,(IF($Y$1&gt;=$AB6,(IF($AK6&gt;=1,CONCATENATE(VLOOKUP($AK6,$AB$13:$AE$112,2,0),AF6),IF($AK6&gt;=0,VLOOKUP(AK6,$AB$13:$AE$112,2,0),""))),"")),"")</f>
        <v/>
      </c>
      <c r="AN6" s="3" t="str">
        <f t="shared" ref="AN6:AN11" si="12">IF($X$2&gt;=1,(IF($Y$1&gt;=$AB6,(IF($AK6&gt;=1,CONCATENATE(VLOOKUP($AK6,$AB$13:$AE$112,3,0),AG6),IF($AK6&gt;=0,VLOOKUP(AK6,$AB$13:$AE$112,3,0),""))),"")),"")</f>
        <v/>
      </c>
      <c r="AO6" s="3" t="str">
        <f>IF($X$2&gt;=1,(IF($Y$1&gt;=$AB6,(IF($AK6&gt;=1,CONCATENATE(VLOOKUP($AK6,$AB$13:$AE$112,4,0),AG7),IF($AK6&gt;=0,VLOOKUP(AK6,$AB$13:$AE$112,4,0),""))),"")),"")</f>
        <v/>
      </c>
      <c r="AP6" s="10">
        <f>AK6+AK7</f>
        <v>0</v>
      </c>
      <c r="AQ6" s="10" t="str">
        <f>IF($X$2&gt;=1,(IF($Y$1&gt;=$AB6,(IF(AP6&gt;=1,CONCATENATE(VLOOKUP($AP6,$AB$14:$AE$112,2,0),AF6,AS2),"")),"")),"")</f>
        <v/>
      </c>
      <c r="AR6" s="10" t="str">
        <f>IF($X$2&gt;=1,(IF($Y$1&gt;=$AB6,(IF(AP6&gt;=1,CONCATENATE(VLOOKUP($AP6,$AB$14:$AE$112,3,0),AG6,AS2),"")),"")),"")</f>
        <v/>
      </c>
      <c r="AS6" s="10" t="str">
        <f>IF($X$2&gt;=1,(IF($Y$1&gt;=$AB6,(IF(AP6&gt;=1,CONCATENATE(VLOOKUP($AP6,$AB$14:$AE$112,4,0),AG7,AS2),"")),"")),"")</f>
        <v/>
      </c>
    </row>
    <row r="7" spans="1:45" ht="24.95" customHeight="1" x14ac:dyDescent="0.25">
      <c r="A7" s="8"/>
      <c r="B7" s="134"/>
      <c r="C7" s="135"/>
      <c r="D7" s="135"/>
      <c r="E7" s="145"/>
      <c r="F7" s="35" t="str">
        <f t="shared" ref="F7:F14" si="13">IF($X$2&gt;=1,(IF($Y$1&gt;=AB4,AD4,"")),"")</f>
        <v/>
      </c>
      <c r="G7" s="36" t="str">
        <f t="shared" ref="G7:G14" si="14">IF(AC4&gt;=AB4,AI4,"")</f>
        <v/>
      </c>
      <c r="H7" s="37" t="str">
        <f t="shared" si="9"/>
        <v/>
      </c>
      <c r="I7" s="38" t="str">
        <f t="shared" ref="I7:I13" si="15">IF(AC4&gt;=AB4,AH4,"")</f>
        <v/>
      </c>
      <c r="J7" s="39" t="str">
        <f t="shared" ref="J7:J14" si="16">IF($X$2&gt;=1,(IF($Y$1&gt;=AB4,AE4,"")),"")</f>
        <v/>
      </c>
      <c r="K7" s="40" t="str">
        <f t="shared" ref="K7:Q7" si="17">IF($X$2&gt;=1,(IF($Y$1&gt;=K$1,$F$1,"")),"")</f>
        <v/>
      </c>
      <c r="L7" s="41" t="str">
        <f t="shared" si="17"/>
        <v/>
      </c>
      <c r="M7" s="42" t="str">
        <f t="shared" si="17"/>
        <v/>
      </c>
      <c r="N7" s="43" t="str">
        <f t="shared" si="17"/>
        <v/>
      </c>
      <c r="O7" s="44" t="str">
        <f t="shared" si="17"/>
        <v/>
      </c>
      <c r="P7" s="43" t="str">
        <f t="shared" si="17"/>
        <v/>
      </c>
      <c r="Q7" s="42" t="str">
        <f t="shared" si="17"/>
        <v/>
      </c>
      <c r="R7" s="45" t="str">
        <f>IF($X$2&gt;=1,(IF($Y$1&gt;=$AB4,$AI4,"")),"")</f>
        <v/>
      </c>
      <c r="S7" s="46" t="str">
        <f>IF($X$2&gt;=1,(IF($Y$1&gt;=$AB4,0,"")),"")</f>
        <v/>
      </c>
      <c r="T7" s="47" t="str">
        <f>IF(AC4&gt;=AB4,AM4,"")</f>
        <v/>
      </c>
      <c r="U7" s="48" t="str">
        <f>IF(AC4&gt;=AB4,AN4,"")</f>
        <v/>
      </c>
      <c r="V7" s="49" t="str">
        <f>IF(AC4&gt;=AB4,AO4,"")</f>
        <v/>
      </c>
      <c r="W7" s="7"/>
      <c r="Y7" s="1" t="str">
        <f t="shared" si="6"/>
        <v/>
      </c>
      <c r="Z7" s="5">
        <f t="shared" ref="Z7:Z9" si="18">IF(AA7&gt;=1,(IF($C$18&gt;=AA7,1,0)),0)</f>
        <v>0</v>
      </c>
      <c r="AA7" s="3">
        <f>IF(AA6&gt;=1,AA6-1,0)</f>
        <v>0</v>
      </c>
      <c r="AB7" s="3">
        <v>5</v>
      </c>
      <c r="AC7" s="3">
        <f t="shared" si="2"/>
        <v>0</v>
      </c>
      <c r="AD7" s="14" t="s">
        <v>318</v>
      </c>
      <c r="AE7" s="3" t="s">
        <v>109</v>
      </c>
      <c r="AF7" s="3" t="s">
        <v>106</v>
      </c>
      <c r="AG7" s="9" t="s">
        <v>344</v>
      </c>
      <c r="AH7" s="3">
        <f t="shared" si="7"/>
        <v>10000</v>
      </c>
      <c r="AI7" s="3">
        <f t="shared" si="8"/>
        <v>0</v>
      </c>
      <c r="AJ7" s="3">
        <v>10</v>
      </c>
      <c r="AK7" s="3">
        <f t="shared" si="3"/>
        <v>0</v>
      </c>
      <c r="AL7" s="3">
        <f t="shared" si="4"/>
        <v>0</v>
      </c>
      <c r="AM7" s="3" t="str">
        <f t="shared" si="11"/>
        <v/>
      </c>
      <c r="AN7" s="3" t="str">
        <f>IF($X$2&gt;=1,(IF($Y$1&gt;=$AB7,(IF($AK7&gt;=1,CONCATENATE(VLOOKUP($AK7,$AB$13:$AE$112,3,0),AG6),IF($AK7&gt;=0,VLOOKUP(AK7,$AB$13:$AE$112,3,0),""))),"")),"")</f>
        <v/>
      </c>
      <c r="AO7" s="3" t="str">
        <f>IF($X$2&gt;=1,(IF($Y$1&gt;=$AB7,(IF($AK7&gt;=1,CONCATENATE(VLOOKUP($AK7,$AB$13:$AE$112,4,0),AG7),IF($AK7&gt;=0,VLOOKUP(AK7,$AB$13:$AE$112,4,0),""))),"")),"")</f>
        <v/>
      </c>
      <c r="AQ7" s="10"/>
    </row>
    <row r="8" spans="1:45" ht="24.95" customHeight="1" x14ac:dyDescent="0.25">
      <c r="A8" s="8"/>
      <c r="B8" s="134"/>
      <c r="C8" s="135"/>
      <c r="D8" s="135"/>
      <c r="E8" s="145"/>
      <c r="F8" s="50" t="str">
        <f t="shared" si="13"/>
        <v/>
      </c>
      <c r="G8" s="51" t="str">
        <f t="shared" si="14"/>
        <v/>
      </c>
      <c r="H8" s="52" t="str">
        <f t="shared" si="9"/>
        <v/>
      </c>
      <c r="I8" s="53" t="str">
        <f t="shared" si="15"/>
        <v/>
      </c>
      <c r="J8" s="54" t="str">
        <f t="shared" si="16"/>
        <v/>
      </c>
      <c r="K8" s="55" t="str">
        <f t="shared" ref="K8:P8" si="19">IF($X$2&gt;=1,(IF($Y$1&gt;=K$1,$F$1,"")),"")</f>
        <v/>
      </c>
      <c r="L8" s="56" t="str">
        <f t="shared" si="19"/>
        <v/>
      </c>
      <c r="M8" s="57" t="str">
        <f t="shared" si="19"/>
        <v/>
      </c>
      <c r="N8" s="58" t="str">
        <f t="shared" si="19"/>
        <v/>
      </c>
      <c r="O8" s="59" t="str">
        <f t="shared" si="19"/>
        <v/>
      </c>
      <c r="P8" s="58" t="str">
        <f t="shared" si="19"/>
        <v/>
      </c>
      <c r="Q8" s="60" t="str">
        <f>IF($X$2&gt;=1,(IF($Y$1&gt;=$AB5,$AI5,"")),"")</f>
        <v/>
      </c>
      <c r="R8" s="61" t="str">
        <f t="shared" ref="R8:R14" si="20">IF($X$2&gt;=1,(IF($Y$1&gt;=$AB5,0,"")),"")</f>
        <v/>
      </c>
      <c r="S8" s="62" t="str">
        <f t="shared" ref="S8:S14" si="21">IF($X$2&gt;=1,(IF($Y$1&gt;=$AB5,0,"")),"")</f>
        <v/>
      </c>
      <c r="T8" s="63" t="str">
        <f t="shared" ref="T8:T14" si="22">IF(AC5&gt;=AB5,AM5,"")</f>
        <v/>
      </c>
      <c r="U8" s="64" t="str">
        <f t="shared" ref="U8:U14" si="23">IF(AC5&gt;=AB5,AN5,"")</f>
        <v/>
      </c>
      <c r="V8" s="65" t="str">
        <f t="shared" ref="V8:V14" si="24">IF(AC5&gt;=AB5,AO5,"")</f>
        <v/>
      </c>
      <c r="W8" s="7"/>
      <c r="Y8" s="1" t="str">
        <f t="shared" si="6"/>
        <v/>
      </c>
      <c r="Z8" s="5">
        <f t="shared" si="18"/>
        <v>0</v>
      </c>
      <c r="AA8" s="3">
        <f>IF(AA7&gt;=1,AA7-1,0)</f>
        <v>0</v>
      </c>
      <c r="AB8" s="3">
        <v>6</v>
      </c>
      <c r="AC8" s="3">
        <f t="shared" si="2"/>
        <v>0</v>
      </c>
      <c r="AD8" s="14" t="s">
        <v>105</v>
      </c>
      <c r="AE8" s="3" t="s">
        <v>107</v>
      </c>
      <c r="AF8" s="3" t="s">
        <v>107</v>
      </c>
      <c r="AG8" s="9" t="s">
        <v>345</v>
      </c>
      <c r="AH8" s="3">
        <f t="shared" si="7"/>
        <v>100000</v>
      </c>
      <c r="AI8" s="3">
        <f t="shared" si="8"/>
        <v>0</v>
      </c>
      <c r="AJ8" s="3">
        <v>1</v>
      </c>
      <c r="AK8" s="3">
        <f t="shared" si="3"/>
        <v>0</v>
      </c>
      <c r="AL8" s="3">
        <f t="shared" si="4"/>
        <v>0</v>
      </c>
      <c r="AM8" s="3" t="str">
        <f t="shared" si="11"/>
        <v/>
      </c>
      <c r="AN8" s="3" t="str">
        <f t="shared" si="12"/>
        <v/>
      </c>
      <c r="AO8" s="3" t="str">
        <f>IF($X$2&gt;=1,(IF($Y$1&gt;=$AB8,(IF($AK8&gt;=1,CONCATENATE(VLOOKUP($AK8,$AB$13:$AE$112,4,0),AF8),IF($AK8&gt;=0,VLOOKUP(AK8,$AB$13:$AE$112,4,0),""))),"")),"")</f>
        <v/>
      </c>
      <c r="AP8" s="10">
        <f>AK8+AK9</f>
        <v>0</v>
      </c>
      <c r="AQ8" s="10" t="str">
        <f>IF($X$2&gt;=1,(IF($Y$1&gt;=$AB8,(IF(AP8&gt;=1,CONCATENATE(VLOOKUP($AP8,$AB$14:$AE$112,2,0),AF8,AS2),"")),"")),"")</f>
        <v/>
      </c>
      <c r="AR8" s="10" t="str">
        <f>IF($X$2&gt;=1,(IF($Y$1&gt;=$AB8,(IF(AP8&gt;=1,CONCATENATE(VLOOKUP($AP8,$AB$14:$AE$112,3,0),AG8,AS2),"")),"")),"")</f>
        <v/>
      </c>
      <c r="AS8" s="10" t="str">
        <f>IF($X$2&gt;=1,(IF($Y$1&gt;=$AB8,(IF(AP8&gt;=1,CONCATENATE(VLOOKUP($AP8,$AB$14:$AE$112,4,0),AF8,AS2),"")),"")),"")</f>
        <v/>
      </c>
    </row>
    <row r="9" spans="1:45" ht="24.95" customHeight="1" x14ac:dyDescent="0.25">
      <c r="A9" s="8"/>
      <c r="B9" s="134"/>
      <c r="C9" s="135"/>
      <c r="D9" s="135"/>
      <c r="E9" s="145"/>
      <c r="F9" s="66" t="str">
        <f t="shared" si="13"/>
        <v/>
      </c>
      <c r="G9" s="67" t="str">
        <f t="shared" si="14"/>
        <v/>
      </c>
      <c r="H9" s="68" t="str">
        <f t="shared" si="9"/>
        <v/>
      </c>
      <c r="I9" s="69" t="str">
        <f t="shared" si="15"/>
        <v/>
      </c>
      <c r="J9" s="70" t="str">
        <f t="shared" si="16"/>
        <v/>
      </c>
      <c r="K9" s="71" t="str">
        <f>IF($X$2&gt;=1,(IF($Y$1&gt;=K$1,$F$1,"")),"")</f>
        <v/>
      </c>
      <c r="L9" s="72" t="str">
        <f>IF($X$2&gt;=1,(IF($Y$1&gt;=L$1,$F$1,"")),"")</f>
        <v/>
      </c>
      <c r="M9" s="73" t="str">
        <f>IF($X$2&gt;=1,(IF($Y$1&gt;=M$1,$F$1,"")),"")</f>
        <v/>
      </c>
      <c r="N9" s="74" t="str">
        <f>IF($X$2&gt;=1,(IF($Y$1&gt;=N$1,$F$1,"")),"")</f>
        <v/>
      </c>
      <c r="O9" s="75" t="str">
        <f>IF($X$2&gt;=1,(IF($Y$1&gt;=O$1,$F$1,"")),"")</f>
        <v/>
      </c>
      <c r="P9" s="76" t="str">
        <f>IF($X$2&gt;=1,(IF($Y$1&gt;=$AB6,$AI6,"")),"")</f>
        <v/>
      </c>
      <c r="Q9" s="77" t="str">
        <f t="shared" ref="Q9:Q14" si="25">IF($X$2&gt;=1,(IF($Y$1&gt;=$AB6,0,"")),"")</f>
        <v/>
      </c>
      <c r="R9" s="78" t="str">
        <f t="shared" si="20"/>
        <v/>
      </c>
      <c r="S9" s="79" t="str">
        <f t="shared" si="21"/>
        <v/>
      </c>
      <c r="T9" s="80" t="str">
        <f t="shared" si="22"/>
        <v/>
      </c>
      <c r="U9" s="81" t="str">
        <f t="shared" si="23"/>
        <v/>
      </c>
      <c r="V9" s="82" t="str">
        <f t="shared" si="24"/>
        <v/>
      </c>
      <c r="W9" s="7"/>
      <c r="Y9" s="1" t="str">
        <f t="shared" si="6"/>
        <v/>
      </c>
      <c r="Z9" s="5">
        <f t="shared" si="18"/>
        <v>0</v>
      </c>
      <c r="AA9" s="3">
        <f>IF(AA8&gt;=1,AA8-1,0)</f>
        <v>0</v>
      </c>
      <c r="AB9" s="3">
        <v>7</v>
      </c>
      <c r="AC9" s="3">
        <f t="shared" si="2"/>
        <v>0</v>
      </c>
      <c r="AD9" s="14" t="s">
        <v>319</v>
      </c>
      <c r="AE9" s="3" t="s">
        <v>110</v>
      </c>
      <c r="AF9" s="3" t="s">
        <v>107</v>
      </c>
      <c r="AG9" s="9" t="s">
        <v>345</v>
      </c>
      <c r="AH9" s="3">
        <f t="shared" si="7"/>
        <v>1000000</v>
      </c>
      <c r="AI9" s="3">
        <f t="shared" si="8"/>
        <v>0</v>
      </c>
      <c r="AJ9" s="3">
        <v>10</v>
      </c>
      <c r="AK9" s="3">
        <f t="shared" si="3"/>
        <v>0</v>
      </c>
      <c r="AL9" s="3">
        <f t="shared" si="4"/>
        <v>0</v>
      </c>
      <c r="AM9" s="3" t="str">
        <f t="shared" si="11"/>
        <v/>
      </c>
      <c r="AN9" s="3" t="str">
        <f t="shared" si="12"/>
        <v/>
      </c>
      <c r="AO9" s="3" t="str">
        <f>IF($X$2&gt;=1,(IF($Y$1&gt;=$AB9,(IF($AK9&gt;=1,CONCATENATE(VLOOKUP($AK9,$AB$13:$AE$112,4,0),AF8),IF($AK9&gt;=0,VLOOKUP(AK9,$AB$13:$AE$112,4,0),""))),"")),"")</f>
        <v/>
      </c>
      <c r="AQ9" s="10"/>
    </row>
    <row r="10" spans="1:45" ht="24.95" customHeight="1" x14ac:dyDescent="0.25">
      <c r="A10" s="8"/>
      <c r="B10" s="134"/>
      <c r="C10" s="135"/>
      <c r="D10" s="135"/>
      <c r="E10" s="145"/>
      <c r="F10" s="83" t="str">
        <f t="shared" si="13"/>
        <v/>
      </c>
      <c r="G10" s="84" t="str">
        <f t="shared" si="14"/>
        <v/>
      </c>
      <c r="H10" s="85" t="str">
        <f t="shared" si="9"/>
        <v/>
      </c>
      <c r="I10" s="86" t="str">
        <f t="shared" si="15"/>
        <v/>
      </c>
      <c r="J10" s="87" t="str">
        <f t="shared" si="16"/>
        <v/>
      </c>
      <c r="K10" s="88" t="str">
        <f>IF($X$2&gt;=1,(IF($Y$1&gt;=K$1,$F$1,"")),"")</f>
        <v/>
      </c>
      <c r="L10" s="89" t="str">
        <f>IF($X$2&gt;=1,(IF($Y$1&gt;=L$1,$F$1,"")),"")</f>
        <v/>
      </c>
      <c r="M10" s="90" t="str">
        <f>IF($X$2&gt;=1,(IF($Y$1&gt;=M$1,$F$1,"")),"")</f>
        <v/>
      </c>
      <c r="N10" s="91" t="str">
        <f>IF($X$2&gt;=1,(IF($Y$1&gt;=N$1,$F$1,"")),"")</f>
        <v/>
      </c>
      <c r="O10" s="92" t="str">
        <f>IF($X$2&gt;=1,(IF($Y$1&gt;=$AB7,$AI7,"")),"")</f>
        <v/>
      </c>
      <c r="P10" s="93" t="str">
        <f t="shared" ref="P10:P14" si="26">IF($X$2&gt;=1,(IF($Y$1&gt;=$AB7,0,"")),"")</f>
        <v/>
      </c>
      <c r="Q10" s="94" t="str">
        <f t="shared" si="25"/>
        <v/>
      </c>
      <c r="R10" s="95" t="str">
        <f t="shared" si="20"/>
        <v/>
      </c>
      <c r="S10" s="96" t="str">
        <f t="shared" si="21"/>
        <v/>
      </c>
      <c r="T10" s="97" t="str">
        <f t="shared" si="22"/>
        <v/>
      </c>
      <c r="U10" s="98" t="str">
        <f t="shared" si="23"/>
        <v/>
      </c>
      <c r="V10" s="99" t="str">
        <f t="shared" si="24"/>
        <v/>
      </c>
      <c r="W10" s="7"/>
      <c r="Y10" s="1" t="str">
        <f t="shared" si="6"/>
        <v/>
      </c>
      <c r="Z10" s="2"/>
      <c r="AB10" s="3">
        <v>8</v>
      </c>
      <c r="AC10" s="3">
        <f t="shared" si="2"/>
        <v>0</v>
      </c>
      <c r="AD10" s="14" t="s">
        <v>320</v>
      </c>
      <c r="AE10" s="3" t="s">
        <v>108</v>
      </c>
      <c r="AF10" s="3" t="s">
        <v>108</v>
      </c>
      <c r="AG10" s="9" t="s">
        <v>346</v>
      </c>
      <c r="AH10" s="3">
        <f t="shared" si="7"/>
        <v>10000000</v>
      </c>
      <c r="AI10" s="3">
        <f t="shared" si="8"/>
        <v>0</v>
      </c>
      <c r="AJ10" s="3">
        <v>1</v>
      </c>
      <c r="AK10" s="3">
        <f t="shared" si="3"/>
        <v>0</v>
      </c>
      <c r="AL10" s="3">
        <f t="shared" si="4"/>
        <v>0</v>
      </c>
      <c r="AM10" s="3" t="str">
        <f t="shared" si="11"/>
        <v/>
      </c>
      <c r="AN10" s="3" t="str">
        <f t="shared" si="12"/>
        <v/>
      </c>
      <c r="AO10" s="3" t="str">
        <f>IF($X$2&gt;=1,(IF($Y$1&gt;=$AB10,(IF($AK10&gt;=1,CONCATENATE(VLOOKUP($AK10,$AB$13:$AE$112,4,0),AE10),IF($AK10&gt;=0,VLOOKUP(AK10,$AB$13:$AE$112,4,0),""))),"")),"")</f>
        <v/>
      </c>
      <c r="AP10" s="10">
        <f>AK10+AK11</f>
        <v>0</v>
      </c>
      <c r="AQ10" s="10" t="str">
        <f>IF($X$2&gt;=1,(IF($Y$1&gt;=$AB10,(IF(AP10&gt;=1,CONCATENATE(VLOOKUP($AP10,$AB$14:$AE$112,2,0),AF10,AS2),"")),"")),"")</f>
        <v/>
      </c>
      <c r="AR10" s="10" t="str">
        <f>IF($X$2&gt;=1,(IF($Y$1&gt;=$AB10,(IF(AP10&gt;=1,CONCATENATE(VLOOKUP($AP10,$AB$14:$AE$112,3,0),AG10,AS2),"")),"")),"")</f>
        <v/>
      </c>
      <c r="AS10" s="10" t="str">
        <f>IF($X$2&gt;=1,(IF($Y$1&gt;=$AB10,(IF(AP10&gt;=1,CONCATENATE(VLOOKUP($AP10,$AB$14:$AE$112,4,0),AF10,AS2),"")),"")),"")</f>
        <v/>
      </c>
    </row>
    <row r="11" spans="1:45" ht="24.95" customHeight="1" x14ac:dyDescent="0.25">
      <c r="A11" s="8"/>
      <c r="B11" s="134"/>
      <c r="C11" s="135"/>
      <c r="D11" s="135"/>
      <c r="E11" s="145"/>
      <c r="F11" s="66" t="str">
        <f t="shared" si="13"/>
        <v/>
      </c>
      <c r="G11" s="67" t="str">
        <f t="shared" si="14"/>
        <v/>
      </c>
      <c r="H11" s="68" t="str">
        <f t="shared" si="9"/>
        <v/>
      </c>
      <c r="I11" s="69" t="str">
        <f t="shared" si="15"/>
        <v/>
      </c>
      <c r="J11" s="70" t="str">
        <f t="shared" si="16"/>
        <v/>
      </c>
      <c r="K11" s="71" t="str">
        <f>IF($X$2&gt;=1,(IF($Y$1&gt;=K$1,$F$1,"")),"")</f>
        <v/>
      </c>
      <c r="L11" s="72" t="str">
        <f>IF($X$2&gt;=1,(IF($Y$1&gt;=L$1,$F$1,"")),"")</f>
        <v/>
      </c>
      <c r="M11" s="73" t="str">
        <f>IF($X$2&gt;=1,(IF($Y$1&gt;=M$1,$F$1,"")),"")</f>
        <v/>
      </c>
      <c r="N11" s="76" t="str">
        <f>IF($X$2&gt;=1,(IF($Y$1&gt;=$AB8,$AI8,"")),"")</f>
        <v/>
      </c>
      <c r="O11" s="100" t="str">
        <f t="shared" ref="O11:O14" si="27">IF($X$2&gt;=1,(IF($Y$1&gt;=$AB8,0,"")),"")</f>
        <v/>
      </c>
      <c r="P11" s="76" t="str">
        <f t="shared" si="26"/>
        <v/>
      </c>
      <c r="Q11" s="77" t="str">
        <f t="shared" si="25"/>
        <v/>
      </c>
      <c r="R11" s="78" t="str">
        <f t="shared" si="20"/>
        <v/>
      </c>
      <c r="S11" s="79" t="str">
        <f t="shared" si="21"/>
        <v/>
      </c>
      <c r="T11" s="80" t="str">
        <f t="shared" si="22"/>
        <v/>
      </c>
      <c r="U11" s="81" t="str">
        <f t="shared" si="23"/>
        <v/>
      </c>
      <c r="V11" s="82" t="str">
        <f>IF(AC8&gt;=AB8,AO8,"")</f>
        <v/>
      </c>
      <c r="W11" s="7"/>
      <c r="Y11" s="1" t="str">
        <f t="shared" si="6"/>
        <v/>
      </c>
      <c r="Z11" s="2"/>
      <c r="AB11" s="3">
        <v>9</v>
      </c>
      <c r="AC11" s="3">
        <f t="shared" si="2"/>
        <v>0</v>
      </c>
      <c r="AD11" s="14" t="s">
        <v>321</v>
      </c>
      <c r="AE11" s="3" t="s">
        <v>111</v>
      </c>
      <c r="AF11" s="3" t="s">
        <v>108</v>
      </c>
      <c r="AG11" s="9" t="s">
        <v>346</v>
      </c>
      <c r="AH11" s="3">
        <f t="shared" si="7"/>
        <v>100000000</v>
      </c>
      <c r="AI11" s="3">
        <f t="shared" si="8"/>
        <v>0</v>
      </c>
      <c r="AJ11" s="3">
        <v>10</v>
      </c>
      <c r="AK11" s="3">
        <f t="shared" si="3"/>
        <v>0</v>
      </c>
      <c r="AL11" s="3">
        <f t="shared" si="4"/>
        <v>0</v>
      </c>
      <c r="AM11" s="3" t="str">
        <f t="shared" si="11"/>
        <v/>
      </c>
      <c r="AN11" s="3" t="str">
        <f t="shared" si="12"/>
        <v/>
      </c>
      <c r="AO11" s="3" t="str">
        <f>IF($X$2&gt;=1,(IF($Y$1&gt;=$AB11,(IF($AK11&gt;=1,CONCATENATE(VLOOKUP($AK11,$AB$13:$AE$112,4,0),AF10),IF($AK11&gt;=0,VLOOKUP(AK11,$AB$13:$AE$112,4,0),""))),"")),"")</f>
        <v/>
      </c>
      <c r="AQ11" s="10"/>
    </row>
    <row r="12" spans="1:45" ht="24.95" customHeight="1" x14ac:dyDescent="0.25">
      <c r="A12" s="8"/>
      <c r="B12" s="134"/>
      <c r="C12" s="135"/>
      <c r="D12" s="135"/>
      <c r="E12" s="145"/>
      <c r="F12" s="50" t="str">
        <f t="shared" si="13"/>
        <v/>
      </c>
      <c r="G12" s="51" t="str">
        <f t="shared" si="14"/>
        <v/>
      </c>
      <c r="H12" s="52" t="str">
        <f t="shared" si="9"/>
        <v/>
      </c>
      <c r="I12" s="53" t="str">
        <f t="shared" si="15"/>
        <v/>
      </c>
      <c r="J12" s="54" t="str">
        <f t="shared" si="16"/>
        <v/>
      </c>
      <c r="K12" s="55" t="str">
        <f>IF($X$2&gt;=1,(IF($Y$1&gt;=K$1,$F$1,"")),"")</f>
        <v/>
      </c>
      <c r="L12" s="56" t="str">
        <f>IF($X$2&gt;=1,(IF($Y$1&gt;=L$1,$F$1,"")),"")</f>
        <v/>
      </c>
      <c r="M12" s="60" t="str">
        <f>IF($X$2&gt;=1,(IF($Y$1&gt;=$AB9,$AI9,"")),"")</f>
        <v/>
      </c>
      <c r="N12" s="101" t="str">
        <f t="shared" ref="N12:N14" si="28">IF($X$2&gt;=1,(IF($Y$1&gt;=$AB9,0,"")),"")</f>
        <v/>
      </c>
      <c r="O12" s="102" t="str">
        <f t="shared" si="27"/>
        <v/>
      </c>
      <c r="P12" s="101" t="str">
        <f t="shared" si="26"/>
        <v/>
      </c>
      <c r="Q12" s="60" t="str">
        <f t="shared" si="25"/>
        <v/>
      </c>
      <c r="R12" s="61" t="str">
        <f t="shared" si="20"/>
        <v/>
      </c>
      <c r="S12" s="62" t="str">
        <f t="shared" si="21"/>
        <v/>
      </c>
      <c r="T12" s="63" t="str">
        <f t="shared" si="22"/>
        <v/>
      </c>
      <c r="U12" s="64" t="str">
        <f t="shared" si="23"/>
        <v/>
      </c>
      <c r="V12" s="65" t="str">
        <f t="shared" si="24"/>
        <v/>
      </c>
      <c r="W12" s="7"/>
      <c r="Y12" s="1" t="str">
        <f>IF($X$2&gt;=1,(IF($X$4&gt;=AB11,LARGE($AL$3:$AL$11,AB11),"")),"")</f>
        <v/>
      </c>
      <c r="Z12" s="2"/>
      <c r="AI12" s="3" t="str">
        <f>IF(X2&gt;=1,(IF(Y1&gt;=1,CONCATENATE(AQ10,AQ8,AQ6,AQ5,AQ3),"")),"")</f>
        <v/>
      </c>
      <c r="AL12" s="3" t="str">
        <f>IF(X2&gt;=1,(IF(Y1&gt;=1,CONCATENATE(AR10,AR8,AR6,AR5,AR3),"")),"")</f>
        <v/>
      </c>
    </row>
    <row r="13" spans="1:45" ht="24.95" customHeight="1" x14ac:dyDescent="0.25">
      <c r="A13" s="8"/>
      <c r="B13" s="134"/>
      <c r="C13" s="135"/>
      <c r="D13" s="135"/>
      <c r="E13" s="145"/>
      <c r="F13" s="35" t="str">
        <f t="shared" si="13"/>
        <v/>
      </c>
      <c r="G13" s="36" t="str">
        <f t="shared" si="14"/>
        <v/>
      </c>
      <c r="H13" s="37" t="str">
        <f t="shared" si="9"/>
        <v/>
      </c>
      <c r="I13" s="38" t="str">
        <f t="shared" si="15"/>
        <v/>
      </c>
      <c r="J13" s="39" t="str">
        <f t="shared" si="16"/>
        <v/>
      </c>
      <c r="K13" s="40" t="str">
        <f>IF($X$2&gt;=1,(IF($Y$1&gt;=K$1,$F$1,"")),"")</f>
        <v/>
      </c>
      <c r="L13" s="45" t="str">
        <f>IF($X$2&gt;=1,(IF($Y$1&gt;=$AB10,$AI10,"")),"")</f>
        <v/>
      </c>
      <c r="M13" s="103" t="str">
        <f t="shared" ref="M13:M14" si="29">IF($X$2&gt;=1,(IF($Y$1&gt;=$AB10,0,"")),"")</f>
        <v/>
      </c>
      <c r="N13" s="104" t="str">
        <f t="shared" si="28"/>
        <v/>
      </c>
      <c r="O13" s="105" t="str">
        <f t="shared" si="27"/>
        <v/>
      </c>
      <c r="P13" s="104" t="str">
        <f t="shared" si="26"/>
        <v/>
      </c>
      <c r="Q13" s="103" t="str">
        <f t="shared" si="25"/>
        <v/>
      </c>
      <c r="R13" s="45" t="str">
        <f t="shared" si="20"/>
        <v/>
      </c>
      <c r="S13" s="46" t="str">
        <f t="shared" si="21"/>
        <v/>
      </c>
      <c r="T13" s="47" t="str">
        <f t="shared" si="22"/>
        <v/>
      </c>
      <c r="U13" s="48" t="str">
        <f t="shared" si="23"/>
        <v/>
      </c>
      <c r="V13" s="49" t="str">
        <f t="shared" si="24"/>
        <v/>
      </c>
      <c r="W13" s="7"/>
      <c r="AB13" s="3">
        <v>0</v>
      </c>
      <c r="AC13" s="3" t="s">
        <v>114</v>
      </c>
      <c r="AD13" s="3" t="s">
        <v>115</v>
      </c>
      <c r="AE13" s="3" t="s">
        <v>316</v>
      </c>
      <c r="AL13" s="3" t="str">
        <f>IF(X2&gt;=1,(IF(Y1&gt;=1,CONCATENATE(AS10,AS8,AS6,AS5,AS3),"")),"")</f>
        <v/>
      </c>
    </row>
    <row r="14" spans="1:45" ht="24.95" customHeight="1" x14ac:dyDescent="0.25">
      <c r="A14" s="8"/>
      <c r="B14" s="134"/>
      <c r="C14" s="135"/>
      <c r="D14" s="135"/>
      <c r="E14" s="145"/>
      <c r="F14" s="106" t="str">
        <f t="shared" si="13"/>
        <v/>
      </c>
      <c r="G14" s="107" t="str">
        <f t="shared" si="14"/>
        <v/>
      </c>
      <c r="H14" s="108" t="str">
        <f t="shared" si="9"/>
        <v/>
      </c>
      <c r="I14" s="109" t="str">
        <f>IF(AC11&gt;=AB11,AH11,"")</f>
        <v/>
      </c>
      <c r="J14" s="110" t="str">
        <f t="shared" si="16"/>
        <v/>
      </c>
      <c r="K14" s="111" t="str">
        <f>IF($X$2&gt;=1,(IF($Y$1&gt;=$AB11,$AI11,"")),"")</f>
        <v/>
      </c>
      <c r="L14" s="112" t="str">
        <f>IF($X$2&gt;=1,(IF($Y$1&gt;=$AB11,0,"")),"")</f>
        <v/>
      </c>
      <c r="M14" s="113" t="str">
        <f t="shared" si="29"/>
        <v/>
      </c>
      <c r="N14" s="114" t="str">
        <f t="shared" si="28"/>
        <v/>
      </c>
      <c r="O14" s="115" t="str">
        <f t="shared" si="27"/>
        <v/>
      </c>
      <c r="P14" s="114" t="str">
        <f t="shared" si="26"/>
        <v/>
      </c>
      <c r="Q14" s="113" t="str">
        <f t="shared" si="25"/>
        <v/>
      </c>
      <c r="R14" s="112" t="str">
        <f t="shared" si="20"/>
        <v/>
      </c>
      <c r="S14" s="111" t="str">
        <f t="shared" si="21"/>
        <v/>
      </c>
      <c r="T14" s="116" t="str">
        <f t="shared" si="22"/>
        <v/>
      </c>
      <c r="U14" s="117" t="str">
        <f t="shared" si="23"/>
        <v/>
      </c>
      <c r="V14" s="118" t="str">
        <f t="shared" si="24"/>
        <v/>
      </c>
      <c r="W14" s="7"/>
      <c r="Y14" s="3" t="e">
        <f ca="1">OFFSET(AA14,,,COUNTIF(AA14:AA81,"&gt;=1"))</f>
        <v>#REF!</v>
      </c>
      <c r="AA14" s="3">
        <f>IF($AA$5&gt;=AB14,AB14,0)</f>
        <v>0</v>
      </c>
      <c r="AB14" s="1">
        <v>1</v>
      </c>
      <c r="AC14" s="1" t="s">
        <v>117</v>
      </c>
      <c r="AD14" s="2" t="s">
        <v>122</v>
      </c>
      <c r="AE14" s="2" t="s">
        <v>0</v>
      </c>
      <c r="AF14" s="2" t="s">
        <v>145</v>
      </c>
      <c r="AG14" s="3" t="str">
        <f>CONCATENATE(AC14,$AF$14)</f>
        <v xml:space="preserve">एक  </v>
      </c>
      <c r="AH14" s="3" t="str">
        <f t="shared" ref="AH14:AI29" si="30">CONCATENATE(AD14,$AF$14)</f>
        <v xml:space="preserve">ONE  </v>
      </c>
      <c r="AI14" s="3" t="str">
        <f t="shared" si="30"/>
        <v xml:space="preserve">वन  </v>
      </c>
    </row>
    <row r="15" spans="1:45" ht="26.25" customHeight="1" thickBot="1" x14ac:dyDescent="0.3">
      <c r="A15" s="8"/>
      <c r="B15" s="146"/>
      <c r="C15" s="147"/>
      <c r="D15" s="147"/>
      <c r="E15" s="148"/>
      <c r="F15" s="159" t="s">
        <v>350</v>
      </c>
      <c r="G15" s="160"/>
      <c r="H15" s="160"/>
      <c r="I15" s="160"/>
      <c r="J15" s="160"/>
      <c r="K15" s="119" t="str">
        <f>IF(K3&gt;=K1,K14,"")</f>
        <v/>
      </c>
      <c r="L15" s="119" t="str">
        <f>IF(L3&gt;=L1,SUM(L13:L14),"")</f>
        <v/>
      </c>
      <c r="M15" s="119" t="str">
        <f>IF(M3&gt;=M1,SUM(M12:M14),"")</f>
        <v/>
      </c>
      <c r="N15" s="119" t="str">
        <f>IF(N3&gt;=N1,SUM(N11:N14),"")</f>
        <v/>
      </c>
      <c r="O15" s="119" t="str">
        <f>IF(O3&gt;=O1,SUM(O10:O14),"")</f>
        <v/>
      </c>
      <c r="P15" s="119" t="str">
        <f>IF(P3&gt;=P1,SUM(P9:P14),"")</f>
        <v/>
      </c>
      <c r="Q15" s="119" t="str">
        <f>IF(Q3&gt;=Q1,SUM(Q8:Q14),"")</f>
        <v/>
      </c>
      <c r="R15" s="119" t="str">
        <f>IF(R3&gt;=R1,SUM(R7:R14),"")</f>
        <v/>
      </c>
      <c r="S15" s="119" t="str">
        <f>IF(S3&gt;=S1,SUM(S6:S14),"")</f>
        <v/>
      </c>
      <c r="T15" s="161" t="s">
        <v>349</v>
      </c>
      <c r="U15" s="161"/>
      <c r="V15" s="161"/>
      <c r="W15" s="7"/>
      <c r="AA15" s="3">
        <f t="shared" ref="AA15:AA38" si="31">IF($AA$5&gt;=AB15,AB15,0)</f>
        <v>0</v>
      </c>
      <c r="AB15" s="1">
        <v>2</v>
      </c>
      <c r="AC15" s="1" t="s">
        <v>118</v>
      </c>
      <c r="AD15" s="2" t="s">
        <v>123</v>
      </c>
      <c r="AE15" s="2" t="s">
        <v>1</v>
      </c>
      <c r="AF15" s="2"/>
      <c r="AG15" s="3" t="str">
        <f t="shared" ref="AG15:AG78" si="32">CONCATENATE(AC15,$AF$14)</f>
        <v xml:space="preserve">दो  </v>
      </c>
      <c r="AH15" s="3" t="str">
        <f t="shared" si="30"/>
        <v xml:space="preserve">TWO  </v>
      </c>
      <c r="AI15" s="3" t="str">
        <f t="shared" si="30"/>
        <v xml:space="preserve">टू  </v>
      </c>
    </row>
    <row r="16" spans="1:45" ht="30" customHeight="1" thickBot="1" x14ac:dyDescent="0.3">
      <c r="A16" s="8"/>
      <c r="B16" s="149"/>
      <c r="C16" s="150"/>
      <c r="D16" s="150"/>
      <c r="E16" s="151"/>
      <c r="F16" s="140" t="str">
        <f>IF(X2&gt;=1,(IF(Y1&gt;=1,Z4,"")),"")</f>
        <v/>
      </c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7"/>
      <c r="X16" s="3" t="s">
        <v>348</v>
      </c>
      <c r="Y16" s="4" t="s">
        <v>349</v>
      </c>
      <c r="AA16" s="3">
        <f t="shared" si="31"/>
        <v>0</v>
      </c>
      <c r="AB16" s="1">
        <v>3</v>
      </c>
      <c r="AC16" s="1" t="s">
        <v>119</v>
      </c>
      <c r="AD16" s="2" t="s">
        <v>124</v>
      </c>
      <c r="AE16" s="2" t="s">
        <v>2</v>
      </c>
      <c r="AF16" s="2"/>
      <c r="AG16" s="3" t="str">
        <f t="shared" si="32"/>
        <v xml:space="preserve">तीन  </v>
      </c>
      <c r="AH16" s="3" t="str">
        <f t="shared" si="30"/>
        <v xml:space="preserve">THREE  </v>
      </c>
      <c r="AI16" s="3" t="str">
        <f t="shared" si="30"/>
        <v xml:space="preserve">थ्री  </v>
      </c>
    </row>
    <row r="17" spans="1:35" ht="30" customHeight="1" thickBot="1" x14ac:dyDescent="0.3">
      <c r="A17" s="8"/>
      <c r="B17" s="152" t="s">
        <v>317</v>
      </c>
      <c r="C17" s="153"/>
      <c r="D17" s="153"/>
      <c r="E17" s="154"/>
      <c r="F17" s="141" t="str">
        <f>IF(X2&gt;=1,(IF(Y1&gt;=1,AI12,"")),"")</f>
        <v/>
      </c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7"/>
      <c r="AA17" s="3">
        <f t="shared" si="31"/>
        <v>0</v>
      </c>
      <c r="AB17" s="1">
        <v>4</v>
      </c>
      <c r="AC17" s="1" t="s">
        <v>120</v>
      </c>
      <c r="AD17" s="2" t="s">
        <v>146</v>
      </c>
      <c r="AE17" s="2" t="s">
        <v>3</v>
      </c>
      <c r="AF17" s="2"/>
      <c r="AG17" s="3" t="str">
        <f t="shared" si="32"/>
        <v xml:space="preserve">चार  </v>
      </c>
      <c r="AH17" s="3" t="str">
        <f t="shared" si="30"/>
        <v xml:space="preserve">FOUR  </v>
      </c>
      <c r="AI17" s="3" t="str">
        <f t="shared" si="30"/>
        <v xml:space="preserve">फोर  </v>
      </c>
    </row>
    <row r="18" spans="1:35" ht="19.5" customHeight="1" x14ac:dyDescent="0.25">
      <c r="A18" s="8"/>
      <c r="B18" s="120"/>
      <c r="C18" s="155"/>
      <c r="D18" s="156"/>
      <c r="E18" s="120"/>
      <c r="F18" s="138" t="str">
        <f>IF(X2&gt;=1,(IF(Y1&gt;=1,AL12,"")),"")</f>
        <v/>
      </c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7"/>
      <c r="AA18" s="3">
        <f t="shared" si="31"/>
        <v>0</v>
      </c>
      <c r="AB18" s="1">
        <v>5</v>
      </c>
      <c r="AC18" s="1" t="s">
        <v>121</v>
      </c>
      <c r="AD18" s="2" t="s">
        <v>147</v>
      </c>
      <c r="AE18" s="2" t="s">
        <v>4</v>
      </c>
      <c r="AF18" s="2"/>
      <c r="AG18" s="3" t="str">
        <f t="shared" si="32"/>
        <v xml:space="preserve">पांच  </v>
      </c>
      <c r="AH18" s="3" t="str">
        <f t="shared" si="30"/>
        <v xml:space="preserve">FIVE  </v>
      </c>
      <c r="AI18" s="3" t="str">
        <f t="shared" si="30"/>
        <v xml:space="preserve">फाइव  </v>
      </c>
    </row>
    <row r="19" spans="1:35" ht="24.75" customHeight="1" thickBot="1" x14ac:dyDescent="0.3">
      <c r="A19" s="8"/>
      <c r="B19" s="120"/>
      <c r="C19" s="157"/>
      <c r="D19" s="158"/>
      <c r="E19" s="120"/>
      <c r="F19" s="139" t="str">
        <f>IF(X2&gt;=1,(IF(Y1&gt;=1,AL13,"")),"")</f>
        <v/>
      </c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7"/>
      <c r="AA19" s="3">
        <f t="shared" si="31"/>
        <v>0</v>
      </c>
      <c r="AB19" s="1">
        <v>6</v>
      </c>
      <c r="AC19" s="1" t="s">
        <v>125</v>
      </c>
      <c r="AD19" s="2" t="s">
        <v>148</v>
      </c>
      <c r="AE19" s="2" t="s">
        <v>5</v>
      </c>
      <c r="AF19" s="2"/>
      <c r="AG19" s="3" t="str">
        <f t="shared" si="32"/>
        <v xml:space="preserve">छ:  </v>
      </c>
      <c r="AH19" s="3" t="str">
        <f t="shared" si="30"/>
        <v xml:space="preserve">SIX  </v>
      </c>
      <c r="AI19" s="3" t="str">
        <f t="shared" si="30"/>
        <v xml:space="preserve">सिक्स  </v>
      </c>
    </row>
    <row r="20" spans="1:35" ht="9.9499999999999993" customHeigh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7"/>
      <c r="AA20" s="3">
        <f t="shared" si="31"/>
        <v>0</v>
      </c>
      <c r="AB20" s="1">
        <v>7</v>
      </c>
      <c r="AC20" s="1" t="s">
        <v>126</v>
      </c>
      <c r="AD20" s="2" t="s">
        <v>149</v>
      </c>
      <c r="AE20" s="2" t="s">
        <v>6</v>
      </c>
      <c r="AF20" s="2"/>
      <c r="AG20" s="3" t="str">
        <f t="shared" si="32"/>
        <v xml:space="preserve">सात  </v>
      </c>
      <c r="AH20" s="3" t="str">
        <f t="shared" si="30"/>
        <v xml:space="preserve">SEVEN  </v>
      </c>
      <c r="AI20" s="3" t="str">
        <f t="shared" si="30"/>
        <v xml:space="preserve">सेवन  </v>
      </c>
    </row>
    <row r="21" spans="1:35" ht="20.100000000000001" hidden="1" customHeight="1" x14ac:dyDescent="0.25">
      <c r="F21" s="162" t="s">
        <v>331</v>
      </c>
      <c r="G21" s="163"/>
      <c r="H21" s="163"/>
      <c r="I21" s="163"/>
      <c r="J21" s="164"/>
      <c r="K21" s="121"/>
      <c r="L21" s="121"/>
      <c r="M21" s="121"/>
      <c r="N21" s="121"/>
      <c r="O21" s="121"/>
      <c r="P21" s="121"/>
      <c r="Q21" s="121"/>
      <c r="R21" s="121"/>
      <c r="S21" s="121"/>
      <c r="T21" s="165" t="s">
        <v>335</v>
      </c>
      <c r="U21" s="166"/>
      <c r="V21" s="167"/>
      <c r="AA21" s="3">
        <f t="shared" si="31"/>
        <v>0</v>
      </c>
      <c r="AB21" s="1">
        <v>8</v>
      </c>
      <c r="AC21" s="1" t="s">
        <v>127</v>
      </c>
      <c r="AD21" s="2" t="s">
        <v>150</v>
      </c>
      <c r="AE21" s="2" t="s">
        <v>7</v>
      </c>
      <c r="AF21" s="2"/>
      <c r="AG21" s="3" t="str">
        <f t="shared" si="32"/>
        <v xml:space="preserve">आठ  </v>
      </c>
      <c r="AH21" s="3" t="str">
        <f t="shared" si="30"/>
        <v xml:space="preserve">EIGHT  </v>
      </c>
      <c r="AI21" s="3" t="str">
        <f t="shared" si="30"/>
        <v xml:space="preserve">एट  </v>
      </c>
    </row>
    <row r="22" spans="1:35" ht="20.100000000000001" hidden="1" customHeight="1" x14ac:dyDescent="0.25">
      <c r="F22" s="122" t="s">
        <v>332</v>
      </c>
      <c r="G22" s="123" t="s">
        <v>322</v>
      </c>
      <c r="H22" s="123"/>
      <c r="I22" s="124" t="s">
        <v>333</v>
      </c>
      <c r="J22" s="124"/>
      <c r="K22" s="125"/>
      <c r="L22" s="125"/>
      <c r="M22" s="125"/>
      <c r="N22" s="125"/>
      <c r="O22" s="125"/>
      <c r="P22" s="125"/>
      <c r="Q22" s="125"/>
      <c r="R22" s="125"/>
      <c r="S22" s="125"/>
      <c r="T22" s="123" t="s">
        <v>336</v>
      </c>
      <c r="U22" s="123" t="s">
        <v>337</v>
      </c>
      <c r="V22" s="123" t="s">
        <v>338</v>
      </c>
      <c r="AA22" s="3">
        <f t="shared" si="31"/>
        <v>0</v>
      </c>
      <c r="AB22" s="1">
        <v>9</v>
      </c>
      <c r="AC22" s="1" t="s">
        <v>128</v>
      </c>
      <c r="AD22" s="2" t="s">
        <v>151</v>
      </c>
      <c r="AE22" s="2" t="s">
        <v>8</v>
      </c>
      <c r="AF22" s="2"/>
      <c r="AG22" s="3" t="str">
        <f t="shared" si="32"/>
        <v xml:space="preserve">नौ  </v>
      </c>
      <c r="AH22" s="3" t="str">
        <f t="shared" si="30"/>
        <v xml:space="preserve">NINE  </v>
      </c>
      <c r="AI22" s="3" t="str">
        <f t="shared" si="30"/>
        <v xml:space="preserve">नाइन  </v>
      </c>
    </row>
    <row r="23" spans="1:35" ht="20.100000000000001" hidden="1" customHeight="1" x14ac:dyDescent="0.25">
      <c r="F23" s="126"/>
      <c r="G23" s="126"/>
      <c r="H23" s="126"/>
      <c r="I23" s="126"/>
      <c r="J23" s="126"/>
      <c r="K23" s="127">
        <f t="shared" ref="K23:R23" si="33">IF(K64&gt;=K52,(IF($C$18&gt;=K76+K40,1,0)),0)</f>
        <v>0</v>
      </c>
      <c r="L23" s="127">
        <f t="shared" si="33"/>
        <v>0</v>
      </c>
      <c r="M23" s="127">
        <f t="shared" si="33"/>
        <v>0</v>
      </c>
      <c r="N23" s="127">
        <f t="shared" si="33"/>
        <v>0</v>
      </c>
      <c r="O23" s="127">
        <f t="shared" si="33"/>
        <v>0</v>
      </c>
      <c r="P23" s="127">
        <f t="shared" si="33"/>
        <v>0</v>
      </c>
      <c r="Q23" s="127">
        <f t="shared" si="33"/>
        <v>0</v>
      </c>
      <c r="R23" s="127">
        <f t="shared" si="33"/>
        <v>0</v>
      </c>
      <c r="S23" s="127">
        <f>IF(S64&gt;=S52,(IF($C$18&gt;=S76+S40,1,0)),0)</f>
        <v>0</v>
      </c>
      <c r="T23" s="126"/>
      <c r="U23" s="126"/>
      <c r="V23" s="126"/>
      <c r="AA23" s="3">
        <f t="shared" si="31"/>
        <v>0</v>
      </c>
      <c r="AB23" s="1">
        <v>10</v>
      </c>
      <c r="AC23" s="1" t="s">
        <v>129</v>
      </c>
      <c r="AD23" s="2" t="s">
        <v>152</v>
      </c>
      <c r="AE23" s="2" t="s">
        <v>9</v>
      </c>
      <c r="AF23" s="2"/>
      <c r="AG23" s="3" t="str">
        <f t="shared" si="32"/>
        <v xml:space="preserve">दस  </v>
      </c>
      <c r="AH23" s="3" t="str">
        <f t="shared" si="30"/>
        <v xml:space="preserve">TEN  </v>
      </c>
      <c r="AI23" s="3" t="str">
        <f t="shared" si="30"/>
        <v xml:space="preserve">टेन  </v>
      </c>
    </row>
    <row r="24" spans="1:35" hidden="1" x14ac:dyDescent="0.25">
      <c r="F24" s="127">
        <f t="shared" ref="F24:J26" si="34">IF(F65&gt;=F53,(IF($C$18&gt;=F77+F41,1,0)),0)</f>
        <v>1</v>
      </c>
      <c r="G24" s="127">
        <f>F24</f>
        <v>1</v>
      </c>
      <c r="H24" s="127">
        <f>G24</f>
        <v>1</v>
      </c>
      <c r="I24" s="127">
        <f t="shared" ref="I24:J24" si="35">H24</f>
        <v>1</v>
      </c>
      <c r="J24" s="127">
        <f t="shared" si="35"/>
        <v>1</v>
      </c>
      <c r="K24" s="127">
        <f t="shared" ref="K24:R24" si="36">IF(K65&gt;=K53,(IF($C$18&gt;=K77+K41,1,0)),0)</f>
        <v>0</v>
      </c>
      <c r="L24" s="127">
        <f t="shared" si="36"/>
        <v>0</v>
      </c>
      <c r="M24" s="127">
        <f t="shared" si="36"/>
        <v>0</v>
      </c>
      <c r="N24" s="127">
        <f t="shared" si="36"/>
        <v>0</v>
      </c>
      <c r="O24" s="127">
        <f t="shared" si="36"/>
        <v>0</v>
      </c>
      <c r="P24" s="127">
        <f t="shared" si="36"/>
        <v>0</v>
      </c>
      <c r="Q24" s="127">
        <f t="shared" si="36"/>
        <v>0</v>
      </c>
      <c r="R24" s="127">
        <f t="shared" si="36"/>
        <v>0</v>
      </c>
      <c r="S24" s="127">
        <f t="shared" ref="S24:S26" si="37">IF(S65&gt;=S53,(IF($C$18&gt;=2+S41,1,0)),0)</f>
        <v>0</v>
      </c>
      <c r="T24" s="127">
        <f t="shared" ref="T24" si="38">IF(T65&gt;=T53,(IF($C$18&gt;=T77+T41,1,0)),0)</f>
        <v>1</v>
      </c>
      <c r="U24" s="127">
        <f t="shared" ref="U24:V24" si="39">T24</f>
        <v>1</v>
      </c>
      <c r="V24" s="127">
        <f t="shared" si="39"/>
        <v>1</v>
      </c>
      <c r="AA24" s="3">
        <f t="shared" si="31"/>
        <v>0</v>
      </c>
      <c r="AB24" s="1">
        <v>11</v>
      </c>
      <c r="AC24" s="1" t="s">
        <v>130</v>
      </c>
      <c r="AD24" s="2" t="s">
        <v>153</v>
      </c>
      <c r="AE24" s="2" t="s">
        <v>10</v>
      </c>
      <c r="AF24" s="2"/>
      <c r="AG24" s="3" t="str">
        <f t="shared" si="32"/>
        <v xml:space="preserve">ग्यारह  </v>
      </c>
      <c r="AH24" s="3" t="str">
        <f t="shared" si="30"/>
        <v xml:space="preserve">ELEVEN  </v>
      </c>
      <c r="AI24" s="3" t="str">
        <f t="shared" si="30"/>
        <v xml:space="preserve">इलेवन  </v>
      </c>
    </row>
    <row r="25" spans="1:35" ht="15.75" hidden="1" x14ac:dyDescent="0.25">
      <c r="F25" s="127">
        <f t="shared" si="34"/>
        <v>1</v>
      </c>
      <c r="G25" s="127">
        <f t="shared" si="34"/>
        <v>1</v>
      </c>
      <c r="H25" s="127">
        <f>G25</f>
        <v>1</v>
      </c>
      <c r="I25" s="127">
        <f t="shared" si="34"/>
        <v>1</v>
      </c>
      <c r="J25" s="128"/>
      <c r="K25" s="127">
        <f t="shared" ref="K25:R25" si="40">IF(K66&gt;=K54,(IF($C$18&gt;=K78+K42,1,0)),0)</f>
        <v>0</v>
      </c>
      <c r="L25" s="127">
        <f t="shared" si="40"/>
        <v>0</v>
      </c>
      <c r="M25" s="127">
        <f t="shared" si="40"/>
        <v>0</v>
      </c>
      <c r="N25" s="127">
        <f t="shared" si="40"/>
        <v>0</v>
      </c>
      <c r="O25" s="127">
        <f t="shared" si="40"/>
        <v>0</v>
      </c>
      <c r="P25" s="127">
        <f t="shared" si="40"/>
        <v>0</v>
      </c>
      <c r="Q25" s="127">
        <f t="shared" si="40"/>
        <v>0</v>
      </c>
      <c r="R25" s="127">
        <f t="shared" si="40"/>
        <v>0</v>
      </c>
      <c r="S25" s="127">
        <f t="shared" si="37"/>
        <v>0</v>
      </c>
      <c r="T25" s="127">
        <f t="shared" ref="T25:V25" si="41">IF(T66&gt;=T54,(IF($C$18&gt;=T78+T42,1,0)),0)</f>
        <v>1</v>
      </c>
      <c r="U25" s="127">
        <f t="shared" si="41"/>
        <v>1</v>
      </c>
      <c r="V25" s="127">
        <f t="shared" si="41"/>
        <v>1</v>
      </c>
      <c r="AA25" s="3">
        <f t="shared" si="31"/>
        <v>0</v>
      </c>
      <c r="AB25" s="1">
        <v>12</v>
      </c>
      <c r="AC25" s="1" t="s">
        <v>131</v>
      </c>
      <c r="AD25" s="2" t="s">
        <v>154</v>
      </c>
      <c r="AE25" s="2" t="s">
        <v>11</v>
      </c>
      <c r="AF25" s="2"/>
      <c r="AG25" s="3" t="str">
        <f t="shared" si="32"/>
        <v xml:space="preserve">बारह  </v>
      </c>
      <c r="AH25" s="3" t="str">
        <f t="shared" si="30"/>
        <v xml:space="preserve">TWELVE  </v>
      </c>
      <c r="AI25" s="3" t="str">
        <f t="shared" si="30"/>
        <v xml:space="preserve">टुवेलवे  </v>
      </c>
    </row>
    <row r="26" spans="1:35" hidden="1" x14ac:dyDescent="0.25">
      <c r="F26" s="127">
        <f t="shared" si="34"/>
        <v>0</v>
      </c>
      <c r="G26" s="127">
        <f t="shared" si="34"/>
        <v>0</v>
      </c>
      <c r="H26" s="127">
        <f t="shared" si="34"/>
        <v>0</v>
      </c>
      <c r="I26" s="127">
        <f t="shared" si="34"/>
        <v>0</v>
      </c>
      <c r="J26" s="127">
        <f t="shared" si="34"/>
        <v>0</v>
      </c>
      <c r="K26" s="127">
        <f t="shared" ref="K26:R26" si="42">IF(K67&gt;=K55,(IF($C$18&gt;=K79+K43,1,0)),0)</f>
        <v>0</v>
      </c>
      <c r="L26" s="127">
        <f t="shared" si="42"/>
        <v>0</v>
      </c>
      <c r="M26" s="127">
        <f t="shared" si="42"/>
        <v>0</v>
      </c>
      <c r="N26" s="127">
        <f t="shared" si="42"/>
        <v>0</v>
      </c>
      <c r="O26" s="127">
        <f t="shared" si="42"/>
        <v>0</v>
      </c>
      <c r="P26" s="127">
        <f t="shared" si="42"/>
        <v>0</v>
      </c>
      <c r="Q26" s="127">
        <f t="shared" si="42"/>
        <v>0</v>
      </c>
      <c r="R26" s="127">
        <f t="shared" si="42"/>
        <v>0</v>
      </c>
      <c r="S26" s="127">
        <f t="shared" si="37"/>
        <v>0</v>
      </c>
      <c r="T26" s="127">
        <f t="shared" ref="T26:V26" si="43">IF(T67&gt;=T55,(IF($C$18&gt;=T79+T43,1,0)),0)</f>
        <v>0</v>
      </c>
      <c r="U26" s="127">
        <f t="shared" si="43"/>
        <v>0</v>
      </c>
      <c r="V26" s="127">
        <f t="shared" si="43"/>
        <v>0</v>
      </c>
      <c r="AA26" s="3">
        <f t="shared" si="31"/>
        <v>0</v>
      </c>
      <c r="AB26" s="1">
        <v>13</v>
      </c>
      <c r="AC26" s="1" t="s">
        <v>132</v>
      </c>
      <c r="AD26" s="2" t="s">
        <v>155</v>
      </c>
      <c r="AE26" s="2" t="s">
        <v>12</v>
      </c>
      <c r="AF26" s="2"/>
      <c r="AG26" s="3" t="str">
        <f t="shared" si="32"/>
        <v xml:space="preserve">तेरह  </v>
      </c>
      <c r="AH26" s="3" t="str">
        <f t="shared" si="30"/>
        <v xml:space="preserve">THIRTEEN  </v>
      </c>
      <c r="AI26" s="3" t="str">
        <f t="shared" si="30"/>
        <v xml:space="preserve">थर्टीन  </v>
      </c>
    </row>
    <row r="27" spans="1:35" hidden="1" x14ac:dyDescent="0.25">
      <c r="F27" s="127">
        <f t="shared" ref="F27:J27" si="44">IF(F68&gt;=F56,(IF($C$18&gt;=F80+F44,1,0)),0)</f>
        <v>0</v>
      </c>
      <c r="G27" s="127">
        <f t="shared" si="44"/>
        <v>0</v>
      </c>
      <c r="H27" s="127">
        <f t="shared" si="44"/>
        <v>0</v>
      </c>
      <c r="I27" s="127">
        <f t="shared" si="44"/>
        <v>0</v>
      </c>
      <c r="J27" s="127">
        <f t="shared" si="44"/>
        <v>0</v>
      </c>
      <c r="K27" s="127">
        <f t="shared" ref="K27:V27" si="45">IF(K68&gt;=K56,(IF($C$18&gt;=K80+K44,1,0)),0)</f>
        <v>0</v>
      </c>
      <c r="L27" s="127">
        <f t="shared" si="45"/>
        <v>0</v>
      </c>
      <c r="M27" s="127">
        <f t="shared" si="45"/>
        <v>0</v>
      </c>
      <c r="N27" s="127">
        <f t="shared" si="45"/>
        <v>0</v>
      </c>
      <c r="O27" s="127">
        <f t="shared" si="45"/>
        <v>0</v>
      </c>
      <c r="P27" s="127">
        <f t="shared" si="45"/>
        <v>0</v>
      </c>
      <c r="Q27" s="127">
        <f t="shared" si="45"/>
        <v>0</v>
      </c>
      <c r="R27" s="127">
        <f t="shared" si="45"/>
        <v>0</v>
      </c>
      <c r="S27" s="127">
        <f t="shared" si="45"/>
        <v>0</v>
      </c>
      <c r="T27" s="127">
        <f t="shared" si="45"/>
        <v>0</v>
      </c>
      <c r="U27" s="127">
        <f t="shared" si="45"/>
        <v>0</v>
      </c>
      <c r="V27" s="127">
        <f t="shared" si="45"/>
        <v>0</v>
      </c>
      <c r="AA27" s="3">
        <f t="shared" si="31"/>
        <v>0</v>
      </c>
      <c r="AB27" s="1">
        <v>14</v>
      </c>
      <c r="AC27" s="1" t="s">
        <v>133</v>
      </c>
      <c r="AD27" s="2" t="s">
        <v>156</v>
      </c>
      <c r="AE27" s="2" t="s">
        <v>13</v>
      </c>
      <c r="AF27" s="2"/>
      <c r="AG27" s="3" t="str">
        <f t="shared" si="32"/>
        <v xml:space="preserve">चोदह  </v>
      </c>
      <c r="AH27" s="3" t="str">
        <f t="shared" si="30"/>
        <v xml:space="preserve">FOURTEEN  </v>
      </c>
      <c r="AI27" s="3" t="str">
        <f t="shared" si="30"/>
        <v xml:space="preserve">फोर्टीन  </v>
      </c>
    </row>
    <row r="28" spans="1:35" hidden="1" x14ac:dyDescent="0.25">
      <c r="F28" s="127">
        <f t="shared" ref="F28:J28" si="46">IF(F69&gt;=F57,(IF($C$18&gt;=F81+F45,1,0)),0)</f>
        <v>0</v>
      </c>
      <c r="G28" s="127">
        <f t="shared" si="46"/>
        <v>0</v>
      </c>
      <c r="H28" s="127">
        <f t="shared" si="46"/>
        <v>0</v>
      </c>
      <c r="I28" s="127">
        <f t="shared" si="46"/>
        <v>0</v>
      </c>
      <c r="J28" s="127">
        <f t="shared" si="46"/>
        <v>0</v>
      </c>
      <c r="K28" s="127">
        <f t="shared" ref="K28:V28" si="47">IF(K69&gt;=K57,(IF($C$18&gt;=K81+K45,1,0)),0)</f>
        <v>0</v>
      </c>
      <c r="L28" s="127">
        <f t="shared" si="47"/>
        <v>0</v>
      </c>
      <c r="M28" s="127">
        <f t="shared" si="47"/>
        <v>0</v>
      </c>
      <c r="N28" s="127">
        <f t="shared" si="47"/>
        <v>0</v>
      </c>
      <c r="O28" s="127">
        <f t="shared" si="47"/>
        <v>0</v>
      </c>
      <c r="P28" s="127">
        <f t="shared" si="47"/>
        <v>0</v>
      </c>
      <c r="Q28" s="127">
        <f t="shared" si="47"/>
        <v>0</v>
      </c>
      <c r="R28" s="127">
        <f t="shared" si="47"/>
        <v>0</v>
      </c>
      <c r="S28" s="127">
        <f t="shared" si="47"/>
        <v>0</v>
      </c>
      <c r="T28" s="127">
        <f t="shared" si="47"/>
        <v>0</v>
      </c>
      <c r="U28" s="127">
        <f t="shared" si="47"/>
        <v>0</v>
      </c>
      <c r="V28" s="127">
        <f t="shared" si="47"/>
        <v>0</v>
      </c>
      <c r="AA28" s="3">
        <f t="shared" si="31"/>
        <v>0</v>
      </c>
      <c r="AB28" s="1">
        <v>15</v>
      </c>
      <c r="AC28" s="1" t="s">
        <v>134</v>
      </c>
      <c r="AD28" s="2" t="s">
        <v>157</v>
      </c>
      <c r="AE28" s="2" t="s">
        <v>14</v>
      </c>
      <c r="AF28" s="2"/>
      <c r="AG28" s="3" t="str">
        <f t="shared" si="32"/>
        <v xml:space="preserve">पन्द्रह  </v>
      </c>
      <c r="AH28" s="3" t="str">
        <f t="shared" si="30"/>
        <v xml:space="preserve">FIFTEEN  </v>
      </c>
      <c r="AI28" s="3" t="str">
        <f t="shared" si="30"/>
        <v xml:space="preserve">फिफ्टीन  </v>
      </c>
    </row>
    <row r="29" spans="1:35" hidden="1" x14ac:dyDescent="0.25">
      <c r="F29" s="127">
        <f t="shared" ref="F29:J29" si="48">IF(F70&gt;=F58,(IF($C$18&gt;=F82+F46,1,0)),0)</f>
        <v>0</v>
      </c>
      <c r="G29" s="127">
        <f t="shared" si="48"/>
        <v>0</v>
      </c>
      <c r="H29" s="127">
        <f t="shared" si="48"/>
        <v>0</v>
      </c>
      <c r="I29" s="127">
        <f t="shared" si="48"/>
        <v>0</v>
      </c>
      <c r="J29" s="127">
        <f t="shared" si="48"/>
        <v>0</v>
      </c>
      <c r="K29" s="127">
        <f t="shared" ref="K29:V29" si="49">IF(K70&gt;=K58,(IF($C$18&gt;=K82+K46,1,0)),0)</f>
        <v>0</v>
      </c>
      <c r="L29" s="127">
        <f t="shared" si="49"/>
        <v>0</v>
      </c>
      <c r="M29" s="127">
        <f t="shared" si="49"/>
        <v>0</v>
      </c>
      <c r="N29" s="127">
        <f t="shared" si="49"/>
        <v>0</v>
      </c>
      <c r="O29" s="127">
        <f t="shared" si="49"/>
        <v>0</v>
      </c>
      <c r="P29" s="127">
        <f t="shared" si="49"/>
        <v>0</v>
      </c>
      <c r="Q29" s="127">
        <f t="shared" si="49"/>
        <v>0</v>
      </c>
      <c r="R29" s="127">
        <f t="shared" si="49"/>
        <v>0</v>
      </c>
      <c r="S29" s="127">
        <f t="shared" si="49"/>
        <v>0</v>
      </c>
      <c r="T29" s="127">
        <f t="shared" si="49"/>
        <v>0</v>
      </c>
      <c r="U29" s="127">
        <f t="shared" si="49"/>
        <v>0</v>
      </c>
      <c r="V29" s="127">
        <f t="shared" si="49"/>
        <v>0</v>
      </c>
      <c r="AA29" s="3">
        <f t="shared" si="31"/>
        <v>0</v>
      </c>
      <c r="AB29" s="1">
        <v>16</v>
      </c>
      <c r="AC29" s="1" t="s">
        <v>135</v>
      </c>
      <c r="AD29" s="2" t="s">
        <v>158</v>
      </c>
      <c r="AE29" s="2" t="s">
        <v>15</v>
      </c>
      <c r="AF29" s="2"/>
      <c r="AG29" s="3" t="str">
        <f t="shared" si="32"/>
        <v xml:space="preserve">सोलह  </v>
      </c>
      <c r="AH29" s="3" t="str">
        <f t="shared" si="30"/>
        <v xml:space="preserve">SIXTEEN  </v>
      </c>
      <c r="AI29" s="3" t="str">
        <f t="shared" si="30"/>
        <v xml:space="preserve">सिक्सटीन  </v>
      </c>
    </row>
    <row r="30" spans="1:35" hidden="1" x14ac:dyDescent="0.25">
      <c r="F30" s="127">
        <f t="shared" ref="F30:J30" si="50">IF(F71&gt;=F59,(IF($C$18&gt;=F83+F47,1,0)),0)</f>
        <v>0</v>
      </c>
      <c r="G30" s="127">
        <f t="shared" si="50"/>
        <v>0</v>
      </c>
      <c r="H30" s="127">
        <f t="shared" si="50"/>
        <v>0</v>
      </c>
      <c r="I30" s="127">
        <f t="shared" si="50"/>
        <v>0</v>
      </c>
      <c r="J30" s="127">
        <f t="shared" si="50"/>
        <v>0</v>
      </c>
      <c r="K30" s="127">
        <f t="shared" ref="K30:V30" si="51">IF(K71&gt;=K59,(IF($C$18&gt;=K83+K47,1,0)),0)</f>
        <v>0</v>
      </c>
      <c r="L30" s="127">
        <f t="shared" si="51"/>
        <v>0</v>
      </c>
      <c r="M30" s="127">
        <f t="shared" si="51"/>
        <v>0</v>
      </c>
      <c r="N30" s="127">
        <f t="shared" si="51"/>
        <v>0</v>
      </c>
      <c r="O30" s="127">
        <f t="shared" si="51"/>
        <v>0</v>
      </c>
      <c r="P30" s="127">
        <f t="shared" si="51"/>
        <v>0</v>
      </c>
      <c r="Q30" s="127">
        <f t="shared" si="51"/>
        <v>0</v>
      </c>
      <c r="R30" s="127">
        <f t="shared" si="51"/>
        <v>0</v>
      </c>
      <c r="S30" s="127">
        <f t="shared" si="51"/>
        <v>0</v>
      </c>
      <c r="T30" s="127">
        <f t="shared" si="51"/>
        <v>0</v>
      </c>
      <c r="U30" s="127">
        <f t="shared" si="51"/>
        <v>0</v>
      </c>
      <c r="V30" s="127">
        <f t="shared" si="51"/>
        <v>0</v>
      </c>
      <c r="AA30" s="3">
        <f t="shared" si="31"/>
        <v>0</v>
      </c>
      <c r="AB30" s="1">
        <v>17</v>
      </c>
      <c r="AC30" s="1" t="s">
        <v>136</v>
      </c>
      <c r="AD30" s="2" t="s">
        <v>159</v>
      </c>
      <c r="AE30" s="2" t="s">
        <v>16</v>
      </c>
      <c r="AF30" s="2"/>
      <c r="AG30" s="3" t="str">
        <f t="shared" si="32"/>
        <v xml:space="preserve">सत्रह  </v>
      </c>
      <c r="AH30" s="3" t="str">
        <f t="shared" ref="AH30:AH93" si="52">CONCATENATE(AD30,$AF$14)</f>
        <v xml:space="preserve">SEVENTEEN  </v>
      </c>
      <c r="AI30" s="3" t="str">
        <f t="shared" ref="AI30:AI93" si="53">CONCATENATE(AE30,$AF$14)</f>
        <v xml:space="preserve">सेवेनटीन  </v>
      </c>
    </row>
    <row r="31" spans="1:35" hidden="1" x14ac:dyDescent="0.25">
      <c r="F31" s="127">
        <f t="shared" ref="F31:J31" si="54">IF(F72&gt;=F60,(IF($C$18&gt;=F84+F48,1,0)),0)</f>
        <v>0</v>
      </c>
      <c r="G31" s="127">
        <f t="shared" si="54"/>
        <v>0</v>
      </c>
      <c r="H31" s="127">
        <f t="shared" si="54"/>
        <v>0</v>
      </c>
      <c r="I31" s="127">
        <f t="shared" si="54"/>
        <v>0</v>
      </c>
      <c r="J31" s="127">
        <f t="shared" si="54"/>
        <v>0</v>
      </c>
      <c r="K31" s="127">
        <f t="shared" ref="K31:V31" si="55">IF(K72&gt;=K60,(IF($C$18&gt;=K84+K48,1,0)),0)</f>
        <v>0</v>
      </c>
      <c r="L31" s="127">
        <f t="shared" si="55"/>
        <v>0</v>
      </c>
      <c r="M31" s="127">
        <f t="shared" si="55"/>
        <v>0</v>
      </c>
      <c r="N31" s="127">
        <f t="shared" si="55"/>
        <v>0</v>
      </c>
      <c r="O31" s="127">
        <f t="shared" si="55"/>
        <v>0</v>
      </c>
      <c r="P31" s="127">
        <f t="shared" si="55"/>
        <v>0</v>
      </c>
      <c r="Q31" s="127">
        <f t="shared" si="55"/>
        <v>0</v>
      </c>
      <c r="R31" s="127">
        <f t="shared" si="55"/>
        <v>0</v>
      </c>
      <c r="S31" s="127">
        <f t="shared" si="55"/>
        <v>0</v>
      </c>
      <c r="T31" s="127">
        <f t="shared" si="55"/>
        <v>0</v>
      </c>
      <c r="U31" s="127">
        <f t="shared" si="55"/>
        <v>0</v>
      </c>
      <c r="V31" s="127">
        <f t="shared" si="55"/>
        <v>0</v>
      </c>
      <c r="AA31" s="3">
        <f t="shared" si="31"/>
        <v>0</v>
      </c>
      <c r="AB31" s="1">
        <v>18</v>
      </c>
      <c r="AC31" s="1" t="s">
        <v>137</v>
      </c>
      <c r="AD31" s="2" t="s">
        <v>160</v>
      </c>
      <c r="AE31" s="2" t="s">
        <v>17</v>
      </c>
      <c r="AF31" s="2"/>
      <c r="AG31" s="3" t="str">
        <f t="shared" si="32"/>
        <v xml:space="preserve">अठारह  </v>
      </c>
      <c r="AH31" s="3" t="str">
        <f t="shared" si="52"/>
        <v xml:space="preserve">EIGHTEEN  </v>
      </c>
      <c r="AI31" s="3" t="str">
        <f t="shared" si="53"/>
        <v xml:space="preserve">एटीन  </v>
      </c>
    </row>
    <row r="32" spans="1:35" hidden="1" x14ac:dyDescent="0.25">
      <c r="F32" s="127">
        <f t="shared" ref="F32:J32" si="56">IF(F73&gt;=F61,(IF($C$18&gt;=F85+F49,1,0)),0)</f>
        <v>0</v>
      </c>
      <c r="G32" s="127">
        <f t="shared" si="56"/>
        <v>0</v>
      </c>
      <c r="H32" s="127">
        <f t="shared" si="56"/>
        <v>0</v>
      </c>
      <c r="I32" s="127">
        <f t="shared" si="56"/>
        <v>0</v>
      </c>
      <c r="J32" s="127">
        <f t="shared" si="56"/>
        <v>0</v>
      </c>
      <c r="K32" s="127">
        <f t="shared" ref="K32:V32" si="57">IF(K73&gt;=K61,(IF($C$18&gt;=K85+K49,1,0)),0)</f>
        <v>0</v>
      </c>
      <c r="L32" s="127">
        <f t="shared" si="57"/>
        <v>0</v>
      </c>
      <c r="M32" s="127">
        <f t="shared" si="57"/>
        <v>0</v>
      </c>
      <c r="N32" s="127">
        <f t="shared" si="57"/>
        <v>0</v>
      </c>
      <c r="O32" s="127">
        <f t="shared" si="57"/>
        <v>0</v>
      </c>
      <c r="P32" s="127">
        <f t="shared" si="57"/>
        <v>0</v>
      </c>
      <c r="Q32" s="127">
        <f t="shared" si="57"/>
        <v>0</v>
      </c>
      <c r="R32" s="127">
        <f t="shared" si="57"/>
        <v>0</v>
      </c>
      <c r="S32" s="127">
        <f t="shared" si="57"/>
        <v>0</v>
      </c>
      <c r="T32" s="127">
        <f t="shared" si="57"/>
        <v>0</v>
      </c>
      <c r="U32" s="127">
        <f t="shared" si="57"/>
        <v>0</v>
      </c>
      <c r="V32" s="127">
        <f t="shared" si="57"/>
        <v>0</v>
      </c>
      <c r="AA32" s="3">
        <f t="shared" si="31"/>
        <v>0</v>
      </c>
      <c r="AB32" s="1">
        <v>19</v>
      </c>
      <c r="AC32" s="1" t="s">
        <v>138</v>
      </c>
      <c r="AD32" s="2" t="s">
        <v>161</v>
      </c>
      <c r="AE32" s="2" t="s">
        <v>18</v>
      </c>
      <c r="AF32" s="2"/>
      <c r="AG32" s="3" t="str">
        <f t="shared" si="32"/>
        <v xml:space="preserve">उन्नीस  </v>
      </c>
      <c r="AH32" s="3" t="str">
        <f t="shared" si="52"/>
        <v xml:space="preserve">NINTEEN  </v>
      </c>
      <c r="AI32" s="3" t="str">
        <f t="shared" si="53"/>
        <v xml:space="preserve">नाइनटीन  </v>
      </c>
    </row>
    <row r="33" spans="6:35" hidden="1" x14ac:dyDescent="0.25">
      <c r="F33" s="127">
        <f t="shared" ref="F33:J33" si="58">IF(F74&gt;=F62,(IF($C$18&gt;=F86+F50,1,0)),0)</f>
        <v>0</v>
      </c>
      <c r="G33" s="127">
        <f t="shared" si="58"/>
        <v>0</v>
      </c>
      <c r="H33" s="127">
        <f t="shared" si="58"/>
        <v>0</v>
      </c>
      <c r="I33" s="127">
        <f t="shared" si="58"/>
        <v>0</v>
      </c>
      <c r="J33" s="127">
        <f t="shared" si="58"/>
        <v>0</v>
      </c>
      <c r="K33" s="127">
        <f t="shared" ref="K33:V33" si="59">IF(K74&gt;=K62,(IF($C$18&gt;=K86+K50,1,0)),0)</f>
        <v>0</v>
      </c>
      <c r="L33" s="127">
        <f t="shared" si="59"/>
        <v>0</v>
      </c>
      <c r="M33" s="127">
        <f t="shared" si="59"/>
        <v>0</v>
      </c>
      <c r="N33" s="127">
        <f t="shared" si="59"/>
        <v>0</v>
      </c>
      <c r="O33" s="127">
        <f t="shared" si="59"/>
        <v>0</v>
      </c>
      <c r="P33" s="127">
        <f t="shared" si="59"/>
        <v>0</v>
      </c>
      <c r="Q33" s="127">
        <f t="shared" si="59"/>
        <v>0</v>
      </c>
      <c r="R33" s="127">
        <f t="shared" si="59"/>
        <v>0</v>
      </c>
      <c r="S33" s="127">
        <f t="shared" si="59"/>
        <v>0</v>
      </c>
      <c r="T33" s="127">
        <f t="shared" si="59"/>
        <v>0</v>
      </c>
      <c r="U33" s="127">
        <f t="shared" si="59"/>
        <v>0</v>
      </c>
      <c r="V33" s="127">
        <f t="shared" si="59"/>
        <v>0</v>
      </c>
      <c r="AA33" s="3">
        <f t="shared" si="31"/>
        <v>0</v>
      </c>
      <c r="AB33" s="1">
        <v>20</v>
      </c>
      <c r="AC33" s="1" t="s">
        <v>139</v>
      </c>
      <c r="AD33" s="2" t="s">
        <v>162</v>
      </c>
      <c r="AE33" s="2" t="s">
        <v>19</v>
      </c>
      <c r="AF33" s="2"/>
      <c r="AG33" s="3" t="str">
        <f t="shared" si="32"/>
        <v xml:space="preserve">बीस  </v>
      </c>
      <c r="AH33" s="3" t="str">
        <f t="shared" si="52"/>
        <v xml:space="preserve">TWENTY  </v>
      </c>
      <c r="AI33" s="3" t="str">
        <f t="shared" si="53"/>
        <v xml:space="preserve">टुवंटी  </v>
      </c>
    </row>
    <row r="34" spans="6:35" hidden="1" x14ac:dyDescent="0.25">
      <c r="F34" s="127">
        <f t="shared" ref="F34:J34" si="60">IF(F75&gt;=F63,(IF($C$18&gt;=F87+F51,1,0)),0)</f>
        <v>0</v>
      </c>
      <c r="G34" s="127">
        <f t="shared" si="60"/>
        <v>0</v>
      </c>
      <c r="H34" s="127">
        <f t="shared" si="60"/>
        <v>0</v>
      </c>
      <c r="I34" s="127">
        <f t="shared" si="60"/>
        <v>0</v>
      </c>
      <c r="J34" s="127">
        <f t="shared" si="60"/>
        <v>0</v>
      </c>
      <c r="K34" s="127">
        <f t="shared" ref="K34:V34" si="61">IF(K75&gt;=K63,(IF($C$18&gt;=K87+K51,1,0)),0)</f>
        <v>0</v>
      </c>
      <c r="L34" s="127">
        <f t="shared" si="61"/>
        <v>0</v>
      </c>
      <c r="M34" s="127">
        <f t="shared" si="61"/>
        <v>0</v>
      </c>
      <c r="N34" s="127">
        <f t="shared" si="61"/>
        <v>0</v>
      </c>
      <c r="O34" s="127">
        <f t="shared" si="61"/>
        <v>0</v>
      </c>
      <c r="P34" s="127">
        <f t="shared" si="61"/>
        <v>0</v>
      </c>
      <c r="Q34" s="127">
        <f t="shared" si="61"/>
        <v>0</v>
      </c>
      <c r="R34" s="127">
        <f t="shared" si="61"/>
        <v>0</v>
      </c>
      <c r="S34" s="127">
        <f t="shared" si="61"/>
        <v>0</v>
      </c>
      <c r="T34" s="127">
        <f t="shared" si="61"/>
        <v>0</v>
      </c>
      <c r="U34" s="127">
        <f t="shared" si="61"/>
        <v>0</v>
      </c>
      <c r="V34" s="127">
        <f t="shared" si="61"/>
        <v>0</v>
      </c>
      <c r="AA34" s="3">
        <f t="shared" si="31"/>
        <v>0</v>
      </c>
      <c r="AB34" s="1">
        <v>21</v>
      </c>
      <c r="AC34" s="1" t="s">
        <v>140</v>
      </c>
      <c r="AD34" s="2" t="s">
        <v>163</v>
      </c>
      <c r="AE34" s="2" t="s">
        <v>20</v>
      </c>
      <c r="AF34" s="2"/>
      <c r="AG34" s="3" t="str">
        <f t="shared" si="32"/>
        <v xml:space="preserve">इक्कीस  </v>
      </c>
      <c r="AH34" s="3" t="str">
        <f t="shared" si="52"/>
        <v xml:space="preserve">TWENTY ONE  </v>
      </c>
      <c r="AI34" s="3" t="str">
        <f t="shared" si="53"/>
        <v xml:space="preserve">टुवंटी वन  </v>
      </c>
    </row>
    <row r="35" spans="6:35" ht="15.75" hidden="1" x14ac:dyDescent="0.25">
      <c r="F35" s="129"/>
      <c r="G35" s="129"/>
      <c r="H35" s="129"/>
      <c r="I35" s="129"/>
      <c r="J35" s="129"/>
      <c r="K35" s="130"/>
      <c r="L35" s="130"/>
      <c r="M35" s="130"/>
      <c r="N35" s="130"/>
      <c r="O35" s="130"/>
      <c r="P35" s="130"/>
      <c r="Q35" s="130"/>
      <c r="R35" s="130"/>
      <c r="S35" s="130"/>
      <c r="T35" s="131"/>
      <c r="U35" s="129"/>
      <c r="V35" s="129"/>
      <c r="AA35" s="3">
        <f t="shared" si="31"/>
        <v>0</v>
      </c>
      <c r="AB35" s="1">
        <v>22</v>
      </c>
      <c r="AC35" s="1" t="s">
        <v>141</v>
      </c>
      <c r="AD35" s="2" t="s">
        <v>164</v>
      </c>
      <c r="AE35" s="2" t="s">
        <v>21</v>
      </c>
      <c r="AF35" s="2"/>
      <c r="AG35" s="3" t="str">
        <f t="shared" si="32"/>
        <v xml:space="preserve">बाईस  </v>
      </c>
      <c r="AH35" s="3" t="str">
        <f t="shared" si="52"/>
        <v xml:space="preserve">TWENTY TWO  </v>
      </c>
      <c r="AI35" s="3" t="str">
        <f t="shared" si="53"/>
        <v xml:space="preserve">टुवंटी टू  </v>
      </c>
    </row>
    <row r="36" spans="6:35" ht="35.25" hidden="1" x14ac:dyDescent="0.25"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AA36" s="3">
        <f t="shared" si="31"/>
        <v>0</v>
      </c>
      <c r="AB36" s="1">
        <v>23</v>
      </c>
      <c r="AC36" s="1" t="s">
        <v>142</v>
      </c>
      <c r="AD36" s="2" t="s">
        <v>165</v>
      </c>
      <c r="AE36" s="2" t="s">
        <v>22</v>
      </c>
      <c r="AF36" s="2"/>
      <c r="AG36" s="3" t="str">
        <f t="shared" si="32"/>
        <v xml:space="preserve">तेइस  </v>
      </c>
      <c r="AH36" s="3" t="str">
        <f t="shared" si="52"/>
        <v xml:space="preserve">TWENTY THREE  </v>
      </c>
      <c r="AI36" s="3" t="str">
        <f t="shared" si="53"/>
        <v xml:space="preserve">टुवंटी थ्री  </v>
      </c>
    </row>
    <row r="37" spans="6:35" ht="35.25" hidden="1" x14ac:dyDescent="0.25"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AA37" s="3">
        <f t="shared" si="31"/>
        <v>0</v>
      </c>
      <c r="AB37" s="1">
        <v>24</v>
      </c>
      <c r="AC37" s="1" t="s">
        <v>143</v>
      </c>
      <c r="AD37" s="2" t="s">
        <v>166</v>
      </c>
      <c r="AE37" s="2" t="s">
        <v>23</v>
      </c>
      <c r="AF37" s="2"/>
      <c r="AG37" s="3" t="str">
        <f t="shared" si="32"/>
        <v xml:space="preserve">चोबीस  </v>
      </c>
      <c r="AH37" s="3" t="str">
        <f t="shared" si="52"/>
        <v xml:space="preserve">TWENTY FOUR  </v>
      </c>
      <c r="AI37" s="3" t="str">
        <f t="shared" si="53"/>
        <v xml:space="preserve">टुवंटी फोर  </v>
      </c>
    </row>
    <row r="38" spans="6:35" ht="18" hidden="1" x14ac:dyDescent="0.25"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AA38" s="3">
        <f t="shared" si="31"/>
        <v>0</v>
      </c>
      <c r="AB38" s="1">
        <v>25</v>
      </c>
      <c r="AC38" s="1" t="s">
        <v>144</v>
      </c>
      <c r="AD38" s="2" t="s">
        <v>167</v>
      </c>
      <c r="AE38" s="2" t="s">
        <v>24</v>
      </c>
      <c r="AF38" s="2"/>
      <c r="AG38" s="3" t="str">
        <f t="shared" si="32"/>
        <v xml:space="preserve">पच्चीस  </v>
      </c>
      <c r="AH38" s="3" t="str">
        <f t="shared" si="52"/>
        <v xml:space="preserve">TWENTY FIVE  </v>
      </c>
      <c r="AI38" s="3" t="str">
        <f t="shared" si="53"/>
        <v xml:space="preserve">टुवंटी फाइव  </v>
      </c>
    </row>
    <row r="39" spans="6:35" ht="26.25" hidden="1" x14ac:dyDescent="0.25"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AB39" s="1">
        <v>26</v>
      </c>
      <c r="AC39" s="1" t="s">
        <v>168</v>
      </c>
      <c r="AD39" s="2" t="s">
        <v>169</v>
      </c>
      <c r="AE39" s="2" t="s">
        <v>25</v>
      </c>
      <c r="AF39" s="2"/>
      <c r="AG39" s="3" t="str">
        <f t="shared" si="32"/>
        <v xml:space="preserve">छब्बीस  </v>
      </c>
      <c r="AH39" s="3" t="str">
        <f t="shared" si="52"/>
        <v xml:space="preserve">TWENTY SIX  </v>
      </c>
      <c r="AI39" s="3" t="str">
        <f t="shared" si="53"/>
        <v xml:space="preserve">टुवंटी सिक्स  </v>
      </c>
    </row>
    <row r="40" spans="6:35" hidden="1" x14ac:dyDescent="0.25">
      <c r="K40" s="3">
        <v>1</v>
      </c>
      <c r="L40" s="3">
        <v>1</v>
      </c>
      <c r="M40" s="3">
        <v>1</v>
      </c>
      <c r="N40" s="3">
        <v>1</v>
      </c>
      <c r="O40" s="3">
        <v>1</v>
      </c>
      <c r="P40" s="3">
        <v>1</v>
      </c>
      <c r="Q40" s="3">
        <v>1</v>
      </c>
      <c r="R40" s="3">
        <v>1</v>
      </c>
      <c r="S40" s="3">
        <v>1</v>
      </c>
      <c r="AB40" s="1">
        <v>27</v>
      </c>
      <c r="AC40" s="1" t="s">
        <v>170</v>
      </c>
      <c r="AD40" s="2" t="s">
        <v>171</v>
      </c>
      <c r="AE40" s="2" t="s">
        <v>26</v>
      </c>
      <c r="AF40" s="2"/>
      <c r="AG40" s="3" t="str">
        <f t="shared" si="32"/>
        <v xml:space="preserve">सताईस  </v>
      </c>
      <c r="AH40" s="3" t="str">
        <f t="shared" si="52"/>
        <v xml:space="preserve">TWENTY SEVEN  </v>
      </c>
      <c r="AI40" s="3" t="str">
        <f t="shared" si="53"/>
        <v xml:space="preserve">टुवंटी सेवन  </v>
      </c>
    </row>
    <row r="41" spans="6:35" hidden="1" x14ac:dyDescent="0.25">
      <c r="K41" s="3">
        <v>1</v>
      </c>
      <c r="L41" s="3">
        <v>1</v>
      </c>
      <c r="M41" s="3">
        <v>1</v>
      </c>
      <c r="N41" s="3">
        <v>1</v>
      </c>
      <c r="O41" s="3">
        <v>1</v>
      </c>
      <c r="P41" s="3">
        <v>1</v>
      </c>
      <c r="Q41" s="3">
        <v>1</v>
      </c>
      <c r="R41" s="3">
        <v>1</v>
      </c>
      <c r="S41" s="3">
        <v>1</v>
      </c>
      <c r="AB41" s="1">
        <v>28</v>
      </c>
      <c r="AC41" s="1" t="s">
        <v>172</v>
      </c>
      <c r="AD41" s="2" t="s">
        <v>173</v>
      </c>
      <c r="AE41" s="2" t="s">
        <v>27</v>
      </c>
      <c r="AF41" s="2"/>
      <c r="AG41" s="3" t="str">
        <f t="shared" si="32"/>
        <v xml:space="preserve">अठाईस  </v>
      </c>
      <c r="AH41" s="3" t="str">
        <f t="shared" si="52"/>
        <v xml:space="preserve">TWENTY EIGHT  </v>
      </c>
      <c r="AI41" s="3" t="str">
        <f t="shared" si="53"/>
        <v xml:space="preserve">टुवंटी एट  </v>
      </c>
    </row>
    <row r="42" spans="6:35" hidden="1" x14ac:dyDescent="0.25">
      <c r="K42" s="3">
        <v>1</v>
      </c>
      <c r="L42" s="3">
        <v>1</v>
      </c>
      <c r="M42" s="3">
        <v>1</v>
      </c>
      <c r="N42" s="3">
        <v>1</v>
      </c>
      <c r="O42" s="3">
        <v>1</v>
      </c>
      <c r="P42" s="3">
        <v>1</v>
      </c>
      <c r="Q42" s="3">
        <v>1</v>
      </c>
      <c r="R42" s="3">
        <v>1</v>
      </c>
      <c r="S42" s="3">
        <v>1</v>
      </c>
      <c r="AB42" s="1">
        <v>29</v>
      </c>
      <c r="AC42" s="1" t="s">
        <v>174</v>
      </c>
      <c r="AD42" s="2" t="s">
        <v>175</v>
      </c>
      <c r="AE42" s="2" t="s">
        <v>28</v>
      </c>
      <c r="AF42" s="2"/>
      <c r="AG42" s="3" t="str">
        <f t="shared" si="32"/>
        <v xml:space="preserve">उनतीस  </v>
      </c>
      <c r="AH42" s="3" t="str">
        <f t="shared" si="52"/>
        <v xml:space="preserve">TWENTY NINE  </v>
      </c>
      <c r="AI42" s="3" t="str">
        <f t="shared" si="53"/>
        <v xml:space="preserve">टुवंटी नाइन  </v>
      </c>
    </row>
    <row r="43" spans="6:35" hidden="1" x14ac:dyDescent="0.25">
      <c r="F43" s="3">
        <v>1</v>
      </c>
      <c r="G43" s="3">
        <v>1</v>
      </c>
      <c r="H43" s="3">
        <v>2</v>
      </c>
      <c r="I43" s="3">
        <v>2</v>
      </c>
      <c r="J43" s="3">
        <v>1</v>
      </c>
      <c r="K43" s="3">
        <v>2</v>
      </c>
      <c r="L43" s="3">
        <v>2</v>
      </c>
      <c r="M43" s="3">
        <v>2</v>
      </c>
      <c r="N43" s="3">
        <v>2</v>
      </c>
      <c r="O43" s="3">
        <v>2</v>
      </c>
      <c r="P43" s="3">
        <v>2</v>
      </c>
      <c r="Q43" s="3">
        <v>2</v>
      </c>
      <c r="R43" s="3">
        <v>2</v>
      </c>
      <c r="S43" s="3">
        <v>2</v>
      </c>
      <c r="T43" s="3">
        <v>2</v>
      </c>
      <c r="U43" s="3">
        <v>2</v>
      </c>
      <c r="V43" s="3">
        <v>2</v>
      </c>
      <c r="AB43" s="1">
        <v>30</v>
      </c>
      <c r="AC43" s="1" t="s">
        <v>176</v>
      </c>
      <c r="AD43" s="2" t="s">
        <v>177</v>
      </c>
      <c r="AE43" s="2" t="s">
        <v>29</v>
      </c>
      <c r="AF43" s="2"/>
      <c r="AG43" s="3" t="str">
        <f t="shared" si="32"/>
        <v xml:space="preserve">तीस  </v>
      </c>
      <c r="AH43" s="3" t="str">
        <f t="shared" si="52"/>
        <v xml:space="preserve">THIRTY  </v>
      </c>
      <c r="AI43" s="3" t="str">
        <f t="shared" si="53"/>
        <v xml:space="preserve">थर्टी  </v>
      </c>
    </row>
    <row r="44" spans="6:35" hidden="1" x14ac:dyDescent="0.25">
      <c r="F44" s="3">
        <v>1</v>
      </c>
      <c r="G44" s="3">
        <v>1</v>
      </c>
      <c r="H44" s="3">
        <v>2</v>
      </c>
      <c r="I44" s="3">
        <v>2</v>
      </c>
      <c r="J44" s="3">
        <v>1</v>
      </c>
      <c r="K44" s="3">
        <v>2</v>
      </c>
      <c r="L44" s="3">
        <v>2</v>
      </c>
      <c r="M44" s="3">
        <v>2</v>
      </c>
      <c r="N44" s="3">
        <v>2</v>
      </c>
      <c r="O44" s="3">
        <v>2</v>
      </c>
      <c r="P44" s="3">
        <v>2</v>
      </c>
      <c r="Q44" s="3">
        <v>2</v>
      </c>
      <c r="R44" s="3">
        <v>2</v>
      </c>
      <c r="S44" s="3">
        <v>2</v>
      </c>
      <c r="T44" s="3">
        <v>2</v>
      </c>
      <c r="U44" s="3">
        <v>2</v>
      </c>
      <c r="V44" s="3">
        <v>2</v>
      </c>
      <c r="AB44" s="1">
        <v>31</v>
      </c>
      <c r="AC44" s="1" t="s">
        <v>178</v>
      </c>
      <c r="AD44" s="2" t="s">
        <v>179</v>
      </c>
      <c r="AE44" s="2" t="s">
        <v>30</v>
      </c>
      <c r="AF44" s="2"/>
      <c r="AG44" s="3" t="str">
        <f t="shared" si="32"/>
        <v xml:space="preserve">इकतीस  </v>
      </c>
      <c r="AH44" s="3" t="str">
        <f t="shared" si="52"/>
        <v xml:space="preserve">THIRTY ONE  </v>
      </c>
      <c r="AI44" s="3" t="str">
        <f t="shared" si="53"/>
        <v xml:space="preserve">थर्टी वन  </v>
      </c>
    </row>
    <row r="45" spans="6:35" hidden="1" x14ac:dyDescent="0.25">
      <c r="F45" s="3">
        <v>1</v>
      </c>
      <c r="G45" s="3">
        <v>1</v>
      </c>
      <c r="H45" s="3">
        <v>2</v>
      </c>
      <c r="I45" s="3">
        <v>2</v>
      </c>
      <c r="J45" s="3">
        <v>1</v>
      </c>
      <c r="K45" s="3">
        <v>2</v>
      </c>
      <c r="L45" s="3">
        <v>2</v>
      </c>
      <c r="M45" s="3">
        <v>2</v>
      </c>
      <c r="N45" s="3">
        <v>2</v>
      </c>
      <c r="O45" s="3">
        <v>2</v>
      </c>
      <c r="P45" s="3">
        <v>2</v>
      </c>
      <c r="Q45" s="3">
        <v>2</v>
      </c>
      <c r="R45" s="3">
        <v>2</v>
      </c>
      <c r="S45" s="3">
        <v>2</v>
      </c>
      <c r="T45" s="3">
        <v>2</v>
      </c>
      <c r="U45" s="3">
        <v>2</v>
      </c>
      <c r="V45" s="3">
        <v>2</v>
      </c>
      <c r="AB45" s="1">
        <v>32</v>
      </c>
      <c r="AC45" s="1" t="s">
        <v>180</v>
      </c>
      <c r="AD45" s="2" t="s">
        <v>181</v>
      </c>
      <c r="AE45" s="2" t="s">
        <v>31</v>
      </c>
      <c r="AF45" s="2"/>
      <c r="AG45" s="3" t="str">
        <f t="shared" si="32"/>
        <v xml:space="preserve">बत्तीस  </v>
      </c>
      <c r="AH45" s="3" t="str">
        <f t="shared" si="52"/>
        <v xml:space="preserve">THIRTY TWO  </v>
      </c>
      <c r="AI45" s="3" t="str">
        <f t="shared" si="53"/>
        <v xml:space="preserve">थर्टी टू  </v>
      </c>
    </row>
    <row r="46" spans="6:35" hidden="1" x14ac:dyDescent="0.25">
      <c r="F46" s="3">
        <v>1</v>
      </c>
      <c r="G46" s="3">
        <v>1</v>
      </c>
      <c r="H46" s="3">
        <v>2</v>
      </c>
      <c r="I46" s="3">
        <v>2</v>
      </c>
      <c r="J46" s="3">
        <v>1</v>
      </c>
      <c r="K46" s="3">
        <v>2</v>
      </c>
      <c r="L46" s="3">
        <v>2</v>
      </c>
      <c r="M46" s="3">
        <v>2</v>
      </c>
      <c r="N46" s="3">
        <v>2</v>
      </c>
      <c r="O46" s="3">
        <v>2</v>
      </c>
      <c r="P46" s="3">
        <v>2</v>
      </c>
      <c r="Q46" s="3">
        <v>2</v>
      </c>
      <c r="R46" s="3">
        <v>2</v>
      </c>
      <c r="S46" s="3">
        <v>2</v>
      </c>
      <c r="T46" s="3">
        <v>2</v>
      </c>
      <c r="U46" s="3">
        <v>2</v>
      </c>
      <c r="V46" s="3">
        <v>2</v>
      </c>
      <c r="AB46" s="1">
        <v>33</v>
      </c>
      <c r="AC46" s="1" t="s">
        <v>182</v>
      </c>
      <c r="AD46" s="2" t="s">
        <v>183</v>
      </c>
      <c r="AE46" s="2" t="s">
        <v>32</v>
      </c>
      <c r="AF46" s="2"/>
      <c r="AG46" s="3" t="str">
        <f t="shared" si="32"/>
        <v xml:space="preserve">तेतीस  </v>
      </c>
      <c r="AH46" s="3" t="str">
        <f t="shared" si="52"/>
        <v xml:space="preserve">THIRTY THREE  </v>
      </c>
      <c r="AI46" s="3" t="str">
        <f t="shared" si="53"/>
        <v xml:space="preserve">थर्टी थ्री  </v>
      </c>
    </row>
    <row r="47" spans="6:35" hidden="1" x14ac:dyDescent="0.25">
      <c r="F47" s="3">
        <v>1</v>
      </c>
      <c r="G47" s="3">
        <v>1</v>
      </c>
      <c r="H47" s="3">
        <v>2</v>
      </c>
      <c r="I47" s="3">
        <v>2</v>
      </c>
      <c r="J47" s="3">
        <v>1</v>
      </c>
      <c r="K47" s="3">
        <v>2</v>
      </c>
      <c r="L47" s="3">
        <v>2</v>
      </c>
      <c r="M47" s="3">
        <v>2</v>
      </c>
      <c r="N47" s="3">
        <v>2</v>
      </c>
      <c r="O47" s="3">
        <v>2</v>
      </c>
      <c r="P47" s="3">
        <v>2</v>
      </c>
      <c r="Q47" s="3">
        <v>2</v>
      </c>
      <c r="R47" s="3">
        <v>2</v>
      </c>
      <c r="S47" s="3">
        <v>2</v>
      </c>
      <c r="T47" s="3">
        <v>2</v>
      </c>
      <c r="U47" s="3">
        <v>2</v>
      </c>
      <c r="V47" s="3">
        <v>2</v>
      </c>
      <c r="AB47" s="1">
        <v>34</v>
      </c>
      <c r="AC47" s="1" t="s">
        <v>184</v>
      </c>
      <c r="AD47" s="2" t="s">
        <v>185</v>
      </c>
      <c r="AE47" s="2" t="s">
        <v>33</v>
      </c>
      <c r="AF47" s="2"/>
      <c r="AG47" s="3" t="str">
        <f t="shared" si="32"/>
        <v xml:space="preserve">चोतीस  </v>
      </c>
      <c r="AH47" s="3" t="str">
        <f t="shared" si="52"/>
        <v xml:space="preserve">THIRTY FOUR  </v>
      </c>
      <c r="AI47" s="3" t="str">
        <f t="shared" si="53"/>
        <v xml:space="preserve">थर्टी फोर  </v>
      </c>
    </row>
    <row r="48" spans="6:35" hidden="1" x14ac:dyDescent="0.25">
      <c r="F48" s="3">
        <v>1</v>
      </c>
      <c r="G48" s="3">
        <v>1</v>
      </c>
      <c r="H48" s="3">
        <v>2</v>
      </c>
      <c r="I48" s="3">
        <v>2</v>
      </c>
      <c r="J48" s="3">
        <v>1</v>
      </c>
      <c r="K48" s="3">
        <v>2</v>
      </c>
      <c r="L48" s="3">
        <v>2</v>
      </c>
      <c r="M48" s="3">
        <v>2</v>
      </c>
      <c r="N48" s="3">
        <v>2</v>
      </c>
      <c r="O48" s="3">
        <v>2</v>
      </c>
      <c r="P48" s="3">
        <v>2</v>
      </c>
      <c r="Q48" s="3">
        <v>2</v>
      </c>
      <c r="R48" s="3">
        <v>2</v>
      </c>
      <c r="S48" s="3">
        <v>2</v>
      </c>
      <c r="T48" s="3">
        <v>2</v>
      </c>
      <c r="U48" s="3">
        <v>2</v>
      </c>
      <c r="V48" s="3">
        <v>2</v>
      </c>
      <c r="AB48" s="1">
        <v>35</v>
      </c>
      <c r="AC48" s="1" t="s">
        <v>186</v>
      </c>
      <c r="AD48" s="2" t="s">
        <v>187</v>
      </c>
      <c r="AE48" s="2" t="s">
        <v>34</v>
      </c>
      <c r="AF48" s="2"/>
      <c r="AG48" s="3" t="str">
        <f t="shared" si="32"/>
        <v xml:space="preserve">पेंतीस  </v>
      </c>
      <c r="AH48" s="3" t="str">
        <f t="shared" si="52"/>
        <v xml:space="preserve">THIRTY FIVE  </v>
      </c>
      <c r="AI48" s="3" t="str">
        <f t="shared" si="53"/>
        <v xml:space="preserve">थर्टी फाइव  </v>
      </c>
    </row>
    <row r="49" spans="6:35" hidden="1" x14ac:dyDescent="0.25">
      <c r="F49" s="3">
        <v>1</v>
      </c>
      <c r="G49" s="3">
        <v>1</v>
      </c>
      <c r="H49" s="3">
        <v>2</v>
      </c>
      <c r="I49" s="3">
        <v>2</v>
      </c>
      <c r="J49" s="3">
        <v>1</v>
      </c>
      <c r="K49" s="3">
        <v>2</v>
      </c>
      <c r="L49" s="3">
        <v>2</v>
      </c>
      <c r="M49" s="3">
        <v>2</v>
      </c>
      <c r="N49" s="3">
        <v>2</v>
      </c>
      <c r="O49" s="3">
        <v>2</v>
      </c>
      <c r="P49" s="3">
        <v>2</v>
      </c>
      <c r="Q49" s="3">
        <v>2</v>
      </c>
      <c r="R49" s="3">
        <v>2</v>
      </c>
      <c r="S49" s="3">
        <v>2</v>
      </c>
      <c r="T49" s="3">
        <v>2</v>
      </c>
      <c r="U49" s="3">
        <v>2</v>
      </c>
      <c r="V49" s="3">
        <v>2</v>
      </c>
      <c r="AB49" s="1">
        <v>36</v>
      </c>
      <c r="AC49" s="1" t="s">
        <v>188</v>
      </c>
      <c r="AD49" s="2" t="s">
        <v>189</v>
      </c>
      <c r="AE49" s="2" t="s">
        <v>35</v>
      </c>
      <c r="AF49" s="2"/>
      <c r="AG49" s="3" t="str">
        <f t="shared" si="32"/>
        <v xml:space="preserve">छत्तीस  </v>
      </c>
      <c r="AH49" s="3" t="str">
        <f t="shared" si="52"/>
        <v xml:space="preserve">THIRTY SIX  </v>
      </c>
      <c r="AI49" s="3" t="str">
        <f t="shared" si="53"/>
        <v xml:space="preserve">थर्टी सिक्स  </v>
      </c>
    </row>
    <row r="50" spans="6:35" hidden="1" x14ac:dyDescent="0.25">
      <c r="F50" s="3">
        <v>1</v>
      </c>
      <c r="G50" s="3">
        <v>1</v>
      </c>
      <c r="H50" s="3">
        <v>2</v>
      </c>
      <c r="I50" s="3">
        <v>2</v>
      </c>
      <c r="J50" s="3">
        <v>1</v>
      </c>
      <c r="K50" s="3">
        <v>2</v>
      </c>
      <c r="L50" s="3">
        <v>2</v>
      </c>
      <c r="M50" s="3">
        <v>2</v>
      </c>
      <c r="N50" s="3">
        <v>2</v>
      </c>
      <c r="O50" s="3">
        <v>2</v>
      </c>
      <c r="P50" s="3">
        <v>2</v>
      </c>
      <c r="Q50" s="3">
        <v>2</v>
      </c>
      <c r="R50" s="3">
        <v>2</v>
      </c>
      <c r="S50" s="3">
        <v>2</v>
      </c>
      <c r="T50" s="3">
        <v>2</v>
      </c>
      <c r="U50" s="3">
        <v>2</v>
      </c>
      <c r="V50" s="3">
        <v>2</v>
      </c>
      <c r="AB50" s="1">
        <v>37</v>
      </c>
      <c r="AC50" s="1" t="s">
        <v>190</v>
      </c>
      <c r="AD50" s="2" t="s">
        <v>191</v>
      </c>
      <c r="AE50" s="2" t="s">
        <v>36</v>
      </c>
      <c r="AF50" s="2"/>
      <c r="AG50" s="3" t="str">
        <f t="shared" si="32"/>
        <v xml:space="preserve">सेंतीस  </v>
      </c>
      <c r="AH50" s="3" t="str">
        <f t="shared" si="52"/>
        <v xml:space="preserve">THIRTY SEVEN  </v>
      </c>
      <c r="AI50" s="3" t="str">
        <f t="shared" si="53"/>
        <v xml:space="preserve">थर्टी सेवन  </v>
      </c>
    </row>
    <row r="51" spans="6:35" hidden="1" x14ac:dyDescent="0.25">
      <c r="F51" s="3">
        <v>1</v>
      </c>
      <c r="G51" s="3">
        <v>1</v>
      </c>
      <c r="H51" s="3">
        <v>2</v>
      </c>
      <c r="I51" s="3">
        <v>2</v>
      </c>
      <c r="J51" s="3">
        <v>1</v>
      </c>
      <c r="K51" s="3">
        <v>2</v>
      </c>
      <c r="L51" s="3">
        <v>2</v>
      </c>
      <c r="M51" s="3">
        <v>2</v>
      </c>
      <c r="N51" s="3">
        <v>2</v>
      </c>
      <c r="O51" s="3">
        <v>2</v>
      </c>
      <c r="P51" s="3">
        <v>2</v>
      </c>
      <c r="Q51" s="3">
        <v>2</v>
      </c>
      <c r="R51" s="3">
        <v>2</v>
      </c>
      <c r="S51" s="3">
        <v>2</v>
      </c>
      <c r="T51" s="3">
        <v>2</v>
      </c>
      <c r="U51" s="3">
        <v>2</v>
      </c>
      <c r="V51" s="3">
        <v>2</v>
      </c>
      <c r="AB51" s="1">
        <v>38</v>
      </c>
      <c r="AC51" s="1" t="s">
        <v>192</v>
      </c>
      <c r="AD51" s="2" t="s">
        <v>193</v>
      </c>
      <c r="AE51" s="2" t="s">
        <v>37</v>
      </c>
      <c r="AF51" s="2"/>
      <c r="AG51" s="3" t="str">
        <f t="shared" si="32"/>
        <v xml:space="preserve">अड़तीस  </v>
      </c>
      <c r="AH51" s="3" t="str">
        <f t="shared" si="52"/>
        <v xml:space="preserve">THIRTY EIGHT  </v>
      </c>
      <c r="AI51" s="3" t="str">
        <f t="shared" si="53"/>
        <v xml:space="preserve">थर्टी एट  </v>
      </c>
    </row>
    <row r="52" spans="6:35" hidden="1" x14ac:dyDescent="0.25">
      <c r="K52" s="3">
        <v>9</v>
      </c>
      <c r="L52" s="3">
        <v>8</v>
      </c>
      <c r="M52" s="3">
        <v>7</v>
      </c>
      <c r="N52" s="3">
        <v>6</v>
      </c>
      <c r="O52" s="3">
        <v>5</v>
      </c>
      <c r="P52" s="3">
        <v>4</v>
      </c>
      <c r="Q52" s="3">
        <v>3</v>
      </c>
      <c r="R52" s="3">
        <v>2</v>
      </c>
      <c r="S52" s="3">
        <v>1</v>
      </c>
      <c r="AB52" s="1">
        <v>39</v>
      </c>
      <c r="AC52" s="1" t="s">
        <v>194</v>
      </c>
      <c r="AD52" s="2" t="s">
        <v>195</v>
      </c>
      <c r="AE52" s="2" t="s">
        <v>38</v>
      </c>
      <c r="AF52" s="2"/>
      <c r="AG52" s="3" t="str">
        <f t="shared" si="32"/>
        <v xml:space="preserve">उनचालीस  </v>
      </c>
      <c r="AH52" s="3" t="str">
        <f t="shared" si="52"/>
        <v xml:space="preserve">THIRTY NINE  </v>
      </c>
      <c r="AI52" s="3" t="str">
        <f t="shared" si="53"/>
        <v xml:space="preserve">थर्टी नाइन  </v>
      </c>
    </row>
    <row r="53" spans="6:35" hidden="1" x14ac:dyDescent="0.25">
      <c r="K53" s="3">
        <v>9</v>
      </c>
      <c r="L53" s="3">
        <v>8</v>
      </c>
      <c r="M53" s="3">
        <v>7</v>
      </c>
      <c r="N53" s="3">
        <v>6</v>
      </c>
      <c r="O53" s="3">
        <v>5</v>
      </c>
      <c r="P53" s="3">
        <v>4</v>
      </c>
      <c r="Q53" s="3">
        <v>3</v>
      </c>
      <c r="R53" s="3">
        <v>2</v>
      </c>
      <c r="S53" s="3">
        <v>1</v>
      </c>
      <c r="AB53" s="1">
        <v>40</v>
      </c>
      <c r="AC53" s="1" t="s">
        <v>196</v>
      </c>
      <c r="AD53" s="2" t="s">
        <v>197</v>
      </c>
      <c r="AE53" s="2" t="s">
        <v>39</v>
      </c>
      <c r="AF53" s="2"/>
      <c r="AG53" s="3" t="str">
        <f t="shared" si="32"/>
        <v xml:space="preserve">चालीस  </v>
      </c>
      <c r="AH53" s="3" t="str">
        <f t="shared" si="52"/>
        <v xml:space="preserve">FORTY  </v>
      </c>
      <c r="AI53" s="3" t="str">
        <f t="shared" si="53"/>
        <v xml:space="preserve">फोर्टी  </v>
      </c>
    </row>
    <row r="54" spans="6:35" hidden="1" x14ac:dyDescent="0.25">
      <c r="K54" s="3">
        <v>9</v>
      </c>
      <c r="L54" s="3">
        <v>8</v>
      </c>
      <c r="M54" s="3">
        <v>7</v>
      </c>
      <c r="N54" s="3">
        <v>6</v>
      </c>
      <c r="O54" s="3">
        <v>5</v>
      </c>
      <c r="P54" s="3">
        <v>4</v>
      </c>
      <c r="Q54" s="3">
        <v>3</v>
      </c>
      <c r="R54" s="3">
        <v>2</v>
      </c>
      <c r="S54" s="3">
        <v>1</v>
      </c>
      <c r="AB54" s="1">
        <v>41</v>
      </c>
      <c r="AC54" s="1" t="s">
        <v>198</v>
      </c>
      <c r="AD54" s="2" t="s">
        <v>199</v>
      </c>
      <c r="AE54" s="2" t="s">
        <v>40</v>
      </c>
      <c r="AF54" s="2"/>
      <c r="AG54" s="3" t="str">
        <f t="shared" si="32"/>
        <v xml:space="preserve">इकतालीस  </v>
      </c>
      <c r="AH54" s="3" t="str">
        <f t="shared" si="52"/>
        <v xml:space="preserve">FORTY ONE  </v>
      </c>
      <c r="AI54" s="3" t="str">
        <f t="shared" si="53"/>
        <v xml:space="preserve">फोर्टी वन  </v>
      </c>
    </row>
    <row r="55" spans="6:35" hidden="1" x14ac:dyDescent="0.25">
      <c r="F55" s="3">
        <v>1</v>
      </c>
      <c r="G55" s="3">
        <v>1</v>
      </c>
      <c r="H55" s="3">
        <v>1</v>
      </c>
      <c r="I55" s="3">
        <v>1</v>
      </c>
      <c r="J55" s="3">
        <v>1</v>
      </c>
      <c r="K55" s="3">
        <v>9</v>
      </c>
      <c r="L55" s="3">
        <v>8</v>
      </c>
      <c r="M55" s="3">
        <v>7</v>
      </c>
      <c r="N55" s="3">
        <v>6</v>
      </c>
      <c r="O55" s="3">
        <v>5</v>
      </c>
      <c r="P55" s="3">
        <v>4</v>
      </c>
      <c r="Q55" s="3">
        <v>3</v>
      </c>
      <c r="R55" s="3">
        <v>2</v>
      </c>
      <c r="S55" s="3">
        <v>1</v>
      </c>
      <c r="T55" s="3">
        <v>1</v>
      </c>
      <c r="U55" s="3">
        <v>1</v>
      </c>
      <c r="V55" s="3">
        <v>1</v>
      </c>
      <c r="AB55" s="1">
        <v>42</v>
      </c>
      <c r="AC55" s="1" t="s">
        <v>200</v>
      </c>
      <c r="AD55" s="2" t="s">
        <v>201</v>
      </c>
      <c r="AE55" s="2" t="s">
        <v>41</v>
      </c>
      <c r="AF55" s="2"/>
      <c r="AG55" s="3" t="str">
        <f t="shared" si="32"/>
        <v xml:space="preserve">बयालीस  </v>
      </c>
      <c r="AH55" s="3" t="str">
        <f t="shared" si="52"/>
        <v xml:space="preserve">FORTY TWO  </v>
      </c>
      <c r="AI55" s="3" t="str">
        <f t="shared" si="53"/>
        <v xml:space="preserve">फोर्टी टू  </v>
      </c>
    </row>
    <row r="56" spans="6:35" hidden="1" x14ac:dyDescent="0.25">
      <c r="F56" s="3">
        <v>2</v>
      </c>
      <c r="G56" s="3">
        <v>2</v>
      </c>
      <c r="H56" s="3">
        <v>2</v>
      </c>
      <c r="I56" s="3">
        <v>2</v>
      </c>
      <c r="J56" s="3">
        <v>2</v>
      </c>
      <c r="K56" s="3">
        <v>9</v>
      </c>
      <c r="L56" s="3">
        <v>8</v>
      </c>
      <c r="M56" s="3">
        <v>7</v>
      </c>
      <c r="N56" s="3">
        <v>6</v>
      </c>
      <c r="O56" s="3">
        <v>5</v>
      </c>
      <c r="P56" s="3">
        <v>4</v>
      </c>
      <c r="Q56" s="3">
        <v>3</v>
      </c>
      <c r="R56" s="3">
        <v>2</v>
      </c>
      <c r="S56" s="3">
        <v>2</v>
      </c>
      <c r="T56" s="3">
        <v>2</v>
      </c>
      <c r="U56" s="3">
        <v>2</v>
      </c>
      <c r="V56" s="3">
        <v>2</v>
      </c>
      <c r="AB56" s="1">
        <v>43</v>
      </c>
      <c r="AC56" s="1" t="s">
        <v>202</v>
      </c>
      <c r="AD56" s="2" t="s">
        <v>203</v>
      </c>
      <c r="AE56" s="2" t="s">
        <v>42</v>
      </c>
      <c r="AF56" s="2"/>
      <c r="AG56" s="3" t="str">
        <f t="shared" si="32"/>
        <v xml:space="preserve">तियालीस  </v>
      </c>
      <c r="AH56" s="3" t="str">
        <f t="shared" si="52"/>
        <v xml:space="preserve">FORTY THREE  </v>
      </c>
      <c r="AI56" s="3" t="str">
        <f t="shared" si="53"/>
        <v xml:space="preserve">फोर्टी थ्री  </v>
      </c>
    </row>
    <row r="57" spans="6:35" hidden="1" x14ac:dyDescent="0.25">
      <c r="F57" s="3">
        <v>3</v>
      </c>
      <c r="G57" s="3">
        <v>3</v>
      </c>
      <c r="H57" s="3">
        <v>3</v>
      </c>
      <c r="I57" s="3">
        <v>3</v>
      </c>
      <c r="J57" s="3">
        <v>3</v>
      </c>
      <c r="K57" s="3">
        <v>9</v>
      </c>
      <c r="L57" s="3">
        <v>8</v>
      </c>
      <c r="M57" s="3">
        <v>7</v>
      </c>
      <c r="N57" s="3">
        <v>6</v>
      </c>
      <c r="O57" s="3">
        <v>5</v>
      </c>
      <c r="P57" s="3">
        <v>4</v>
      </c>
      <c r="Q57" s="3">
        <v>3</v>
      </c>
      <c r="R57" s="3">
        <v>3</v>
      </c>
      <c r="S57" s="3">
        <v>3</v>
      </c>
      <c r="T57" s="3">
        <v>3</v>
      </c>
      <c r="U57" s="3">
        <v>3</v>
      </c>
      <c r="V57" s="3">
        <v>3</v>
      </c>
      <c r="AB57" s="1">
        <v>44</v>
      </c>
      <c r="AC57" s="1" t="s">
        <v>204</v>
      </c>
      <c r="AD57" s="2" t="s">
        <v>205</v>
      </c>
      <c r="AE57" s="2" t="s">
        <v>43</v>
      </c>
      <c r="AF57" s="2"/>
      <c r="AG57" s="3" t="str">
        <f t="shared" si="32"/>
        <v xml:space="preserve">चवालीस  </v>
      </c>
      <c r="AH57" s="3" t="str">
        <f t="shared" si="52"/>
        <v xml:space="preserve">FORTY FOUR  </v>
      </c>
      <c r="AI57" s="3" t="str">
        <f t="shared" si="53"/>
        <v xml:space="preserve">फोर्टी फोर  </v>
      </c>
    </row>
    <row r="58" spans="6:35" hidden="1" x14ac:dyDescent="0.25">
      <c r="F58" s="3">
        <v>4</v>
      </c>
      <c r="G58" s="3">
        <v>4</v>
      </c>
      <c r="H58" s="3">
        <v>4</v>
      </c>
      <c r="I58" s="3">
        <v>4</v>
      </c>
      <c r="J58" s="3">
        <v>4</v>
      </c>
      <c r="K58" s="3">
        <v>9</v>
      </c>
      <c r="L58" s="3">
        <v>8</v>
      </c>
      <c r="M58" s="3">
        <v>7</v>
      </c>
      <c r="N58" s="3">
        <v>6</v>
      </c>
      <c r="O58" s="3">
        <v>5</v>
      </c>
      <c r="P58" s="3">
        <v>4</v>
      </c>
      <c r="Q58" s="3">
        <v>4</v>
      </c>
      <c r="R58" s="3">
        <v>4</v>
      </c>
      <c r="S58" s="3">
        <v>4</v>
      </c>
      <c r="T58" s="3">
        <v>4</v>
      </c>
      <c r="U58" s="3">
        <v>4</v>
      </c>
      <c r="V58" s="3">
        <v>4</v>
      </c>
      <c r="AB58" s="1">
        <v>45</v>
      </c>
      <c r="AC58" s="1" t="s">
        <v>206</v>
      </c>
      <c r="AD58" s="2" t="s">
        <v>207</v>
      </c>
      <c r="AE58" s="2" t="s">
        <v>44</v>
      </c>
      <c r="AF58" s="2"/>
      <c r="AG58" s="3" t="str">
        <f t="shared" si="32"/>
        <v xml:space="preserve">पैंतालीस  </v>
      </c>
      <c r="AH58" s="3" t="str">
        <f t="shared" si="52"/>
        <v xml:space="preserve">FORTY FIVE  </v>
      </c>
      <c r="AI58" s="3" t="str">
        <f t="shared" si="53"/>
        <v xml:space="preserve">फोर्टी फाइव  </v>
      </c>
    </row>
    <row r="59" spans="6:35" hidden="1" x14ac:dyDescent="0.25">
      <c r="F59" s="3">
        <v>5</v>
      </c>
      <c r="G59" s="3">
        <v>5</v>
      </c>
      <c r="H59" s="3">
        <v>5</v>
      </c>
      <c r="I59" s="3">
        <v>5</v>
      </c>
      <c r="J59" s="3">
        <v>5</v>
      </c>
      <c r="K59" s="3">
        <v>9</v>
      </c>
      <c r="L59" s="3">
        <v>8</v>
      </c>
      <c r="M59" s="3">
        <v>7</v>
      </c>
      <c r="N59" s="3">
        <v>6</v>
      </c>
      <c r="O59" s="3">
        <v>5</v>
      </c>
      <c r="P59" s="3">
        <v>5</v>
      </c>
      <c r="Q59" s="3">
        <v>5</v>
      </c>
      <c r="R59" s="3">
        <v>5</v>
      </c>
      <c r="S59" s="3">
        <v>5</v>
      </c>
      <c r="T59" s="3">
        <v>5</v>
      </c>
      <c r="U59" s="3">
        <v>5</v>
      </c>
      <c r="V59" s="3">
        <v>5</v>
      </c>
      <c r="AB59" s="1">
        <v>46</v>
      </c>
      <c r="AC59" s="1" t="s">
        <v>208</v>
      </c>
      <c r="AD59" s="2" t="s">
        <v>209</v>
      </c>
      <c r="AE59" s="2" t="s">
        <v>45</v>
      </c>
      <c r="AF59" s="2"/>
      <c r="AG59" s="3" t="str">
        <f t="shared" si="32"/>
        <v xml:space="preserve">छियालीस  </v>
      </c>
      <c r="AH59" s="3" t="str">
        <f t="shared" si="52"/>
        <v xml:space="preserve">FORTY SIX  </v>
      </c>
      <c r="AI59" s="3" t="str">
        <f t="shared" si="53"/>
        <v xml:space="preserve">फोर्टी सिक्स  </v>
      </c>
    </row>
    <row r="60" spans="6:35" hidden="1" x14ac:dyDescent="0.25">
      <c r="F60" s="3">
        <v>6</v>
      </c>
      <c r="G60" s="3">
        <v>6</v>
      </c>
      <c r="H60" s="3">
        <v>6</v>
      </c>
      <c r="I60" s="3">
        <v>6</v>
      </c>
      <c r="J60" s="3">
        <v>6</v>
      </c>
      <c r="K60" s="3">
        <v>9</v>
      </c>
      <c r="L60" s="3">
        <v>8</v>
      </c>
      <c r="M60" s="3">
        <v>7</v>
      </c>
      <c r="N60" s="3">
        <v>6</v>
      </c>
      <c r="O60" s="3">
        <v>6</v>
      </c>
      <c r="P60" s="3">
        <v>6</v>
      </c>
      <c r="Q60" s="3">
        <v>6</v>
      </c>
      <c r="R60" s="3">
        <v>6</v>
      </c>
      <c r="S60" s="3">
        <v>6</v>
      </c>
      <c r="T60" s="3">
        <v>6</v>
      </c>
      <c r="U60" s="3">
        <v>6</v>
      </c>
      <c r="V60" s="3">
        <v>6</v>
      </c>
      <c r="AB60" s="1">
        <v>47</v>
      </c>
      <c r="AC60" s="1" t="s">
        <v>210</v>
      </c>
      <c r="AD60" s="2" t="s">
        <v>211</v>
      </c>
      <c r="AE60" s="2" t="s">
        <v>46</v>
      </c>
      <c r="AF60" s="2"/>
      <c r="AG60" s="3" t="str">
        <f t="shared" si="32"/>
        <v xml:space="preserve">सेंतालीस  </v>
      </c>
      <c r="AH60" s="3" t="str">
        <f t="shared" si="52"/>
        <v xml:space="preserve">FORTY SEVEN  </v>
      </c>
      <c r="AI60" s="3" t="str">
        <f t="shared" si="53"/>
        <v xml:space="preserve">फोर्टी सेवन  </v>
      </c>
    </row>
    <row r="61" spans="6:35" hidden="1" x14ac:dyDescent="0.25">
      <c r="F61" s="3">
        <v>7</v>
      </c>
      <c r="G61" s="3">
        <v>7</v>
      </c>
      <c r="H61" s="3">
        <v>7</v>
      </c>
      <c r="I61" s="3">
        <v>7</v>
      </c>
      <c r="J61" s="3">
        <v>7</v>
      </c>
      <c r="K61" s="3">
        <v>9</v>
      </c>
      <c r="L61" s="3">
        <v>8</v>
      </c>
      <c r="M61" s="3">
        <v>7</v>
      </c>
      <c r="N61" s="3">
        <v>7</v>
      </c>
      <c r="O61" s="3">
        <v>7</v>
      </c>
      <c r="P61" s="3">
        <v>7</v>
      </c>
      <c r="Q61" s="3">
        <v>7</v>
      </c>
      <c r="R61" s="3">
        <v>7</v>
      </c>
      <c r="S61" s="3">
        <v>7</v>
      </c>
      <c r="T61" s="3">
        <v>7</v>
      </c>
      <c r="U61" s="3">
        <v>7</v>
      </c>
      <c r="V61" s="3">
        <v>7</v>
      </c>
      <c r="AB61" s="1">
        <v>48</v>
      </c>
      <c r="AC61" s="1" t="s">
        <v>212</v>
      </c>
      <c r="AD61" s="2" t="s">
        <v>213</v>
      </c>
      <c r="AE61" s="2" t="s">
        <v>47</v>
      </c>
      <c r="AF61" s="2"/>
      <c r="AG61" s="3" t="str">
        <f t="shared" si="32"/>
        <v xml:space="preserve">अठतालीस  </v>
      </c>
      <c r="AH61" s="3" t="str">
        <f t="shared" si="52"/>
        <v xml:space="preserve">FORTY EIGHT  </v>
      </c>
      <c r="AI61" s="3" t="str">
        <f t="shared" si="53"/>
        <v xml:space="preserve">फोर्टी एट  </v>
      </c>
    </row>
    <row r="62" spans="6:35" hidden="1" x14ac:dyDescent="0.25">
      <c r="F62" s="3">
        <v>8</v>
      </c>
      <c r="G62" s="3">
        <v>8</v>
      </c>
      <c r="H62" s="3">
        <v>8</v>
      </c>
      <c r="I62" s="3">
        <v>8</v>
      </c>
      <c r="J62" s="3">
        <v>8</v>
      </c>
      <c r="K62" s="3">
        <v>9</v>
      </c>
      <c r="L62" s="3">
        <v>8</v>
      </c>
      <c r="M62" s="3">
        <v>8</v>
      </c>
      <c r="N62" s="3">
        <v>8</v>
      </c>
      <c r="O62" s="3">
        <v>8</v>
      </c>
      <c r="P62" s="3">
        <v>8</v>
      </c>
      <c r="Q62" s="3">
        <v>8</v>
      </c>
      <c r="R62" s="3">
        <v>8</v>
      </c>
      <c r="S62" s="3">
        <v>8</v>
      </c>
      <c r="T62" s="3">
        <v>8</v>
      </c>
      <c r="U62" s="3">
        <v>8</v>
      </c>
      <c r="V62" s="3">
        <v>8</v>
      </c>
      <c r="AB62" s="1">
        <v>49</v>
      </c>
      <c r="AC62" s="1" t="s">
        <v>214</v>
      </c>
      <c r="AD62" s="2" t="s">
        <v>215</v>
      </c>
      <c r="AE62" s="2" t="s">
        <v>48</v>
      </c>
      <c r="AF62" s="2"/>
      <c r="AG62" s="3" t="str">
        <f t="shared" si="32"/>
        <v xml:space="preserve">उनपचास  </v>
      </c>
      <c r="AH62" s="3" t="str">
        <f t="shared" si="52"/>
        <v xml:space="preserve">FORTY NINE  </v>
      </c>
      <c r="AI62" s="3" t="str">
        <f t="shared" si="53"/>
        <v xml:space="preserve">फोर्टी नाइन  </v>
      </c>
    </row>
    <row r="63" spans="6:35" hidden="1" x14ac:dyDescent="0.25">
      <c r="F63" s="3">
        <v>9</v>
      </c>
      <c r="G63" s="3">
        <v>9</v>
      </c>
      <c r="H63" s="3">
        <v>9</v>
      </c>
      <c r="I63" s="3">
        <v>9</v>
      </c>
      <c r="J63" s="3">
        <v>9</v>
      </c>
      <c r="K63" s="3">
        <v>9</v>
      </c>
      <c r="L63" s="3">
        <v>9</v>
      </c>
      <c r="M63" s="3">
        <v>9</v>
      </c>
      <c r="N63" s="3">
        <v>9</v>
      </c>
      <c r="O63" s="3">
        <v>9</v>
      </c>
      <c r="P63" s="3">
        <v>9</v>
      </c>
      <c r="Q63" s="3">
        <v>9</v>
      </c>
      <c r="R63" s="3">
        <v>9</v>
      </c>
      <c r="S63" s="3">
        <v>9</v>
      </c>
      <c r="T63" s="3">
        <v>9</v>
      </c>
      <c r="U63" s="3">
        <v>9</v>
      </c>
      <c r="V63" s="3">
        <v>9</v>
      </c>
      <c r="AB63" s="1">
        <v>50</v>
      </c>
      <c r="AC63" s="1" t="s">
        <v>216</v>
      </c>
      <c r="AD63" s="2" t="s">
        <v>217</v>
      </c>
      <c r="AE63" s="2" t="s">
        <v>49</v>
      </c>
      <c r="AF63" s="2"/>
      <c r="AG63" s="3" t="str">
        <f t="shared" si="32"/>
        <v xml:space="preserve">पचास  </v>
      </c>
      <c r="AH63" s="3" t="str">
        <f t="shared" si="52"/>
        <v xml:space="preserve">FIFTY  </v>
      </c>
      <c r="AI63" s="3" t="str">
        <f t="shared" si="53"/>
        <v xml:space="preserve">फिफ्टी  </v>
      </c>
    </row>
    <row r="64" spans="6:35" hidden="1" x14ac:dyDescent="0.25">
      <c r="K64" s="3">
        <f>F75</f>
        <v>0</v>
      </c>
      <c r="L64" s="3">
        <f>F74</f>
        <v>0</v>
      </c>
      <c r="M64" s="3">
        <f>F73</f>
        <v>0</v>
      </c>
      <c r="N64" s="3">
        <f>F72</f>
        <v>0</v>
      </c>
      <c r="O64" s="3">
        <f>F71</f>
        <v>0</v>
      </c>
      <c r="P64" s="3">
        <f>F70</f>
        <v>0</v>
      </c>
      <c r="Q64" s="3">
        <f>F69</f>
        <v>0</v>
      </c>
      <c r="R64" s="3">
        <f>F68</f>
        <v>0</v>
      </c>
      <c r="S64" s="3">
        <f>F67</f>
        <v>0</v>
      </c>
      <c r="AB64" s="1">
        <v>51</v>
      </c>
      <c r="AC64" s="1" t="s">
        <v>218</v>
      </c>
      <c r="AD64" s="2" t="s">
        <v>219</v>
      </c>
      <c r="AE64" s="2" t="s">
        <v>50</v>
      </c>
      <c r="AF64" s="2"/>
      <c r="AG64" s="3" t="str">
        <f t="shared" si="32"/>
        <v xml:space="preserve">इक्यावन  </v>
      </c>
      <c r="AH64" s="3" t="str">
        <f t="shared" si="52"/>
        <v xml:space="preserve">FIFTY ONE  </v>
      </c>
      <c r="AI64" s="3" t="str">
        <f t="shared" si="53"/>
        <v xml:space="preserve">फिफ्टी वन  </v>
      </c>
    </row>
    <row r="65" spans="4:35" hidden="1" x14ac:dyDescent="0.25">
      <c r="K65" s="3">
        <f t="shared" ref="K65:K66" si="62">K64</f>
        <v>0</v>
      </c>
      <c r="L65" s="3">
        <f t="shared" ref="L65:L66" si="63">L64</f>
        <v>0</v>
      </c>
      <c r="M65" s="3">
        <f t="shared" ref="M65:M66" si="64">M64</f>
        <v>0</v>
      </c>
      <c r="N65" s="3">
        <f t="shared" ref="N65:N66" si="65">N64</f>
        <v>0</v>
      </c>
      <c r="O65" s="3">
        <f t="shared" ref="O65:O66" si="66">O64</f>
        <v>0</v>
      </c>
      <c r="P65" s="3">
        <f t="shared" ref="P65:P66" si="67">P64</f>
        <v>0</v>
      </c>
      <c r="Q65" s="3">
        <f t="shared" ref="Q65:Q66" si="68">Q64</f>
        <v>0</v>
      </c>
      <c r="R65" s="3">
        <f t="shared" ref="R65" si="69">R64</f>
        <v>0</v>
      </c>
      <c r="S65" s="3">
        <f>S64</f>
        <v>0</v>
      </c>
      <c r="AB65" s="1">
        <v>52</v>
      </c>
      <c r="AC65" s="1" t="s">
        <v>220</v>
      </c>
      <c r="AD65" s="2" t="s">
        <v>221</v>
      </c>
      <c r="AE65" s="2" t="s">
        <v>51</v>
      </c>
      <c r="AF65" s="2"/>
      <c r="AG65" s="3" t="str">
        <f t="shared" si="32"/>
        <v xml:space="preserve">बावन  </v>
      </c>
      <c r="AH65" s="3" t="str">
        <f t="shared" si="52"/>
        <v xml:space="preserve">FIFTY TWO  </v>
      </c>
      <c r="AI65" s="3" t="str">
        <f t="shared" si="53"/>
        <v xml:space="preserve">फिफ्टी टू  </v>
      </c>
    </row>
    <row r="66" spans="4:35" hidden="1" x14ac:dyDescent="0.25">
      <c r="K66" s="3">
        <f t="shared" si="62"/>
        <v>0</v>
      </c>
      <c r="L66" s="3">
        <f t="shared" si="63"/>
        <v>0</v>
      </c>
      <c r="M66" s="3">
        <f t="shared" si="64"/>
        <v>0</v>
      </c>
      <c r="N66" s="3">
        <f t="shared" si="65"/>
        <v>0</v>
      </c>
      <c r="O66" s="3">
        <f t="shared" si="66"/>
        <v>0</v>
      </c>
      <c r="P66" s="3">
        <f t="shared" si="67"/>
        <v>0</v>
      </c>
      <c r="Q66" s="3">
        <f t="shared" si="68"/>
        <v>0</v>
      </c>
      <c r="R66" s="3">
        <f>R65</f>
        <v>0</v>
      </c>
      <c r="S66" s="3">
        <f>S65</f>
        <v>0</v>
      </c>
      <c r="AB66" s="1">
        <v>53</v>
      </c>
      <c r="AC66" s="1" t="s">
        <v>222</v>
      </c>
      <c r="AD66" s="2" t="s">
        <v>223</v>
      </c>
      <c r="AE66" s="2" t="s">
        <v>52</v>
      </c>
      <c r="AF66" s="2"/>
      <c r="AG66" s="3" t="str">
        <f t="shared" si="32"/>
        <v xml:space="preserve">तरेपन  </v>
      </c>
      <c r="AH66" s="3" t="str">
        <f t="shared" si="52"/>
        <v xml:space="preserve">FIFTY THREE  </v>
      </c>
      <c r="AI66" s="3" t="str">
        <f t="shared" si="53"/>
        <v xml:space="preserve">फिफ्टी थ्री  </v>
      </c>
    </row>
    <row r="67" spans="4:35" hidden="1" x14ac:dyDescent="0.25">
      <c r="E67" s="3">
        <v>0</v>
      </c>
      <c r="F67" s="3">
        <f>AC3</f>
        <v>0</v>
      </c>
      <c r="G67" s="3">
        <f t="shared" ref="G67" si="70">F67</f>
        <v>0</v>
      </c>
      <c r="H67" s="3">
        <f t="shared" ref="H67:V67" si="71">G67</f>
        <v>0</v>
      </c>
      <c r="I67" s="3">
        <f t="shared" si="71"/>
        <v>0</v>
      </c>
      <c r="J67" s="3">
        <f t="shared" si="71"/>
        <v>0</v>
      </c>
      <c r="K67" s="3">
        <f t="shared" ref="K67:K74" si="72">K68</f>
        <v>0</v>
      </c>
      <c r="L67" s="3">
        <f t="shared" ref="L67:L73" si="73">L68</f>
        <v>0</v>
      </c>
      <c r="M67" s="3">
        <f t="shared" ref="M67:M72" si="74">M68</f>
        <v>0</v>
      </c>
      <c r="N67" s="3">
        <f t="shared" ref="N67:N71" si="75">N68</f>
        <v>0</v>
      </c>
      <c r="O67" s="3">
        <f t="shared" ref="O67:O70" si="76">O68</f>
        <v>0</v>
      </c>
      <c r="P67" s="3">
        <f t="shared" ref="P67:P69" si="77">P68</f>
        <v>0</v>
      </c>
      <c r="Q67" s="3">
        <f t="shared" ref="Q67:Q68" si="78">Q68</f>
        <v>0</v>
      </c>
      <c r="R67" s="3">
        <f>R68</f>
        <v>0</v>
      </c>
      <c r="S67" s="3">
        <f>F67</f>
        <v>0</v>
      </c>
      <c r="T67" s="3">
        <f t="shared" si="71"/>
        <v>0</v>
      </c>
      <c r="U67" s="3">
        <f t="shared" si="71"/>
        <v>0</v>
      </c>
      <c r="V67" s="3">
        <f t="shared" si="71"/>
        <v>0</v>
      </c>
      <c r="AB67" s="1">
        <v>54</v>
      </c>
      <c r="AC67" s="1" t="s">
        <v>224</v>
      </c>
      <c r="AD67" s="2" t="s">
        <v>225</v>
      </c>
      <c r="AE67" s="2" t="s">
        <v>53</v>
      </c>
      <c r="AF67" s="2"/>
      <c r="AG67" s="3" t="str">
        <f t="shared" si="32"/>
        <v xml:space="preserve">चौपन  </v>
      </c>
      <c r="AH67" s="3" t="str">
        <f t="shared" si="52"/>
        <v xml:space="preserve">FIFTY FOUR  </v>
      </c>
      <c r="AI67" s="3" t="str">
        <f t="shared" si="53"/>
        <v xml:space="preserve">फिफ्टी फोर  </v>
      </c>
    </row>
    <row r="68" spans="4:35" hidden="1" x14ac:dyDescent="0.25">
      <c r="E68" s="3">
        <v>1</v>
      </c>
      <c r="F68" s="3">
        <f t="shared" ref="F68:F75" si="79">AC4</f>
        <v>0</v>
      </c>
      <c r="G68" s="3">
        <f t="shared" ref="G68:V68" si="80">F68</f>
        <v>0</v>
      </c>
      <c r="H68" s="3">
        <f t="shared" si="80"/>
        <v>0</v>
      </c>
      <c r="I68" s="3">
        <f t="shared" si="80"/>
        <v>0</v>
      </c>
      <c r="J68" s="3">
        <f t="shared" si="80"/>
        <v>0</v>
      </c>
      <c r="K68" s="3">
        <f t="shared" si="72"/>
        <v>0</v>
      </c>
      <c r="L68" s="3">
        <f t="shared" si="73"/>
        <v>0</v>
      </c>
      <c r="M68" s="3">
        <f t="shared" si="74"/>
        <v>0</v>
      </c>
      <c r="N68" s="3">
        <f t="shared" si="75"/>
        <v>0</v>
      </c>
      <c r="O68" s="3">
        <f t="shared" si="76"/>
        <v>0</v>
      </c>
      <c r="P68" s="3">
        <f t="shared" si="77"/>
        <v>0</v>
      </c>
      <c r="Q68" s="3">
        <f t="shared" si="78"/>
        <v>0</v>
      </c>
      <c r="R68" s="3">
        <f>F68</f>
        <v>0</v>
      </c>
      <c r="S68" s="3">
        <f t="shared" si="80"/>
        <v>0</v>
      </c>
      <c r="T68" s="3">
        <f t="shared" si="80"/>
        <v>0</v>
      </c>
      <c r="U68" s="3">
        <f t="shared" si="80"/>
        <v>0</v>
      </c>
      <c r="V68" s="3">
        <f t="shared" si="80"/>
        <v>0</v>
      </c>
      <c r="AB68" s="1">
        <v>55</v>
      </c>
      <c r="AC68" s="1" t="s">
        <v>226</v>
      </c>
      <c r="AD68" s="2" t="s">
        <v>227</v>
      </c>
      <c r="AE68" s="2" t="s">
        <v>54</v>
      </c>
      <c r="AF68" s="2"/>
      <c r="AG68" s="3" t="str">
        <f t="shared" si="32"/>
        <v xml:space="preserve">पचपन  </v>
      </c>
      <c r="AH68" s="3" t="str">
        <f t="shared" si="52"/>
        <v xml:space="preserve">FIFTY FIVE  </v>
      </c>
      <c r="AI68" s="3" t="str">
        <f t="shared" si="53"/>
        <v xml:space="preserve">फिफ्टी फाइव  </v>
      </c>
    </row>
    <row r="69" spans="4:35" hidden="1" x14ac:dyDescent="0.25">
      <c r="E69" s="3">
        <v>2</v>
      </c>
      <c r="F69" s="3">
        <f t="shared" si="79"/>
        <v>0</v>
      </c>
      <c r="G69" s="3">
        <f t="shared" ref="G69:V69" si="81">F69</f>
        <v>0</v>
      </c>
      <c r="H69" s="3">
        <f t="shared" si="81"/>
        <v>0</v>
      </c>
      <c r="I69" s="3">
        <f t="shared" si="81"/>
        <v>0</v>
      </c>
      <c r="J69" s="3">
        <f t="shared" si="81"/>
        <v>0</v>
      </c>
      <c r="K69" s="3">
        <f t="shared" si="72"/>
        <v>0</v>
      </c>
      <c r="L69" s="3">
        <f t="shared" si="73"/>
        <v>0</v>
      </c>
      <c r="M69" s="3">
        <f t="shared" si="74"/>
        <v>0</v>
      </c>
      <c r="N69" s="3">
        <f t="shared" si="75"/>
        <v>0</v>
      </c>
      <c r="O69" s="3">
        <f t="shared" si="76"/>
        <v>0</v>
      </c>
      <c r="P69" s="3">
        <f t="shared" si="77"/>
        <v>0</v>
      </c>
      <c r="Q69" s="3">
        <f>F69</f>
        <v>0</v>
      </c>
      <c r="R69" s="3">
        <f t="shared" si="81"/>
        <v>0</v>
      </c>
      <c r="S69" s="3">
        <f t="shared" si="81"/>
        <v>0</v>
      </c>
      <c r="T69" s="3">
        <f t="shared" si="81"/>
        <v>0</v>
      </c>
      <c r="U69" s="3">
        <f t="shared" si="81"/>
        <v>0</v>
      </c>
      <c r="V69" s="3">
        <f t="shared" si="81"/>
        <v>0</v>
      </c>
      <c r="AB69" s="1">
        <v>56</v>
      </c>
      <c r="AC69" s="1" t="s">
        <v>228</v>
      </c>
      <c r="AD69" s="2" t="s">
        <v>229</v>
      </c>
      <c r="AE69" s="2" t="s">
        <v>55</v>
      </c>
      <c r="AF69" s="2"/>
      <c r="AG69" s="3" t="str">
        <f t="shared" si="32"/>
        <v xml:space="preserve">छप्पन  </v>
      </c>
      <c r="AH69" s="3" t="str">
        <f t="shared" si="52"/>
        <v xml:space="preserve">FIFTY SIX  </v>
      </c>
      <c r="AI69" s="3" t="str">
        <f t="shared" si="53"/>
        <v xml:space="preserve">फिफ्टी सिक्स  </v>
      </c>
    </row>
    <row r="70" spans="4:35" hidden="1" x14ac:dyDescent="0.25">
      <c r="E70" s="3">
        <v>3</v>
      </c>
      <c r="F70" s="3">
        <f t="shared" si="79"/>
        <v>0</v>
      </c>
      <c r="G70" s="3">
        <f t="shared" ref="G70:V70" si="82">F70</f>
        <v>0</v>
      </c>
      <c r="H70" s="3">
        <f t="shared" si="82"/>
        <v>0</v>
      </c>
      <c r="I70" s="3">
        <f t="shared" si="82"/>
        <v>0</v>
      </c>
      <c r="J70" s="3">
        <f t="shared" si="82"/>
        <v>0</v>
      </c>
      <c r="K70" s="3">
        <f t="shared" si="72"/>
        <v>0</v>
      </c>
      <c r="L70" s="3">
        <f t="shared" si="73"/>
        <v>0</v>
      </c>
      <c r="M70" s="3">
        <f t="shared" si="74"/>
        <v>0</v>
      </c>
      <c r="N70" s="3">
        <f t="shared" si="75"/>
        <v>0</v>
      </c>
      <c r="O70" s="3">
        <f t="shared" si="76"/>
        <v>0</v>
      </c>
      <c r="P70" s="3">
        <f>F70</f>
        <v>0</v>
      </c>
      <c r="Q70" s="3">
        <f t="shared" si="82"/>
        <v>0</v>
      </c>
      <c r="R70" s="3">
        <f t="shared" si="82"/>
        <v>0</v>
      </c>
      <c r="S70" s="3">
        <f t="shared" si="82"/>
        <v>0</v>
      </c>
      <c r="T70" s="3">
        <f t="shared" si="82"/>
        <v>0</v>
      </c>
      <c r="U70" s="3">
        <f t="shared" si="82"/>
        <v>0</v>
      </c>
      <c r="V70" s="3">
        <f t="shared" si="82"/>
        <v>0</v>
      </c>
      <c r="AB70" s="1">
        <v>57</v>
      </c>
      <c r="AC70" s="1" t="s">
        <v>230</v>
      </c>
      <c r="AD70" s="2" t="s">
        <v>231</v>
      </c>
      <c r="AE70" s="2" t="s">
        <v>56</v>
      </c>
      <c r="AF70" s="2"/>
      <c r="AG70" s="3" t="str">
        <f t="shared" si="32"/>
        <v xml:space="preserve">सतपन  </v>
      </c>
      <c r="AH70" s="3" t="str">
        <f t="shared" si="52"/>
        <v xml:space="preserve">FIFTY SEVEN  </v>
      </c>
      <c r="AI70" s="3" t="str">
        <f t="shared" si="53"/>
        <v xml:space="preserve">फिफ्टी सेवन  </v>
      </c>
    </row>
    <row r="71" spans="4:35" hidden="1" x14ac:dyDescent="0.25">
      <c r="E71" s="3">
        <v>4</v>
      </c>
      <c r="F71" s="3">
        <f t="shared" si="79"/>
        <v>0</v>
      </c>
      <c r="G71" s="3">
        <f t="shared" ref="G71:V71" si="83">F71</f>
        <v>0</v>
      </c>
      <c r="H71" s="3">
        <f t="shared" si="83"/>
        <v>0</v>
      </c>
      <c r="I71" s="3">
        <f t="shared" si="83"/>
        <v>0</v>
      </c>
      <c r="J71" s="3">
        <f t="shared" si="83"/>
        <v>0</v>
      </c>
      <c r="K71" s="3">
        <f t="shared" si="72"/>
        <v>0</v>
      </c>
      <c r="L71" s="3">
        <f t="shared" si="73"/>
        <v>0</v>
      </c>
      <c r="M71" s="3">
        <f t="shared" si="74"/>
        <v>0</v>
      </c>
      <c r="N71" s="3">
        <f t="shared" si="75"/>
        <v>0</v>
      </c>
      <c r="O71" s="3">
        <f>F71</f>
        <v>0</v>
      </c>
      <c r="P71" s="3">
        <f t="shared" si="83"/>
        <v>0</v>
      </c>
      <c r="Q71" s="3">
        <f t="shared" si="83"/>
        <v>0</v>
      </c>
      <c r="R71" s="3">
        <f t="shared" si="83"/>
        <v>0</v>
      </c>
      <c r="S71" s="3">
        <f t="shared" si="83"/>
        <v>0</v>
      </c>
      <c r="T71" s="3">
        <f t="shared" si="83"/>
        <v>0</v>
      </c>
      <c r="U71" s="3">
        <f t="shared" si="83"/>
        <v>0</v>
      </c>
      <c r="V71" s="3">
        <f t="shared" si="83"/>
        <v>0</v>
      </c>
      <c r="AB71" s="1">
        <v>58</v>
      </c>
      <c r="AC71" s="1" t="s">
        <v>232</v>
      </c>
      <c r="AD71" s="2" t="s">
        <v>233</v>
      </c>
      <c r="AE71" s="2" t="s">
        <v>57</v>
      </c>
      <c r="AF71" s="2"/>
      <c r="AG71" s="3" t="str">
        <f t="shared" si="32"/>
        <v xml:space="preserve">अठपन  </v>
      </c>
      <c r="AH71" s="3" t="str">
        <f t="shared" si="52"/>
        <v xml:space="preserve">FIFTY EIGHT  </v>
      </c>
      <c r="AI71" s="3" t="str">
        <f t="shared" si="53"/>
        <v xml:space="preserve">फिफ्टी एट  </v>
      </c>
    </row>
    <row r="72" spans="4:35" hidden="1" x14ac:dyDescent="0.25">
      <c r="E72" s="3">
        <v>5</v>
      </c>
      <c r="F72" s="3">
        <f t="shared" si="79"/>
        <v>0</v>
      </c>
      <c r="G72" s="3">
        <f t="shared" ref="G72:V72" si="84">F72</f>
        <v>0</v>
      </c>
      <c r="H72" s="3">
        <f t="shared" si="84"/>
        <v>0</v>
      </c>
      <c r="I72" s="3">
        <f t="shared" si="84"/>
        <v>0</v>
      </c>
      <c r="J72" s="3">
        <f t="shared" si="84"/>
        <v>0</v>
      </c>
      <c r="K72" s="3">
        <f t="shared" si="72"/>
        <v>0</v>
      </c>
      <c r="L72" s="3">
        <f t="shared" si="73"/>
        <v>0</v>
      </c>
      <c r="M72" s="3">
        <f t="shared" si="74"/>
        <v>0</v>
      </c>
      <c r="N72" s="3">
        <f>F72</f>
        <v>0</v>
      </c>
      <c r="O72" s="3">
        <f t="shared" si="84"/>
        <v>0</v>
      </c>
      <c r="P72" s="3">
        <f t="shared" si="84"/>
        <v>0</v>
      </c>
      <c r="Q72" s="3">
        <f t="shared" si="84"/>
        <v>0</v>
      </c>
      <c r="R72" s="3">
        <f t="shared" si="84"/>
        <v>0</v>
      </c>
      <c r="S72" s="3">
        <f t="shared" si="84"/>
        <v>0</v>
      </c>
      <c r="T72" s="3">
        <f t="shared" si="84"/>
        <v>0</v>
      </c>
      <c r="U72" s="3">
        <f t="shared" si="84"/>
        <v>0</v>
      </c>
      <c r="V72" s="3">
        <f t="shared" si="84"/>
        <v>0</v>
      </c>
      <c r="AB72" s="1">
        <v>59</v>
      </c>
      <c r="AC72" s="1" t="s">
        <v>234</v>
      </c>
      <c r="AD72" s="2" t="s">
        <v>235</v>
      </c>
      <c r="AE72" s="2" t="s">
        <v>58</v>
      </c>
      <c r="AF72" s="2"/>
      <c r="AG72" s="3" t="str">
        <f t="shared" si="32"/>
        <v xml:space="preserve">उनसठ  </v>
      </c>
      <c r="AH72" s="3" t="str">
        <f t="shared" si="52"/>
        <v xml:space="preserve">FIFTY NINE  </v>
      </c>
      <c r="AI72" s="3" t="str">
        <f t="shared" si="53"/>
        <v xml:space="preserve">फिफ्टी नाइन  </v>
      </c>
    </row>
    <row r="73" spans="4:35" hidden="1" x14ac:dyDescent="0.25">
      <c r="E73" s="3">
        <v>6</v>
      </c>
      <c r="F73" s="3">
        <f t="shared" si="79"/>
        <v>0</v>
      </c>
      <c r="G73" s="3">
        <f t="shared" ref="G73:V73" si="85">F73</f>
        <v>0</v>
      </c>
      <c r="H73" s="3">
        <f t="shared" si="85"/>
        <v>0</v>
      </c>
      <c r="I73" s="3">
        <f t="shared" si="85"/>
        <v>0</v>
      </c>
      <c r="J73" s="3">
        <f t="shared" si="85"/>
        <v>0</v>
      </c>
      <c r="K73" s="3">
        <f t="shared" si="72"/>
        <v>0</v>
      </c>
      <c r="L73" s="3">
        <f t="shared" si="73"/>
        <v>0</v>
      </c>
      <c r="M73" s="3">
        <f>F73</f>
        <v>0</v>
      </c>
      <c r="N73" s="3">
        <f t="shared" si="85"/>
        <v>0</v>
      </c>
      <c r="O73" s="3">
        <f t="shared" si="85"/>
        <v>0</v>
      </c>
      <c r="P73" s="3">
        <f t="shared" si="85"/>
        <v>0</v>
      </c>
      <c r="Q73" s="3">
        <f t="shared" si="85"/>
        <v>0</v>
      </c>
      <c r="R73" s="3">
        <f t="shared" si="85"/>
        <v>0</v>
      </c>
      <c r="S73" s="3">
        <f t="shared" si="85"/>
        <v>0</v>
      </c>
      <c r="T73" s="3">
        <f t="shared" si="85"/>
        <v>0</v>
      </c>
      <c r="U73" s="3">
        <f t="shared" si="85"/>
        <v>0</v>
      </c>
      <c r="V73" s="3">
        <f t="shared" si="85"/>
        <v>0</v>
      </c>
      <c r="AB73" s="1">
        <v>60</v>
      </c>
      <c r="AC73" s="1" t="s">
        <v>236</v>
      </c>
      <c r="AD73" s="2" t="s">
        <v>237</v>
      </c>
      <c r="AE73" s="2" t="s">
        <v>59</v>
      </c>
      <c r="AF73" s="2"/>
      <c r="AG73" s="3" t="str">
        <f t="shared" si="32"/>
        <v xml:space="preserve">साठ  </v>
      </c>
      <c r="AH73" s="3" t="str">
        <f t="shared" si="52"/>
        <v xml:space="preserve">SIXTY  </v>
      </c>
      <c r="AI73" s="3" t="str">
        <f t="shared" si="53"/>
        <v xml:space="preserve">सिक्सटी  </v>
      </c>
    </row>
    <row r="74" spans="4:35" hidden="1" x14ac:dyDescent="0.25">
      <c r="E74" s="3">
        <v>7</v>
      </c>
      <c r="F74" s="3">
        <f t="shared" si="79"/>
        <v>0</v>
      </c>
      <c r="G74" s="3">
        <f t="shared" ref="G74:V74" si="86">F74</f>
        <v>0</v>
      </c>
      <c r="H74" s="3">
        <f t="shared" si="86"/>
        <v>0</v>
      </c>
      <c r="I74" s="3">
        <f t="shared" si="86"/>
        <v>0</v>
      </c>
      <c r="J74" s="3">
        <f t="shared" si="86"/>
        <v>0</v>
      </c>
      <c r="K74" s="3">
        <f t="shared" si="72"/>
        <v>0</v>
      </c>
      <c r="L74" s="3">
        <f>F74</f>
        <v>0</v>
      </c>
      <c r="M74" s="3">
        <f t="shared" si="86"/>
        <v>0</v>
      </c>
      <c r="N74" s="3">
        <f t="shared" si="86"/>
        <v>0</v>
      </c>
      <c r="O74" s="3">
        <f t="shared" si="86"/>
        <v>0</v>
      </c>
      <c r="P74" s="3">
        <f t="shared" si="86"/>
        <v>0</v>
      </c>
      <c r="Q74" s="3">
        <f t="shared" si="86"/>
        <v>0</v>
      </c>
      <c r="R74" s="3">
        <f t="shared" si="86"/>
        <v>0</v>
      </c>
      <c r="S74" s="3">
        <f t="shared" si="86"/>
        <v>0</v>
      </c>
      <c r="T74" s="3">
        <f t="shared" si="86"/>
        <v>0</v>
      </c>
      <c r="U74" s="3">
        <f t="shared" si="86"/>
        <v>0</v>
      </c>
      <c r="V74" s="3">
        <f t="shared" si="86"/>
        <v>0</v>
      </c>
      <c r="AB74" s="1">
        <v>61</v>
      </c>
      <c r="AC74" s="1" t="s">
        <v>238</v>
      </c>
      <c r="AD74" s="2" t="s">
        <v>239</v>
      </c>
      <c r="AE74" s="2" t="s">
        <v>60</v>
      </c>
      <c r="AF74" s="2"/>
      <c r="AG74" s="3" t="str">
        <f t="shared" si="32"/>
        <v xml:space="preserve">इकसठ  </v>
      </c>
      <c r="AH74" s="3" t="str">
        <f t="shared" si="52"/>
        <v xml:space="preserve">SIXTY ONE  </v>
      </c>
      <c r="AI74" s="3" t="str">
        <f t="shared" si="53"/>
        <v xml:space="preserve">सिक्सटी वन  </v>
      </c>
    </row>
    <row r="75" spans="4:35" hidden="1" x14ac:dyDescent="0.25">
      <c r="E75" s="3">
        <v>8</v>
      </c>
      <c r="F75" s="3">
        <f t="shared" si="79"/>
        <v>0</v>
      </c>
      <c r="G75" s="3">
        <f t="shared" ref="G75:V75" si="87">F75</f>
        <v>0</v>
      </c>
      <c r="H75" s="3">
        <f t="shared" si="87"/>
        <v>0</v>
      </c>
      <c r="I75" s="3">
        <f t="shared" si="87"/>
        <v>0</v>
      </c>
      <c r="J75" s="3">
        <f t="shared" si="87"/>
        <v>0</v>
      </c>
      <c r="K75" s="3">
        <f>F75</f>
        <v>0</v>
      </c>
      <c r="L75" s="3">
        <f t="shared" si="87"/>
        <v>0</v>
      </c>
      <c r="M75" s="3">
        <f t="shared" si="87"/>
        <v>0</v>
      </c>
      <c r="N75" s="3">
        <f t="shared" si="87"/>
        <v>0</v>
      </c>
      <c r="O75" s="3">
        <f t="shared" si="87"/>
        <v>0</v>
      </c>
      <c r="P75" s="3">
        <f t="shared" si="87"/>
        <v>0</v>
      </c>
      <c r="Q75" s="3">
        <f t="shared" si="87"/>
        <v>0</v>
      </c>
      <c r="R75" s="3">
        <f t="shared" si="87"/>
        <v>0</v>
      </c>
      <c r="S75" s="3">
        <f t="shared" si="87"/>
        <v>0</v>
      </c>
      <c r="T75" s="3">
        <f t="shared" si="87"/>
        <v>0</v>
      </c>
      <c r="U75" s="3">
        <f t="shared" si="87"/>
        <v>0</v>
      </c>
      <c r="V75" s="3">
        <f t="shared" si="87"/>
        <v>0</v>
      </c>
      <c r="AB75" s="1">
        <v>62</v>
      </c>
      <c r="AC75" s="1" t="s">
        <v>240</v>
      </c>
      <c r="AD75" s="2" t="s">
        <v>241</v>
      </c>
      <c r="AE75" s="2" t="s">
        <v>61</v>
      </c>
      <c r="AF75" s="2"/>
      <c r="AG75" s="3" t="str">
        <f t="shared" si="32"/>
        <v xml:space="preserve">बासठ  </v>
      </c>
      <c r="AH75" s="3" t="str">
        <f t="shared" si="52"/>
        <v xml:space="preserve">SIXTY TWO  </v>
      </c>
      <c r="AI75" s="3" t="str">
        <f t="shared" si="53"/>
        <v xml:space="preserve">सिक्सटी टू  </v>
      </c>
    </row>
    <row r="76" spans="4:35" hidden="1" x14ac:dyDescent="0.25">
      <c r="K76" s="3">
        <v>18</v>
      </c>
      <c r="L76" s="3">
        <v>16</v>
      </c>
      <c r="M76" s="3">
        <v>14</v>
      </c>
      <c r="N76" s="3">
        <v>12</v>
      </c>
      <c r="O76" s="3">
        <v>10</v>
      </c>
      <c r="P76" s="3">
        <v>8</v>
      </c>
      <c r="Q76" s="3">
        <v>6</v>
      </c>
      <c r="R76" s="3">
        <v>4</v>
      </c>
      <c r="S76" s="3">
        <v>2</v>
      </c>
      <c r="AB76" s="1">
        <v>63</v>
      </c>
      <c r="AC76" s="1" t="s">
        <v>242</v>
      </c>
      <c r="AD76" s="2" t="s">
        <v>243</v>
      </c>
      <c r="AE76" s="2" t="s">
        <v>62</v>
      </c>
      <c r="AF76" s="2"/>
      <c r="AG76" s="3" t="str">
        <f t="shared" si="32"/>
        <v xml:space="preserve">तरेसठ  </v>
      </c>
      <c r="AH76" s="3" t="str">
        <f t="shared" si="52"/>
        <v xml:space="preserve">SIXTY THREE  </v>
      </c>
      <c r="AI76" s="3" t="str">
        <f t="shared" si="53"/>
        <v xml:space="preserve">सिक्सटी थ्री  </v>
      </c>
    </row>
    <row r="77" spans="4:35" hidden="1" x14ac:dyDescent="0.25">
      <c r="K77" s="3">
        <v>18</v>
      </c>
      <c r="L77" s="3">
        <v>16</v>
      </c>
      <c r="M77" s="3">
        <v>14</v>
      </c>
      <c r="N77" s="3">
        <v>12</v>
      </c>
      <c r="O77" s="3">
        <v>10</v>
      </c>
      <c r="P77" s="3">
        <v>8</v>
      </c>
      <c r="Q77" s="3">
        <v>6</v>
      </c>
      <c r="R77" s="3">
        <v>4</v>
      </c>
      <c r="S77" s="3">
        <v>2</v>
      </c>
      <c r="AB77" s="1">
        <v>64</v>
      </c>
      <c r="AC77" s="1" t="s">
        <v>244</v>
      </c>
      <c r="AD77" s="2" t="s">
        <v>245</v>
      </c>
      <c r="AE77" s="2" t="s">
        <v>63</v>
      </c>
      <c r="AF77" s="2"/>
      <c r="AG77" s="3" t="str">
        <f t="shared" si="32"/>
        <v xml:space="preserve">चोसठ  </v>
      </c>
      <c r="AH77" s="3" t="str">
        <f t="shared" si="52"/>
        <v xml:space="preserve">SIXTY FOUR  </v>
      </c>
      <c r="AI77" s="3" t="str">
        <f t="shared" si="53"/>
        <v xml:space="preserve">सिक्सटी फोर  </v>
      </c>
    </row>
    <row r="78" spans="4:35" hidden="1" x14ac:dyDescent="0.25">
      <c r="K78" s="3">
        <v>18</v>
      </c>
      <c r="L78" s="3">
        <v>16</v>
      </c>
      <c r="M78" s="3">
        <v>14</v>
      </c>
      <c r="N78" s="3">
        <v>12</v>
      </c>
      <c r="O78" s="3">
        <v>10</v>
      </c>
      <c r="P78" s="3">
        <v>8</v>
      </c>
      <c r="Q78" s="3">
        <v>6</v>
      </c>
      <c r="R78" s="3">
        <v>4</v>
      </c>
      <c r="S78" s="3">
        <v>2</v>
      </c>
      <c r="AB78" s="1">
        <v>65</v>
      </c>
      <c r="AC78" s="1" t="s">
        <v>246</v>
      </c>
      <c r="AD78" s="2" t="s">
        <v>247</v>
      </c>
      <c r="AE78" s="2" t="s">
        <v>64</v>
      </c>
      <c r="AF78" s="2"/>
      <c r="AG78" s="3" t="str">
        <f t="shared" si="32"/>
        <v xml:space="preserve">पेंसठ  </v>
      </c>
      <c r="AH78" s="3" t="str">
        <f t="shared" si="52"/>
        <v xml:space="preserve">SIXTY FIVE  </v>
      </c>
      <c r="AI78" s="3" t="str">
        <f t="shared" si="53"/>
        <v xml:space="preserve">सिक्सटी फाइव  </v>
      </c>
    </row>
    <row r="79" spans="4:35" hidden="1" x14ac:dyDescent="0.25">
      <c r="D79" s="3">
        <v>1</v>
      </c>
      <c r="E79" s="3">
        <v>2</v>
      </c>
      <c r="F79" s="3">
        <v>2</v>
      </c>
      <c r="G79" s="3">
        <v>2</v>
      </c>
      <c r="H79" s="3">
        <v>2</v>
      </c>
      <c r="I79" s="3">
        <v>2</v>
      </c>
      <c r="J79" s="3">
        <v>2</v>
      </c>
      <c r="K79" s="3">
        <v>18</v>
      </c>
      <c r="L79" s="3">
        <v>16</v>
      </c>
      <c r="M79" s="3">
        <v>14</v>
      </c>
      <c r="N79" s="3">
        <v>12</v>
      </c>
      <c r="O79" s="3">
        <v>10</v>
      </c>
      <c r="P79" s="3">
        <v>8</v>
      </c>
      <c r="Q79" s="3">
        <v>6</v>
      </c>
      <c r="R79" s="3">
        <v>4</v>
      </c>
      <c r="S79" s="3">
        <v>2</v>
      </c>
      <c r="T79" s="3">
        <v>2</v>
      </c>
      <c r="U79" s="3">
        <v>2</v>
      </c>
      <c r="V79" s="3">
        <v>2</v>
      </c>
      <c r="AB79" s="1">
        <v>66</v>
      </c>
      <c r="AC79" s="1" t="s">
        <v>248</v>
      </c>
      <c r="AD79" s="2" t="s">
        <v>249</v>
      </c>
      <c r="AE79" s="2" t="s">
        <v>65</v>
      </c>
      <c r="AF79" s="2"/>
      <c r="AG79" s="3" t="str">
        <f t="shared" ref="AG79:AG112" si="88">CONCATENATE(AC79,$AF$14)</f>
        <v xml:space="preserve">छासठ  </v>
      </c>
      <c r="AH79" s="3" t="str">
        <f t="shared" si="52"/>
        <v xml:space="preserve">SIXTY SIX  </v>
      </c>
      <c r="AI79" s="3" t="str">
        <f t="shared" si="53"/>
        <v xml:space="preserve">सिक्सटी सिक्स  </v>
      </c>
    </row>
    <row r="80" spans="4:35" hidden="1" x14ac:dyDescent="0.25">
      <c r="D80" s="3">
        <v>2</v>
      </c>
      <c r="E80" s="3">
        <v>4</v>
      </c>
      <c r="F80" s="3">
        <v>4</v>
      </c>
      <c r="G80" s="3">
        <v>4</v>
      </c>
      <c r="H80" s="3">
        <v>4</v>
      </c>
      <c r="I80" s="3">
        <v>4</v>
      </c>
      <c r="J80" s="3">
        <v>4</v>
      </c>
      <c r="K80" s="3">
        <v>18</v>
      </c>
      <c r="L80" s="3">
        <v>16</v>
      </c>
      <c r="M80" s="3">
        <v>14</v>
      </c>
      <c r="N80" s="3">
        <v>12</v>
      </c>
      <c r="O80" s="3">
        <v>10</v>
      </c>
      <c r="P80" s="3">
        <v>8</v>
      </c>
      <c r="Q80" s="3">
        <v>6</v>
      </c>
      <c r="R80" s="3">
        <v>4</v>
      </c>
      <c r="S80" s="3">
        <v>4</v>
      </c>
      <c r="T80" s="3">
        <v>4</v>
      </c>
      <c r="U80" s="3">
        <v>4</v>
      </c>
      <c r="V80" s="3">
        <v>4</v>
      </c>
      <c r="AB80" s="1">
        <v>67</v>
      </c>
      <c r="AC80" s="1" t="s">
        <v>250</v>
      </c>
      <c r="AD80" s="2" t="s">
        <v>251</v>
      </c>
      <c r="AE80" s="2" t="s">
        <v>66</v>
      </c>
      <c r="AF80" s="2"/>
      <c r="AG80" s="3" t="str">
        <f t="shared" si="88"/>
        <v xml:space="preserve">सतसठ  </v>
      </c>
      <c r="AH80" s="3" t="str">
        <f t="shared" si="52"/>
        <v xml:space="preserve">SIXTY SEVEN  </v>
      </c>
      <c r="AI80" s="3" t="str">
        <f t="shared" si="53"/>
        <v xml:space="preserve">सिक्सटी सेवन  </v>
      </c>
    </row>
    <row r="81" spans="4:35" hidden="1" x14ac:dyDescent="0.25">
      <c r="D81" s="3">
        <v>3</v>
      </c>
      <c r="E81" s="3">
        <v>6</v>
      </c>
      <c r="F81" s="3">
        <v>6</v>
      </c>
      <c r="G81" s="3">
        <v>6</v>
      </c>
      <c r="H81" s="3">
        <v>6</v>
      </c>
      <c r="I81" s="3">
        <v>6</v>
      </c>
      <c r="J81" s="3">
        <v>6</v>
      </c>
      <c r="K81" s="3">
        <v>18</v>
      </c>
      <c r="L81" s="3">
        <v>16</v>
      </c>
      <c r="M81" s="3">
        <v>14</v>
      </c>
      <c r="N81" s="3">
        <v>12</v>
      </c>
      <c r="O81" s="3">
        <v>10</v>
      </c>
      <c r="P81" s="3">
        <v>8</v>
      </c>
      <c r="Q81" s="3">
        <v>6</v>
      </c>
      <c r="R81" s="3">
        <v>6</v>
      </c>
      <c r="S81" s="3">
        <v>6</v>
      </c>
      <c r="T81" s="3">
        <v>6</v>
      </c>
      <c r="U81" s="3">
        <v>6</v>
      </c>
      <c r="V81" s="3">
        <v>6</v>
      </c>
      <c r="AB81" s="1">
        <v>68</v>
      </c>
      <c r="AC81" s="1" t="s">
        <v>252</v>
      </c>
      <c r="AD81" s="2" t="s">
        <v>253</v>
      </c>
      <c r="AE81" s="2" t="s">
        <v>67</v>
      </c>
      <c r="AF81" s="2"/>
      <c r="AG81" s="3" t="str">
        <f t="shared" si="88"/>
        <v xml:space="preserve">अड़सठ  </v>
      </c>
      <c r="AH81" s="3" t="str">
        <f t="shared" si="52"/>
        <v xml:space="preserve">SIXTY EIGHT  </v>
      </c>
      <c r="AI81" s="3" t="str">
        <f t="shared" si="53"/>
        <v xml:space="preserve">सिक्सटी एट  </v>
      </c>
    </row>
    <row r="82" spans="4:35" hidden="1" x14ac:dyDescent="0.25">
      <c r="D82" s="3">
        <v>4</v>
      </c>
      <c r="E82" s="3">
        <v>8</v>
      </c>
      <c r="F82" s="3">
        <v>8</v>
      </c>
      <c r="G82" s="3">
        <v>8</v>
      </c>
      <c r="H82" s="3">
        <v>8</v>
      </c>
      <c r="I82" s="3">
        <v>8</v>
      </c>
      <c r="J82" s="3">
        <v>8</v>
      </c>
      <c r="K82" s="3">
        <v>18</v>
      </c>
      <c r="L82" s="3">
        <v>16</v>
      </c>
      <c r="M82" s="3">
        <v>14</v>
      </c>
      <c r="N82" s="3">
        <v>12</v>
      </c>
      <c r="O82" s="3">
        <v>10</v>
      </c>
      <c r="P82" s="3">
        <v>8</v>
      </c>
      <c r="Q82" s="3">
        <v>8</v>
      </c>
      <c r="R82" s="3">
        <v>8</v>
      </c>
      <c r="S82" s="3">
        <v>8</v>
      </c>
      <c r="T82" s="3">
        <v>8</v>
      </c>
      <c r="U82" s="3">
        <v>8</v>
      </c>
      <c r="V82" s="3">
        <v>8</v>
      </c>
      <c r="AB82" s="1">
        <v>69</v>
      </c>
      <c r="AC82" s="1" t="s">
        <v>254</v>
      </c>
      <c r="AD82" s="2" t="s">
        <v>255</v>
      </c>
      <c r="AE82" s="2" t="s">
        <v>68</v>
      </c>
      <c r="AF82" s="2"/>
      <c r="AG82" s="3" t="str">
        <f t="shared" si="88"/>
        <v xml:space="preserve">उनसतर  </v>
      </c>
      <c r="AH82" s="3" t="str">
        <f t="shared" si="52"/>
        <v xml:space="preserve">SIXTY NINE  </v>
      </c>
      <c r="AI82" s="3" t="str">
        <f t="shared" si="53"/>
        <v xml:space="preserve">सिक्सटी नाइन  </v>
      </c>
    </row>
    <row r="83" spans="4:35" hidden="1" x14ac:dyDescent="0.25">
      <c r="D83" s="3">
        <v>5</v>
      </c>
      <c r="E83" s="3">
        <v>10</v>
      </c>
      <c r="F83" s="3">
        <v>10</v>
      </c>
      <c r="G83" s="3">
        <v>10</v>
      </c>
      <c r="H83" s="3">
        <v>10</v>
      </c>
      <c r="I83" s="3">
        <v>10</v>
      </c>
      <c r="J83" s="3">
        <v>10</v>
      </c>
      <c r="K83" s="3">
        <v>18</v>
      </c>
      <c r="L83" s="3">
        <v>16</v>
      </c>
      <c r="M83" s="3">
        <v>14</v>
      </c>
      <c r="N83" s="3">
        <v>12</v>
      </c>
      <c r="O83" s="3">
        <v>10</v>
      </c>
      <c r="P83" s="3">
        <v>10</v>
      </c>
      <c r="Q83" s="3">
        <v>10</v>
      </c>
      <c r="R83" s="3">
        <v>10</v>
      </c>
      <c r="S83" s="3">
        <v>10</v>
      </c>
      <c r="T83" s="3">
        <v>10</v>
      </c>
      <c r="U83" s="3">
        <v>10</v>
      </c>
      <c r="V83" s="3">
        <v>10</v>
      </c>
      <c r="AB83" s="1">
        <v>70</v>
      </c>
      <c r="AC83" s="1" t="s">
        <v>256</v>
      </c>
      <c r="AD83" s="2" t="s">
        <v>257</v>
      </c>
      <c r="AE83" s="2" t="s">
        <v>69</v>
      </c>
      <c r="AF83" s="2"/>
      <c r="AG83" s="3" t="str">
        <f t="shared" si="88"/>
        <v xml:space="preserve">सतर  </v>
      </c>
      <c r="AH83" s="3" t="str">
        <f t="shared" si="52"/>
        <v xml:space="preserve">SEVENTY  </v>
      </c>
      <c r="AI83" s="3" t="str">
        <f t="shared" si="53"/>
        <v xml:space="preserve">सेवनटी  </v>
      </c>
    </row>
    <row r="84" spans="4:35" hidden="1" x14ac:dyDescent="0.25">
      <c r="D84" s="3">
        <v>6</v>
      </c>
      <c r="E84" s="3">
        <v>12</v>
      </c>
      <c r="F84" s="3">
        <v>12</v>
      </c>
      <c r="G84" s="3">
        <v>12</v>
      </c>
      <c r="H84" s="3">
        <v>12</v>
      </c>
      <c r="I84" s="3">
        <v>12</v>
      </c>
      <c r="J84" s="3">
        <v>12</v>
      </c>
      <c r="K84" s="3">
        <v>18</v>
      </c>
      <c r="L84" s="3">
        <v>16</v>
      </c>
      <c r="M84" s="3">
        <v>14</v>
      </c>
      <c r="N84" s="3">
        <v>12</v>
      </c>
      <c r="O84" s="3">
        <v>12</v>
      </c>
      <c r="P84" s="3">
        <v>12</v>
      </c>
      <c r="Q84" s="3">
        <v>12</v>
      </c>
      <c r="R84" s="3">
        <v>12</v>
      </c>
      <c r="S84" s="3">
        <v>12</v>
      </c>
      <c r="T84" s="3">
        <v>12</v>
      </c>
      <c r="U84" s="3">
        <v>12</v>
      </c>
      <c r="V84" s="3">
        <v>12</v>
      </c>
      <c r="AB84" s="1">
        <v>71</v>
      </c>
      <c r="AC84" s="1" t="s">
        <v>258</v>
      </c>
      <c r="AD84" s="2" t="s">
        <v>259</v>
      </c>
      <c r="AE84" s="2" t="s">
        <v>70</v>
      </c>
      <c r="AF84" s="2"/>
      <c r="AG84" s="3" t="str">
        <f t="shared" si="88"/>
        <v xml:space="preserve">इकहतर  </v>
      </c>
      <c r="AH84" s="3" t="str">
        <f t="shared" si="52"/>
        <v xml:space="preserve">SEVENTY ONE  </v>
      </c>
      <c r="AI84" s="3" t="str">
        <f t="shared" si="53"/>
        <v xml:space="preserve">सेवनटी वन  </v>
      </c>
    </row>
    <row r="85" spans="4:35" hidden="1" x14ac:dyDescent="0.25">
      <c r="D85" s="3">
        <v>7</v>
      </c>
      <c r="E85" s="3">
        <v>14</v>
      </c>
      <c r="F85" s="3">
        <v>14</v>
      </c>
      <c r="G85" s="3">
        <v>14</v>
      </c>
      <c r="H85" s="3">
        <v>14</v>
      </c>
      <c r="I85" s="3">
        <v>14</v>
      </c>
      <c r="J85" s="3">
        <v>14</v>
      </c>
      <c r="K85" s="3">
        <v>18</v>
      </c>
      <c r="L85" s="3">
        <v>16</v>
      </c>
      <c r="M85" s="3">
        <v>14</v>
      </c>
      <c r="N85" s="3">
        <v>14</v>
      </c>
      <c r="O85" s="3">
        <v>14</v>
      </c>
      <c r="P85" s="3">
        <v>14</v>
      </c>
      <c r="Q85" s="3">
        <v>14</v>
      </c>
      <c r="R85" s="3">
        <v>14</v>
      </c>
      <c r="S85" s="3">
        <v>14</v>
      </c>
      <c r="T85" s="3">
        <v>14</v>
      </c>
      <c r="U85" s="3">
        <v>14</v>
      </c>
      <c r="V85" s="3">
        <v>14</v>
      </c>
      <c r="AB85" s="1">
        <v>72</v>
      </c>
      <c r="AC85" s="1" t="s">
        <v>260</v>
      </c>
      <c r="AD85" s="2" t="s">
        <v>261</v>
      </c>
      <c r="AE85" s="2" t="s">
        <v>71</v>
      </c>
      <c r="AF85" s="2"/>
      <c r="AG85" s="3" t="str">
        <f t="shared" si="88"/>
        <v xml:space="preserve">बहतर  </v>
      </c>
      <c r="AH85" s="3" t="str">
        <f t="shared" si="52"/>
        <v xml:space="preserve">SEVENTY TWO  </v>
      </c>
      <c r="AI85" s="3" t="str">
        <f t="shared" si="53"/>
        <v xml:space="preserve">सेवनटी टू  </v>
      </c>
    </row>
    <row r="86" spans="4:35" hidden="1" x14ac:dyDescent="0.25">
      <c r="D86" s="3">
        <v>8</v>
      </c>
      <c r="E86" s="3">
        <v>16</v>
      </c>
      <c r="F86" s="3">
        <v>16</v>
      </c>
      <c r="G86" s="3">
        <v>16</v>
      </c>
      <c r="H86" s="3">
        <v>16</v>
      </c>
      <c r="I86" s="3">
        <v>16</v>
      </c>
      <c r="J86" s="3">
        <v>16</v>
      </c>
      <c r="K86" s="3">
        <v>18</v>
      </c>
      <c r="L86" s="3">
        <v>16</v>
      </c>
      <c r="M86" s="3">
        <v>16</v>
      </c>
      <c r="N86" s="3">
        <v>16</v>
      </c>
      <c r="O86" s="3">
        <v>16</v>
      </c>
      <c r="P86" s="3">
        <v>16</v>
      </c>
      <c r="Q86" s="3">
        <v>16</v>
      </c>
      <c r="R86" s="3">
        <v>16</v>
      </c>
      <c r="S86" s="3">
        <v>16</v>
      </c>
      <c r="T86" s="3">
        <v>16</v>
      </c>
      <c r="U86" s="3">
        <v>16</v>
      </c>
      <c r="V86" s="3">
        <v>16</v>
      </c>
      <c r="AB86" s="1">
        <v>73</v>
      </c>
      <c r="AC86" s="1" t="s">
        <v>262</v>
      </c>
      <c r="AD86" s="2" t="s">
        <v>263</v>
      </c>
      <c r="AE86" s="2" t="s">
        <v>72</v>
      </c>
      <c r="AF86" s="2"/>
      <c r="AG86" s="3" t="str">
        <f t="shared" si="88"/>
        <v xml:space="preserve">तिहतर  </v>
      </c>
      <c r="AH86" s="3" t="str">
        <f t="shared" si="52"/>
        <v xml:space="preserve">SEVENTY THREE  </v>
      </c>
      <c r="AI86" s="3" t="str">
        <f t="shared" si="53"/>
        <v xml:space="preserve">सेवनटी थ्री  </v>
      </c>
    </row>
    <row r="87" spans="4:35" hidden="1" x14ac:dyDescent="0.25">
      <c r="D87" s="3">
        <v>9</v>
      </c>
      <c r="E87" s="3">
        <v>18</v>
      </c>
      <c r="F87" s="3">
        <v>18</v>
      </c>
      <c r="G87" s="3">
        <v>18</v>
      </c>
      <c r="H87" s="3">
        <v>18</v>
      </c>
      <c r="I87" s="3">
        <v>18</v>
      </c>
      <c r="J87" s="3">
        <v>18</v>
      </c>
      <c r="K87" s="3">
        <v>18</v>
      </c>
      <c r="L87" s="3">
        <v>18</v>
      </c>
      <c r="M87" s="3">
        <v>18</v>
      </c>
      <c r="N87" s="3">
        <v>18</v>
      </c>
      <c r="O87" s="3">
        <v>18</v>
      </c>
      <c r="P87" s="3">
        <v>18</v>
      </c>
      <c r="Q87" s="3">
        <v>18</v>
      </c>
      <c r="R87" s="3">
        <v>18</v>
      </c>
      <c r="S87" s="3">
        <v>18</v>
      </c>
      <c r="T87" s="3">
        <v>18</v>
      </c>
      <c r="U87" s="3">
        <v>18</v>
      </c>
      <c r="V87" s="3">
        <v>18</v>
      </c>
      <c r="AB87" s="1">
        <v>74</v>
      </c>
      <c r="AC87" s="1" t="s">
        <v>264</v>
      </c>
      <c r="AD87" s="2" t="s">
        <v>265</v>
      </c>
      <c r="AE87" s="2" t="s">
        <v>73</v>
      </c>
      <c r="AF87" s="2"/>
      <c r="AG87" s="3" t="str">
        <f t="shared" si="88"/>
        <v xml:space="preserve">चोहतर  </v>
      </c>
      <c r="AH87" s="3" t="str">
        <f t="shared" si="52"/>
        <v xml:space="preserve">SEVENTY FOUR  </v>
      </c>
      <c r="AI87" s="3" t="str">
        <f t="shared" si="53"/>
        <v xml:space="preserve">सेवनटी फोर  </v>
      </c>
    </row>
    <row r="88" spans="4:35" x14ac:dyDescent="0.25">
      <c r="AB88" s="1">
        <v>75</v>
      </c>
      <c r="AC88" s="1" t="s">
        <v>266</v>
      </c>
      <c r="AD88" s="2" t="s">
        <v>267</v>
      </c>
      <c r="AE88" s="2" t="s">
        <v>74</v>
      </c>
      <c r="AF88" s="2"/>
      <c r="AG88" s="3" t="str">
        <f t="shared" si="88"/>
        <v xml:space="preserve">पचतहर  </v>
      </c>
      <c r="AH88" s="3" t="str">
        <f t="shared" si="52"/>
        <v xml:space="preserve">SEVENTY FIVE  </v>
      </c>
      <c r="AI88" s="3" t="str">
        <f t="shared" si="53"/>
        <v xml:space="preserve">सेवनटी फाइव  </v>
      </c>
    </row>
    <row r="89" spans="4:35" x14ac:dyDescent="0.25">
      <c r="AB89" s="1">
        <v>76</v>
      </c>
      <c r="AC89" s="1" t="s">
        <v>268</v>
      </c>
      <c r="AD89" s="2" t="s">
        <v>269</v>
      </c>
      <c r="AE89" s="2" t="s">
        <v>75</v>
      </c>
      <c r="AF89" s="2"/>
      <c r="AG89" s="3" t="str">
        <f t="shared" si="88"/>
        <v xml:space="preserve">छिहतर  </v>
      </c>
      <c r="AH89" s="3" t="str">
        <f t="shared" si="52"/>
        <v xml:space="preserve">SEVENTY SIX  </v>
      </c>
      <c r="AI89" s="3" t="str">
        <f t="shared" si="53"/>
        <v xml:space="preserve">सेवनटी सिक्स  </v>
      </c>
    </row>
    <row r="90" spans="4:35" x14ac:dyDescent="0.25">
      <c r="AB90" s="1">
        <v>77</v>
      </c>
      <c r="AC90" s="1" t="s">
        <v>270</v>
      </c>
      <c r="AD90" s="2" t="s">
        <v>271</v>
      </c>
      <c r="AE90" s="2" t="s">
        <v>76</v>
      </c>
      <c r="AF90" s="2"/>
      <c r="AG90" s="3" t="str">
        <f t="shared" si="88"/>
        <v xml:space="preserve">सततर  </v>
      </c>
      <c r="AH90" s="3" t="str">
        <f t="shared" si="52"/>
        <v xml:space="preserve">SEVENTY SEVEN  </v>
      </c>
      <c r="AI90" s="3" t="str">
        <f t="shared" si="53"/>
        <v xml:space="preserve">सेवनटी सेवन  </v>
      </c>
    </row>
    <row r="91" spans="4:35" x14ac:dyDescent="0.25">
      <c r="AB91" s="1">
        <v>78</v>
      </c>
      <c r="AC91" s="1" t="s">
        <v>272</v>
      </c>
      <c r="AD91" s="2" t="s">
        <v>273</v>
      </c>
      <c r="AE91" s="2" t="s">
        <v>77</v>
      </c>
      <c r="AF91" s="2"/>
      <c r="AG91" s="3" t="str">
        <f t="shared" si="88"/>
        <v xml:space="preserve">अठहतर  </v>
      </c>
      <c r="AH91" s="3" t="str">
        <f t="shared" si="52"/>
        <v xml:space="preserve">SEVENTY EIGHT  </v>
      </c>
      <c r="AI91" s="3" t="str">
        <f t="shared" si="53"/>
        <v xml:space="preserve">सेवनटी एट  </v>
      </c>
    </row>
    <row r="92" spans="4:35" x14ac:dyDescent="0.25">
      <c r="AB92" s="1">
        <v>79</v>
      </c>
      <c r="AC92" s="1" t="s">
        <v>274</v>
      </c>
      <c r="AD92" s="2" t="s">
        <v>275</v>
      </c>
      <c r="AE92" s="2" t="s">
        <v>78</v>
      </c>
      <c r="AF92" s="2"/>
      <c r="AG92" s="3" t="str">
        <f t="shared" si="88"/>
        <v xml:space="preserve">उनयासी  </v>
      </c>
      <c r="AH92" s="3" t="str">
        <f t="shared" si="52"/>
        <v xml:space="preserve">SEVENTY NINE  </v>
      </c>
      <c r="AI92" s="3" t="str">
        <f t="shared" si="53"/>
        <v xml:space="preserve">सेवनटी नाइन  </v>
      </c>
    </row>
    <row r="93" spans="4:35" x14ac:dyDescent="0.25">
      <c r="AB93" s="1">
        <v>80</v>
      </c>
      <c r="AC93" s="1" t="s">
        <v>276</v>
      </c>
      <c r="AD93" s="2" t="s">
        <v>277</v>
      </c>
      <c r="AE93" s="2" t="s">
        <v>79</v>
      </c>
      <c r="AF93" s="2"/>
      <c r="AG93" s="3" t="str">
        <f t="shared" si="88"/>
        <v xml:space="preserve">अस्सी  </v>
      </c>
      <c r="AH93" s="3" t="str">
        <f t="shared" si="52"/>
        <v xml:space="preserve">EIGHTY  </v>
      </c>
      <c r="AI93" s="3" t="str">
        <f t="shared" si="53"/>
        <v xml:space="preserve">एटी  </v>
      </c>
    </row>
    <row r="94" spans="4:35" x14ac:dyDescent="0.25">
      <c r="AB94" s="1">
        <v>81</v>
      </c>
      <c r="AC94" s="1" t="s">
        <v>278</v>
      </c>
      <c r="AD94" s="2" t="s">
        <v>279</v>
      </c>
      <c r="AE94" s="2" t="s">
        <v>80</v>
      </c>
      <c r="AF94" s="2"/>
      <c r="AG94" s="3" t="str">
        <f t="shared" si="88"/>
        <v xml:space="preserve">इकयासी  </v>
      </c>
      <c r="AH94" s="3" t="str">
        <f t="shared" ref="AH94:AH112" si="89">CONCATENATE(AD94,$AF$14)</f>
        <v xml:space="preserve">EIGHTY ONE  </v>
      </c>
      <c r="AI94" s="3" t="str">
        <f t="shared" ref="AI94:AI112" si="90">CONCATENATE(AE94,$AF$14)</f>
        <v xml:space="preserve">एटी वन  </v>
      </c>
    </row>
    <row r="95" spans="4:35" x14ac:dyDescent="0.25">
      <c r="AB95" s="1">
        <v>82</v>
      </c>
      <c r="AC95" s="1" t="s">
        <v>280</v>
      </c>
      <c r="AD95" s="2" t="s">
        <v>281</v>
      </c>
      <c r="AE95" s="2" t="s">
        <v>81</v>
      </c>
      <c r="AF95" s="2"/>
      <c r="AG95" s="3" t="str">
        <f t="shared" si="88"/>
        <v xml:space="preserve">बयासी  </v>
      </c>
      <c r="AH95" s="3" t="str">
        <f t="shared" si="89"/>
        <v xml:space="preserve">EIGHTY TWO  </v>
      </c>
      <c r="AI95" s="3" t="str">
        <f t="shared" si="90"/>
        <v xml:space="preserve">एटी टू  </v>
      </c>
    </row>
    <row r="96" spans="4:35" x14ac:dyDescent="0.25">
      <c r="AB96" s="1">
        <v>83</v>
      </c>
      <c r="AC96" s="1" t="s">
        <v>282</v>
      </c>
      <c r="AD96" s="2" t="s">
        <v>283</v>
      </c>
      <c r="AE96" s="2" t="s">
        <v>82</v>
      </c>
      <c r="AF96" s="2"/>
      <c r="AG96" s="3" t="str">
        <f t="shared" si="88"/>
        <v xml:space="preserve">तियासी  </v>
      </c>
      <c r="AH96" s="3" t="str">
        <f t="shared" si="89"/>
        <v xml:space="preserve">EIGHTY THREE  </v>
      </c>
      <c r="AI96" s="3" t="str">
        <f t="shared" si="90"/>
        <v xml:space="preserve">एटी थ्री  </v>
      </c>
    </row>
    <row r="97" spans="28:35" x14ac:dyDescent="0.25">
      <c r="AB97" s="1">
        <v>84</v>
      </c>
      <c r="AC97" s="1" t="s">
        <v>284</v>
      </c>
      <c r="AD97" s="2" t="s">
        <v>285</v>
      </c>
      <c r="AE97" s="2" t="s">
        <v>83</v>
      </c>
      <c r="AF97" s="2"/>
      <c r="AG97" s="3" t="str">
        <f t="shared" si="88"/>
        <v xml:space="preserve">चोरासी  </v>
      </c>
      <c r="AH97" s="3" t="str">
        <f t="shared" si="89"/>
        <v xml:space="preserve">EIGHTY FOUR  </v>
      </c>
      <c r="AI97" s="3" t="str">
        <f t="shared" si="90"/>
        <v xml:space="preserve">एटी फोर  </v>
      </c>
    </row>
    <row r="98" spans="28:35" x14ac:dyDescent="0.25">
      <c r="AB98" s="1">
        <v>85</v>
      </c>
      <c r="AC98" s="1" t="s">
        <v>286</v>
      </c>
      <c r="AD98" s="2" t="s">
        <v>287</v>
      </c>
      <c r="AE98" s="2" t="s">
        <v>84</v>
      </c>
      <c r="AF98" s="2"/>
      <c r="AG98" s="3" t="str">
        <f t="shared" si="88"/>
        <v xml:space="preserve">पचयासी  </v>
      </c>
      <c r="AH98" s="3" t="str">
        <f t="shared" si="89"/>
        <v xml:space="preserve">EIGHTY FIVE  </v>
      </c>
      <c r="AI98" s="3" t="str">
        <f t="shared" si="90"/>
        <v xml:space="preserve">एटी फाइव  </v>
      </c>
    </row>
    <row r="99" spans="28:35" x14ac:dyDescent="0.25">
      <c r="AB99" s="1">
        <v>86</v>
      </c>
      <c r="AC99" s="1" t="s">
        <v>288</v>
      </c>
      <c r="AD99" s="2" t="s">
        <v>289</v>
      </c>
      <c r="AE99" s="2" t="s">
        <v>85</v>
      </c>
      <c r="AF99" s="2"/>
      <c r="AG99" s="3" t="str">
        <f t="shared" si="88"/>
        <v xml:space="preserve">छियासी  </v>
      </c>
      <c r="AH99" s="3" t="str">
        <f t="shared" si="89"/>
        <v xml:space="preserve">EIGHTY SIX  </v>
      </c>
      <c r="AI99" s="3" t="str">
        <f t="shared" si="90"/>
        <v xml:space="preserve">एटी सिक्स  </v>
      </c>
    </row>
    <row r="100" spans="28:35" x14ac:dyDescent="0.25">
      <c r="AB100" s="1">
        <v>87</v>
      </c>
      <c r="AC100" s="1" t="s">
        <v>290</v>
      </c>
      <c r="AD100" s="2" t="s">
        <v>291</v>
      </c>
      <c r="AE100" s="2" t="s">
        <v>86</v>
      </c>
      <c r="AF100" s="2"/>
      <c r="AG100" s="3" t="str">
        <f t="shared" si="88"/>
        <v xml:space="preserve">सतयासी  </v>
      </c>
      <c r="AH100" s="3" t="str">
        <f t="shared" si="89"/>
        <v xml:space="preserve">EIGHTY SEVEN  </v>
      </c>
      <c r="AI100" s="3" t="str">
        <f t="shared" si="90"/>
        <v xml:space="preserve">एटी सेवन  </v>
      </c>
    </row>
    <row r="101" spans="28:35" x14ac:dyDescent="0.25">
      <c r="AB101" s="1">
        <v>88</v>
      </c>
      <c r="AC101" s="1" t="s">
        <v>292</v>
      </c>
      <c r="AD101" s="2" t="s">
        <v>293</v>
      </c>
      <c r="AE101" s="2" t="s">
        <v>87</v>
      </c>
      <c r="AF101" s="2"/>
      <c r="AG101" s="3" t="str">
        <f t="shared" si="88"/>
        <v xml:space="preserve">अठयासी  </v>
      </c>
      <c r="AH101" s="3" t="str">
        <f t="shared" si="89"/>
        <v xml:space="preserve">EIGHTY EIGHT  </v>
      </c>
      <c r="AI101" s="3" t="str">
        <f t="shared" si="90"/>
        <v xml:space="preserve">एटी एट  </v>
      </c>
    </row>
    <row r="102" spans="28:35" x14ac:dyDescent="0.25">
      <c r="AB102" s="1">
        <v>89</v>
      </c>
      <c r="AC102" s="1" t="s">
        <v>294</v>
      </c>
      <c r="AD102" s="2" t="s">
        <v>295</v>
      </c>
      <c r="AE102" s="2" t="s">
        <v>88</v>
      </c>
      <c r="AF102" s="2"/>
      <c r="AG102" s="3" t="str">
        <f t="shared" si="88"/>
        <v xml:space="preserve">नवासी  </v>
      </c>
      <c r="AH102" s="3" t="str">
        <f t="shared" si="89"/>
        <v xml:space="preserve">EIGHTY NINE  </v>
      </c>
      <c r="AI102" s="3" t="str">
        <f t="shared" si="90"/>
        <v xml:space="preserve">एटी नाइन  </v>
      </c>
    </row>
    <row r="103" spans="28:35" x14ac:dyDescent="0.25">
      <c r="AB103" s="1">
        <v>90</v>
      </c>
      <c r="AC103" s="1" t="s">
        <v>296</v>
      </c>
      <c r="AD103" s="2" t="s">
        <v>297</v>
      </c>
      <c r="AE103" s="2" t="s">
        <v>89</v>
      </c>
      <c r="AF103" s="2"/>
      <c r="AG103" s="3" t="str">
        <f t="shared" si="88"/>
        <v xml:space="preserve">नब्बे  </v>
      </c>
      <c r="AH103" s="3" t="str">
        <f t="shared" si="89"/>
        <v xml:space="preserve">NINETY  </v>
      </c>
      <c r="AI103" s="3" t="str">
        <f t="shared" si="90"/>
        <v xml:space="preserve">नाइनटी  </v>
      </c>
    </row>
    <row r="104" spans="28:35" x14ac:dyDescent="0.25">
      <c r="AB104" s="1">
        <v>91</v>
      </c>
      <c r="AC104" s="1" t="s">
        <v>298</v>
      </c>
      <c r="AD104" s="2" t="s">
        <v>299</v>
      </c>
      <c r="AE104" s="2" t="s">
        <v>90</v>
      </c>
      <c r="AF104" s="2"/>
      <c r="AG104" s="3" t="str">
        <f t="shared" si="88"/>
        <v xml:space="preserve">इकरानवे  </v>
      </c>
      <c r="AH104" s="3" t="str">
        <f t="shared" si="89"/>
        <v xml:space="preserve">NINETY ONE  </v>
      </c>
      <c r="AI104" s="3" t="str">
        <f t="shared" si="90"/>
        <v xml:space="preserve">नाइनटी वन  </v>
      </c>
    </row>
    <row r="105" spans="28:35" x14ac:dyDescent="0.25">
      <c r="AB105" s="1">
        <v>92</v>
      </c>
      <c r="AC105" s="1" t="s">
        <v>300</v>
      </c>
      <c r="AD105" s="2" t="s">
        <v>301</v>
      </c>
      <c r="AE105" s="2" t="s">
        <v>91</v>
      </c>
      <c r="AF105" s="2"/>
      <c r="AG105" s="3" t="str">
        <f t="shared" si="88"/>
        <v xml:space="preserve">बोरानवे  </v>
      </c>
      <c r="AH105" s="3" t="str">
        <f t="shared" si="89"/>
        <v xml:space="preserve">NINETY TWO  </v>
      </c>
      <c r="AI105" s="3" t="str">
        <f t="shared" si="90"/>
        <v xml:space="preserve">नाइनटी टू  </v>
      </c>
    </row>
    <row r="106" spans="28:35" x14ac:dyDescent="0.25">
      <c r="AB106" s="1">
        <v>93</v>
      </c>
      <c r="AC106" s="1" t="s">
        <v>302</v>
      </c>
      <c r="AD106" s="2" t="s">
        <v>303</v>
      </c>
      <c r="AE106" s="2" t="s">
        <v>92</v>
      </c>
      <c r="AF106" s="2"/>
      <c r="AG106" s="3" t="str">
        <f t="shared" si="88"/>
        <v xml:space="preserve">तेरानवे  </v>
      </c>
      <c r="AH106" s="3" t="str">
        <f t="shared" si="89"/>
        <v xml:space="preserve">NINETY THREE  </v>
      </c>
      <c r="AI106" s="3" t="str">
        <f t="shared" si="90"/>
        <v xml:space="preserve">नाइनटी थ्री  </v>
      </c>
    </row>
    <row r="107" spans="28:35" x14ac:dyDescent="0.25">
      <c r="AB107" s="1">
        <v>94</v>
      </c>
      <c r="AC107" s="1" t="s">
        <v>304</v>
      </c>
      <c r="AD107" s="2" t="s">
        <v>305</v>
      </c>
      <c r="AE107" s="2" t="s">
        <v>93</v>
      </c>
      <c r="AF107" s="2"/>
      <c r="AG107" s="3" t="str">
        <f t="shared" si="88"/>
        <v xml:space="preserve">चोरानवे  </v>
      </c>
      <c r="AH107" s="3" t="str">
        <f t="shared" si="89"/>
        <v xml:space="preserve">NINETY FOUR  </v>
      </c>
      <c r="AI107" s="3" t="str">
        <f t="shared" si="90"/>
        <v xml:space="preserve">नाइनटी फोर  </v>
      </c>
    </row>
    <row r="108" spans="28:35" x14ac:dyDescent="0.25">
      <c r="AB108" s="1">
        <v>95</v>
      </c>
      <c r="AC108" s="1" t="s">
        <v>306</v>
      </c>
      <c r="AD108" s="2" t="s">
        <v>307</v>
      </c>
      <c r="AE108" s="2" t="s">
        <v>94</v>
      </c>
      <c r="AF108" s="2"/>
      <c r="AG108" s="3" t="str">
        <f t="shared" si="88"/>
        <v xml:space="preserve">पचानवे  </v>
      </c>
      <c r="AH108" s="3" t="str">
        <f t="shared" si="89"/>
        <v xml:space="preserve">NINETY FIVE  </v>
      </c>
      <c r="AI108" s="3" t="str">
        <f t="shared" si="90"/>
        <v xml:space="preserve">नाइनटी फाइव  </v>
      </c>
    </row>
    <row r="109" spans="28:35" x14ac:dyDescent="0.25">
      <c r="AB109" s="1">
        <v>96</v>
      </c>
      <c r="AC109" s="1" t="s">
        <v>308</v>
      </c>
      <c r="AD109" s="2" t="s">
        <v>309</v>
      </c>
      <c r="AE109" s="2" t="s">
        <v>95</v>
      </c>
      <c r="AF109" s="2"/>
      <c r="AG109" s="3" t="str">
        <f t="shared" si="88"/>
        <v xml:space="preserve">छियानवे  </v>
      </c>
      <c r="AH109" s="3" t="str">
        <f t="shared" si="89"/>
        <v xml:space="preserve">NINETY SIX  </v>
      </c>
      <c r="AI109" s="3" t="str">
        <f t="shared" si="90"/>
        <v xml:space="preserve">नाइनटी सिक्स  </v>
      </c>
    </row>
    <row r="110" spans="28:35" x14ac:dyDescent="0.25">
      <c r="AB110" s="1">
        <v>97</v>
      </c>
      <c r="AC110" s="1" t="s">
        <v>310</v>
      </c>
      <c r="AD110" s="2" t="s">
        <v>311</v>
      </c>
      <c r="AE110" s="2" t="s">
        <v>96</v>
      </c>
      <c r="AF110" s="2"/>
      <c r="AG110" s="3" t="str">
        <f t="shared" si="88"/>
        <v xml:space="preserve">सतानवे  </v>
      </c>
      <c r="AH110" s="3" t="str">
        <f t="shared" si="89"/>
        <v xml:space="preserve">NINETY SEVEN  </v>
      </c>
      <c r="AI110" s="3" t="str">
        <f t="shared" si="90"/>
        <v xml:space="preserve">नाइनटी सेवन  </v>
      </c>
    </row>
    <row r="111" spans="28:35" x14ac:dyDescent="0.25">
      <c r="AB111" s="1">
        <v>98</v>
      </c>
      <c r="AC111" s="1" t="s">
        <v>312</v>
      </c>
      <c r="AD111" s="2" t="s">
        <v>313</v>
      </c>
      <c r="AE111" s="2" t="s">
        <v>97</v>
      </c>
      <c r="AF111" s="2"/>
      <c r="AG111" s="3" t="str">
        <f t="shared" si="88"/>
        <v xml:space="preserve">अठानवे  </v>
      </c>
      <c r="AH111" s="3" t="str">
        <f t="shared" si="89"/>
        <v xml:space="preserve">NINETY EIGHT  </v>
      </c>
      <c r="AI111" s="3" t="str">
        <f t="shared" si="90"/>
        <v xml:space="preserve">नाइनटी एट  </v>
      </c>
    </row>
    <row r="112" spans="28:35" x14ac:dyDescent="0.25">
      <c r="AB112" s="1">
        <v>99</v>
      </c>
      <c r="AC112" s="1" t="s">
        <v>314</v>
      </c>
      <c r="AD112" s="2" t="s">
        <v>315</v>
      </c>
      <c r="AE112" s="2" t="s">
        <v>98</v>
      </c>
      <c r="AF112" s="2"/>
      <c r="AG112" s="3" t="str">
        <f t="shared" si="88"/>
        <v xml:space="preserve">निन्यानवे  </v>
      </c>
      <c r="AH112" s="3" t="str">
        <f t="shared" si="89"/>
        <v xml:space="preserve">NINETY NINE  </v>
      </c>
      <c r="AI112" s="3" t="str">
        <f t="shared" si="90"/>
        <v xml:space="preserve">नाइनटी नाइन  </v>
      </c>
    </row>
    <row r="113" spans="28:28" x14ac:dyDescent="0.25">
      <c r="AB113" s="1"/>
    </row>
    <row r="114" spans="28:28" x14ac:dyDescent="0.25">
      <c r="AB114" s="1"/>
    </row>
    <row r="115" spans="28:28" x14ac:dyDescent="0.25">
      <c r="AB115" s="1"/>
    </row>
    <row r="116" spans="28:28" x14ac:dyDescent="0.25">
      <c r="AB116" s="1"/>
    </row>
    <row r="117" spans="28:28" x14ac:dyDescent="0.25">
      <c r="AB117" s="1"/>
    </row>
    <row r="118" spans="28:28" x14ac:dyDescent="0.25">
      <c r="AB118" s="1"/>
    </row>
    <row r="119" spans="28:28" x14ac:dyDescent="0.25">
      <c r="AB119" s="1"/>
    </row>
  </sheetData>
  <sheetProtection password="CD8E" sheet="1" objects="1" scenarios="1"/>
  <mergeCells count="22">
    <mergeCell ref="F36:V36"/>
    <mergeCell ref="F37:V37"/>
    <mergeCell ref="F38:V38"/>
    <mergeCell ref="F39:V39"/>
    <mergeCell ref="F21:J21"/>
    <mergeCell ref="T21:V21"/>
    <mergeCell ref="F18:V18"/>
    <mergeCell ref="F19:V19"/>
    <mergeCell ref="F16:V16"/>
    <mergeCell ref="F17:V17"/>
    <mergeCell ref="B2:E15"/>
    <mergeCell ref="B16:E16"/>
    <mergeCell ref="B17:E17"/>
    <mergeCell ref="C18:D19"/>
    <mergeCell ref="F15:J15"/>
    <mergeCell ref="T15:V15"/>
    <mergeCell ref="X2:Y2"/>
    <mergeCell ref="F2:V2"/>
    <mergeCell ref="F4:J4"/>
    <mergeCell ref="I5:J5"/>
    <mergeCell ref="G5:H5"/>
    <mergeCell ref="T4:V4"/>
  </mergeCells>
  <conditionalFormatting sqref="B2:E16">
    <cfRule type="expression" dxfId="7" priority="8">
      <formula>$C$18&gt;=1</formula>
    </cfRule>
  </conditionalFormatting>
  <conditionalFormatting sqref="F3:V14">
    <cfRule type="expression" dxfId="6" priority="7">
      <formula>F23=0</formula>
    </cfRule>
  </conditionalFormatting>
  <conditionalFormatting sqref="F4:J5 T4:V5">
    <cfRule type="expression" dxfId="5" priority="6">
      <formula>$C$18&lt;=1</formula>
    </cfRule>
  </conditionalFormatting>
  <conditionalFormatting sqref="F18:V19">
    <cfRule type="expression" dxfId="4" priority="5">
      <formula>$Z$6=0</formula>
    </cfRule>
  </conditionalFormatting>
  <conditionalFormatting sqref="F17:V17">
    <cfRule type="expression" dxfId="3" priority="4">
      <formula>$Z$7=0</formula>
    </cfRule>
  </conditionalFormatting>
  <conditionalFormatting sqref="F16:V16">
    <cfRule type="expression" dxfId="2" priority="3">
      <formula>$Z$8=0</formula>
    </cfRule>
  </conditionalFormatting>
  <conditionalFormatting sqref="F15:V15">
    <cfRule type="expression" dxfId="1" priority="2">
      <formula>$Z$9=0</formula>
    </cfRule>
  </conditionalFormatting>
  <conditionalFormatting sqref="B17:E19">
    <cfRule type="expression" dxfId="0" priority="1">
      <formula>$X$2=0</formula>
    </cfRule>
  </conditionalFormatting>
  <dataValidations count="1">
    <dataValidation type="list" allowBlank="1" showInputMessage="1" showErrorMessage="1" sqref="C18:D19">
      <formula1>OFFSET(AA14,,,COUNTIF(AA14:AA37,"&gt;=1"))</formula1>
    </dataValidation>
  </dataValidations>
  <pageMargins left="0" right="0" top="0" bottom="0" header="0" footer="0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विस्तारित रूप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Kushalram</dc:creator>
  <cp:lastModifiedBy>Kushalram</cp:lastModifiedBy>
  <cp:lastPrinted>2020-01-02T02:20:48Z</cp:lastPrinted>
  <dcterms:created xsi:type="dcterms:W3CDTF">2019-03-06T23:13:58Z</dcterms:created>
  <dcterms:modified xsi:type="dcterms:W3CDTF">2020-02-21T07:29:16Z</dcterms:modified>
</cp:coreProperties>
</file>