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tabRatio="942" activeTab="1"/>
  </bookViews>
  <sheets>
    <sheet name="Data Entry" sheetId="72" r:id="rId1"/>
    <sheet name="Time Table" sheetId="71" r:id="rId2"/>
    <sheet name="Baithak Format" sheetId="75" r:id="rId3"/>
    <sheet name="Answer Book Praptra" sheetId="67" r:id="rId4"/>
    <sheet name="Admit Card Praptra" sheetId="68" r:id="rId5"/>
    <sheet name="Absentee Praptra" sheetId="70" r:id="rId6"/>
    <sheet name="Toilet Praptra" sheetId="69" r:id="rId7"/>
    <sheet name="Daily Sign Praptra" sheetId="66" r:id="rId8"/>
    <sheet name="samekit" sheetId="45" r:id="rId9"/>
  </sheets>
  <definedNames>
    <definedName name="_xlnm.Print_Area" localSheetId="2">'Baithak Format'!$C$2:$J$31</definedName>
    <definedName name="_xlnm.Print_Area" localSheetId="1">'Time Table'!$C$2:$P$34</definedName>
    <definedName name="_xlnm.Print_Titles" localSheetId="7">'Daily Sign Praptra'!$B:$D</definedName>
  </definedNames>
  <calcPr calcId="124519" concurrentCalc="0"/>
</workbook>
</file>

<file path=xl/calcChain.xml><?xml version="1.0" encoding="utf-8"?>
<calcChain xmlns="http://schemas.openxmlformats.org/spreadsheetml/2006/main">
  <c r="B1" i="66"/>
  <c r="I37" i="45"/>
  <c r="I33"/>
  <c r="I29"/>
  <c r="I25"/>
  <c r="I21"/>
  <c r="I17"/>
  <c r="I13"/>
  <c r="I9"/>
  <c r="I5"/>
  <c r="B2"/>
  <c r="B1" i="69"/>
  <c r="B1" i="70"/>
  <c r="B1" i="68"/>
  <c r="B1" i="67"/>
  <c r="H25" i="75"/>
  <c r="H26"/>
  <c r="H27"/>
  <c r="H28"/>
  <c r="H29"/>
  <c r="H24"/>
  <c r="C3"/>
  <c r="H30" l="1"/>
  <c r="C3" i="71"/>
  <c r="C2"/>
  <c r="T13" i="72"/>
  <c r="T14"/>
  <c r="T15"/>
  <c r="T16"/>
  <c r="T17"/>
  <c r="T18"/>
  <c r="T19"/>
  <c r="T20"/>
  <c r="T21"/>
  <c r="T22"/>
  <c r="B22" s="1"/>
  <c r="T23"/>
  <c r="T24"/>
  <c r="T25"/>
  <c r="B25" s="1"/>
  <c r="T26"/>
  <c r="B26" s="1"/>
  <c r="T27"/>
  <c r="T28"/>
  <c r="T29"/>
  <c r="B29" s="1"/>
  <c r="T30"/>
  <c r="B30" s="1"/>
  <c r="T31"/>
  <c r="T32"/>
  <c r="T33"/>
  <c r="B33" s="1"/>
  <c r="T34"/>
  <c r="B34" s="1"/>
  <c r="T35"/>
  <c r="T36"/>
  <c r="T37"/>
  <c r="E22"/>
  <c r="E23"/>
  <c r="B23"/>
  <c r="B24"/>
  <c r="E24"/>
  <c r="E25"/>
  <c r="E26"/>
  <c r="E27"/>
  <c r="B27"/>
  <c r="E28"/>
  <c r="B28"/>
  <c r="E29"/>
  <c r="E30"/>
  <c r="E31"/>
  <c r="B31"/>
  <c r="E32"/>
  <c r="B32"/>
  <c r="E33"/>
  <c r="E34"/>
  <c r="E35"/>
  <c r="B35"/>
  <c r="E36"/>
  <c r="B36"/>
  <c r="E37"/>
  <c r="B37"/>
  <c r="G39"/>
  <c r="H39"/>
  <c r="I39"/>
  <c r="J39"/>
  <c r="K39"/>
  <c r="L39"/>
  <c r="M39"/>
  <c r="N39"/>
  <c r="O39"/>
  <c r="P39"/>
  <c r="Q39"/>
  <c r="R39"/>
  <c r="E7"/>
  <c r="E8"/>
  <c r="E9"/>
  <c r="E10"/>
  <c r="E11"/>
  <c r="E12"/>
  <c r="E13"/>
  <c r="E14"/>
  <c r="E15"/>
  <c r="E16"/>
  <c r="E17"/>
  <c r="E18"/>
  <c r="E19"/>
  <c r="E20"/>
  <c r="E21"/>
  <c r="B21"/>
  <c r="F4" i="71"/>
  <c r="G4"/>
  <c r="H4"/>
  <c r="I4"/>
  <c r="J4"/>
  <c r="K4"/>
  <c r="L4"/>
  <c r="M4"/>
  <c r="N4"/>
  <c r="O4"/>
  <c r="P4"/>
  <c r="E4"/>
  <c r="T7" i="72"/>
  <c r="B7" s="1"/>
  <c r="B2" i="66" l="1"/>
  <c r="B2" i="67"/>
  <c r="B2" i="68" s="1"/>
  <c r="B2" i="70" s="1"/>
  <c r="B2" i="69" s="1"/>
  <c r="C2" i="75"/>
  <c r="B1" i="45" s="1"/>
  <c r="T8" i="72"/>
  <c r="T9" s="1"/>
  <c r="B8"/>
  <c r="T10" l="1"/>
  <c r="B9"/>
  <c r="T11" l="1"/>
  <c r="T12" s="1"/>
  <c r="B10"/>
  <c r="B11" l="1"/>
  <c r="B12" l="1"/>
  <c r="B13"/>
  <c r="B14" l="1"/>
  <c r="B15" l="1"/>
  <c r="B16" l="1"/>
  <c r="B18" l="1"/>
  <c r="B17"/>
  <c r="B19" l="1"/>
  <c r="B20"/>
  <c r="A7" i="75" l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H7" i="71"/>
  <c r="K7"/>
  <c r="E7"/>
  <c r="P7"/>
  <c r="I7"/>
  <c r="R7"/>
  <c r="C7" s="1"/>
  <c r="J7"/>
  <c r="M7"/>
  <c r="L7"/>
  <c r="F7"/>
  <c r="N7"/>
  <c r="S7"/>
  <c r="D7" s="1"/>
  <c r="G7"/>
  <c r="O7"/>
  <c r="A8"/>
  <c r="J8" l="1"/>
  <c r="K8"/>
  <c r="A9"/>
  <c r="O8"/>
  <c r="L8"/>
  <c r="S8"/>
  <c r="D8" s="1"/>
  <c r="P8"/>
  <c r="N8"/>
  <c r="I8"/>
  <c r="F8"/>
  <c r="G8"/>
  <c r="M8"/>
  <c r="R8"/>
  <c r="C8" s="1"/>
  <c r="E8"/>
  <c r="H8"/>
  <c r="A10" l="1"/>
  <c r="F9"/>
  <c r="O9"/>
  <c r="P9"/>
  <c r="M9"/>
  <c r="J9"/>
  <c r="H9"/>
  <c r="S9"/>
  <c r="D9" s="1"/>
  <c r="G9"/>
  <c r="E9"/>
  <c r="I9"/>
  <c r="R9"/>
  <c r="C9" s="1"/>
  <c r="K9"/>
  <c r="N9"/>
  <c r="L9"/>
  <c r="A11" l="1"/>
  <c r="G10"/>
  <c r="H10"/>
  <c r="L10"/>
  <c r="F10"/>
  <c r="M10"/>
  <c r="P10"/>
  <c r="E10"/>
  <c r="R10"/>
  <c r="C10" s="1"/>
  <c r="N10"/>
  <c r="S10"/>
  <c r="D10" s="1"/>
  <c r="I10"/>
  <c r="J10"/>
  <c r="K10"/>
  <c r="O10"/>
  <c r="A12" l="1"/>
  <c r="J11"/>
  <c r="O11"/>
  <c r="H11"/>
  <c r="S11"/>
  <c r="D11" s="1"/>
  <c r="N11"/>
  <c r="P11"/>
  <c r="K11"/>
  <c r="G11"/>
  <c r="I11"/>
  <c r="L11"/>
  <c r="M11"/>
  <c r="F11"/>
  <c r="E11"/>
  <c r="R11"/>
  <c r="C11" s="1"/>
  <c r="A13" l="1"/>
  <c r="A14" s="1"/>
  <c r="A15" s="1"/>
  <c r="A16" s="1"/>
  <c r="A17" s="1"/>
  <c r="A18" s="1"/>
  <c r="A19" s="1"/>
  <c r="A20" s="1"/>
  <c r="A21" s="1"/>
  <c r="P12"/>
  <c r="G12"/>
  <c r="M12"/>
  <c r="S12"/>
  <c r="D12" s="1"/>
  <c r="F12"/>
  <c r="E12"/>
  <c r="N12"/>
  <c r="R12"/>
  <c r="C12" s="1"/>
  <c r="O12"/>
  <c r="J12"/>
  <c r="K12"/>
  <c r="I12"/>
  <c r="L12"/>
  <c r="H12"/>
  <c r="S13" l="1"/>
  <c r="D13" s="1"/>
  <c r="F13"/>
  <c r="O13"/>
  <c r="E13"/>
  <c r="M14"/>
  <c r="R13"/>
  <c r="C13" s="1"/>
  <c r="L13"/>
  <c r="N13"/>
  <c r="G13"/>
  <c r="M13"/>
  <c r="K13"/>
  <c r="H13"/>
  <c r="J14"/>
  <c r="F14"/>
  <c r="G14"/>
  <c r="P14"/>
  <c r="E14"/>
  <c r="L14"/>
  <c r="P13"/>
  <c r="I13"/>
  <c r="I14"/>
  <c r="K14"/>
  <c r="O14"/>
  <c r="J13"/>
  <c r="A15" s="1"/>
  <c r="A16" s="1"/>
  <c r="A17" s="1"/>
  <c r="A18" s="1"/>
  <c r="A19" s="1"/>
  <c r="A20" s="1"/>
  <c r="A21" s="1"/>
</calcChain>
</file>

<file path=xl/comments1.xml><?xml version="1.0" encoding="utf-8"?>
<comments xmlns="http://schemas.openxmlformats.org/spreadsheetml/2006/main">
  <authors>
    <author>User</author>
  </authors>
  <commentList>
    <comment ref="D6" authorId="0">
      <text>
        <r>
          <rPr>
            <b/>
            <sz val="11"/>
            <color indexed="81"/>
            <rFont val="Tahoma"/>
            <family val="2"/>
          </rPr>
          <t>Ummed: केवल परीक्षा की तिथियाँ ही लिखें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<sst xmlns="http://schemas.openxmlformats.org/spreadsheetml/2006/main" count="231" uniqueCount="133">
  <si>
    <t>jksy uEcj ls</t>
  </si>
  <si>
    <t>jksy uEcj rd</t>
  </si>
  <si>
    <t>Ø- la-</t>
  </si>
  <si>
    <t>fo|ky; ds dqy fo|kFkhZ</t>
  </si>
  <si>
    <t>XII</t>
  </si>
  <si>
    <t>X</t>
  </si>
  <si>
    <t>d{kk</t>
  </si>
  <si>
    <t>fo|ky; dk uke</t>
  </si>
  <si>
    <t>ijh{kk d{k esa dqy fo|kFkhZ</t>
  </si>
  <si>
    <t>ijh{kk d{k la-</t>
  </si>
  <si>
    <t>egk;ksx ¼dqy ijh{kkFkhZ½</t>
  </si>
  <si>
    <t>ukekad</t>
  </si>
  <si>
    <t>ijh{kkFkhZ dk uke</t>
  </si>
  <si>
    <t>m-iq-Øekad</t>
  </si>
  <si>
    <t>gLrk{kj fo|kFkhZ</t>
  </si>
  <si>
    <t>fo"k;¼fnukad½</t>
  </si>
  <si>
    <t>oh{kd ds gLRkk{kj</t>
  </si>
  <si>
    <t>vuqifLFkr ijh{kkfFkZ;ksa dh lesfdr lwph</t>
  </si>
  <si>
    <t>fnukad ,oa le;</t>
  </si>
  <si>
    <t>fo"k; ,oa ç'u i=</t>
  </si>
  <si>
    <t>vuqifLFkr ijh{kkfFkZ;ksa ds ukekad</t>
  </si>
  <si>
    <t>;ksx vuqifLFkr fo|kFkhZ</t>
  </si>
  <si>
    <t>o.kZ eqnzk tks ç;qDr dh xbZ</t>
  </si>
  <si>
    <t>¼ijh{kk d{k ls ikuh@is'kkc ds fy,½ ckgj tkus okys fo|kfFkZ;ksa dk fooj.k&amp;i=</t>
  </si>
  <si>
    <t>ckgj tkus okys fo|kFkhZ dk ukekad</t>
  </si>
  <si>
    <t>tkus dk le;</t>
  </si>
  <si>
    <t>okfil vkus dk le;</t>
  </si>
  <si>
    <t>oh{kd@ bufothysVj ds gLrk{kj</t>
  </si>
  <si>
    <t>ços'k&amp;i= u ykus okys ijh{kkfFkZ;ksa dk vkys[k&amp;i=</t>
  </si>
  <si>
    <t>ços'k&amp;i= u ykus okys ijh{kkfFkZ;ksa ds ukekad</t>
  </si>
  <si>
    <t>ços'k&amp;i= u ykus dk dkj.k</t>
  </si>
  <si>
    <t>oh{kd ds iwjs gLrk{kj</t>
  </si>
  <si>
    <t>Ik;Zos{kd ds iwjs gLrk{kj</t>
  </si>
  <si>
    <t>fo'ks"k fooj.k</t>
  </si>
  <si>
    <t xml:space="preserve">fo"k; </t>
  </si>
  <si>
    <t>çFke mŸkj iqfLrdkvksa dh la[;k</t>
  </si>
  <si>
    <t>tks oh{kd ls çkIr dh gks</t>
  </si>
  <si>
    <t>tks ç;ksx esa vkbZ gks</t>
  </si>
  <si>
    <t>tks okfil ykSVkbZ xbZ gks</t>
  </si>
  <si>
    <t>iwjd mŸkj iqfLrdkvksa dh la[;k</t>
  </si>
  <si>
    <t>iwjd mŸkj iqfLrdk çkIr djus okys ijh{kkfFkZ;ksa ds ukekad</t>
  </si>
  <si>
    <t>vuqifLFkr jgus okys ijh{kkfFkZ;ksa ds ukekad</t>
  </si>
  <si>
    <t>y?kq'kadk vFkok 'kkSpkfn ds fy, dejs ds ckgj tkus okys ijh{kkfFkZ;ksa ds ukekad o O;rhr gqvk le; dks vafdr djsa</t>
  </si>
  <si>
    <t>oh{kd ds gLrk{kj</t>
  </si>
  <si>
    <t>i;Zos{kd ds gLrk{kj</t>
  </si>
  <si>
    <t>uksV%&amp; çR;sd ijh{kk le; ls lekIr gksus ij Hkjs x;s Hkkx ds vUr esa ,d js[kk [khap nsaA</t>
  </si>
  <si>
    <t xml:space="preserve">fnukad </t>
  </si>
  <si>
    <t>mŸkj iqfLrdkvksa ls lacaf/kr fooj.k vkys[k&amp;i=</t>
  </si>
  <si>
    <t>VI</t>
  </si>
  <si>
    <t>VII</t>
  </si>
  <si>
    <t>VIII</t>
  </si>
  <si>
    <t>IX</t>
  </si>
  <si>
    <t>XI</t>
  </si>
  <si>
    <t>संस्था का नाम :-</t>
  </si>
  <si>
    <t>जिला -</t>
  </si>
  <si>
    <t>परीक्षा का नाम :-</t>
  </si>
  <si>
    <t>सत्र :-</t>
  </si>
  <si>
    <t xml:space="preserve">परीक्षा समय सारणी </t>
  </si>
  <si>
    <t>क्र.सं.</t>
  </si>
  <si>
    <t>दिनांक</t>
  </si>
  <si>
    <t>वार</t>
  </si>
  <si>
    <t>कक्षा-3</t>
  </si>
  <si>
    <t>कक्षा-4</t>
  </si>
  <si>
    <t>कक्षा-5</t>
  </si>
  <si>
    <t>कक्षा-6</t>
  </si>
  <si>
    <t>कक्षा-7</t>
  </si>
  <si>
    <t>कक्षा-8</t>
  </si>
  <si>
    <t>कक्षा-9</t>
  </si>
  <si>
    <t>कक्षा-10</t>
  </si>
  <si>
    <t>कक्षा-11</t>
  </si>
  <si>
    <t>कक्षा-12</t>
  </si>
  <si>
    <t>कक्षा-1</t>
  </si>
  <si>
    <t>कक्षा-2</t>
  </si>
  <si>
    <t>दिनांक (वार)</t>
  </si>
  <si>
    <t>कोई परीक्षा है या नहीं</t>
  </si>
  <si>
    <t>Yes</t>
  </si>
  <si>
    <t>No</t>
  </si>
  <si>
    <t>I</t>
  </si>
  <si>
    <t>II</t>
  </si>
  <si>
    <t>III</t>
  </si>
  <si>
    <t>IV</t>
  </si>
  <si>
    <t>V</t>
  </si>
  <si>
    <t>परीक्षा समय</t>
  </si>
  <si>
    <t>परीक्षा समय :-</t>
  </si>
  <si>
    <t>Class</t>
  </si>
  <si>
    <t>गणित</t>
  </si>
  <si>
    <t>हिंदी</t>
  </si>
  <si>
    <t>अंग्रेजी</t>
  </si>
  <si>
    <t>विज्ञान</t>
  </si>
  <si>
    <t>संस्कृत</t>
  </si>
  <si>
    <t>सामा. विज्ञान</t>
  </si>
  <si>
    <t>हिंदी साहित्य</t>
  </si>
  <si>
    <t>हिंदी अनिवार्य</t>
  </si>
  <si>
    <t>राजनीति विज्ञान</t>
  </si>
  <si>
    <t>अंग्रेजी अनिवार्य</t>
  </si>
  <si>
    <t>इतिहास</t>
  </si>
  <si>
    <t>09:00 AM to 12:45 PM</t>
  </si>
  <si>
    <t>01:00 PM to 04:15 PM</t>
  </si>
  <si>
    <t>परीक्षा से सम्बंधित कुछ महत्वपूर्ण निर्देश बिंदु :-</t>
  </si>
  <si>
    <t>हस्ताक्षर परीक्षा प्रभारी                                                                                                                                                                              हस्ताक्षर संस्था प्रधान</t>
  </si>
  <si>
    <t>जिला सामान परीक्षा (अर्धवार्षिक परीक्षा)</t>
  </si>
  <si>
    <t>जोधपुर</t>
  </si>
  <si>
    <t>2022-23</t>
  </si>
  <si>
    <t>राजकीय उच्च माध्यमिक विद्यालय रायमलवाडा, बापिणी</t>
  </si>
  <si>
    <t>Room No-01</t>
  </si>
  <si>
    <t>बैठक व्यवस्था</t>
  </si>
  <si>
    <t>प्रथम पंक्ति</t>
  </si>
  <si>
    <t>द्वितीय पंक्ति</t>
  </si>
  <si>
    <t>तृतीय पंक्ति</t>
  </si>
  <si>
    <t>चतुर्थ पंक्ति</t>
  </si>
  <si>
    <t>पञ्चम पंक्ति</t>
  </si>
  <si>
    <t>षष्ठम पंक्ति</t>
  </si>
  <si>
    <t>अष्ठम पंक्ति</t>
  </si>
  <si>
    <t>सप्तम पंक्ति</t>
  </si>
  <si>
    <t>बैठक सारांश :-</t>
  </si>
  <si>
    <t>विद्यालय का नाम</t>
  </si>
  <si>
    <t>कक्षा</t>
  </si>
  <si>
    <t>रोल नंबर से...</t>
  </si>
  <si>
    <t>रोल नंबर तक</t>
  </si>
  <si>
    <t>कुल परीक्षार्थी</t>
  </si>
  <si>
    <t>कुल बैठक =</t>
  </si>
  <si>
    <t>हस्ताक्षर परीक्षा प्रभारी</t>
  </si>
  <si>
    <t>हस्ताक्षर संस्था प्रधान</t>
  </si>
  <si>
    <t>ijh{kk d{k la[;k</t>
  </si>
  <si>
    <t>ijh{kk dsUnz dksM la[;k</t>
  </si>
  <si>
    <t>ijh{kk d{k la[;k&amp;</t>
  </si>
  <si>
    <t>cSBd O;oLFkk&amp;lesfdr fooj.k</t>
  </si>
  <si>
    <t>dqy ijh{kkFkhZ la[;k</t>
  </si>
  <si>
    <t>ijh{kkfFkZ;ksa ds fy, nSfud gLrk{kj i=d</t>
  </si>
  <si>
    <t>PREPARED BY:- UMMED TARAD (TEACHER-GSSS RAIMALWADA) MOB. NO.-9166973141</t>
  </si>
  <si>
    <t>09:30 AM to 12:45 PM</t>
  </si>
  <si>
    <t>09:30 AM to 12:30 PM</t>
  </si>
  <si>
    <t>01:00 PM to 04:00 PM</t>
  </si>
</sst>
</file>

<file path=xl/styles.xml><?xml version="1.0" encoding="utf-8"?>
<styleSheet xmlns="http://schemas.openxmlformats.org/spreadsheetml/2006/main">
  <numFmts count="1">
    <numFmt numFmtId="164" formatCode="[$-14009]dd/mm/yyyy;@"/>
  </numFmts>
  <fonts count="61">
    <font>
      <sz val="11"/>
      <color theme="1"/>
      <name val="Calibri"/>
      <family val="2"/>
      <scheme val="minor"/>
    </font>
    <font>
      <sz val="11"/>
      <color theme="1"/>
      <name val="Kruti Dev 011"/>
    </font>
    <font>
      <sz val="16"/>
      <color theme="1"/>
      <name val="Calibri"/>
      <family val="2"/>
      <scheme val="minor"/>
    </font>
    <font>
      <sz val="16"/>
      <color theme="1"/>
      <name val="Cambria"/>
      <family val="1"/>
      <scheme val="major"/>
    </font>
    <font>
      <sz val="12"/>
      <color theme="1"/>
      <name val="Kruti Dev 011"/>
    </font>
    <font>
      <b/>
      <sz val="16"/>
      <color theme="1"/>
      <name val="Cambria"/>
      <family val="1"/>
      <scheme val="major"/>
    </font>
    <font>
      <b/>
      <sz val="24"/>
      <color theme="1"/>
      <name val="DevLys 010"/>
    </font>
    <font>
      <b/>
      <sz val="18"/>
      <color theme="1"/>
      <name val="DevLys 010"/>
    </font>
    <font>
      <b/>
      <sz val="22"/>
      <color theme="1"/>
      <name val="DevLys 010"/>
    </font>
    <font>
      <b/>
      <sz val="16"/>
      <color theme="1"/>
      <name val="DevLys 010"/>
    </font>
    <font>
      <b/>
      <sz val="14"/>
      <color theme="1"/>
      <name val="DevLys 010"/>
    </font>
    <font>
      <b/>
      <sz val="11"/>
      <color theme="1"/>
      <name val="Cambria"/>
      <family val="1"/>
      <scheme val="major"/>
    </font>
    <font>
      <b/>
      <sz val="18"/>
      <color theme="1"/>
      <name val="Cambria"/>
      <family val="1"/>
      <scheme val="major"/>
    </font>
    <font>
      <sz val="16"/>
      <color theme="1"/>
      <name val="Gungsuh"/>
      <family val="1"/>
    </font>
    <font>
      <sz val="11"/>
      <color theme="1"/>
      <name val="Cambria"/>
      <family val="1"/>
      <scheme val="major"/>
    </font>
    <font>
      <sz val="11"/>
      <color theme="1"/>
      <name val="DevLys 010"/>
    </font>
    <font>
      <sz val="14"/>
      <color theme="1"/>
      <name val="DevLys 010"/>
    </font>
    <font>
      <sz val="12"/>
      <color theme="1"/>
      <name val="Cambria"/>
      <family val="1"/>
      <scheme val="major"/>
    </font>
    <font>
      <b/>
      <sz val="24"/>
      <color theme="1"/>
      <name val="Calibri"/>
      <family val="2"/>
      <scheme val="minor"/>
    </font>
    <font>
      <b/>
      <sz val="12"/>
      <color theme="1"/>
      <name val="Kruti Dev 011"/>
    </font>
    <font>
      <b/>
      <sz val="28"/>
      <color theme="1"/>
      <name val="DevLys 010"/>
    </font>
    <font>
      <sz val="14"/>
      <color theme="1"/>
      <name val="Cambria"/>
      <family val="1"/>
      <scheme val="major"/>
    </font>
    <font>
      <sz val="18"/>
      <color theme="1"/>
      <name val="DevLys 010"/>
    </font>
    <font>
      <sz val="16"/>
      <color theme="1"/>
      <name val="DevLys 010"/>
    </font>
    <font>
      <sz val="12"/>
      <color theme="1"/>
      <name val="DevLys 010"/>
    </font>
    <font>
      <b/>
      <sz val="12"/>
      <color theme="1"/>
      <name val="DevLys 010"/>
    </font>
    <font>
      <sz val="10"/>
      <color theme="1"/>
      <name val="DevLys 010"/>
    </font>
    <font>
      <b/>
      <sz val="20"/>
      <color theme="1"/>
      <name val="DevLys 010"/>
    </font>
    <font>
      <b/>
      <sz val="12"/>
      <color theme="1"/>
      <name val="Cambria"/>
      <family val="1"/>
      <scheme val="major"/>
    </font>
    <font>
      <b/>
      <i/>
      <sz val="16"/>
      <color theme="1"/>
      <name val="Cambria"/>
      <family val="1"/>
      <scheme val="major"/>
    </font>
    <font>
      <sz val="8"/>
      <color theme="1"/>
      <name val="DevLys 010"/>
    </font>
    <font>
      <b/>
      <u/>
      <sz val="20"/>
      <color theme="1"/>
      <name val="DevLys 010"/>
    </font>
    <font>
      <b/>
      <u/>
      <sz val="22"/>
      <color theme="1"/>
      <name val="DevLys 010"/>
    </font>
    <font>
      <b/>
      <u/>
      <sz val="26"/>
      <color theme="1"/>
      <name val="DevLys 010"/>
    </font>
    <font>
      <sz val="8"/>
      <color theme="1"/>
      <name val="Century"/>
      <family val="1"/>
    </font>
    <font>
      <b/>
      <sz val="11"/>
      <color theme="1"/>
      <name val="DevLys 010"/>
    </font>
    <font>
      <b/>
      <sz val="10"/>
      <color theme="1"/>
      <name val="DevLys 010"/>
    </font>
    <font>
      <sz val="9"/>
      <color theme="1"/>
      <name val="DevLys 010"/>
    </font>
    <font>
      <b/>
      <u/>
      <sz val="18"/>
      <color theme="1"/>
      <name val="DevLys 010"/>
    </font>
    <font>
      <b/>
      <u/>
      <sz val="16"/>
      <color theme="1"/>
      <name val="DevLys 010"/>
    </font>
    <font>
      <sz val="14"/>
      <color rgb="FFC00000"/>
      <name val="Cambria"/>
      <family val="1"/>
      <scheme val="major"/>
    </font>
    <font>
      <sz val="11"/>
      <color rgb="FFC00000"/>
      <name val="Calibri"/>
      <family val="2"/>
      <scheme val="minor"/>
    </font>
    <font>
      <b/>
      <sz val="18"/>
      <color rgb="FF002060"/>
      <name val="Cambria"/>
      <family val="1"/>
      <scheme val="major"/>
    </font>
    <font>
      <b/>
      <sz val="18"/>
      <color rgb="FF002060"/>
      <name val="Calibri"/>
      <family val="2"/>
      <scheme val="minor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b/>
      <sz val="14"/>
      <color theme="1"/>
      <name val="Cambria"/>
      <family val="1"/>
      <scheme val="major"/>
    </font>
    <font>
      <b/>
      <sz val="14"/>
      <color rgb="FFC00000"/>
      <name val="Cambria"/>
      <family val="1"/>
      <scheme val="major"/>
    </font>
    <font>
      <sz val="11"/>
      <color rgb="FF002060"/>
      <name val="Cambria"/>
      <family val="1"/>
      <scheme val="major"/>
    </font>
    <font>
      <sz val="9"/>
      <color rgb="FFC00000"/>
      <name val="Cambria"/>
      <family val="1"/>
      <scheme val="major"/>
    </font>
    <font>
      <sz val="10"/>
      <color rgb="FF002060"/>
      <name val="Cambria"/>
      <family val="1"/>
      <scheme val="major"/>
    </font>
    <font>
      <sz val="10"/>
      <color rgb="FFC00000"/>
      <name val="Cambria"/>
      <family val="1"/>
      <scheme val="major"/>
    </font>
    <font>
      <b/>
      <sz val="11"/>
      <color rgb="FFC00000"/>
      <name val="Cambria"/>
      <family val="1"/>
      <scheme val="major"/>
    </font>
    <font>
      <sz val="9"/>
      <color indexed="81"/>
      <name val="Tahoma"/>
      <family val="2"/>
    </font>
    <font>
      <b/>
      <sz val="11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36"/>
      <color theme="1"/>
      <name val="Cambria"/>
      <family val="1"/>
      <scheme val="major"/>
    </font>
    <font>
      <b/>
      <sz val="18"/>
      <color rgb="FFFF0000"/>
      <name val="DevLys 010"/>
    </font>
    <font>
      <b/>
      <sz val="28"/>
      <color theme="1"/>
      <name val="Cambria"/>
      <family val="1"/>
      <scheme val="major"/>
    </font>
    <font>
      <b/>
      <sz val="17"/>
      <color theme="1"/>
      <name val="Cambria"/>
      <family val="1"/>
      <scheme val="major"/>
    </font>
    <font>
      <sz val="26"/>
      <color theme="0"/>
      <name val="AlgerianBasD"/>
      <family val="5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</fills>
  <borders count="10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  <border>
      <left style="medium">
        <color rgb="FFC00000"/>
      </left>
      <right/>
      <top style="medium">
        <color rgb="FFC00000"/>
      </top>
      <bottom style="thin">
        <color rgb="FFC00000"/>
      </bottom>
      <diagonal/>
    </border>
    <border>
      <left/>
      <right/>
      <top style="medium">
        <color rgb="FFC00000"/>
      </top>
      <bottom style="thin">
        <color rgb="FFC00000"/>
      </bottom>
      <diagonal/>
    </border>
    <border>
      <left/>
      <right style="medium">
        <color rgb="FFC00000"/>
      </right>
      <top style="medium">
        <color rgb="FFC00000"/>
      </top>
      <bottom style="thin">
        <color rgb="FFC00000"/>
      </bottom>
      <diagonal/>
    </border>
    <border>
      <left/>
      <right style="thin">
        <color rgb="FFC00000"/>
      </right>
      <top style="medium">
        <color rgb="FFC00000"/>
      </top>
      <bottom style="thin">
        <color rgb="FFC00000"/>
      </bottom>
      <diagonal/>
    </border>
    <border>
      <left style="medium">
        <color rgb="FFC00000"/>
      </left>
      <right/>
      <top style="thin">
        <color rgb="FFC00000"/>
      </top>
      <bottom style="medium">
        <color rgb="FFC00000"/>
      </bottom>
      <diagonal/>
    </border>
    <border>
      <left/>
      <right/>
      <top style="thin">
        <color rgb="FFC00000"/>
      </top>
      <bottom style="medium">
        <color rgb="FFC00000"/>
      </bottom>
      <diagonal/>
    </border>
    <border>
      <left/>
      <right style="thin">
        <color rgb="FFC00000"/>
      </right>
      <top style="thin">
        <color rgb="FFC00000"/>
      </top>
      <bottom style="medium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 style="thin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/>
      <right style="thin">
        <color rgb="FFC00000"/>
      </right>
      <top style="medium">
        <color rgb="FFC00000"/>
      </top>
      <bottom/>
      <diagonal/>
    </border>
    <border>
      <left style="thin">
        <color rgb="FFC00000"/>
      </left>
      <right style="thin">
        <color rgb="FFC00000"/>
      </right>
      <top style="medium">
        <color rgb="FFC00000"/>
      </top>
      <bottom style="medium">
        <color rgb="FFC00000"/>
      </bottom>
      <diagonal/>
    </border>
    <border>
      <left style="thin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 style="thin">
        <color rgb="FFC00000"/>
      </right>
      <top style="medium">
        <color rgb="FFC00000"/>
      </top>
      <bottom style="medium">
        <color rgb="FFC00000"/>
      </bottom>
      <diagonal/>
    </border>
    <border>
      <left style="thin">
        <color rgb="FFC00000"/>
      </left>
      <right style="thin">
        <color rgb="FFC00000"/>
      </right>
      <top style="medium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rgb="FFC00000"/>
      </right>
      <top style="medium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rgb="FFC00000"/>
      </right>
      <top/>
      <bottom style="thin">
        <color rgb="FFC00000"/>
      </bottom>
      <diagonal/>
    </border>
    <border>
      <left style="medium">
        <color rgb="FFC00000"/>
      </left>
      <right style="thin">
        <color rgb="FFC00000"/>
      </right>
      <top style="medium">
        <color rgb="FFC00000"/>
      </top>
      <bottom/>
      <diagonal/>
    </border>
    <border>
      <left style="thin">
        <color rgb="FFC00000"/>
      </left>
      <right style="thin">
        <color rgb="FFC00000"/>
      </right>
      <top style="medium">
        <color rgb="FFC00000"/>
      </top>
      <bottom/>
      <diagonal/>
    </border>
    <border>
      <left style="thin">
        <color rgb="FFC00000"/>
      </left>
      <right style="medium">
        <color rgb="FFC00000"/>
      </right>
      <top style="medium">
        <color rgb="FFC00000"/>
      </top>
      <bottom/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 style="medium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/>
      <bottom style="medium">
        <color rgb="FFC00000"/>
      </bottom>
      <diagonal/>
    </border>
    <border>
      <left style="thin">
        <color rgb="FFC00000"/>
      </left>
      <right style="medium">
        <color rgb="FFC00000"/>
      </right>
      <top/>
      <bottom style="medium">
        <color rgb="FFC00000"/>
      </bottom>
      <diagonal/>
    </border>
    <border>
      <left/>
      <right style="thin">
        <color rgb="FFC00000"/>
      </right>
      <top/>
      <bottom style="medium">
        <color rgb="FFC00000"/>
      </bottom>
      <diagonal/>
    </border>
    <border>
      <left/>
      <right style="medium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rgb="FFC00000"/>
      </left>
      <right/>
      <top/>
      <bottom style="thin">
        <color rgb="FFC00000"/>
      </bottom>
      <diagonal/>
    </border>
    <border>
      <left/>
      <right style="medium">
        <color rgb="FFC00000"/>
      </right>
      <top/>
      <bottom style="thin">
        <color rgb="FFC00000"/>
      </bottom>
      <diagonal/>
    </border>
    <border>
      <left/>
      <right style="medium">
        <color rgb="FFC00000"/>
      </right>
      <top style="thin">
        <color rgb="FFC00000"/>
      </top>
      <bottom style="medium">
        <color rgb="FFC00000"/>
      </bottom>
      <diagonal/>
    </border>
    <border>
      <left style="medium">
        <color rgb="FFC00000"/>
      </left>
      <right/>
      <top/>
      <bottom/>
      <diagonal/>
    </border>
    <border>
      <left/>
      <right style="medium">
        <color rgb="FFC00000"/>
      </right>
      <top/>
      <bottom/>
      <diagonal/>
    </border>
    <border>
      <left style="thin">
        <color rgb="FFC00000"/>
      </left>
      <right/>
      <top style="medium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indexed="64"/>
      </left>
      <right style="thin">
        <color rgb="FFC00000"/>
      </right>
      <top style="medium">
        <color indexed="64"/>
      </top>
      <bottom style="medium">
        <color indexed="64"/>
      </bottom>
      <diagonal/>
    </border>
    <border>
      <left/>
      <right style="thin">
        <color rgb="FFC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theme="9" tint="-0.499984740745262"/>
      </left>
      <right/>
      <top style="medium">
        <color theme="9" tint="-0.499984740745262"/>
      </top>
      <bottom style="medium">
        <color rgb="FFC00000"/>
      </bottom>
      <diagonal/>
    </border>
    <border>
      <left/>
      <right style="medium">
        <color theme="9" tint="-0.499984740745262"/>
      </right>
      <top style="medium">
        <color theme="9" tint="-0.499984740745262"/>
      </top>
      <bottom style="medium">
        <color rgb="FFC00000"/>
      </bottom>
      <diagonal/>
    </border>
    <border>
      <left style="medium">
        <color theme="9" tint="-0.499984740745262"/>
      </left>
      <right/>
      <top style="medium">
        <color rgb="FFC00000"/>
      </top>
      <bottom/>
      <diagonal/>
    </border>
    <border>
      <left/>
      <right style="medium">
        <color theme="9" tint="-0.499984740745262"/>
      </right>
      <top style="medium">
        <color rgb="FFC00000"/>
      </top>
      <bottom/>
      <diagonal/>
    </border>
    <border>
      <left style="medium">
        <color theme="9" tint="-0.499984740745262"/>
      </left>
      <right/>
      <top/>
      <bottom style="medium">
        <color theme="9" tint="-0.499984740745262"/>
      </bottom>
      <diagonal/>
    </border>
    <border>
      <left/>
      <right style="medium">
        <color theme="9" tint="-0.499984740745262"/>
      </right>
      <top/>
      <bottom style="medium">
        <color theme="9" tint="-0.499984740745262"/>
      </bottom>
      <diagonal/>
    </border>
  </borders>
  <cellStyleXfs count="1">
    <xf numFmtId="0" fontId="0" fillId="0" borderId="0"/>
  </cellStyleXfs>
  <cellXfs count="36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0" fillId="5" borderId="33" xfId="0" applyFont="1" applyFill="1" applyBorder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2" fillId="0" borderId="0" xfId="0" applyFont="1" applyAlignment="1">
      <alignment wrapText="1"/>
    </xf>
    <xf numFmtId="0" fontId="16" fillId="3" borderId="32" xfId="0" applyFont="1" applyFill="1" applyBorder="1" applyAlignment="1">
      <alignment horizontal="center" vertical="center" wrapText="1"/>
    </xf>
    <xf numFmtId="0" fontId="24" fillId="3" borderId="46" xfId="0" applyFont="1" applyFill="1" applyBorder="1" applyAlignment="1">
      <alignment horizontal="center" vertical="center" wrapText="1"/>
    </xf>
    <xf numFmtId="0" fontId="16" fillId="3" borderId="46" xfId="0" applyFont="1" applyFill="1" applyBorder="1" applyAlignment="1">
      <alignment horizontal="center" vertical="center" wrapText="1"/>
    </xf>
    <xf numFmtId="0" fontId="23" fillId="3" borderId="47" xfId="0" applyFont="1" applyFill="1" applyBorder="1" applyAlignment="1">
      <alignment horizontal="center" vertical="center" wrapText="1"/>
    </xf>
    <xf numFmtId="0" fontId="24" fillId="3" borderId="26" xfId="0" applyFont="1" applyFill="1" applyBorder="1" applyAlignment="1">
      <alignment horizontal="center" vertical="center" wrapText="1"/>
    </xf>
    <xf numFmtId="0" fontId="21" fillId="0" borderId="0" xfId="0" applyFont="1"/>
    <xf numFmtId="0" fontId="21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21" fillId="0" borderId="63" xfId="0" applyFont="1" applyBorder="1" applyAlignment="1">
      <alignment horizontal="center" vertical="center"/>
    </xf>
    <xf numFmtId="0" fontId="21" fillId="0" borderId="67" xfId="0" applyFont="1" applyBorder="1" applyAlignment="1">
      <alignment horizontal="center" vertical="center"/>
    </xf>
    <xf numFmtId="0" fontId="40" fillId="5" borderId="71" xfId="0" applyFont="1" applyFill="1" applyBorder="1" applyAlignment="1">
      <alignment horizontal="center" vertical="center"/>
    </xf>
    <xf numFmtId="0" fontId="40" fillId="5" borderId="69" xfId="0" applyFont="1" applyFill="1" applyBorder="1" applyAlignment="1">
      <alignment horizontal="center" vertical="center"/>
    </xf>
    <xf numFmtId="0" fontId="40" fillId="5" borderId="70" xfId="0" applyFont="1" applyFill="1" applyBorder="1" applyAlignment="1">
      <alignment horizontal="center" vertical="center"/>
    </xf>
    <xf numFmtId="0" fontId="51" fillId="5" borderId="69" xfId="0" applyFont="1" applyFill="1" applyBorder="1" applyAlignment="1">
      <alignment horizontal="center" vertical="center" wrapText="1"/>
    </xf>
    <xf numFmtId="0" fontId="26" fillId="3" borderId="44" xfId="0" applyFont="1" applyFill="1" applyBorder="1" applyAlignment="1">
      <alignment horizontal="center" vertical="center" wrapText="1"/>
    </xf>
    <xf numFmtId="0" fontId="24" fillId="3" borderId="27" xfId="0" applyFont="1" applyFill="1" applyBorder="1" applyAlignment="1">
      <alignment horizontal="center" vertical="center" wrapText="1"/>
    </xf>
    <xf numFmtId="0" fontId="23" fillId="3" borderId="46" xfId="0" applyFont="1" applyFill="1" applyBorder="1" applyAlignment="1">
      <alignment horizontal="center" vertical="center" wrapText="1"/>
    </xf>
    <xf numFmtId="0" fontId="23" fillId="3" borderId="27" xfId="0" applyFont="1" applyFill="1" applyBorder="1" applyAlignment="1">
      <alignment horizontal="center" vertical="center" wrapText="1"/>
    </xf>
    <xf numFmtId="0" fontId="23" fillId="3" borderId="34" xfId="0" applyFont="1" applyFill="1" applyBorder="1" applyAlignment="1">
      <alignment horizontal="center" vertical="center" wrapText="1"/>
    </xf>
    <xf numFmtId="0" fontId="23" fillId="3" borderId="32" xfId="0" applyFont="1" applyFill="1" applyBorder="1" applyAlignment="1">
      <alignment horizontal="center" vertical="center" wrapText="1"/>
    </xf>
    <xf numFmtId="0" fontId="24" fillId="3" borderId="32" xfId="0" applyFont="1" applyFill="1" applyBorder="1" applyAlignment="1">
      <alignment horizontal="center" vertical="center" wrapText="1"/>
    </xf>
    <xf numFmtId="0" fontId="16" fillId="3" borderId="33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14" fontId="14" fillId="0" borderId="67" xfId="0" applyNumberFormat="1" applyFont="1" applyBorder="1" applyAlignment="1" applyProtection="1">
      <alignment horizontal="center" vertical="center"/>
      <protection locked="0"/>
    </xf>
    <xf numFmtId="0" fontId="14" fillId="0" borderId="67" xfId="0" applyFont="1" applyBorder="1" applyAlignment="1" applyProtection="1">
      <alignment horizontal="center" vertical="center"/>
      <protection locked="0"/>
    </xf>
    <xf numFmtId="0" fontId="21" fillId="0" borderId="67" xfId="0" applyFont="1" applyBorder="1" applyAlignment="1" applyProtection="1">
      <alignment horizontal="center" vertical="center"/>
      <protection locked="0"/>
    </xf>
    <xf numFmtId="0" fontId="44" fillId="0" borderId="67" xfId="0" applyFont="1" applyBorder="1" applyAlignment="1" applyProtection="1">
      <alignment horizontal="center" vertical="center"/>
      <protection locked="0"/>
    </xf>
    <xf numFmtId="0" fontId="45" fillId="0" borderId="67" xfId="0" applyFont="1" applyBorder="1" applyAlignment="1" applyProtection="1">
      <alignment horizontal="center" vertical="center"/>
      <protection locked="0"/>
    </xf>
    <xf numFmtId="14" fontId="14" fillId="0" borderId="63" xfId="0" applyNumberFormat="1" applyFont="1" applyBorder="1" applyAlignment="1" applyProtection="1">
      <alignment horizontal="center" vertical="center"/>
      <protection locked="0"/>
    </xf>
    <xf numFmtId="0" fontId="44" fillId="0" borderId="63" xfId="0" applyFont="1" applyBorder="1" applyAlignment="1" applyProtection="1">
      <alignment horizontal="center" vertical="center"/>
      <protection locked="0"/>
    </xf>
    <xf numFmtId="0" fontId="45" fillId="0" borderId="63" xfId="0" applyFont="1" applyBorder="1" applyAlignment="1" applyProtection="1">
      <alignment horizontal="center" vertical="center"/>
      <protection locked="0"/>
    </xf>
    <xf numFmtId="0" fontId="14" fillId="0" borderId="63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0" fontId="14" fillId="0" borderId="76" xfId="0" applyFont="1" applyBorder="1" applyAlignment="1" applyProtection="1">
      <alignment horizontal="center" vertical="center" wrapText="1"/>
      <protection hidden="1"/>
    </xf>
    <xf numFmtId="0" fontId="14" fillId="0" borderId="77" xfId="0" applyFont="1" applyBorder="1" applyAlignment="1" applyProtection="1">
      <alignment horizontal="center" vertical="center" wrapText="1"/>
      <protection hidden="1"/>
    </xf>
    <xf numFmtId="0" fontId="21" fillId="0" borderId="68" xfId="0" applyFont="1" applyBorder="1" applyAlignment="1" applyProtection="1">
      <alignment horizontal="center"/>
      <protection hidden="1"/>
    </xf>
    <xf numFmtId="0" fontId="21" fillId="0" borderId="76" xfId="0" applyFont="1" applyBorder="1" applyAlignment="1" applyProtection="1">
      <alignment horizontal="center"/>
      <protection hidden="1"/>
    </xf>
    <xf numFmtId="0" fontId="21" fillId="0" borderId="77" xfId="0" applyFont="1" applyBorder="1" applyAlignment="1" applyProtection="1">
      <alignment horizontal="center"/>
      <protection hidden="1"/>
    </xf>
    <xf numFmtId="0" fontId="21" fillId="0" borderId="82" xfId="0" applyFont="1" applyBorder="1" applyAlignment="1" applyProtection="1">
      <alignment horizontal="center"/>
      <protection hidden="1"/>
    </xf>
    <xf numFmtId="0" fontId="21" fillId="0" borderId="80" xfId="0" applyFont="1" applyBorder="1" applyAlignment="1" applyProtection="1">
      <alignment horizontal="center"/>
      <protection hidden="1"/>
    </xf>
    <xf numFmtId="0" fontId="21" fillId="0" borderId="81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wrapText="1"/>
      <protection hidden="1"/>
    </xf>
    <xf numFmtId="0" fontId="50" fillId="3" borderId="59" xfId="0" applyFont="1" applyFill="1" applyBorder="1" applyAlignment="1" applyProtection="1">
      <alignment horizontal="center" vertical="center" wrapText="1"/>
      <protection hidden="1"/>
    </xf>
    <xf numFmtId="0" fontId="50" fillId="3" borderId="72" xfId="0" applyFont="1" applyFill="1" applyBorder="1" applyAlignment="1" applyProtection="1">
      <alignment horizontal="center" vertical="center" wrapText="1"/>
      <protection hidden="1"/>
    </xf>
    <xf numFmtId="0" fontId="50" fillId="3" borderId="73" xfId="0" applyFont="1" applyFill="1" applyBorder="1" applyAlignment="1" applyProtection="1">
      <alignment horizontal="center" vertical="center" wrapText="1"/>
      <protection hidden="1"/>
    </xf>
    <xf numFmtId="164" fontId="0" fillId="0" borderId="0" xfId="0" applyNumberForma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14" fontId="48" fillId="3" borderId="79" xfId="0" applyNumberFormat="1" applyFont="1" applyFill="1" applyBorder="1" applyAlignment="1" applyProtection="1">
      <alignment horizontal="center" vertical="center" wrapText="1"/>
      <protection hidden="1"/>
    </xf>
    <xf numFmtId="14" fontId="48" fillId="3" borderId="83" xfId="0" applyNumberFormat="1" applyFont="1" applyFill="1" applyBorder="1" applyAlignment="1" applyProtection="1">
      <alignment horizontal="center" vertical="center" wrapText="1"/>
      <protection hidden="1"/>
    </xf>
    <xf numFmtId="0" fontId="50" fillId="3" borderId="78" xfId="0" applyFont="1" applyFill="1" applyBorder="1" applyAlignment="1" applyProtection="1">
      <alignment horizontal="center" vertical="center" wrapText="1"/>
      <protection hidden="1"/>
    </xf>
    <xf numFmtId="0" fontId="50" fillId="3" borderId="67" xfId="0" applyFont="1" applyFill="1" applyBorder="1" applyAlignment="1" applyProtection="1">
      <alignment horizontal="center" vertical="center" wrapText="1"/>
      <protection hidden="1"/>
    </xf>
    <xf numFmtId="0" fontId="50" fillId="3" borderId="74" xfId="0" applyFont="1" applyFill="1" applyBorder="1" applyAlignment="1" applyProtection="1">
      <alignment horizontal="center" vertical="center" wrapText="1"/>
      <protection hidden="1"/>
    </xf>
    <xf numFmtId="14" fontId="48" fillId="3" borderId="84" xfId="0" applyNumberFormat="1" applyFont="1" applyFill="1" applyBorder="1" applyAlignment="1" applyProtection="1">
      <alignment horizontal="center" vertical="center" wrapText="1"/>
      <protection hidden="1"/>
    </xf>
    <xf numFmtId="14" fontId="48" fillId="3" borderId="85" xfId="0" applyNumberFormat="1" applyFont="1" applyFill="1" applyBorder="1" applyAlignment="1" applyProtection="1">
      <alignment horizontal="center" vertical="center" wrapText="1"/>
      <protection hidden="1"/>
    </xf>
    <xf numFmtId="14" fontId="48" fillId="3" borderId="60" xfId="0" applyNumberFormat="1" applyFont="1" applyFill="1" applyBorder="1" applyAlignment="1" applyProtection="1">
      <alignment horizontal="center" vertical="center" wrapText="1"/>
      <protection hidden="1"/>
    </xf>
    <xf numFmtId="14" fontId="48" fillId="3" borderId="86" xfId="0" applyNumberFormat="1" applyFont="1" applyFill="1" applyBorder="1" applyAlignment="1" applyProtection="1">
      <alignment horizontal="center" vertical="center" wrapText="1"/>
      <protection hidden="1"/>
    </xf>
    <xf numFmtId="0" fontId="50" fillId="3" borderId="82" xfId="0" applyFont="1" applyFill="1" applyBorder="1" applyAlignment="1" applyProtection="1">
      <alignment horizontal="center" vertical="center" wrapText="1"/>
      <protection hidden="1"/>
    </xf>
    <xf numFmtId="0" fontId="50" fillId="3" borderId="80" xfId="0" applyFont="1" applyFill="1" applyBorder="1" applyAlignment="1" applyProtection="1">
      <alignment horizontal="center" vertical="center" wrapText="1"/>
      <protection hidden="1"/>
    </xf>
    <xf numFmtId="0" fontId="50" fillId="3" borderId="81" xfId="0" applyFont="1" applyFill="1" applyBorder="1" applyAlignment="1" applyProtection="1">
      <alignment horizontal="center" vertical="center" wrapText="1"/>
      <protection hidden="1"/>
    </xf>
    <xf numFmtId="0" fontId="21" fillId="0" borderId="0" xfId="0" applyFont="1" applyProtection="1">
      <protection hidden="1"/>
    </xf>
    <xf numFmtId="14" fontId="11" fillId="3" borderId="9" xfId="0" applyNumberFormat="1" applyFont="1" applyFill="1" applyBorder="1" applyAlignment="1" applyProtection="1">
      <alignment horizontal="center" vertical="center" textRotation="90" wrapText="1"/>
      <protection locked="0"/>
    </xf>
    <xf numFmtId="0" fontId="36" fillId="3" borderId="10" xfId="0" applyFont="1" applyFill="1" applyBorder="1" applyAlignment="1" applyProtection="1">
      <alignment horizontal="center" vertical="center" textRotation="90" wrapText="1"/>
      <protection locked="0"/>
    </xf>
    <xf numFmtId="0" fontId="36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0" fontId="5" fillId="3" borderId="12" xfId="0" applyFont="1" applyFill="1" applyBorder="1" applyAlignment="1" applyProtection="1">
      <alignment horizontal="center" vertical="center"/>
      <protection locked="0"/>
    </xf>
    <xf numFmtId="14" fontId="11" fillId="3" borderId="15" xfId="0" applyNumberFormat="1" applyFont="1" applyFill="1" applyBorder="1" applyAlignment="1" applyProtection="1">
      <alignment horizontal="center" vertical="center" textRotation="90" wrapText="1"/>
      <protection locked="0"/>
    </xf>
    <xf numFmtId="0" fontId="36" fillId="3" borderId="1" xfId="0" applyFont="1" applyFill="1" applyBorder="1" applyAlignment="1" applyProtection="1">
      <alignment horizontal="center" vertical="center" textRotation="90" wrapText="1"/>
      <protection locked="0"/>
    </xf>
    <xf numFmtId="0" fontId="36" fillId="3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22" xfId="0" applyFont="1" applyFill="1" applyBorder="1" applyAlignment="1" applyProtection="1">
      <alignment horizontal="center" vertical="center"/>
      <protection locked="0"/>
    </xf>
    <xf numFmtId="14" fontId="11" fillId="3" borderId="16" xfId="0" applyNumberFormat="1" applyFont="1" applyFill="1" applyBorder="1" applyAlignment="1" applyProtection="1">
      <alignment horizontal="center" vertical="center" textRotation="90" wrapText="1"/>
      <protection locked="0"/>
    </xf>
    <xf numFmtId="0" fontId="36" fillId="3" borderId="17" xfId="0" applyFont="1" applyFill="1" applyBorder="1" applyAlignment="1" applyProtection="1">
      <alignment horizontal="center" vertical="center" textRotation="90" wrapText="1"/>
      <protection locked="0"/>
    </xf>
    <xf numFmtId="0" fontId="36" fillId="3" borderId="17" xfId="0" applyFont="1" applyFill="1" applyBorder="1" applyAlignment="1" applyProtection="1">
      <alignment horizontal="center" vertical="center" wrapText="1"/>
      <protection locked="0"/>
    </xf>
    <xf numFmtId="0" fontId="5" fillId="3" borderId="17" xfId="0" applyFont="1" applyFill="1" applyBorder="1" applyAlignment="1" applyProtection="1">
      <alignment horizontal="center" vertical="center"/>
      <protection locked="0"/>
    </xf>
    <xf numFmtId="0" fontId="5" fillId="3" borderId="18" xfId="0" applyFont="1" applyFill="1" applyBorder="1" applyAlignment="1" applyProtection="1">
      <alignment horizontal="center" vertical="center"/>
      <protection locked="0"/>
    </xf>
    <xf numFmtId="0" fontId="11" fillId="3" borderId="32" xfId="0" applyFont="1" applyFill="1" applyBorder="1" applyAlignment="1" applyProtection="1">
      <alignment horizontal="center" vertical="center" wrapText="1"/>
      <protection locked="0"/>
    </xf>
    <xf numFmtId="0" fontId="35" fillId="3" borderId="32" xfId="0" applyFont="1" applyFill="1" applyBorder="1" applyAlignment="1" applyProtection="1">
      <alignment horizontal="center" vertical="center" textRotation="90" wrapText="1"/>
      <protection locked="0"/>
    </xf>
    <xf numFmtId="0" fontId="29" fillId="3" borderId="32" xfId="0" applyFont="1" applyFill="1" applyBorder="1" applyAlignment="1" applyProtection="1">
      <alignment horizontal="center" vertical="center"/>
      <protection locked="0"/>
    </xf>
    <xf numFmtId="0" fontId="16" fillId="3" borderId="32" xfId="0" applyFont="1" applyFill="1" applyBorder="1" applyAlignment="1" applyProtection="1">
      <alignment horizontal="center" vertical="center" wrapText="1"/>
      <protection locked="0"/>
    </xf>
    <xf numFmtId="0" fontId="11" fillId="3" borderId="1" xfId="0" applyFont="1" applyFill="1" applyBorder="1" applyAlignment="1" applyProtection="1">
      <alignment horizontal="center" vertical="center" wrapText="1"/>
      <protection locked="0"/>
    </xf>
    <xf numFmtId="0" fontId="35" fillId="3" borderId="1" xfId="0" applyFont="1" applyFill="1" applyBorder="1" applyAlignment="1" applyProtection="1">
      <alignment horizontal="center" vertical="center" textRotation="90" wrapText="1"/>
      <protection locked="0"/>
    </xf>
    <xf numFmtId="0" fontId="29" fillId="3" borderId="1" xfId="0" applyFont="1" applyFill="1" applyBorder="1" applyAlignment="1" applyProtection="1">
      <alignment horizontal="center" vertical="center"/>
      <protection locked="0"/>
    </xf>
    <xf numFmtId="0" fontId="16" fillId="3" borderId="1" xfId="0" applyFont="1" applyFill="1" applyBorder="1" applyAlignment="1" applyProtection="1">
      <alignment horizontal="center" vertical="center" wrapText="1"/>
      <protection locked="0"/>
    </xf>
    <xf numFmtId="0" fontId="5" fillId="3" borderId="43" xfId="0" applyFont="1" applyFill="1" applyBorder="1" applyAlignment="1" applyProtection="1">
      <alignment horizontal="center" vertical="center" wrapText="1"/>
      <protection locked="0"/>
    </xf>
    <xf numFmtId="0" fontId="9" fillId="3" borderId="37" xfId="0" applyFont="1" applyFill="1" applyBorder="1" applyAlignment="1" applyProtection="1">
      <alignment horizontal="center" vertical="center"/>
      <protection locked="0"/>
    </xf>
    <xf numFmtId="0" fontId="5" fillId="3" borderId="37" xfId="0" applyFont="1" applyFill="1" applyBorder="1" applyAlignment="1" applyProtection="1">
      <alignment horizontal="center" vertical="center"/>
      <protection locked="0"/>
    </xf>
    <xf numFmtId="0" fontId="5" fillId="3" borderId="24" xfId="0" applyFont="1" applyFill="1" applyBorder="1" applyAlignment="1" applyProtection="1">
      <alignment horizontal="center" vertical="center"/>
      <protection locked="0"/>
    </xf>
    <xf numFmtId="0" fontId="32" fillId="7" borderId="4" xfId="0" applyFont="1" applyFill="1" applyBorder="1" applyAlignment="1" applyProtection="1">
      <alignment horizontal="center" vertical="center" wrapText="1"/>
      <protection locked="0"/>
    </xf>
    <xf numFmtId="0" fontId="9" fillId="3" borderId="2" xfId="0" applyFont="1" applyFill="1" applyBorder="1" applyAlignment="1" applyProtection="1">
      <alignment horizontal="center" vertical="center" wrapText="1"/>
      <protection locked="0"/>
    </xf>
    <xf numFmtId="0" fontId="22" fillId="7" borderId="4" xfId="0" applyFont="1" applyFill="1" applyBorder="1" applyAlignment="1" applyProtection="1">
      <alignment horizontal="center" vertical="center" wrapText="1"/>
      <protection locked="0"/>
    </xf>
    <xf numFmtId="0" fontId="11" fillId="3" borderId="15" xfId="0" applyFont="1" applyFill="1" applyBorder="1" applyAlignment="1" applyProtection="1">
      <alignment horizontal="center" vertical="center" wrapText="1"/>
      <protection locked="0"/>
    </xf>
    <xf numFmtId="0" fontId="35" fillId="3" borderId="1" xfId="0" applyFont="1" applyFill="1" applyBorder="1" applyAlignment="1" applyProtection="1">
      <alignment horizontal="center" vertical="center" wrapText="1"/>
      <protection locked="0"/>
    </xf>
    <xf numFmtId="0" fontId="29" fillId="3" borderId="35" xfId="0" applyFont="1" applyFill="1" applyBorder="1" applyAlignment="1" applyProtection="1">
      <alignment horizontal="center" vertical="center"/>
      <protection locked="0"/>
    </xf>
    <xf numFmtId="0" fontId="29" fillId="3" borderId="22" xfId="0" applyFont="1" applyFill="1" applyBorder="1" applyAlignment="1" applyProtection="1">
      <alignment horizontal="center" vertical="center"/>
      <protection locked="0"/>
    </xf>
    <xf numFmtId="0" fontId="11" fillId="3" borderId="16" xfId="0" applyFont="1" applyFill="1" applyBorder="1" applyAlignment="1" applyProtection="1">
      <alignment horizontal="center" vertical="center" wrapText="1"/>
      <protection locked="0"/>
    </xf>
    <xf numFmtId="0" fontId="35" fillId="3" borderId="17" xfId="0" applyFont="1" applyFill="1" applyBorder="1" applyAlignment="1" applyProtection="1">
      <alignment horizontal="center" vertical="center" wrapText="1"/>
      <protection locked="0"/>
    </xf>
    <xf numFmtId="0" fontId="29" fillId="3" borderId="17" xfId="0" applyFont="1" applyFill="1" applyBorder="1" applyAlignment="1" applyProtection="1">
      <alignment horizontal="center" vertical="center"/>
      <protection locked="0"/>
    </xf>
    <xf numFmtId="0" fontId="29" fillId="3" borderId="18" xfId="0" applyFont="1" applyFill="1" applyBorder="1" applyAlignment="1" applyProtection="1">
      <alignment horizontal="center" vertical="center"/>
      <protection locked="0"/>
    </xf>
    <xf numFmtId="0" fontId="27" fillId="7" borderId="3" xfId="0" applyFont="1" applyFill="1" applyBorder="1" applyAlignment="1" applyProtection="1">
      <alignment vertical="center"/>
      <protection locked="0"/>
    </xf>
    <xf numFmtId="0" fontId="8" fillId="4" borderId="25" xfId="0" applyFont="1" applyFill="1" applyBorder="1" applyAlignment="1" applyProtection="1">
      <alignment vertical="center"/>
      <protection locked="0"/>
    </xf>
    <xf numFmtId="0" fontId="1" fillId="0" borderId="35" xfId="0" applyFont="1" applyBorder="1" applyAlignment="1" applyProtection="1">
      <alignment horizontal="center" vertical="center"/>
      <protection locked="0"/>
    </xf>
    <xf numFmtId="0" fontId="1" fillId="0" borderId="34" xfId="0" applyFont="1" applyBorder="1" applyAlignment="1" applyProtection="1">
      <alignment horizontal="center" vertical="center"/>
      <protection locked="0"/>
    </xf>
    <xf numFmtId="0" fontId="1" fillId="0" borderId="22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34" fillId="0" borderId="33" xfId="0" applyFont="1" applyBorder="1" applyAlignment="1" applyProtection="1">
      <alignment horizontal="center" vertical="center" wrapText="1"/>
      <protection locked="0"/>
    </xf>
    <xf numFmtId="0" fontId="34" fillId="0" borderId="5" xfId="0" applyFont="1" applyBorder="1" applyAlignment="1" applyProtection="1">
      <alignment horizontal="center" vertical="center" wrapText="1"/>
      <protection locked="0"/>
    </xf>
    <xf numFmtId="0" fontId="19" fillId="0" borderId="32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23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23" fillId="5" borderId="29" xfId="0" applyFont="1" applyFill="1" applyBorder="1" applyAlignment="1">
      <alignment horizontal="center" vertical="center" wrapText="1"/>
    </xf>
    <xf numFmtId="0" fontId="23" fillId="5" borderId="29" xfId="0" applyFont="1" applyFill="1" applyBorder="1" applyAlignment="1">
      <alignment horizontal="center" vertical="center"/>
    </xf>
    <xf numFmtId="0" fontId="16" fillId="5" borderId="30" xfId="0" applyFont="1" applyFill="1" applyBorder="1" applyAlignment="1">
      <alignment horizontal="center" vertical="center" wrapText="1"/>
    </xf>
    <xf numFmtId="0" fontId="24" fillId="0" borderId="9" xfId="0" applyFont="1" applyBorder="1" applyAlignment="1" applyProtection="1">
      <alignment horizontal="center" vertical="center" wrapText="1"/>
      <protection locked="0"/>
    </xf>
    <xf numFmtId="0" fontId="13" fillId="0" borderId="10" xfId="0" applyFont="1" applyBorder="1" applyAlignment="1" applyProtection="1">
      <alignment vertical="center" wrapText="1"/>
      <protection locked="0"/>
    </xf>
    <xf numFmtId="0" fontId="17" fillId="0" borderId="29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24" fillId="0" borderId="34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vertical="center" wrapText="1"/>
      <protection locked="0"/>
    </xf>
    <xf numFmtId="0" fontId="17" fillId="0" borderId="44" xfId="0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 applyProtection="1">
      <alignment horizontal="center" vertical="center"/>
      <protection locked="0"/>
    </xf>
    <xf numFmtId="0" fontId="24" fillId="0" borderId="16" xfId="0" applyFont="1" applyBorder="1" applyAlignment="1" applyProtection="1">
      <alignment horizontal="center" vertical="center" wrapText="1"/>
      <protection locked="0"/>
    </xf>
    <xf numFmtId="0" fontId="13" fillId="0" borderId="17" xfId="0" applyFont="1" applyBorder="1" applyAlignment="1" applyProtection="1">
      <alignment vertical="center" wrapText="1"/>
      <protection locked="0"/>
    </xf>
    <xf numFmtId="0" fontId="17" fillId="0" borderId="17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18" fillId="0" borderId="26" xfId="0" applyFont="1" applyBorder="1" applyAlignment="1" applyProtection="1">
      <alignment horizontal="center" vertical="center"/>
      <protection locked="0"/>
    </xf>
    <xf numFmtId="0" fontId="55" fillId="0" borderId="0" xfId="0" applyFont="1" applyProtection="1">
      <protection hidden="1"/>
    </xf>
    <xf numFmtId="0" fontId="0" fillId="0" borderId="0" xfId="0" applyFont="1" applyProtection="1">
      <protection hidden="1"/>
    </xf>
    <xf numFmtId="0" fontId="0" fillId="0" borderId="0" xfId="0" applyAlignment="1" applyProtection="1">
      <alignment vertical="center"/>
      <protection hidden="1"/>
    </xf>
    <xf numFmtId="0" fontId="21" fillId="3" borderId="1" xfId="0" applyFont="1" applyFill="1" applyBorder="1" applyAlignment="1" applyProtection="1">
      <alignment horizontal="center" vertical="center"/>
      <protection hidden="1"/>
    </xf>
    <xf numFmtId="0" fontId="50" fillId="3" borderId="9" xfId="0" applyFont="1" applyFill="1" applyBorder="1" applyAlignment="1" applyProtection="1">
      <alignment horizontal="center" vertical="center" wrapText="1"/>
      <protection locked="0" hidden="1"/>
    </xf>
    <xf numFmtId="0" fontId="50" fillId="3" borderId="10" xfId="0" applyFont="1" applyFill="1" applyBorder="1" applyAlignment="1" applyProtection="1">
      <alignment horizontal="center" vertical="center" wrapText="1"/>
      <protection locked="0" hidden="1"/>
    </xf>
    <xf numFmtId="0" fontId="50" fillId="3" borderId="15" xfId="0" applyFont="1" applyFill="1" applyBorder="1" applyAlignment="1" applyProtection="1">
      <alignment horizontal="center" vertical="center" wrapText="1"/>
      <protection locked="0" hidden="1"/>
    </xf>
    <xf numFmtId="0" fontId="50" fillId="3" borderId="1" xfId="0" applyFont="1" applyFill="1" applyBorder="1" applyAlignment="1" applyProtection="1">
      <alignment horizontal="center" vertical="center" wrapText="1"/>
      <protection locked="0" hidden="1"/>
    </xf>
    <xf numFmtId="0" fontId="50" fillId="3" borderId="22" xfId="0" applyFont="1" applyFill="1" applyBorder="1" applyAlignment="1" applyProtection="1">
      <alignment horizontal="center" vertical="center" wrapText="1"/>
      <protection locked="0" hidden="1"/>
    </xf>
    <xf numFmtId="0" fontId="50" fillId="3" borderId="12" xfId="0" applyFont="1" applyFill="1" applyBorder="1" applyAlignment="1" applyProtection="1">
      <alignment horizontal="center" vertical="center" wrapText="1"/>
      <protection locked="0" hidden="1"/>
    </xf>
    <xf numFmtId="0" fontId="50" fillId="3" borderId="16" xfId="0" applyFont="1" applyFill="1" applyBorder="1" applyAlignment="1" applyProtection="1">
      <alignment horizontal="center" vertical="center" wrapText="1"/>
      <protection locked="0" hidden="1"/>
    </xf>
    <xf numFmtId="0" fontId="50" fillId="3" borderId="17" xfId="0" applyFont="1" applyFill="1" applyBorder="1" applyAlignment="1" applyProtection="1">
      <alignment horizontal="center" vertical="center" wrapText="1"/>
      <protection locked="0" hidden="1"/>
    </xf>
    <xf numFmtId="0" fontId="50" fillId="3" borderId="18" xfId="0" applyFont="1" applyFill="1" applyBorder="1" applyAlignment="1" applyProtection="1">
      <alignment horizontal="center" vertical="center" wrapText="1"/>
      <protection locked="0" hidden="1"/>
    </xf>
    <xf numFmtId="0" fontId="21" fillId="3" borderId="1" xfId="0" applyFont="1" applyFill="1" applyBorder="1" applyAlignment="1" applyProtection="1">
      <alignment horizontal="center" vertical="center"/>
      <protection locked="0" hidden="1"/>
    </xf>
    <xf numFmtId="0" fontId="46" fillId="3" borderId="1" xfId="0" applyFont="1" applyFill="1" applyBorder="1" applyAlignment="1" applyProtection="1">
      <alignment horizontal="center" vertical="center"/>
      <protection locked="0" hidden="1"/>
    </xf>
    <xf numFmtId="0" fontId="12" fillId="3" borderId="1" xfId="0" applyFont="1" applyFill="1" applyBorder="1" applyAlignment="1" applyProtection="1">
      <alignment horizontal="center" vertical="center"/>
      <protection locked="0" hidden="1"/>
    </xf>
    <xf numFmtId="0" fontId="49" fillId="2" borderId="69" xfId="0" applyFont="1" applyFill="1" applyBorder="1" applyAlignment="1" applyProtection="1">
      <alignment horizontal="center" vertical="center" wrapText="1"/>
      <protection locked="0"/>
    </xf>
    <xf numFmtId="0" fontId="60" fillId="8" borderId="54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7" fillId="2" borderId="66" xfId="0" applyFont="1" applyFill="1" applyBorder="1" applyAlignment="1">
      <alignment horizontal="right" vertical="center"/>
    </xf>
    <xf numFmtId="0" fontId="0" fillId="0" borderId="64" xfId="0" applyBorder="1"/>
    <xf numFmtId="0" fontId="0" fillId="0" borderId="65" xfId="0" applyBorder="1"/>
    <xf numFmtId="0" fontId="40" fillId="0" borderId="66" xfId="0" applyFont="1" applyBorder="1" applyAlignment="1">
      <alignment horizontal="center" vertical="center"/>
    </xf>
    <xf numFmtId="0" fontId="0" fillId="0" borderId="91" xfId="0" applyBorder="1"/>
    <xf numFmtId="0" fontId="43" fillId="7" borderId="57" xfId="0" applyFont="1" applyFill="1" applyBorder="1" applyAlignment="1" applyProtection="1">
      <alignment horizontal="center" vertical="center"/>
      <protection locked="0"/>
    </xf>
    <xf numFmtId="0" fontId="43" fillId="7" borderId="58" xfId="0" applyFont="1" applyFill="1" applyBorder="1" applyAlignment="1" applyProtection="1">
      <alignment horizontal="center" vertical="center"/>
      <protection locked="0"/>
    </xf>
    <xf numFmtId="0" fontId="42" fillId="0" borderId="90" xfId="0" applyFont="1" applyBorder="1" applyAlignment="1">
      <alignment horizontal="right" vertical="center"/>
    </xf>
    <xf numFmtId="0" fontId="42" fillId="0" borderId="61" xfId="0" applyFont="1" applyBorder="1" applyAlignment="1">
      <alignment horizontal="right" vertical="center"/>
    </xf>
    <xf numFmtId="0" fontId="43" fillId="7" borderId="54" xfId="0" applyFont="1" applyFill="1" applyBorder="1" applyAlignment="1" applyProtection="1">
      <alignment horizontal="center" vertical="center"/>
      <protection locked="0"/>
    </xf>
    <xf numFmtId="0" fontId="43" fillId="7" borderId="55" xfId="0" applyFont="1" applyFill="1" applyBorder="1" applyAlignment="1" applyProtection="1">
      <alignment horizontal="center" vertical="center"/>
      <protection locked="0"/>
    </xf>
    <xf numFmtId="0" fontId="42" fillId="0" borderId="60" xfId="0" applyFont="1" applyBorder="1" applyAlignment="1">
      <alignment horizontal="right" vertical="center"/>
    </xf>
    <xf numFmtId="0" fontId="0" fillId="0" borderId="61" xfId="0" applyBorder="1"/>
    <xf numFmtId="0" fontId="42" fillId="0" borderId="56" xfId="0" applyFont="1" applyBorder="1" applyAlignment="1">
      <alignment horizontal="right" vertical="center"/>
    </xf>
    <xf numFmtId="0" fontId="0" fillId="0" borderId="57" xfId="0" applyBorder="1"/>
    <xf numFmtId="0" fontId="42" fillId="0" borderId="89" xfId="0" applyFont="1" applyBorder="1" applyAlignment="1">
      <alignment horizontal="right" vertical="center"/>
    </xf>
    <xf numFmtId="0" fontId="42" fillId="0" borderId="57" xfId="0" applyFont="1" applyBorder="1" applyAlignment="1">
      <alignment horizontal="right" vertical="center"/>
    </xf>
    <xf numFmtId="0" fontId="42" fillId="7" borderId="61" xfId="0" applyFont="1" applyFill="1" applyBorder="1" applyAlignment="1" applyProtection="1">
      <alignment horizontal="center" vertical="center"/>
      <protection locked="0"/>
    </xf>
    <xf numFmtId="0" fontId="42" fillId="7" borderId="62" xfId="0" applyFont="1" applyFill="1" applyBorder="1" applyAlignment="1" applyProtection="1">
      <alignment horizontal="center" vertical="center"/>
      <protection locked="0"/>
    </xf>
    <xf numFmtId="0" fontId="42" fillId="7" borderId="57" xfId="0" applyFont="1" applyFill="1" applyBorder="1" applyAlignment="1" applyProtection="1">
      <alignment horizontal="center" vertical="center"/>
      <protection locked="0"/>
    </xf>
    <xf numFmtId="0" fontId="42" fillId="7" borderId="59" xfId="0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hidden="1"/>
    </xf>
    <xf numFmtId="0" fontId="21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horizontal="center"/>
      <protection hidden="1"/>
    </xf>
    <xf numFmtId="0" fontId="42" fillId="6" borderId="75" xfId="0" applyFont="1" applyFill="1" applyBorder="1" applyAlignment="1" applyProtection="1">
      <alignment horizontal="center" vertical="center"/>
      <protection hidden="1"/>
    </xf>
    <xf numFmtId="0" fontId="42" fillId="6" borderId="68" xfId="0" applyFont="1" applyFill="1" applyBorder="1" applyAlignment="1" applyProtection="1">
      <alignment horizontal="center" vertical="center"/>
      <protection hidden="1"/>
    </xf>
    <xf numFmtId="0" fontId="42" fillId="6" borderId="76" xfId="0" applyFont="1" applyFill="1" applyBorder="1" applyAlignment="1" applyProtection="1">
      <alignment horizontal="center" vertical="center"/>
      <protection hidden="1"/>
    </xf>
    <xf numFmtId="0" fontId="42" fillId="6" borderId="77" xfId="0" applyFont="1" applyFill="1" applyBorder="1" applyAlignment="1" applyProtection="1">
      <alignment horizontal="center" vertical="center"/>
      <protection hidden="1"/>
    </xf>
    <xf numFmtId="0" fontId="46" fillId="0" borderId="64" xfId="0" applyFont="1" applyBorder="1" applyAlignment="1" applyProtection="1">
      <alignment horizontal="center" vertical="center"/>
      <protection hidden="1"/>
    </xf>
    <xf numFmtId="0" fontId="46" fillId="0" borderId="91" xfId="0" applyFont="1" applyBorder="1" applyAlignment="1" applyProtection="1">
      <alignment horizontal="center" vertical="center"/>
      <protection hidden="1"/>
    </xf>
    <xf numFmtId="0" fontId="21" fillId="0" borderId="51" xfId="0" applyFont="1" applyBorder="1" applyAlignment="1" applyProtection="1">
      <alignment horizontal="center"/>
      <protection hidden="1"/>
    </xf>
    <xf numFmtId="0" fontId="52" fillId="0" borderId="0" xfId="0" applyFont="1" applyAlignment="1" applyProtection="1">
      <alignment horizontal="center" vertical="center" wrapText="1"/>
      <protection hidden="1"/>
    </xf>
    <xf numFmtId="0" fontId="21" fillId="7" borderId="51" xfId="0" applyFont="1" applyFill="1" applyBorder="1" applyAlignment="1" applyProtection="1">
      <alignment horizontal="left" indent="2"/>
      <protection locked="0"/>
    </xf>
    <xf numFmtId="0" fontId="21" fillId="7" borderId="52" xfId="0" applyFont="1" applyFill="1" applyBorder="1" applyAlignment="1" applyProtection="1">
      <alignment horizontal="left" indent="2"/>
      <protection locked="0"/>
    </xf>
    <xf numFmtId="0" fontId="21" fillId="7" borderId="0" xfId="0" applyFont="1" applyFill="1" applyBorder="1" applyAlignment="1" applyProtection="1">
      <alignment horizontal="left" indent="2"/>
      <protection locked="0"/>
    </xf>
    <xf numFmtId="0" fontId="21" fillId="7" borderId="88" xfId="0" applyFont="1" applyFill="1" applyBorder="1" applyAlignment="1" applyProtection="1">
      <alignment horizontal="left" indent="2"/>
      <protection locked="0"/>
    </xf>
    <xf numFmtId="0" fontId="46" fillId="0" borderId="50" xfId="0" applyFont="1" applyBorder="1" applyAlignment="1" applyProtection="1">
      <alignment horizontal="center" vertical="center"/>
      <protection hidden="1"/>
    </xf>
    <xf numFmtId="0" fontId="21" fillId="7" borderId="54" xfId="0" applyFont="1" applyFill="1" applyBorder="1" applyAlignment="1" applyProtection="1">
      <alignment horizontal="left" indent="2"/>
      <protection locked="0"/>
    </xf>
    <xf numFmtId="0" fontId="21" fillId="7" borderId="55" xfId="0" applyFont="1" applyFill="1" applyBorder="1" applyAlignment="1" applyProtection="1">
      <alignment horizontal="left" indent="2"/>
      <protection locked="0"/>
    </xf>
    <xf numFmtId="0" fontId="21" fillId="3" borderId="49" xfId="0" applyFont="1" applyFill="1" applyBorder="1" applyAlignment="1" applyProtection="1">
      <alignment horizontal="center"/>
      <protection hidden="1"/>
    </xf>
    <xf numFmtId="0" fontId="21" fillId="3" borderId="48" xfId="0" applyFont="1" applyFill="1" applyBorder="1" applyAlignment="1" applyProtection="1">
      <alignment horizontal="center"/>
      <protection hidden="1"/>
    </xf>
    <xf numFmtId="0" fontId="21" fillId="3" borderId="40" xfId="0" applyFont="1" applyFill="1" applyBorder="1" applyAlignment="1" applyProtection="1">
      <alignment horizontal="center"/>
      <protection hidden="1"/>
    </xf>
    <xf numFmtId="0" fontId="21" fillId="3" borderId="39" xfId="0" applyFont="1" applyFill="1" applyBorder="1" applyAlignment="1" applyProtection="1">
      <alignment horizontal="center"/>
      <protection hidden="1"/>
    </xf>
    <xf numFmtId="0" fontId="21" fillId="3" borderId="33" xfId="0" applyFont="1" applyFill="1" applyBorder="1" applyAlignment="1" applyProtection="1">
      <alignment horizontal="center"/>
      <protection hidden="1"/>
    </xf>
    <xf numFmtId="0" fontId="21" fillId="3" borderId="41" xfId="0" applyFont="1" applyFill="1" applyBorder="1" applyAlignment="1" applyProtection="1">
      <alignment horizontal="center"/>
      <protection hidden="1"/>
    </xf>
    <xf numFmtId="0" fontId="46" fillId="3" borderId="5" xfId="0" applyFont="1" applyFill="1" applyBorder="1" applyAlignment="1" applyProtection="1">
      <alignment horizontal="right" vertical="center"/>
      <protection hidden="1"/>
    </xf>
    <xf numFmtId="0" fontId="46" fillId="3" borderId="23" xfId="0" applyFont="1" applyFill="1" applyBorder="1" applyAlignment="1" applyProtection="1">
      <alignment horizontal="right" vertical="center"/>
      <protection hidden="1"/>
    </xf>
    <xf numFmtId="0" fontId="46" fillId="3" borderId="38" xfId="0" applyFont="1" applyFill="1" applyBorder="1" applyAlignment="1" applyProtection="1">
      <alignment horizontal="right" vertical="center"/>
      <protection hidden="1"/>
    </xf>
    <xf numFmtId="0" fontId="21" fillId="0" borderId="94" xfId="0" applyFont="1" applyBorder="1" applyAlignment="1" applyProtection="1">
      <alignment horizontal="center"/>
      <protection hidden="1"/>
    </xf>
    <xf numFmtId="0" fontId="21" fillId="0" borderId="0" xfId="0" applyFont="1" applyBorder="1" applyAlignment="1" applyProtection="1">
      <alignment horizontal="center"/>
      <protection hidden="1"/>
    </xf>
    <xf numFmtId="0" fontId="46" fillId="3" borderId="2" xfId="0" applyFont="1" applyFill="1" applyBorder="1" applyAlignment="1" applyProtection="1">
      <alignment horizontal="center"/>
      <protection locked="0" hidden="1"/>
    </xf>
    <xf numFmtId="0" fontId="46" fillId="3" borderId="3" xfId="0" applyFont="1" applyFill="1" applyBorder="1" applyAlignment="1" applyProtection="1">
      <alignment horizontal="center"/>
      <protection locked="0" hidden="1"/>
    </xf>
    <xf numFmtId="0" fontId="46" fillId="3" borderId="4" xfId="0" applyFont="1" applyFill="1" applyBorder="1" applyAlignment="1" applyProtection="1">
      <alignment horizontal="center"/>
      <protection locked="0" hidden="1"/>
    </xf>
    <xf numFmtId="0" fontId="46" fillId="3" borderId="13" xfId="0" applyFont="1" applyFill="1" applyBorder="1" applyAlignment="1" applyProtection="1">
      <alignment horizontal="center"/>
      <protection hidden="1"/>
    </xf>
    <xf numFmtId="0" fontId="46" fillId="3" borderId="0" xfId="0" applyFont="1" applyFill="1" applyBorder="1" applyAlignment="1" applyProtection="1">
      <alignment horizontal="center"/>
      <protection hidden="1"/>
    </xf>
    <xf numFmtId="0" fontId="46" fillId="3" borderId="14" xfId="0" applyFont="1" applyFill="1" applyBorder="1" applyAlignment="1" applyProtection="1">
      <alignment horizontal="center"/>
      <protection hidden="1"/>
    </xf>
    <xf numFmtId="0" fontId="42" fillId="6" borderId="2" xfId="0" applyFont="1" applyFill="1" applyBorder="1" applyAlignment="1" applyProtection="1">
      <alignment horizontal="center" vertical="center"/>
      <protection hidden="1"/>
    </xf>
    <xf numFmtId="0" fontId="42" fillId="6" borderId="3" xfId="0" applyFont="1" applyFill="1" applyBorder="1" applyAlignment="1" applyProtection="1">
      <alignment horizontal="center" vertical="center"/>
      <protection hidden="1"/>
    </xf>
    <xf numFmtId="0" fontId="42" fillId="6" borderId="4" xfId="0" applyFont="1" applyFill="1" applyBorder="1" applyAlignment="1" applyProtection="1">
      <alignment horizontal="center" vertical="center"/>
      <protection hidden="1"/>
    </xf>
    <xf numFmtId="0" fontId="46" fillId="0" borderId="92" xfId="0" applyFont="1" applyBorder="1" applyAlignment="1" applyProtection="1">
      <alignment horizontal="center"/>
      <protection hidden="1"/>
    </xf>
    <xf numFmtId="0" fontId="46" fillId="0" borderId="93" xfId="0" applyFont="1" applyBorder="1" applyAlignment="1" applyProtection="1">
      <alignment horizontal="center"/>
      <protection hidden="1"/>
    </xf>
    <xf numFmtId="0" fontId="46" fillId="0" borderId="4" xfId="0" applyFont="1" applyBorder="1" applyAlignment="1" applyProtection="1">
      <alignment horizontal="center"/>
      <protection hidden="1"/>
    </xf>
    <xf numFmtId="0" fontId="21" fillId="3" borderId="1" xfId="0" applyFont="1" applyFill="1" applyBorder="1" applyAlignment="1" applyProtection="1">
      <alignment horizontal="center" vertical="center"/>
      <protection hidden="1"/>
    </xf>
    <xf numFmtId="0" fontId="21" fillId="3" borderId="1" xfId="0" applyFont="1" applyFill="1" applyBorder="1" applyAlignment="1" applyProtection="1">
      <alignment horizontal="center" vertical="center"/>
      <protection locked="0" hidden="1"/>
    </xf>
    <xf numFmtId="0" fontId="0" fillId="0" borderId="0" xfId="0" applyAlignment="1" applyProtection="1">
      <alignment wrapText="1"/>
      <protection hidden="1"/>
    </xf>
    <xf numFmtId="0" fontId="1" fillId="0" borderId="7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20" fillId="5" borderId="6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center" vertical="center"/>
    </xf>
    <xf numFmtId="0" fontId="20" fillId="5" borderId="8" xfId="0" applyFont="1" applyFill="1" applyBorder="1" applyAlignment="1">
      <alignment horizontal="center" vertical="center"/>
    </xf>
    <xf numFmtId="0" fontId="23" fillId="7" borderId="8" xfId="0" applyFont="1" applyFill="1" applyBorder="1" applyAlignment="1" applyProtection="1">
      <alignment horizontal="center" vertical="center" wrapText="1"/>
      <protection locked="0"/>
    </xf>
    <xf numFmtId="0" fontId="23" fillId="7" borderId="21" xfId="0" applyFont="1" applyFill="1" applyBorder="1" applyAlignment="1" applyProtection="1">
      <alignment horizontal="center" vertical="center" wrapText="1"/>
      <protection locked="0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27" fillId="7" borderId="8" xfId="0" applyFont="1" applyFill="1" applyBorder="1" applyAlignment="1" applyProtection="1">
      <alignment horizontal="center" vertical="center" wrapText="1"/>
      <protection locked="0"/>
    </xf>
    <xf numFmtId="0" fontId="27" fillId="7" borderId="21" xfId="0" applyFont="1" applyFill="1" applyBorder="1" applyAlignment="1" applyProtection="1">
      <alignment horizontal="center" vertical="center" wrapText="1"/>
      <protection locked="0"/>
    </xf>
    <xf numFmtId="0" fontId="56" fillId="0" borderId="2" xfId="0" applyFont="1" applyBorder="1" applyAlignment="1">
      <alignment horizontal="center" vertical="center"/>
    </xf>
    <xf numFmtId="0" fontId="56" fillId="0" borderId="3" xfId="0" applyFont="1" applyBorder="1" applyAlignment="1">
      <alignment horizontal="center" vertical="center"/>
    </xf>
    <xf numFmtId="0" fontId="56" fillId="0" borderId="4" xfId="0" applyFont="1" applyBorder="1" applyAlignment="1">
      <alignment horizontal="center" vertical="center"/>
    </xf>
    <xf numFmtId="0" fontId="57" fillId="3" borderId="6" xfId="0" applyFont="1" applyFill="1" applyBorder="1" applyAlignment="1">
      <alignment horizontal="center" vertical="center" wrapText="1"/>
    </xf>
    <xf numFmtId="0" fontId="57" fillId="3" borderId="7" xfId="0" applyFont="1" applyFill="1" applyBorder="1" applyAlignment="1">
      <alignment horizontal="center" vertical="center" wrapText="1"/>
    </xf>
    <xf numFmtId="0" fontId="57" fillId="3" borderId="8" xfId="0" applyFont="1" applyFill="1" applyBorder="1" applyAlignment="1">
      <alignment horizontal="center" vertical="center" wrapText="1"/>
    </xf>
    <xf numFmtId="0" fontId="57" fillId="3" borderId="19" xfId="0" applyFont="1" applyFill="1" applyBorder="1" applyAlignment="1">
      <alignment horizontal="center" vertical="center" wrapText="1"/>
    </xf>
    <xf numFmtId="0" fontId="57" fillId="3" borderId="20" xfId="0" applyFont="1" applyFill="1" applyBorder="1" applyAlignment="1">
      <alignment horizontal="center" vertical="center" wrapText="1"/>
    </xf>
    <xf numFmtId="0" fontId="57" fillId="3" borderId="21" xfId="0" applyFont="1" applyFill="1" applyBorder="1" applyAlignment="1">
      <alignment horizontal="center" vertical="center" wrapText="1"/>
    </xf>
    <xf numFmtId="0" fontId="25" fillId="0" borderId="6" xfId="0" applyFont="1" applyBorder="1" applyAlignment="1" applyProtection="1">
      <alignment horizontal="center" vertical="center" wrapText="1"/>
      <protection locked="0"/>
    </xf>
    <xf numFmtId="0" fontId="25" fillId="0" borderId="19" xfId="0" applyFont="1" applyBorder="1" applyAlignment="1" applyProtection="1">
      <alignment horizontal="center" vertical="center" wrapText="1"/>
      <protection locked="0"/>
    </xf>
    <xf numFmtId="0" fontId="30" fillId="3" borderId="32" xfId="0" applyFont="1" applyFill="1" applyBorder="1" applyAlignment="1">
      <alignment horizontal="center" vertical="center" wrapText="1"/>
    </xf>
    <xf numFmtId="0" fontId="30" fillId="3" borderId="44" xfId="0" applyFont="1" applyFill="1" applyBorder="1" applyAlignment="1">
      <alignment horizontal="center" vertical="center" wrapText="1"/>
    </xf>
    <xf numFmtId="0" fontId="24" fillId="3" borderId="32" xfId="0" applyFont="1" applyFill="1" applyBorder="1" applyAlignment="1">
      <alignment horizontal="center" vertical="center" wrapText="1"/>
    </xf>
    <xf numFmtId="0" fontId="24" fillId="3" borderId="44" xfId="0" applyFont="1" applyFill="1" applyBorder="1" applyAlignment="1">
      <alignment horizontal="center" vertical="center" wrapText="1"/>
    </xf>
    <xf numFmtId="0" fontId="24" fillId="3" borderId="35" xfId="0" applyFont="1" applyFill="1" applyBorder="1" applyAlignment="1">
      <alignment horizontal="center" vertical="center" wrapText="1"/>
    </xf>
    <xf numFmtId="0" fontId="24" fillId="3" borderId="45" xfId="0" applyFont="1" applyFill="1" applyBorder="1" applyAlignment="1">
      <alignment horizontal="center" vertical="center" wrapText="1"/>
    </xf>
    <xf numFmtId="0" fontId="23" fillId="3" borderId="42" xfId="0" applyFont="1" applyFill="1" applyBorder="1" applyAlignment="1">
      <alignment horizontal="center" vertical="center" wrapText="1"/>
    </xf>
    <xf numFmtId="0" fontId="23" fillId="3" borderId="32" xfId="0" applyFont="1" applyFill="1" applyBorder="1" applyAlignment="1">
      <alignment horizontal="center" vertical="center" wrapText="1"/>
    </xf>
    <xf numFmtId="0" fontId="23" fillId="3" borderId="44" xfId="0" applyFont="1" applyFill="1" applyBorder="1" applyAlignment="1">
      <alignment horizontal="center" vertical="center" wrapText="1"/>
    </xf>
    <xf numFmtId="0" fontId="37" fillId="3" borderId="32" xfId="0" applyFont="1" applyFill="1" applyBorder="1" applyAlignment="1">
      <alignment horizontal="center" vertical="center" wrapText="1"/>
    </xf>
    <xf numFmtId="0" fontId="37" fillId="3" borderId="44" xfId="0" applyFont="1" applyFill="1" applyBorder="1" applyAlignment="1">
      <alignment horizontal="center" vertical="center" wrapText="1"/>
    </xf>
    <xf numFmtId="0" fontId="26" fillId="3" borderId="32" xfId="0" applyFont="1" applyFill="1" applyBorder="1" applyAlignment="1">
      <alignment horizontal="center" vertical="center" wrapText="1"/>
    </xf>
    <xf numFmtId="0" fontId="26" fillId="3" borderId="44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9" fillId="2" borderId="2" xfId="0" applyFont="1" applyFill="1" applyBorder="1" applyAlignment="1">
      <alignment horizontal="center" vertical="center"/>
    </xf>
    <xf numFmtId="0" fontId="59" fillId="2" borderId="3" xfId="0" applyFont="1" applyFill="1" applyBorder="1" applyAlignment="1">
      <alignment horizontal="center" vertical="center"/>
    </xf>
    <xf numFmtId="0" fontId="59" fillId="2" borderId="4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58" fillId="0" borderId="2" xfId="0" applyFont="1" applyBorder="1" applyAlignment="1">
      <alignment horizontal="center" vertical="center"/>
    </xf>
    <xf numFmtId="0" fontId="58" fillId="0" borderId="3" xfId="0" applyFont="1" applyBorder="1" applyAlignment="1">
      <alignment horizontal="center" vertical="center"/>
    </xf>
    <xf numFmtId="0" fontId="58" fillId="0" borderId="4" xfId="0" applyFont="1" applyBorder="1" applyAlignment="1">
      <alignment horizontal="center" vertical="center"/>
    </xf>
    <xf numFmtId="0" fontId="31" fillId="7" borderId="8" xfId="0" applyFont="1" applyFill="1" applyBorder="1" applyAlignment="1" applyProtection="1">
      <alignment horizontal="center" vertical="center" wrapText="1"/>
      <protection locked="0"/>
    </xf>
    <xf numFmtId="0" fontId="31" fillId="7" borderId="14" xfId="0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7" fillId="7" borderId="14" xfId="0" applyFont="1" applyFill="1" applyBorder="1" applyAlignment="1" applyProtection="1">
      <alignment horizontal="center" vertical="center" wrapText="1"/>
      <protection locked="0"/>
    </xf>
    <xf numFmtId="0" fontId="39" fillId="3" borderId="6" xfId="0" applyFont="1" applyFill="1" applyBorder="1" applyAlignment="1" applyProtection="1">
      <alignment horizontal="center" vertical="center" wrapText="1"/>
      <protection locked="0"/>
    </xf>
    <xf numFmtId="0" fontId="39" fillId="3" borderId="7" xfId="0" applyFont="1" applyFill="1" applyBorder="1" applyAlignment="1" applyProtection="1">
      <alignment horizontal="center" vertical="center" wrapText="1"/>
      <protection locked="0"/>
    </xf>
    <xf numFmtId="0" fontId="39" fillId="3" borderId="8" xfId="0" applyFont="1" applyFill="1" applyBorder="1" applyAlignment="1" applyProtection="1">
      <alignment horizontal="center" vertical="center" wrapText="1"/>
      <protection locked="0"/>
    </xf>
    <xf numFmtId="0" fontId="39" fillId="3" borderId="13" xfId="0" applyFont="1" applyFill="1" applyBorder="1" applyAlignment="1" applyProtection="1">
      <alignment horizontal="center" vertical="center" wrapText="1"/>
      <protection locked="0"/>
    </xf>
    <xf numFmtId="0" fontId="39" fillId="3" borderId="0" xfId="0" applyFont="1" applyFill="1" applyBorder="1" applyAlignment="1" applyProtection="1">
      <alignment horizontal="center" vertical="center" wrapText="1"/>
      <protection locked="0"/>
    </xf>
    <xf numFmtId="0" fontId="39" fillId="3" borderId="14" xfId="0" applyFont="1" applyFill="1" applyBorder="1" applyAlignment="1" applyProtection="1">
      <alignment horizontal="center" vertical="center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1" fillId="0" borderId="94" xfId="0" applyFont="1" applyBorder="1" applyAlignment="1">
      <alignment horizontal="center" vertical="center"/>
    </xf>
    <xf numFmtId="0" fontId="33" fillId="3" borderId="6" xfId="0" applyFont="1" applyFill="1" applyBorder="1" applyAlignment="1" applyProtection="1">
      <alignment horizontal="center" vertical="center" wrapText="1"/>
      <protection locked="0"/>
    </xf>
    <xf numFmtId="0" fontId="33" fillId="3" borderId="8" xfId="0" applyFont="1" applyFill="1" applyBorder="1" applyAlignment="1" applyProtection="1">
      <alignment horizontal="center" vertical="center" wrapText="1"/>
      <protection locked="0"/>
    </xf>
    <xf numFmtId="0" fontId="33" fillId="3" borderId="19" xfId="0" applyFont="1" applyFill="1" applyBorder="1" applyAlignment="1" applyProtection="1">
      <alignment horizontal="center" vertical="center" wrapText="1"/>
      <protection locked="0"/>
    </xf>
    <xf numFmtId="0" fontId="33" fillId="3" borderId="21" xfId="0" applyFont="1" applyFill="1" applyBorder="1" applyAlignment="1" applyProtection="1">
      <alignment horizontal="center" vertical="center" wrapText="1"/>
      <protection locked="0"/>
    </xf>
    <xf numFmtId="0" fontId="33" fillId="7" borderId="8" xfId="0" applyFont="1" applyFill="1" applyBorder="1" applyAlignment="1" applyProtection="1">
      <alignment horizontal="center" vertical="center" wrapText="1"/>
      <protection locked="0"/>
    </xf>
    <xf numFmtId="0" fontId="33" fillId="7" borderId="21" xfId="0" applyFont="1" applyFill="1" applyBorder="1" applyAlignment="1" applyProtection="1">
      <alignment horizontal="center" vertical="center" wrapText="1"/>
      <protection locked="0"/>
    </xf>
    <xf numFmtId="0" fontId="23" fillId="0" borderId="6" xfId="0" applyFont="1" applyBorder="1" applyAlignment="1" applyProtection="1">
      <alignment horizontal="center" vertical="center" wrapText="1"/>
      <protection locked="0"/>
    </xf>
    <xf numFmtId="0" fontId="23" fillId="0" borderId="19" xfId="0" applyFont="1" applyBorder="1" applyAlignment="1" applyProtection="1">
      <alignment horizontal="center" vertical="center" wrapText="1"/>
      <protection locked="0"/>
    </xf>
    <xf numFmtId="0" fontId="38" fillId="3" borderId="2" xfId="0" applyFont="1" applyFill="1" applyBorder="1" applyAlignment="1" applyProtection="1">
      <alignment horizontal="center" vertical="center" wrapText="1"/>
      <protection locked="0"/>
    </xf>
    <xf numFmtId="0" fontId="38" fillId="3" borderId="4" xfId="0" applyFont="1" applyFill="1" applyBorder="1" applyAlignment="1" applyProtection="1">
      <alignment horizontal="center" vertical="center" wrapText="1"/>
      <protection locked="0"/>
    </xf>
    <xf numFmtId="0" fontId="9" fillId="5" borderId="6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27" fillId="5" borderId="2" xfId="0" applyFont="1" applyFill="1" applyBorder="1" applyAlignment="1">
      <alignment horizontal="right" vertical="center"/>
    </xf>
    <xf numFmtId="0" fontId="27" fillId="5" borderId="3" xfId="0" applyFont="1" applyFill="1" applyBorder="1" applyAlignment="1">
      <alignment horizontal="right" vertical="center"/>
    </xf>
    <xf numFmtId="0" fontId="8" fillId="5" borderId="3" xfId="0" applyFont="1" applyFill="1" applyBorder="1" applyAlignment="1">
      <alignment horizontal="right" vertical="center"/>
    </xf>
    <xf numFmtId="0" fontId="8" fillId="5" borderId="4" xfId="0" applyFont="1" applyFill="1" applyBorder="1" applyAlignment="1">
      <alignment horizontal="right" vertical="center"/>
    </xf>
    <xf numFmtId="0" fontId="27" fillId="5" borderId="3" xfId="0" applyFont="1" applyFill="1" applyBorder="1" applyAlignment="1">
      <alignment horizontal="center" vertical="center"/>
    </xf>
    <xf numFmtId="0" fontId="7" fillId="5" borderId="9" xfId="0" applyFont="1" applyFill="1" applyBorder="1" applyAlignment="1" applyProtection="1">
      <alignment horizontal="center" vertical="center"/>
      <protection locked="0"/>
    </xf>
    <xf numFmtId="0" fontId="7" fillId="5" borderId="12" xfId="0" applyFont="1" applyFill="1" applyBorder="1" applyAlignment="1" applyProtection="1">
      <alignment horizontal="center" vertical="center"/>
      <protection locked="0"/>
    </xf>
    <xf numFmtId="0" fontId="23" fillId="0" borderId="16" xfId="0" applyFont="1" applyBorder="1" applyAlignment="1" applyProtection="1">
      <alignment horizontal="center" vertical="center"/>
      <protection locked="0"/>
    </xf>
    <xf numFmtId="0" fontId="23" fillId="0" borderId="17" xfId="0" applyFont="1" applyBorder="1" applyAlignment="1" applyProtection="1">
      <alignment horizontal="center" vertical="center"/>
      <protection locked="0"/>
    </xf>
    <xf numFmtId="0" fontId="23" fillId="0" borderId="31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14" xfId="0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33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20" xfId="0" applyFont="1" applyBorder="1" applyAlignment="1">
      <alignment horizontal="right" vertical="center"/>
    </xf>
    <xf numFmtId="0" fontId="7" fillId="0" borderId="95" xfId="0" applyFont="1" applyBorder="1" applyAlignment="1">
      <alignment horizontal="right" vertical="center"/>
    </xf>
    <xf numFmtId="0" fontId="14" fillId="0" borderId="68" xfId="0" applyFont="1" applyBorder="1" applyAlignment="1" applyProtection="1">
      <alignment horizontal="center" vertical="center" wrapText="1"/>
      <protection hidden="1"/>
    </xf>
    <xf numFmtId="0" fontId="46" fillId="0" borderId="51" xfId="0" applyFont="1" applyBorder="1" applyAlignment="1" applyProtection="1">
      <alignment horizontal="center" vertical="center"/>
      <protection hidden="1"/>
    </xf>
    <xf numFmtId="0" fontId="28" fillId="0" borderId="96" xfId="0" applyFont="1" applyBorder="1" applyAlignment="1" applyProtection="1">
      <alignment horizontal="right" vertical="center"/>
      <protection hidden="1"/>
    </xf>
    <xf numFmtId="0" fontId="28" fillId="0" borderId="97" xfId="0" applyFont="1" applyBorder="1" applyAlignment="1" applyProtection="1">
      <alignment horizontal="right" vertical="center"/>
      <protection hidden="1"/>
    </xf>
    <xf numFmtId="0" fontId="46" fillId="0" borderId="98" xfId="0" applyFont="1" applyBorder="1" applyAlignment="1" applyProtection="1">
      <alignment horizontal="center" vertical="center"/>
      <protection hidden="1"/>
    </xf>
    <xf numFmtId="0" fontId="46" fillId="0" borderId="99" xfId="0" applyFont="1" applyBorder="1" applyAlignment="1" applyProtection="1">
      <alignment horizontal="center" vertical="center"/>
      <protection hidden="1"/>
    </xf>
    <xf numFmtId="0" fontId="46" fillId="0" borderId="100" xfId="0" applyFont="1" applyBorder="1" applyAlignment="1" applyProtection="1">
      <alignment horizontal="center" vertical="center"/>
      <protection hidden="1"/>
    </xf>
    <xf numFmtId="0" fontId="46" fillId="0" borderId="101" xfId="0" applyFont="1" applyBorder="1" applyAlignment="1" applyProtection="1">
      <alignment horizontal="center" vertical="center"/>
      <protection hidden="1"/>
    </xf>
    <xf numFmtId="0" fontId="17" fillId="0" borderId="50" xfId="0" applyFont="1" applyBorder="1" applyAlignment="1" applyProtection="1">
      <alignment horizontal="left" vertical="center" wrapText="1" indent="6"/>
      <protection locked="0" hidden="1"/>
    </xf>
    <xf numFmtId="0" fontId="17" fillId="0" borderId="87" xfId="0" applyFont="1" applyBorder="1" applyAlignment="1" applyProtection="1">
      <alignment horizontal="left" vertical="center" wrapText="1" indent="6"/>
      <protection locked="0" hidden="1"/>
    </xf>
    <xf numFmtId="0" fontId="17" fillId="0" borderId="53" xfId="0" applyFont="1" applyBorder="1" applyAlignment="1" applyProtection="1">
      <alignment horizontal="left" vertical="center" wrapText="1" indent="6"/>
      <protection locked="0" hidden="1"/>
    </xf>
  </cellXfs>
  <cellStyles count="1">
    <cellStyle name="Normal" xfId="0" builtinId="0"/>
  </cellStyles>
  <dxfs count="2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90"/>
  <sheetViews>
    <sheetView workbookViewId="0">
      <selection activeCell="N15" sqref="N15"/>
    </sheetView>
  </sheetViews>
  <sheetFormatPr defaultColWidth="0" defaultRowHeight="18" zeroHeight="1"/>
  <cols>
    <col min="1" max="1" width="2.28515625" customWidth="1"/>
    <col min="2" max="2" width="2.85546875" hidden="1" customWidth="1"/>
    <col min="3" max="3" width="6" style="16" customWidth="1"/>
    <col min="4" max="4" width="13.42578125" style="16" customWidth="1"/>
    <col min="5" max="5" width="11.42578125" style="16" bestFit="1" customWidth="1"/>
    <col min="6" max="6" width="9.28515625" style="16" customWidth="1"/>
    <col min="7" max="11" width="11.7109375" style="16" customWidth="1"/>
    <col min="12" max="14" width="13.42578125" style="16" customWidth="1"/>
    <col min="15" max="18" width="13.42578125" customWidth="1"/>
    <col min="19" max="19" width="2.5703125" customWidth="1"/>
    <col min="20" max="16384" width="9.140625" hidden="1"/>
  </cols>
  <sheetData>
    <row r="1" spans="1:20" ht="29.25" customHeight="1" thickBot="1">
      <c r="A1" s="158"/>
      <c r="C1" s="157" t="s">
        <v>129</v>
      </c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</row>
    <row r="2" spans="1:20" s="19" customFormat="1" ht="34.5" customHeight="1">
      <c r="A2" s="158"/>
      <c r="C2" s="174" t="s">
        <v>53</v>
      </c>
      <c r="D2" s="175"/>
      <c r="E2" s="175"/>
      <c r="F2" s="180" t="s">
        <v>103</v>
      </c>
      <c r="G2" s="180"/>
      <c r="H2" s="180"/>
      <c r="I2" s="180"/>
      <c r="J2" s="180"/>
      <c r="K2" s="180"/>
      <c r="L2" s="180"/>
      <c r="M2" s="180"/>
      <c r="N2" s="181"/>
      <c r="O2" s="176" t="s">
        <v>54</v>
      </c>
      <c r="P2" s="177"/>
      <c r="Q2" s="166" t="s">
        <v>101</v>
      </c>
      <c r="R2" s="167"/>
      <c r="S2" s="159"/>
    </row>
    <row r="3" spans="1:20" s="19" customFormat="1" ht="34.5" customHeight="1" thickBot="1">
      <c r="A3" s="158"/>
      <c r="C3" s="172" t="s">
        <v>55</v>
      </c>
      <c r="D3" s="173"/>
      <c r="E3" s="173"/>
      <c r="F3" s="178" t="s">
        <v>100</v>
      </c>
      <c r="G3" s="178"/>
      <c r="H3" s="178"/>
      <c r="I3" s="178"/>
      <c r="J3" s="178"/>
      <c r="K3" s="178"/>
      <c r="L3" s="178"/>
      <c r="M3" s="178"/>
      <c r="N3" s="179"/>
      <c r="O3" s="168" t="s">
        <v>56</v>
      </c>
      <c r="P3" s="169"/>
      <c r="Q3" s="170" t="s">
        <v>102</v>
      </c>
      <c r="R3" s="171"/>
      <c r="S3" s="159"/>
    </row>
    <row r="4" spans="1:20" s="18" customFormat="1" ht="19.5" customHeight="1" thickBot="1">
      <c r="A4" s="158"/>
      <c r="C4" s="164" t="s">
        <v>57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5"/>
      <c r="S4" s="159"/>
    </row>
    <row r="5" spans="1:20" s="18" customFormat="1" ht="25.5" customHeight="1" thickBot="1">
      <c r="A5" s="158"/>
      <c r="C5" s="161" t="s">
        <v>83</v>
      </c>
      <c r="D5" s="162"/>
      <c r="E5" s="162"/>
      <c r="F5" s="163"/>
      <c r="G5" s="156"/>
      <c r="H5" s="156"/>
      <c r="I5" s="156"/>
      <c r="J5" s="156"/>
      <c r="K5" s="156"/>
      <c r="L5" s="156" t="s">
        <v>131</v>
      </c>
      <c r="M5" s="156" t="s">
        <v>131</v>
      </c>
      <c r="N5" s="156" t="s">
        <v>132</v>
      </c>
      <c r="O5" s="156" t="s">
        <v>97</v>
      </c>
      <c r="P5" s="156" t="s">
        <v>130</v>
      </c>
      <c r="Q5" s="156" t="s">
        <v>96</v>
      </c>
      <c r="R5" s="156" t="s">
        <v>130</v>
      </c>
      <c r="S5" s="159"/>
    </row>
    <row r="6" spans="1:20" s="18" customFormat="1" ht="36" customHeight="1" thickBot="1">
      <c r="A6" s="158"/>
      <c r="C6" s="22" t="s">
        <v>58</v>
      </c>
      <c r="D6" s="23" t="s">
        <v>59</v>
      </c>
      <c r="E6" s="23" t="s">
        <v>60</v>
      </c>
      <c r="F6" s="25" t="s">
        <v>74</v>
      </c>
      <c r="G6" s="23" t="s">
        <v>71</v>
      </c>
      <c r="H6" s="23" t="s">
        <v>72</v>
      </c>
      <c r="I6" s="23" t="s">
        <v>61</v>
      </c>
      <c r="J6" s="23" t="s">
        <v>62</v>
      </c>
      <c r="K6" s="23" t="s">
        <v>63</v>
      </c>
      <c r="L6" s="23" t="s">
        <v>64</v>
      </c>
      <c r="M6" s="23" t="s">
        <v>65</v>
      </c>
      <c r="N6" s="23" t="s">
        <v>66</v>
      </c>
      <c r="O6" s="23" t="s">
        <v>67</v>
      </c>
      <c r="P6" s="23" t="s">
        <v>68</v>
      </c>
      <c r="Q6" s="23" t="s">
        <v>69</v>
      </c>
      <c r="R6" s="24" t="s">
        <v>70</v>
      </c>
      <c r="S6" s="159"/>
    </row>
    <row r="7" spans="1:20" s="3" customFormat="1" ht="18" customHeight="1">
      <c r="A7" s="158"/>
      <c r="B7" s="3">
        <f t="shared" ref="B7:B21" si="0">T7</f>
        <v>1</v>
      </c>
      <c r="C7" s="21">
        <v>1</v>
      </c>
      <c r="D7" s="35">
        <v>44904</v>
      </c>
      <c r="E7" s="36" t="str">
        <f>TEXT(D7,"dddd")</f>
        <v>Friday</v>
      </c>
      <c r="F7" s="37" t="s">
        <v>75</v>
      </c>
      <c r="G7" s="38"/>
      <c r="H7" s="38"/>
      <c r="I7" s="38"/>
      <c r="J7" s="38"/>
      <c r="K7" s="38"/>
      <c r="L7" s="42" t="s">
        <v>86</v>
      </c>
      <c r="M7" s="39" t="s">
        <v>85</v>
      </c>
      <c r="N7" s="42" t="s">
        <v>88</v>
      </c>
      <c r="O7" s="39" t="s">
        <v>85</v>
      </c>
      <c r="P7" s="39" t="s">
        <v>85</v>
      </c>
      <c r="Q7" s="39"/>
      <c r="R7" s="39"/>
      <c r="S7" s="159"/>
      <c r="T7" s="3">
        <f>IF(F7="yes",1,0)</f>
        <v>1</v>
      </c>
    </row>
    <row r="8" spans="1:20" s="3" customFormat="1" ht="18" customHeight="1">
      <c r="A8" s="158"/>
      <c r="B8" s="3">
        <f t="shared" si="0"/>
        <v>2</v>
      </c>
      <c r="C8" s="20">
        <v>2</v>
      </c>
      <c r="D8" s="40">
        <v>44905</v>
      </c>
      <c r="E8" s="36" t="str">
        <f t="shared" ref="E8:E37" si="1">TEXT(D8,"dddd")</f>
        <v>Saturday</v>
      </c>
      <c r="F8" s="37" t="s">
        <v>75</v>
      </c>
      <c r="G8" s="41"/>
      <c r="H8" s="41"/>
      <c r="I8" s="41"/>
      <c r="J8" s="41"/>
      <c r="K8" s="41"/>
      <c r="L8" s="42" t="s">
        <v>88</v>
      </c>
      <c r="M8" s="42" t="s">
        <v>90</v>
      </c>
      <c r="N8" s="39" t="s">
        <v>85</v>
      </c>
      <c r="O8" s="42" t="s">
        <v>86</v>
      </c>
      <c r="P8" s="42" t="s">
        <v>86</v>
      </c>
      <c r="Q8" s="42" t="s">
        <v>91</v>
      </c>
      <c r="R8" s="42" t="s">
        <v>91</v>
      </c>
      <c r="S8" s="159"/>
      <c r="T8" s="3">
        <f>IF(F8="yes",MAX(T7)+1,0)</f>
        <v>2</v>
      </c>
    </row>
    <row r="9" spans="1:20" s="3" customFormat="1" ht="18" customHeight="1">
      <c r="A9" s="158"/>
      <c r="B9" s="3">
        <f t="shared" si="0"/>
        <v>3</v>
      </c>
      <c r="C9" s="20">
        <v>3</v>
      </c>
      <c r="D9" s="40">
        <v>44907</v>
      </c>
      <c r="E9" s="36" t="str">
        <f t="shared" si="1"/>
        <v>Monday</v>
      </c>
      <c r="F9" s="37" t="s">
        <v>75</v>
      </c>
      <c r="G9" s="41"/>
      <c r="H9" s="41"/>
      <c r="I9" s="41"/>
      <c r="J9" s="41"/>
      <c r="K9" s="41"/>
      <c r="L9" s="39" t="s">
        <v>85</v>
      </c>
      <c r="M9" s="42" t="s">
        <v>89</v>
      </c>
      <c r="N9" s="42" t="s">
        <v>90</v>
      </c>
      <c r="O9" s="42" t="s">
        <v>87</v>
      </c>
      <c r="P9" s="42" t="s">
        <v>87</v>
      </c>
      <c r="Q9" s="42" t="s">
        <v>92</v>
      </c>
      <c r="R9" s="42" t="s">
        <v>92</v>
      </c>
      <c r="S9" s="159"/>
      <c r="T9" s="3">
        <f>IF(F9="yes",MAX($T$7:T8)+1,0)</f>
        <v>3</v>
      </c>
    </row>
    <row r="10" spans="1:20" s="3" customFormat="1" ht="18" customHeight="1">
      <c r="A10" s="158"/>
      <c r="B10" s="3">
        <f t="shared" si="0"/>
        <v>4</v>
      </c>
      <c r="C10" s="20">
        <v>4</v>
      </c>
      <c r="D10" s="40">
        <v>44909</v>
      </c>
      <c r="E10" s="36" t="str">
        <f t="shared" si="1"/>
        <v>Wednesday</v>
      </c>
      <c r="F10" s="37" t="s">
        <v>75</v>
      </c>
      <c r="G10" s="41"/>
      <c r="H10" s="41"/>
      <c r="I10" s="41"/>
      <c r="J10" s="41"/>
      <c r="K10" s="41"/>
      <c r="L10" s="42" t="s">
        <v>90</v>
      </c>
      <c r="M10" s="42" t="s">
        <v>87</v>
      </c>
      <c r="N10" s="42" t="s">
        <v>86</v>
      </c>
      <c r="O10" s="42" t="s">
        <v>88</v>
      </c>
      <c r="P10" s="42" t="s">
        <v>88</v>
      </c>
      <c r="Q10" s="42" t="s">
        <v>93</v>
      </c>
      <c r="R10" s="42" t="s">
        <v>93</v>
      </c>
      <c r="S10" s="159"/>
      <c r="T10" s="3">
        <f>IF(F10="yes",MAX($T$7:T9)+1,0)</f>
        <v>4</v>
      </c>
    </row>
    <row r="11" spans="1:20" s="3" customFormat="1" ht="18" customHeight="1">
      <c r="A11" s="158"/>
      <c r="B11" s="3">
        <f t="shared" si="0"/>
        <v>5</v>
      </c>
      <c r="C11" s="20">
        <v>5</v>
      </c>
      <c r="D11" s="40">
        <v>44911</v>
      </c>
      <c r="E11" s="36" t="str">
        <f t="shared" si="1"/>
        <v>Friday</v>
      </c>
      <c r="F11" s="37" t="s">
        <v>75</v>
      </c>
      <c r="G11" s="41"/>
      <c r="H11" s="41"/>
      <c r="I11" s="41"/>
      <c r="J11" s="41"/>
      <c r="K11" s="41"/>
      <c r="L11" s="42" t="s">
        <v>89</v>
      </c>
      <c r="M11" s="42" t="s">
        <v>88</v>
      </c>
      <c r="N11" s="42" t="s">
        <v>87</v>
      </c>
      <c r="O11" s="42" t="s">
        <v>89</v>
      </c>
      <c r="P11" s="42" t="s">
        <v>89</v>
      </c>
      <c r="Q11" s="42" t="s">
        <v>94</v>
      </c>
      <c r="R11" s="42" t="s">
        <v>94</v>
      </c>
      <c r="S11" s="159"/>
      <c r="T11" s="3">
        <f>IF(F11="yes",MAX($T$7:T10)+1,0)</f>
        <v>5</v>
      </c>
    </row>
    <row r="12" spans="1:20" s="3" customFormat="1" ht="18" customHeight="1">
      <c r="A12" s="158"/>
      <c r="B12" s="3">
        <f t="shared" si="0"/>
        <v>6</v>
      </c>
      <c r="C12" s="20">
        <v>6</v>
      </c>
      <c r="D12" s="40">
        <v>44914</v>
      </c>
      <c r="E12" s="36" t="str">
        <f t="shared" si="1"/>
        <v>Monday</v>
      </c>
      <c r="F12" s="37" t="s">
        <v>75</v>
      </c>
      <c r="G12" s="41"/>
      <c r="H12" s="41"/>
      <c r="I12" s="41"/>
      <c r="J12" s="41"/>
      <c r="K12" s="41"/>
      <c r="L12" s="42" t="s">
        <v>87</v>
      </c>
      <c r="M12" s="42" t="s">
        <v>86</v>
      </c>
      <c r="N12" s="42" t="s">
        <v>89</v>
      </c>
      <c r="O12" s="42" t="s">
        <v>90</v>
      </c>
      <c r="P12" s="42" t="s">
        <v>90</v>
      </c>
      <c r="Q12" s="42" t="s">
        <v>95</v>
      </c>
      <c r="R12" s="42" t="s">
        <v>95</v>
      </c>
      <c r="S12" s="159"/>
      <c r="T12" s="3">
        <f>IF(F12="yes",MAX($T$7:T11)+1,0)</f>
        <v>6</v>
      </c>
    </row>
    <row r="13" spans="1:20" s="3" customFormat="1" ht="18" customHeight="1">
      <c r="A13" s="158"/>
      <c r="B13" s="3">
        <f t="shared" si="0"/>
        <v>0</v>
      </c>
      <c r="C13" s="20">
        <v>7</v>
      </c>
      <c r="D13" s="43"/>
      <c r="E13" s="36" t="str">
        <f t="shared" si="1"/>
        <v>Saturday</v>
      </c>
      <c r="F13" s="37" t="s">
        <v>76</v>
      </c>
      <c r="G13" s="41"/>
      <c r="H13" s="41"/>
      <c r="I13" s="41"/>
      <c r="J13" s="41"/>
      <c r="K13" s="41"/>
      <c r="L13" s="41"/>
      <c r="M13" s="41"/>
      <c r="N13" s="41"/>
      <c r="O13" s="42"/>
      <c r="P13" s="42"/>
      <c r="Q13" s="42"/>
      <c r="R13" s="42"/>
      <c r="S13" s="159"/>
      <c r="T13" s="3">
        <f>IF(F13="yes",MAX($T$7:T12)+1,0)</f>
        <v>0</v>
      </c>
    </row>
    <row r="14" spans="1:20" s="3" customFormat="1" ht="18" customHeight="1">
      <c r="A14" s="158"/>
      <c r="B14" s="3">
        <f t="shared" si="0"/>
        <v>0</v>
      </c>
      <c r="C14" s="20">
        <v>8</v>
      </c>
      <c r="D14" s="43"/>
      <c r="E14" s="36" t="str">
        <f t="shared" si="1"/>
        <v>Saturday</v>
      </c>
      <c r="F14" s="37" t="s">
        <v>76</v>
      </c>
      <c r="G14" s="41"/>
      <c r="H14" s="41"/>
      <c r="I14" s="41"/>
      <c r="J14" s="41"/>
      <c r="K14" s="41"/>
      <c r="L14" s="41"/>
      <c r="M14" s="41"/>
      <c r="N14" s="41"/>
      <c r="O14" s="42"/>
      <c r="P14" s="42"/>
      <c r="Q14" s="42"/>
      <c r="R14" s="42"/>
      <c r="S14" s="159"/>
      <c r="T14" s="3">
        <f>IF(F14="yes",MAX($T$7:T13)+1,0)</f>
        <v>0</v>
      </c>
    </row>
    <row r="15" spans="1:20" s="3" customFormat="1" ht="18" customHeight="1">
      <c r="A15" s="158"/>
      <c r="B15" s="3">
        <f t="shared" si="0"/>
        <v>0</v>
      </c>
      <c r="C15" s="20">
        <v>9</v>
      </c>
      <c r="D15" s="43"/>
      <c r="E15" s="36" t="str">
        <f t="shared" si="1"/>
        <v>Saturday</v>
      </c>
      <c r="F15" s="37" t="s">
        <v>76</v>
      </c>
      <c r="G15" s="41"/>
      <c r="H15" s="41"/>
      <c r="I15" s="41"/>
      <c r="J15" s="41"/>
      <c r="K15" s="44"/>
      <c r="L15" s="41"/>
      <c r="M15" s="41"/>
      <c r="N15" s="41"/>
      <c r="O15" s="42"/>
      <c r="P15" s="42"/>
      <c r="Q15" s="42"/>
      <c r="R15" s="42"/>
      <c r="S15" s="159"/>
      <c r="T15" s="3">
        <f>IF(F15="yes",MAX($T$7:T14)+1,0)</f>
        <v>0</v>
      </c>
    </row>
    <row r="16" spans="1:20" s="3" customFormat="1" ht="18" customHeight="1">
      <c r="A16" s="158"/>
      <c r="B16" s="3">
        <f t="shared" si="0"/>
        <v>0</v>
      </c>
      <c r="C16" s="20">
        <v>10</v>
      </c>
      <c r="D16" s="43"/>
      <c r="E16" s="36" t="str">
        <f t="shared" si="1"/>
        <v>Saturday</v>
      </c>
      <c r="F16" s="37" t="s">
        <v>76</v>
      </c>
      <c r="G16" s="41"/>
      <c r="H16" s="41"/>
      <c r="I16" s="41"/>
      <c r="J16" s="41"/>
      <c r="K16" s="41"/>
      <c r="L16" s="41"/>
      <c r="M16" s="41"/>
      <c r="N16" s="41"/>
      <c r="O16" s="42"/>
      <c r="P16" s="42"/>
      <c r="Q16" s="42"/>
      <c r="R16" s="42"/>
      <c r="S16" s="159"/>
      <c r="T16" s="3">
        <f>IF(F16="yes",MAX($T$7:T15)+1,0)</f>
        <v>0</v>
      </c>
    </row>
    <row r="17" spans="1:20" s="3" customFormat="1" ht="18" customHeight="1">
      <c r="A17" s="158"/>
      <c r="B17" s="3">
        <f t="shared" si="0"/>
        <v>0</v>
      </c>
      <c r="C17" s="20">
        <v>11</v>
      </c>
      <c r="D17" s="43"/>
      <c r="E17" s="36" t="str">
        <f t="shared" si="1"/>
        <v>Saturday</v>
      </c>
      <c r="F17" s="37" t="s">
        <v>76</v>
      </c>
      <c r="G17" s="41"/>
      <c r="H17" s="41"/>
      <c r="I17" s="41"/>
      <c r="J17" s="41"/>
      <c r="K17" s="41"/>
      <c r="L17" s="41"/>
      <c r="M17" s="41"/>
      <c r="N17" s="41"/>
      <c r="O17" s="42"/>
      <c r="P17" s="42"/>
      <c r="Q17" s="42"/>
      <c r="R17" s="42"/>
      <c r="S17" s="159"/>
      <c r="T17" s="3">
        <f>IF(F17="yes",MAX($T$7:T16)+1,0)</f>
        <v>0</v>
      </c>
    </row>
    <row r="18" spans="1:20" s="3" customFormat="1" ht="18" customHeight="1">
      <c r="A18" s="158"/>
      <c r="B18" s="3">
        <f t="shared" si="0"/>
        <v>0</v>
      </c>
      <c r="C18" s="20">
        <v>12</v>
      </c>
      <c r="D18" s="43"/>
      <c r="E18" s="36" t="str">
        <f t="shared" si="1"/>
        <v>Saturday</v>
      </c>
      <c r="F18" s="37" t="s">
        <v>76</v>
      </c>
      <c r="G18" s="41"/>
      <c r="H18" s="41"/>
      <c r="I18" s="41"/>
      <c r="J18" s="41"/>
      <c r="K18" s="41"/>
      <c r="L18" s="41"/>
      <c r="M18" s="41"/>
      <c r="N18" s="41"/>
      <c r="O18" s="42"/>
      <c r="P18" s="42"/>
      <c r="Q18" s="42"/>
      <c r="R18" s="42"/>
      <c r="S18" s="159"/>
      <c r="T18" s="3">
        <f>IF(F18="yes",MAX($T$7:T17)+1,0)</f>
        <v>0</v>
      </c>
    </row>
    <row r="19" spans="1:20" s="3" customFormat="1" ht="18" customHeight="1">
      <c r="A19" s="158"/>
      <c r="B19" s="3">
        <f t="shared" si="0"/>
        <v>0</v>
      </c>
      <c r="C19" s="20">
        <v>13</v>
      </c>
      <c r="D19" s="43"/>
      <c r="E19" s="36" t="str">
        <f t="shared" si="1"/>
        <v>Saturday</v>
      </c>
      <c r="F19" s="37" t="s">
        <v>76</v>
      </c>
      <c r="G19" s="41"/>
      <c r="H19" s="41"/>
      <c r="I19" s="41"/>
      <c r="J19" s="41"/>
      <c r="K19" s="41"/>
      <c r="L19" s="41"/>
      <c r="M19" s="41"/>
      <c r="N19" s="41"/>
      <c r="O19" s="42"/>
      <c r="P19" s="42"/>
      <c r="Q19" s="42"/>
      <c r="R19" s="42"/>
      <c r="S19" s="159"/>
      <c r="T19" s="3">
        <f>IF(F19="yes",MAX($T$7:T18)+1,0)</f>
        <v>0</v>
      </c>
    </row>
    <row r="20" spans="1:20" s="3" customFormat="1" ht="18" customHeight="1">
      <c r="A20" s="158"/>
      <c r="B20" s="3">
        <f t="shared" si="0"/>
        <v>0</v>
      </c>
      <c r="C20" s="20">
        <v>14</v>
      </c>
      <c r="D20" s="43"/>
      <c r="E20" s="36" t="str">
        <f t="shared" si="1"/>
        <v>Saturday</v>
      </c>
      <c r="F20" s="37" t="s">
        <v>76</v>
      </c>
      <c r="G20" s="41"/>
      <c r="H20" s="41"/>
      <c r="I20" s="41"/>
      <c r="J20" s="41"/>
      <c r="K20" s="41"/>
      <c r="L20" s="41"/>
      <c r="M20" s="41"/>
      <c r="N20" s="41"/>
      <c r="O20" s="42"/>
      <c r="P20" s="42"/>
      <c r="Q20" s="42"/>
      <c r="R20" s="42"/>
      <c r="S20" s="159"/>
      <c r="T20" s="3">
        <f>IF(F20="yes",MAX($T$7:T19)+1,0)</f>
        <v>0</v>
      </c>
    </row>
    <row r="21" spans="1:20" s="3" customFormat="1" ht="18" customHeight="1">
      <c r="A21" s="158"/>
      <c r="B21" s="3">
        <f t="shared" si="0"/>
        <v>0</v>
      </c>
      <c r="C21" s="20">
        <v>15</v>
      </c>
      <c r="D21" s="43"/>
      <c r="E21" s="36" t="str">
        <f t="shared" si="1"/>
        <v>Saturday</v>
      </c>
      <c r="F21" s="37" t="s">
        <v>76</v>
      </c>
      <c r="G21" s="41"/>
      <c r="H21" s="41"/>
      <c r="I21" s="41"/>
      <c r="J21" s="41"/>
      <c r="K21" s="41"/>
      <c r="L21" s="41"/>
      <c r="M21" s="41"/>
      <c r="N21" s="41"/>
      <c r="O21" s="42"/>
      <c r="P21" s="42"/>
      <c r="Q21" s="42"/>
      <c r="R21" s="42"/>
      <c r="S21" s="159"/>
      <c r="T21" s="3">
        <f>IF(F21="yes",MAX($T$7:T20)+1,0)</f>
        <v>0</v>
      </c>
    </row>
    <row r="22" spans="1:20" s="3" customFormat="1" ht="18" customHeight="1">
      <c r="A22" s="158"/>
      <c r="B22" s="3">
        <f t="shared" ref="B22:B37" si="2">T22</f>
        <v>0</v>
      </c>
      <c r="C22" s="20">
        <v>16</v>
      </c>
      <c r="D22" s="43"/>
      <c r="E22" s="36" t="str">
        <f t="shared" si="1"/>
        <v>Saturday</v>
      </c>
      <c r="F22" s="37" t="s">
        <v>76</v>
      </c>
      <c r="G22" s="41"/>
      <c r="H22" s="41"/>
      <c r="I22" s="41"/>
      <c r="J22" s="41"/>
      <c r="K22" s="41"/>
      <c r="L22" s="41"/>
      <c r="M22" s="41"/>
      <c r="N22" s="41"/>
      <c r="O22" s="42"/>
      <c r="P22" s="42"/>
      <c r="Q22" s="42"/>
      <c r="R22" s="42"/>
      <c r="S22" s="159"/>
      <c r="T22" s="3">
        <f>IF(F22="yes",MAX($T$7:T21)+1,0)</f>
        <v>0</v>
      </c>
    </row>
    <row r="23" spans="1:20" s="3" customFormat="1" ht="18" customHeight="1">
      <c r="A23" s="158"/>
      <c r="B23" s="3">
        <f t="shared" si="2"/>
        <v>0</v>
      </c>
      <c r="C23" s="20">
        <v>17</v>
      </c>
      <c r="D23" s="43"/>
      <c r="E23" s="36" t="str">
        <f t="shared" si="1"/>
        <v>Saturday</v>
      </c>
      <c r="F23" s="37" t="s">
        <v>76</v>
      </c>
      <c r="G23" s="41"/>
      <c r="H23" s="41"/>
      <c r="I23" s="41"/>
      <c r="J23" s="41"/>
      <c r="K23" s="41"/>
      <c r="L23" s="41"/>
      <c r="M23" s="41"/>
      <c r="N23" s="41"/>
      <c r="O23" s="42"/>
      <c r="P23" s="42"/>
      <c r="Q23" s="42"/>
      <c r="R23" s="42"/>
      <c r="S23" s="159"/>
      <c r="T23" s="3">
        <f>IF(F23="yes",MAX($T$7:T22)+1,0)</f>
        <v>0</v>
      </c>
    </row>
    <row r="24" spans="1:20" s="3" customFormat="1" ht="18" customHeight="1">
      <c r="A24" s="158"/>
      <c r="B24" s="3">
        <f t="shared" si="2"/>
        <v>0</v>
      </c>
      <c r="C24" s="20">
        <v>18</v>
      </c>
      <c r="D24" s="43"/>
      <c r="E24" s="36" t="str">
        <f t="shared" si="1"/>
        <v>Saturday</v>
      </c>
      <c r="F24" s="37" t="s">
        <v>76</v>
      </c>
      <c r="G24" s="41"/>
      <c r="H24" s="41"/>
      <c r="I24" s="41"/>
      <c r="J24" s="41"/>
      <c r="K24" s="41"/>
      <c r="L24" s="41"/>
      <c r="M24" s="41"/>
      <c r="N24" s="41"/>
      <c r="O24" s="42"/>
      <c r="P24" s="42"/>
      <c r="Q24" s="42"/>
      <c r="R24" s="42"/>
      <c r="S24" s="159"/>
      <c r="T24" s="3">
        <f>IF(F24="yes",MAX($T$7:T23)+1,0)</f>
        <v>0</v>
      </c>
    </row>
    <row r="25" spans="1:20" s="3" customFormat="1" ht="18" customHeight="1">
      <c r="A25" s="158"/>
      <c r="B25" s="3">
        <f t="shared" si="2"/>
        <v>0</v>
      </c>
      <c r="C25" s="20">
        <v>19</v>
      </c>
      <c r="D25" s="43"/>
      <c r="E25" s="36" t="str">
        <f t="shared" si="1"/>
        <v>Saturday</v>
      </c>
      <c r="F25" s="37" t="s">
        <v>76</v>
      </c>
      <c r="G25" s="41"/>
      <c r="H25" s="41"/>
      <c r="I25" s="41"/>
      <c r="J25" s="41"/>
      <c r="K25" s="41"/>
      <c r="L25" s="41"/>
      <c r="M25" s="41"/>
      <c r="N25" s="41"/>
      <c r="O25" s="42"/>
      <c r="P25" s="42"/>
      <c r="Q25" s="42"/>
      <c r="R25" s="42"/>
      <c r="S25" s="159"/>
      <c r="T25" s="3">
        <f>IF(F25="yes",MAX($T$7:T24)+1,0)</f>
        <v>0</v>
      </c>
    </row>
    <row r="26" spans="1:20" s="3" customFormat="1" ht="18" customHeight="1">
      <c r="A26" s="158"/>
      <c r="B26" s="3">
        <f t="shared" si="2"/>
        <v>0</v>
      </c>
      <c r="C26" s="20">
        <v>20</v>
      </c>
      <c r="D26" s="43"/>
      <c r="E26" s="36" t="str">
        <f t="shared" si="1"/>
        <v>Saturday</v>
      </c>
      <c r="F26" s="37" t="s">
        <v>76</v>
      </c>
      <c r="G26" s="41"/>
      <c r="H26" s="41"/>
      <c r="I26" s="41"/>
      <c r="J26" s="41"/>
      <c r="K26" s="41"/>
      <c r="L26" s="41"/>
      <c r="M26" s="41"/>
      <c r="N26" s="41"/>
      <c r="O26" s="42"/>
      <c r="P26" s="42"/>
      <c r="Q26" s="42"/>
      <c r="R26" s="42"/>
      <c r="S26" s="159"/>
      <c r="T26" s="3">
        <f>IF(F26="yes",MAX($T$7:T25)+1,0)</f>
        <v>0</v>
      </c>
    </row>
    <row r="27" spans="1:20" s="3" customFormat="1" ht="18" customHeight="1">
      <c r="A27" s="158"/>
      <c r="B27" s="3">
        <f t="shared" si="2"/>
        <v>0</v>
      </c>
      <c r="C27" s="20">
        <v>21</v>
      </c>
      <c r="D27" s="43"/>
      <c r="E27" s="36" t="str">
        <f t="shared" si="1"/>
        <v>Saturday</v>
      </c>
      <c r="F27" s="37" t="s">
        <v>76</v>
      </c>
      <c r="G27" s="41"/>
      <c r="H27" s="41"/>
      <c r="I27" s="41"/>
      <c r="J27" s="41"/>
      <c r="K27" s="41"/>
      <c r="L27" s="41"/>
      <c r="M27" s="41"/>
      <c r="N27" s="41"/>
      <c r="O27" s="42"/>
      <c r="P27" s="42"/>
      <c r="Q27" s="42"/>
      <c r="R27" s="42"/>
      <c r="S27" s="159"/>
      <c r="T27" s="3">
        <f>IF(F27="yes",MAX($T$7:T26)+1,0)</f>
        <v>0</v>
      </c>
    </row>
    <row r="28" spans="1:20" s="3" customFormat="1" ht="18" customHeight="1">
      <c r="A28" s="158"/>
      <c r="B28" s="3">
        <f t="shared" si="2"/>
        <v>0</v>
      </c>
      <c r="C28" s="20">
        <v>22</v>
      </c>
      <c r="D28" s="43"/>
      <c r="E28" s="36" t="str">
        <f t="shared" si="1"/>
        <v>Saturday</v>
      </c>
      <c r="F28" s="37" t="s">
        <v>76</v>
      </c>
      <c r="G28" s="41"/>
      <c r="H28" s="41"/>
      <c r="I28" s="41"/>
      <c r="J28" s="41"/>
      <c r="K28" s="41"/>
      <c r="L28" s="41"/>
      <c r="M28" s="41"/>
      <c r="N28" s="41"/>
      <c r="O28" s="42"/>
      <c r="P28" s="42"/>
      <c r="Q28" s="42"/>
      <c r="R28" s="42"/>
      <c r="S28" s="159"/>
      <c r="T28" s="3">
        <f>IF(F28="yes",MAX($T$7:T27)+1,0)</f>
        <v>0</v>
      </c>
    </row>
    <row r="29" spans="1:20" s="3" customFormat="1" ht="18" customHeight="1">
      <c r="A29" s="158"/>
      <c r="B29" s="3">
        <f t="shared" si="2"/>
        <v>0</v>
      </c>
      <c r="C29" s="20">
        <v>23</v>
      </c>
      <c r="D29" s="43"/>
      <c r="E29" s="36" t="str">
        <f t="shared" si="1"/>
        <v>Saturday</v>
      </c>
      <c r="F29" s="37" t="s">
        <v>76</v>
      </c>
      <c r="G29" s="41"/>
      <c r="H29" s="41"/>
      <c r="I29" s="41"/>
      <c r="J29" s="41"/>
      <c r="K29" s="41"/>
      <c r="L29" s="41"/>
      <c r="M29" s="41"/>
      <c r="N29" s="41"/>
      <c r="O29" s="42"/>
      <c r="P29" s="42"/>
      <c r="Q29" s="42"/>
      <c r="R29" s="42"/>
      <c r="S29" s="159"/>
      <c r="T29" s="3">
        <f>IF(F29="yes",MAX($T$7:T28)+1,0)</f>
        <v>0</v>
      </c>
    </row>
    <row r="30" spans="1:20" s="3" customFormat="1" ht="18" customHeight="1">
      <c r="A30" s="158"/>
      <c r="B30" s="3">
        <f t="shared" si="2"/>
        <v>0</v>
      </c>
      <c r="C30" s="20">
        <v>24</v>
      </c>
      <c r="D30" s="43"/>
      <c r="E30" s="36" t="str">
        <f t="shared" si="1"/>
        <v>Saturday</v>
      </c>
      <c r="F30" s="37" t="s">
        <v>76</v>
      </c>
      <c r="G30" s="41"/>
      <c r="H30" s="41"/>
      <c r="I30" s="41"/>
      <c r="J30" s="41"/>
      <c r="K30" s="41"/>
      <c r="L30" s="41"/>
      <c r="M30" s="41"/>
      <c r="N30" s="41"/>
      <c r="O30" s="42"/>
      <c r="P30" s="42"/>
      <c r="Q30" s="42"/>
      <c r="R30" s="42"/>
      <c r="S30" s="159"/>
      <c r="T30" s="3">
        <f>IF(F30="yes",MAX($T$7:T29)+1,0)</f>
        <v>0</v>
      </c>
    </row>
    <row r="31" spans="1:20" s="3" customFormat="1" ht="18" customHeight="1">
      <c r="A31" s="158"/>
      <c r="B31" s="3">
        <f t="shared" si="2"/>
        <v>0</v>
      </c>
      <c r="C31" s="20">
        <v>25</v>
      </c>
      <c r="D31" s="43"/>
      <c r="E31" s="36" t="str">
        <f t="shared" si="1"/>
        <v>Saturday</v>
      </c>
      <c r="F31" s="37" t="s">
        <v>76</v>
      </c>
      <c r="G31" s="41"/>
      <c r="H31" s="41"/>
      <c r="I31" s="41"/>
      <c r="J31" s="41"/>
      <c r="K31" s="41"/>
      <c r="L31" s="41"/>
      <c r="M31" s="41"/>
      <c r="N31" s="41"/>
      <c r="O31" s="42"/>
      <c r="P31" s="42"/>
      <c r="Q31" s="42"/>
      <c r="R31" s="42"/>
      <c r="S31" s="159"/>
      <c r="T31" s="3">
        <f>IF(F31="yes",MAX($T$7:T30)+1,0)</f>
        <v>0</v>
      </c>
    </row>
    <row r="32" spans="1:20" s="3" customFormat="1" ht="18" customHeight="1">
      <c r="A32" s="158"/>
      <c r="B32" s="3">
        <f t="shared" si="2"/>
        <v>0</v>
      </c>
      <c r="C32" s="20">
        <v>26</v>
      </c>
      <c r="D32" s="43"/>
      <c r="E32" s="36" t="str">
        <f t="shared" si="1"/>
        <v>Saturday</v>
      </c>
      <c r="F32" s="37" t="s">
        <v>76</v>
      </c>
      <c r="G32" s="41"/>
      <c r="H32" s="41"/>
      <c r="I32" s="41"/>
      <c r="J32" s="41"/>
      <c r="K32" s="41"/>
      <c r="L32" s="41"/>
      <c r="M32" s="41"/>
      <c r="N32" s="41"/>
      <c r="O32" s="42"/>
      <c r="P32" s="42"/>
      <c r="Q32" s="42"/>
      <c r="R32" s="42"/>
      <c r="S32" s="159"/>
      <c r="T32" s="3">
        <f>IF(F32="yes",MAX($T$7:T31)+1,0)</f>
        <v>0</v>
      </c>
    </row>
    <row r="33" spans="1:20" s="3" customFormat="1" ht="18" customHeight="1">
      <c r="A33" s="158"/>
      <c r="B33" s="3">
        <f t="shared" si="2"/>
        <v>0</v>
      </c>
      <c r="C33" s="20">
        <v>27</v>
      </c>
      <c r="D33" s="43"/>
      <c r="E33" s="36" t="str">
        <f t="shared" si="1"/>
        <v>Saturday</v>
      </c>
      <c r="F33" s="37" t="s">
        <v>76</v>
      </c>
      <c r="G33" s="41"/>
      <c r="H33" s="41"/>
      <c r="I33" s="41"/>
      <c r="J33" s="41"/>
      <c r="K33" s="41"/>
      <c r="L33" s="41"/>
      <c r="M33" s="41"/>
      <c r="N33" s="41"/>
      <c r="O33" s="42"/>
      <c r="P33" s="42"/>
      <c r="Q33" s="42"/>
      <c r="R33" s="42"/>
      <c r="S33" s="159"/>
      <c r="T33" s="3">
        <f>IF(F33="yes",MAX($T$7:T32)+1,0)</f>
        <v>0</v>
      </c>
    </row>
    <row r="34" spans="1:20" s="3" customFormat="1" ht="18" customHeight="1">
      <c r="A34" s="158"/>
      <c r="B34" s="3">
        <f t="shared" si="2"/>
        <v>0</v>
      </c>
      <c r="C34" s="20">
        <v>28</v>
      </c>
      <c r="D34" s="43"/>
      <c r="E34" s="36" t="str">
        <f t="shared" si="1"/>
        <v>Saturday</v>
      </c>
      <c r="F34" s="37" t="s">
        <v>76</v>
      </c>
      <c r="G34" s="41"/>
      <c r="H34" s="41"/>
      <c r="I34" s="41"/>
      <c r="J34" s="41"/>
      <c r="K34" s="41"/>
      <c r="L34" s="41"/>
      <c r="M34" s="41"/>
      <c r="N34" s="41"/>
      <c r="O34" s="42"/>
      <c r="P34" s="42"/>
      <c r="Q34" s="42"/>
      <c r="R34" s="42"/>
      <c r="S34" s="159"/>
      <c r="T34" s="3">
        <f>IF(F34="yes",MAX($T$7:T33)+1,0)</f>
        <v>0</v>
      </c>
    </row>
    <row r="35" spans="1:20" s="3" customFormat="1" ht="18" customHeight="1">
      <c r="A35" s="158"/>
      <c r="B35" s="3">
        <f t="shared" si="2"/>
        <v>0</v>
      </c>
      <c r="C35" s="20">
        <v>29</v>
      </c>
      <c r="D35" s="43"/>
      <c r="E35" s="36" t="str">
        <f t="shared" si="1"/>
        <v>Saturday</v>
      </c>
      <c r="F35" s="37" t="s">
        <v>76</v>
      </c>
      <c r="G35" s="41"/>
      <c r="H35" s="41"/>
      <c r="I35" s="41"/>
      <c r="J35" s="41"/>
      <c r="K35" s="41"/>
      <c r="L35" s="41"/>
      <c r="M35" s="41"/>
      <c r="N35" s="41"/>
      <c r="O35" s="42"/>
      <c r="P35" s="42"/>
      <c r="Q35" s="42"/>
      <c r="R35" s="42"/>
      <c r="S35" s="159"/>
      <c r="T35" s="3">
        <f>IF(F35="yes",MAX($T$7:T34)+1,0)</f>
        <v>0</v>
      </c>
    </row>
    <row r="36" spans="1:20" s="3" customFormat="1" ht="18" customHeight="1">
      <c r="A36" s="158"/>
      <c r="B36" s="3">
        <f t="shared" si="2"/>
        <v>0</v>
      </c>
      <c r="C36" s="20">
        <v>30</v>
      </c>
      <c r="D36" s="43"/>
      <c r="E36" s="36" t="str">
        <f t="shared" si="1"/>
        <v>Saturday</v>
      </c>
      <c r="F36" s="37" t="s">
        <v>76</v>
      </c>
      <c r="G36" s="41"/>
      <c r="H36" s="41"/>
      <c r="I36" s="41"/>
      <c r="J36" s="41"/>
      <c r="K36" s="41"/>
      <c r="L36" s="41"/>
      <c r="M36" s="41"/>
      <c r="N36" s="41"/>
      <c r="O36" s="42"/>
      <c r="P36" s="42"/>
      <c r="Q36" s="42"/>
      <c r="R36" s="42"/>
      <c r="S36" s="159"/>
      <c r="T36" s="3">
        <f>IF(F36="yes",MAX($T$7:T35)+1,0)</f>
        <v>0</v>
      </c>
    </row>
    <row r="37" spans="1:20" s="3" customFormat="1" ht="18" customHeight="1">
      <c r="A37" s="158"/>
      <c r="B37" s="3">
        <f t="shared" si="2"/>
        <v>0</v>
      </c>
      <c r="C37" s="20">
        <v>31</v>
      </c>
      <c r="D37" s="43"/>
      <c r="E37" s="36" t="str">
        <f t="shared" si="1"/>
        <v>Saturday</v>
      </c>
      <c r="F37" s="37" t="s">
        <v>76</v>
      </c>
      <c r="G37" s="41"/>
      <c r="H37" s="41"/>
      <c r="I37" s="41"/>
      <c r="J37" s="41"/>
      <c r="K37" s="41"/>
      <c r="L37" s="41"/>
      <c r="M37" s="41"/>
      <c r="N37" s="41"/>
      <c r="O37" s="42"/>
      <c r="P37" s="42"/>
      <c r="Q37" s="42"/>
      <c r="R37" s="42"/>
      <c r="S37" s="159"/>
      <c r="T37" s="3">
        <f>IF(F37="yes",MAX($T$7:T36)+1,0)</f>
        <v>0</v>
      </c>
    </row>
    <row r="38" spans="1:20" s="3" customFormat="1" ht="18" customHeight="1">
      <c r="A38" s="158"/>
      <c r="B38" s="160"/>
      <c r="C38" s="160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0"/>
    </row>
    <row r="39" spans="1:20" s="3" customFormat="1" hidden="1">
      <c r="C39" s="17"/>
      <c r="D39" s="17"/>
      <c r="E39" s="17"/>
      <c r="F39" s="17"/>
      <c r="G39" s="17">
        <f>IF(G5="प्रथम",1,2)</f>
        <v>2</v>
      </c>
      <c r="H39" s="17">
        <f t="shared" ref="H39:R39" si="3">IF(H5="प्रथम",1,2)</f>
        <v>2</v>
      </c>
      <c r="I39" s="17">
        <f t="shared" si="3"/>
        <v>2</v>
      </c>
      <c r="J39" s="17">
        <f t="shared" si="3"/>
        <v>2</v>
      </c>
      <c r="K39" s="17">
        <f t="shared" si="3"/>
        <v>2</v>
      </c>
      <c r="L39" s="17">
        <f t="shared" si="3"/>
        <v>2</v>
      </c>
      <c r="M39" s="17">
        <f t="shared" si="3"/>
        <v>2</v>
      </c>
      <c r="N39" s="17">
        <f t="shared" si="3"/>
        <v>2</v>
      </c>
      <c r="O39" s="17">
        <f t="shared" si="3"/>
        <v>2</v>
      </c>
      <c r="P39" s="17">
        <f t="shared" si="3"/>
        <v>2</v>
      </c>
      <c r="Q39" s="17">
        <f t="shared" si="3"/>
        <v>2</v>
      </c>
      <c r="R39" s="17">
        <f t="shared" si="3"/>
        <v>2</v>
      </c>
    </row>
    <row r="40" spans="1:20" s="3" customFormat="1" hidden="1"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</row>
    <row r="41" spans="1:20" s="3" customFormat="1" hidden="1"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</row>
    <row r="42" spans="1:20" s="3" customFormat="1" ht="15" hidden="1" customHeight="1"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</row>
    <row r="43" spans="1:20" s="3" customFormat="1" ht="27.75" hidden="1" customHeight="1"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</row>
    <row r="44" spans="1:20" s="3" customFormat="1" hidden="1"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</row>
    <row r="45" spans="1:20" s="3" customFormat="1" hidden="1"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</row>
    <row r="46" spans="1:20" s="3" customFormat="1" hidden="1"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</row>
    <row r="47" spans="1:20" s="3" customFormat="1" hidden="1"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</row>
    <row r="48" spans="1:20" s="3" customFormat="1" hidden="1"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</row>
    <row r="49" spans="3:14" s="3" customFormat="1" hidden="1"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</row>
    <row r="50" spans="3:14" s="3" customFormat="1" hidden="1"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</row>
    <row r="51" spans="3:14" s="3" customFormat="1" hidden="1"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</row>
    <row r="52" spans="3:14" s="3" customFormat="1" hidden="1"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</row>
    <row r="53" spans="3:14" s="3" customFormat="1" hidden="1"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</row>
    <row r="54" spans="3:14" s="3" customFormat="1" hidden="1"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</row>
    <row r="55" spans="3:14" s="3" customFormat="1" hidden="1"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</row>
    <row r="56" spans="3:14" s="3" customFormat="1" hidden="1"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</row>
    <row r="57" spans="3:14" s="3" customFormat="1" hidden="1"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</row>
    <row r="58" spans="3:14" s="3" customFormat="1" hidden="1"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</row>
    <row r="59" spans="3:14" s="3" customFormat="1" hidden="1"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</row>
    <row r="60" spans="3:14" s="3" customFormat="1" hidden="1"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</row>
    <row r="61" spans="3:14" s="3" customFormat="1" hidden="1"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</row>
    <row r="62" spans="3:14" s="3" customFormat="1" hidden="1"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</row>
    <row r="63" spans="3:14" s="3" customFormat="1" hidden="1"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</row>
    <row r="64" spans="3:14" s="3" customFormat="1" hidden="1"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</row>
    <row r="65" spans="3:14" s="3" customFormat="1" hidden="1"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</row>
    <row r="66" spans="3:14" s="3" customFormat="1" hidden="1"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</row>
    <row r="67" spans="3:14" s="3" customFormat="1" hidden="1"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</row>
    <row r="68" spans="3:14" s="3" customFormat="1" hidden="1"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</row>
    <row r="69" spans="3:14" s="3" customFormat="1" hidden="1"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</row>
    <row r="70" spans="3:14" s="3" customFormat="1" hidden="1"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</row>
    <row r="71" spans="3:14" s="3" customFormat="1" hidden="1"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</row>
    <row r="72" spans="3:14" s="3" customFormat="1" hidden="1"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</row>
    <row r="73" spans="3:14" s="3" customFormat="1" hidden="1"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</row>
    <row r="74" spans="3:14" s="3" customFormat="1" hidden="1"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</row>
    <row r="75" spans="3:14" s="3" customFormat="1" hidden="1"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</row>
    <row r="76" spans="3:14" s="3" customFormat="1" hidden="1"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</row>
    <row r="77" spans="3:14" s="3" customFormat="1" hidden="1"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</row>
    <row r="78" spans="3:14" s="3" customFormat="1" hidden="1"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</row>
    <row r="79" spans="3:14" s="3" customFormat="1" hidden="1"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</row>
    <row r="80" spans="3:14" s="3" customFormat="1" hidden="1"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</row>
    <row r="81" spans="3:14" s="3" customFormat="1" hidden="1"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</row>
    <row r="82" spans="3:14" s="3" customFormat="1" hidden="1"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</row>
    <row r="83" spans="3:14" s="3" customFormat="1" hidden="1"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</row>
    <row r="84" spans="3:14" s="3" customFormat="1" hidden="1"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</row>
    <row r="85" spans="3:14" s="3" customFormat="1" hidden="1"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</row>
    <row r="86" spans="3:14" s="3" customFormat="1" hidden="1"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</row>
    <row r="87" spans="3:14" s="3" customFormat="1" hidden="1"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</row>
    <row r="88" spans="3:14" s="3" customFormat="1" hidden="1"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</row>
    <row r="89" spans="3:14" s="3" customFormat="1" hidden="1"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</row>
    <row r="90" spans="3:14" s="3" customFormat="1" hidden="1"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</row>
  </sheetData>
  <sheetProtection password="E8FA" sheet="1" objects="1" scenarios="1" formatCells="0" formatColumns="0" formatRows="0" selectLockedCells="1"/>
  <mergeCells count="14">
    <mergeCell ref="C1:R1"/>
    <mergeCell ref="A1:A38"/>
    <mergeCell ref="S2:S37"/>
    <mergeCell ref="B38:S38"/>
    <mergeCell ref="C5:F5"/>
    <mergeCell ref="C4:R4"/>
    <mergeCell ref="Q2:R2"/>
    <mergeCell ref="O3:P3"/>
    <mergeCell ref="Q3:R3"/>
    <mergeCell ref="C3:E3"/>
    <mergeCell ref="C2:E2"/>
    <mergeCell ref="O2:P2"/>
    <mergeCell ref="F3:N3"/>
    <mergeCell ref="F2:N2"/>
  </mergeCells>
  <conditionalFormatting sqref="B7:R37">
    <cfRule type="expression" dxfId="20" priority="1">
      <formula>$B7=0</formula>
    </cfRule>
  </conditionalFormatting>
  <dataValidations count="1">
    <dataValidation type="list" allowBlank="1" showInputMessage="1" showErrorMessage="1" sqref="F7:F37">
      <formula1>"Yes,No"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S34"/>
  <sheetViews>
    <sheetView showGridLines="0" tabSelected="1" topLeftCell="B1" workbookViewId="0">
      <selection activeCell="C24" sqref="C24:C30"/>
    </sheetView>
  </sheetViews>
  <sheetFormatPr defaultColWidth="0" defaultRowHeight="18" zeroHeight="1"/>
  <cols>
    <col min="1" max="1" width="0" style="45" hidden="1" customWidth="1"/>
    <col min="2" max="2" width="1.7109375" style="45" customWidth="1"/>
    <col min="3" max="3" width="12" style="73" bestFit="1" customWidth="1"/>
    <col min="4" max="4" width="13.28515625" style="73" customWidth="1"/>
    <col min="5" max="16" width="12.42578125" style="73" customWidth="1"/>
    <col min="17" max="17" width="1.7109375" style="45" customWidth="1"/>
    <col min="18" max="18" width="12" style="46" hidden="1" customWidth="1"/>
    <col min="19" max="19" width="0" style="46" hidden="1" customWidth="1"/>
    <col min="20" max="16384" width="9.140625" style="45" hidden="1"/>
  </cols>
  <sheetData>
    <row r="1" spans="1:19" ht="12.75" customHeight="1" thickBot="1"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</row>
    <row r="2" spans="1:19" ht="28.5" customHeight="1" thickBot="1">
      <c r="B2" s="184"/>
      <c r="C2" s="185" t="str">
        <f>CONCATENATE("कार्यालय",":","  ",'Data Entry'!F2," ","(",'Data Entry'!Q2,")")</f>
        <v>कार्यालय:  राजकीय उच्च माध्यमिक विद्यालय रायमलवाडा, बापिणी (जोधपुर)</v>
      </c>
      <c r="D2" s="186"/>
      <c r="E2" s="186"/>
      <c r="F2" s="186"/>
      <c r="G2" s="186"/>
      <c r="H2" s="186"/>
      <c r="I2" s="186"/>
      <c r="J2" s="187"/>
      <c r="K2" s="187"/>
      <c r="L2" s="187"/>
      <c r="M2" s="187"/>
      <c r="N2" s="187"/>
      <c r="O2" s="187"/>
      <c r="P2" s="188"/>
      <c r="Q2" s="184"/>
    </row>
    <row r="3" spans="1:19" ht="23.25" customHeight="1" thickBot="1">
      <c r="B3" s="184"/>
      <c r="C3" s="197" t="str">
        <f>CONCATENATE('Data Entry'!F3,"  ",'Data Entry'!O3,'Data Entry'!Q3)</f>
        <v>जिला सामान परीक्षा (अर्धवार्षिक परीक्षा)  सत्र :-2022-23</v>
      </c>
      <c r="D3" s="350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90"/>
      <c r="Q3" s="184"/>
    </row>
    <row r="4" spans="1:19" ht="45.75" customHeight="1" thickBot="1">
      <c r="B4" s="184"/>
      <c r="C4" s="351" t="s">
        <v>82</v>
      </c>
      <c r="D4" s="352"/>
      <c r="E4" s="349">
        <f>'Data Entry'!G5</f>
        <v>0</v>
      </c>
      <c r="F4" s="47">
        <f>'Data Entry'!H5</f>
        <v>0</v>
      </c>
      <c r="G4" s="47">
        <f>'Data Entry'!I5</f>
        <v>0</v>
      </c>
      <c r="H4" s="47">
        <f>'Data Entry'!J5</f>
        <v>0</v>
      </c>
      <c r="I4" s="47">
        <f>'Data Entry'!K5</f>
        <v>0</v>
      </c>
      <c r="J4" s="47" t="str">
        <f>'Data Entry'!L5</f>
        <v>09:30 AM to 12:30 PM</v>
      </c>
      <c r="K4" s="47" t="str">
        <f>'Data Entry'!M5</f>
        <v>09:30 AM to 12:30 PM</v>
      </c>
      <c r="L4" s="47" t="str">
        <f>'Data Entry'!N5</f>
        <v>01:00 PM to 04:00 PM</v>
      </c>
      <c r="M4" s="47" t="str">
        <f>'Data Entry'!O5</f>
        <v>01:00 PM to 04:15 PM</v>
      </c>
      <c r="N4" s="47" t="str">
        <f>'Data Entry'!P5</f>
        <v>09:30 AM to 12:45 PM</v>
      </c>
      <c r="O4" s="47" t="str">
        <f>'Data Entry'!Q5</f>
        <v>09:00 AM to 12:45 PM</v>
      </c>
      <c r="P4" s="48" t="str">
        <f>'Data Entry'!R5</f>
        <v>09:30 AM to 12:45 PM</v>
      </c>
      <c r="Q4" s="184"/>
    </row>
    <row r="5" spans="1:19">
      <c r="B5" s="184"/>
      <c r="C5" s="353" t="s">
        <v>73</v>
      </c>
      <c r="D5" s="354"/>
      <c r="E5" s="49" t="s">
        <v>84</v>
      </c>
      <c r="F5" s="50" t="s">
        <v>84</v>
      </c>
      <c r="G5" s="50" t="s">
        <v>84</v>
      </c>
      <c r="H5" s="50" t="s">
        <v>84</v>
      </c>
      <c r="I5" s="50" t="s">
        <v>84</v>
      </c>
      <c r="J5" s="50" t="s">
        <v>84</v>
      </c>
      <c r="K5" s="50" t="s">
        <v>84</v>
      </c>
      <c r="L5" s="50" t="s">
        <v>84</v>
      </c>
      <c r="M5" s="50" t="s">
        <v>84</v>
      </c>
      <c r="N5" s="50" t="s">
        <v>84</v>
      </c>
      <c r="O5" s="50" t="s">
        <v>84</v>
      </c>
      <c r="P5" s="51" t="s">
        <v>84</v>
      </c>
      <c r="Q5" s="184"/>
    </row>
    <row r="6" spans="1:19" ht="18.75" thickBot="1">
      <c r="B6" s="184"/>
      <c r="C6" s="355"/>
      <c r="D6" s="356"/>
      <c r="E6" s="52" t="s">
        <v>77</v>
      </c>
      <c r="F6" s="53" t="s">
        <v>78</v>
      </c>
      <c r="G6" s="53" t="s">
        <v>79</v>
      </c>
      <c r="H6" s="53" t="s">
        <v>80</v>
      </c>
      <c r="I6" s="53" t="s">
        <v>81</v>
      </c>
      <c r="J6" s="53" t="s">
        <v>48</v>
      </c>
      <c r="K6" s="53" t="s">
        <v>49</v>
      </c>
      <c r="L6" s="53" t="s">
        <v>50</v>
      </c>
      <c r="M6" s="53" t="s">
        <v>51</v>
      </c>
      <c r="N6" s="53" t="s">
        <v>5</v>
      </c>
      <c r="O6" s="53" t="s">
        <v>52</v>
      </c>
      <c r="P6" s="54" t="s">
        <v>4</v>
      </c>
      <c r="Q6" s="184"/>
    </row>
    <row r="7" spans="1:19" s="55" customFormat="1" ht="22.5" customHeight="1">
      <c r="A7" s="55">
        <v>1</v>
      </c>
      <c r="B7" s="184"/>
      <c r="C7" s="66">
        <f ca="1">R7</f>
        <v>44904</v>
      </c>
      <c r="D7" s="67" t="str">
        <f ca="1">CONCATENATE("(",S7,")")</f>
        <v>(Friday)</v>
      </c>
      <c r="E7" s="56">
        <f>VLOOKUP($A7,'Data Entry'!$B$7:$R$37,6,0)</f>
        <v>0</v>
      </c>
      <c r="F7" s="57">
        <f>VLOOKUP($A7,'Data Entry'!$B$7:$R$37,7,0)</f>
        <v>0</v>
      </c>
      <c r="G7" s="57">
        <f>VLOOKUP($A7,'Data Entry'!$B$7:$R$37,8,0)</f>
        <v>0</v>
      </c>
      <c r="H7" s="57">
        <f>VLOOKUP($A7,'Data Entry'!$B$7:$R$37,9,0)</f>
        <v>0</v>
      </c>
      <c r="I7" s="57">
        <f>VLOOKUP($A7,'Data Entry'!$B$7:$R$37,10,0)</f>
        <v>0</v>
      </c>
      <c r="J7" s="57" t="str">
        <f>VLOOKUP($A7,'Data Entry'!$B$7:$R$37,11,0)</f>
        <v>हिंदी</v>
      </c>
      <c r="K7" s="57" t="str">
        <f>VLOOKUP($A7,'Data Entry'!$B$7:$R$37,12,0)</f>
        <v>गणित</v>
      </c>
      <c r="L7" s="57" t="str">
        <f>VLOOKUP($A7,'Data Entry'!$B$7:$R$37,13,0)</f>
        <v>विज्ञान</v>
      </c>
      <c r="M7" s="57" t="str">
        <f>VLOOKUP($A7,'Data Entry'!$B$7:$R$37,14,0)</f>
        <v>गणित</v>
      </c>
      <c r="N7" s="57" t="str">
        <f>VLOOKUP($A7,'Data Entry'!$B$7:$R$37,15,0)</f>
        <v>गणित</v>
      </c>
      <c r="O7" s="57">
        <f>VLOOKUP($A7,'Data Entry'!$B$7:$R$37,16,0)</f>
        <v>0</v>
      </c>
      <c r="P7" s="58">
        <f>VLOOKUP($A7,'Data Entry'!$B$7:$R$37,17,0)</f>
        <v>0</v>
      </c>
      <c r="Q7" s="184"/>
      <c r="R7" s="59">
        <f>VLOOKUP($A7,'Data Entry'!$B$7:$R$37,3,0)</f>
        <v>44904</v>
      </c>
      <c r="S7" s="60" t="str">
        <f>VLOOKUP($A7,'Data Entry'!$B$7:$R$37,4,0)</f>
        <v>Friday</v>
      </c>
    </row>
    <row r="8" spans="1:19" s="55" customFormat="1" ht="22.5" customHeight="1">
      <c r="A8" s="55">
        <f>IF(A7&gt;=MAX('Data Entry'!$B$7:$B$37),0,IF(A7=0,0,A7+1))</f>
        <v>2</v>
      </c>
      <c r="B8" s="184"/>
      <c r="C8" s="61">
        <f t="shared" ref="C8:C21" ca="1" si="0">R8</f>
        <v>44905</v>
      </c>
      <c r="D8" s="62" t="str">
        <f t="shared" ref="D8:D21" ca="1" si="1">CONCATENATE("(",S8,")")</f>
        <v>(Saturday)</v>
      </c>
      <c r="E8" s="63">
        <f>VLOOKUP($A8,'Data Entry'!$B$7:$R$37,6,0)</f>
        <v>0</v>
      </c>
      <c r="F8" s="64">
        <f>VLOOKUP($A8,'Data Entry'!$B$7:$R$37,7,0)</f>
        <v>0</v>
      </c>
      <c r="G8" s="64">
        <f>VLOOKUP($A8,'Data Entry'!$B$7:$R$37,8,0)</f>
        <v>0</v>
      </c>
      <c r="H8" s="64">
        <f>VLOOKUP($A8,'Data Entry'!$B$7:$R$37,9,0)</f>
        <v>0</v>
      </c>
      <c r="I8" s="64">
        <f>VLOOKUP($A8,'Data Entry'!$B$7:$R$37,10,0)</f>
        <v>0</v>
      </c>
      <c r="J8" s="64" t="str">
        <f>VLOOKUP($A8,'Data Entry'!$B$7:$R$37,11,0)</f>
        <v>विज्ञान</v>
      </c>
      <c r="K8" s="64" t="str">
        <f>VLOOKUP($A8,'Data Entry'!$B$7:$R$37,12,0)</f>
        <v>सामा. विज्ञान</v>
      </c>
      <c r="L8" s="64" t="str">
        <f>VLOOKUP($A8,'Data Entry'!$B$7:$R$37,13,0)</f>
        <v>गणित</v>
      </c>
      <c r="M8" s="64" t="str">
        <f>VLOOKUP($A8,'Data Entry'!$B$7:$R$37,14,0)</f>
        <v>हिंदी</v>
      </c>
      <c r="N8" s="64" t="str">
        <f>VLOOKUP($A8,'Data Entry'!$B$7:$R$37,15,0)</f>
        <v>हिंदी</v>
      </c>
      <c r="O8" s="64" t="str">
        <f>VLOOKUP($A8,'Data Entry'!$B$7:$R$37,16,0)</f>
        <v>हिंदी साहित्य</v>
      </c>
      <c r="P8" s="65" t="str">
        <f>VLOOKUP($A8,'Data Entry'!$B$7:$R$37,17,0)</f>
        <v>हिंदी साहित्य</v>
      </c>
      <c r="Q8" s="184"/>
      <c r="R8" s="59">
        <f>VLOOKUP($A8,'Data Entry'!$B$7:$R$37,3,0)</f>
        <v>44905</v>
      </c>
      <c r="S8" s="60" t="str">
        <f>VLOOKUP($A8,'Data Entry'!$B$7:$R$37,4,0)</f>
        <v>Saturday</v>
      </c>
    </row>
    <row r="9" spans="1:19" s="55" customFormat="1" ht="22.5" customHeight="1">
      <c r="A9" s="55">
        <f>IF(A8&gt;=MAX('Data Entry'!$B$7:$B$37),0,IF(A8=0,0,A8+1))</f>
        <v>3</v>
      </c>
      <c r="B9" s="184"/>
      <c r="C9" s="61">
        <f t="shared" ca="1" si="0"/>
        <v>44907</v>
      </c>
      <c r="D9" s="62" t="str">
        <f t="shared" ca="1" si="1"/>
        <v>(Monday)</v>
      </c>
      <c r="E9" s="63">
        <f>VLOOKUP($A9,'Data Entry'!$B$7:$R$37,6,0)</f>
        <v>0</v>
      </c>
      <c r="F9" s="64">
        <f>VLOOKUP($A9,'Data Entry'!$B$7:$R$37,7,0)</f>
        <v>0</v>
      </c>
      <c r="G9" s="64">
        <f>VLOOKUP($A9,'Data Entry'!$B$7:$R$37,8,0)</f>
        <v>0</v>
      </c>
      <c r="H9" s="64">
        <f>VLOOKUP($A9,'Data Entry'!$B$7:$R$37,9,0)</f>
        <v>0</v>
      </c>
      <c r="I9" s="64">
        <f>VLOOKUP($A9,'Data Entry'!$B$7:$R$37,10,0)</f>
        <v>0</v>
      </c>
      <c r="J9" s="64" t="str">
        <f>VLOOKUP($A9,'Data Entry'!$B$7:$R$37,11,0)</f>
        <v>गणित</v>
      </c>
      <c r="K9" s="64" t="str">
        <f>VLOOKUP($A9,'Data Entry'!$B$7:$R$37,12,0)</f>
        <v>संस्कृत</v>
      </c>
      <c r="L9" s="64" t="str">
        <f>VLOOKUP($A9,'Data Entry'!$B$7:$R$37,13,0)</f>
        <v>सामा. विज्ञान</v>
      </c>
      <c r="M9" s="64" t="str">
        <f>VLOOKUP($A9,'Data Entry'!$B$7:$R$37,14,0)</f>
        <v>अंग्रेजी</v>
      </c>
      <c r="N9" s="64" t="str">
        <f>VLOOKUP($A9,'Data Entry'!$B$7:$R$37,15,0)</f>
        <v>अंग्रेजी</v>
      </c>
      <c r="O9" s="64" t="str">
        <f>VLOOKUP($A9,'Data Entry'!$B$7:$R$37,16,0)</f>
        <v>हिंदी अनिवार्य</v>
      </c>
      <c r="P9" s="65" t="str">
        <f>VLOOKUP($A9,'Data Entry'!$B$7:$R$37,17,0)</f>
        <v>हिंदी अनिवार्य</v>
      </c>
      <c r="Q9" s="184"/>
      <c r="R9" s="59">
        <f>VLOOKUP($A9,'Data Entry'!$B$7:$R$37,3,0)</f>
        <v>44907</v>
      </c>
      <c r="S9" s="60" t="str">
        <f>VLOOKUP($A9,'Data Entry'!$B$7:$R$37,4,0)</f>
        <v>Monday</v>
      </c>
    </row>
    <row r="10" spans="1:19" s="55" customFormat="1" ht="22.5" customHeight="1">
      <c r="A10" s="55">
        <f>IF(A9&gt;=MAX('Data Entry'!$B$7:$B$37),0,IF(A9=0,0,A9+1))</f>
        <v>4</v>
      </c>
      <c r="B10" s="184"/>
      <c r="C10" s="61">
        <f t="shared" ca="1" si="0"/>
        <v>44909</v>
      </c>
      <c r="D10" s="62" t="str">
        <f t="shared" ca="1" si="1"/>
        <v>(Wednesday)</v>
      </c>
      <c r="E10" s="63">
        <f>VLOOKUP($A10,'Data Entry'!$B$7:$R$37,6,0)</f>
        <v>0</v>
      </c>
      <c r="F10" s="64">
        <f>VLOOKUP($A10,'Data Entry'!$B$7:$R$37,7,0)</f>
        <v>0</v>
      </c>
      <c r="G10" s="64">
        <f>VLOOKUP($A10,'Data Entry'!$B$7:$R$37,8,0)</f>
        <v>0</v>
      </c>
      <c r="H10" s="64">
        <f>VLOOKUP($A10,'Data Entry'!$B$7:$R$37,9,0)</f>
        <v>0</v>
      </c>
      <c r="I10" s="64">
        <f>VLOOKUP($A10,'Data Entry'!$B$7:$R$37,10,0)</f>
        <v>0</v>
      </c>
      <c r="J10" s="64" t="str">
        <f>VLOOKUP($A10,'Data Entry'!$B$7:$R$37,11,0)</f>
        <v>सामा. विज्ञान</v>
      </c>
      <c r="K10" s="64" t="str">
        <f>VLOOKUP($A10,'Data Entry'!$B$7:$R$37,12,0)</f>
        <v>अंग्रेजी</v>
      </c>
      <c r="L10" s="64" t="str">
        <f>VLOOKUP($A10,'Data Entry'!$B$7:$R$37,13,0)</f>
        <v>हिंदी</v>
      </c>
      <c r="M10" s="64" t="str">
        <f>VLOOKUP($A10,'Data Entry'!$B$7:$R$37,14,0)</f>
        <v>विज्ञान</v>
      </c>
      <c r="N10" s="64" t="str">
        <f>VLOOKUP($A10,'Data Entry'!$B$7:$R$37,15,0)</f>
        <v>विज्ञान</v>
      </c>
      <c r="O10" s="64" t="str">
        <f>VLOOKUP($A10,'Data Entry'!$B$7:$R$37,16,0)</f>
        <v>राजनीति विज्ञान</v>
      </c>
      <c r="P10" s="65" t="str">
        <f>VLOOKUP($A10,'Data Entry'!$B$7:$R$37,17,0)</f>
        <v>राजनीति विज्ञान</v>
      </c>
      <c r="Q10" s="184"/>
      <c r="R10" s="59">
        <f>VLOOKUP($A10,'Data Entry'!$B$7:$R$37,3,0)</f>
        <v>44909</v>
      </c>
      <c r="S10" s="60" t="str">
        <f>VLOOKUP($A10,'Data Entry'!$B$7:$R$37,4,0)</f>
        <v>Wednesday</v>
      </c>
    </row>
    <row r="11" spans="1:19" s="55" customFormat="1" ht="22.5" customHeight="1">
      <c r="A11" s="55">
        <f>IF(A10&gt;=MAX('Data Entry'!$B$7:$B$37),0,IF(A10=0,0,A10+1))</f>
        <v>5</v>
      </c>
      <c r="B11" s="184"/>
      <c r="C11" s="61">
        <f t="shared" ca="1" si="0"/>
        <v>44911</v>
      </c>
      <c r="D11" s="62" t="str">
        <f t="shared" ca="1" si="1"/>
        <v>(Friday)</v>
      </c>
      <c r="E11" s="63">
        <f>VLOOKUP($A11,'Data Entry'!$B$7:$R$37,6,0)</f>
        <v>0</v>
      </c>
      <c r="F11" s="64">
        <f>VLOOKUP($A11,'Data Entry'!$B$7:$R$37,7,0)</f>
        <v>0</v>
      </c>
      <c r="G11" s="64">
        <f>VLOOKUP($A11,'Data Entry'!$B$7:$R$37,8,0)</f>
        <v>0</v>
      </c>
      <c r="H11" s="64">
        <f>VLOOKUP($A11,'Data Entry'!$B$7:$R$37,9,0)</f>
        <v>0</v>
      </c>
      <c r="I11" s="64">
        <f>VLOOKUP($A11,'Data Entry'!$B$7:$R$37,10,0)</f>
        <v>0</v>
      </c>
      <c r="J11" s="64" t="str">
        <f>VLOOKUP($A11,'Data Entry'!$B$7:$R$37,11,0)</f>
        <v>संस्कृत</v>
      </c>
      <c r="K11" s="64" t="str">
        <f>VLOOKUP($A11,'Data Entry'!$B$7:$R$37,12,0)</f>
        <v>विज्ञान</v>
      </c>
      <c r="L11" s="64" t="str">
        <f>VLOOKUP($A11,'Data Entry'!$B$7:$R$37,13,0)</f>
        <v>अंग्रेजी</v>
      </c>
      <c r="M11" s="64" t="str">
        <f>VLOOKUP($A11,'Data Entry'!$B$7:$R$37,14,0)</f>
        <v>संस्कृत</v>
      </c>
      <c r="N11" s="64" t="str">
        <f>VLOOKUP($A11,'Data Entry'!$B$7:$R$37,15,0)</f>
        <v>संस्कृत</v>
      </c>
      <c r="O11" s="64" t="str">
        <f>VLOOKUP($A11,'Data Entry'!$B$7:$R$37,16,0)</f>
        <v>अंग्रेजी अनिवार्य</v>
      </c>
      <c r="P11" s="65" t="str">
        <f>VLOOKUP($A11,'Data Entry'!$B$7:$R$37,17,0)</f>
        <v>अंग्रेजी अनिवार्य</v>
      </c>
      <c r="Q11" s="184"/>
      <c r="R11" s="59">
        <f>VLOOKUP($A11,'Data Entry'!$B$7:$R$37,3,0)</f>
        <v>44911</v>
      </c>
      <c r="S11" s="60" t="str">
        <f>VLOOKUP($A11,'Data Entry'!$B$7:$R$37,4,0)</f>
        <v>Friday</v>
      </c>
    </row>
    <row r="12" spans="1:19" s="55" customFormat="1" ht="22.5" customHeight="1">
      <c r="A12" s="55">
        <f>IF(A11&gt;=MAX('Data Entry'!$B$7:$B$37),0,IF(A11=0,0,A11+1))</f>
        <v>6</v>
      </c>
      <c r="B12" s="184"/>
      <c r="C12" s="61">
        <f t="shared" ca="1" si="0"/>
        <v>44914</v>
      </c>
      <c r="D12" s="62" t="str">
        <f t="shared" ca="1" si="1"/>
        <v>(Monday)</v>
      </c>
      <c r="E12" s="63">
        <f>VLOOKUP($A12,'Data Entry'!$B$7:$R$37,6,0)</f>
        <v>0</v>
      </c>
      <c r="F12" s="64">
        <f>VLOOKUP($A12,'Data Entry'!$B$7:$R$37,7,0)</f>
        <v>0</v>
      </c>
      <c r="G12" s="64">
        <f>VLOOKUP($A12,'Data Entry'!$B$7:$R$37,8,0)</f>
        <v>0</v>
      </c>
      <c r="H12" s="64">
        <f>VLOOKUP($A12,'Data Entry'!$B$7:$R$37,9,0)</f>
        <v>0</v>
      </c>
      <c r="I12" s="64">
        <f>VLOOKUP($A12,'Data Entry'!$B$7:$R$37,10,0)</f>
        <v>0</v>
      </c>
      <c r="J12" s="64" t="str">
        <f>VLOOKUP($A12,'Data Entry'!$B$7:$R$37,11,0)</f>
        <v>अंग्रेजी</v>
      </c>
      <c r="K12" s="64" t="str">
        <f>VLOOKUP($A12,'Data Entry'!$B$7:$R$37,12,0)</f>
        <v>हिंदी</v>
      </c>
      <c r="L12" s="64" t="str">
        <f>VLOOKUP($A12,'Data Entry'!$B$7:$R$37,13,0)</f>
        <v>संस्कृत</v>
      </c>
      <c r="M12" s="64" t="str">
        <f>VLOOKUP($A12,'Data Entry'!$B$7:$R$37,14,0)</f>
        <v>सामा. विज्ञान</v>
      </c>
      <c r="N12" s="64" t="str">
        <f>VLOOKUP($A12,'Data Entry'!$B$7:$R$37,15,0)</f>
        <v>सामा. विज्ञान</v>
      </c>
      <c r="O12" s="64" t="str">
        <f>VLOOKUP($A12,'Data Entry'!$B$7:$R$37,16,0)</f>
        <v>इतिहास</v>
      </c>
      <c r="P12" s="65" t="str">
        <f>VLOOKUP($A12,'Data Entry'!$B$7:$R$37,17,0)</f>
        <v>इतिहास</v>
      </c>
      <c r="Q12" s="184"/>
      <c r="R12" s="59">
        <f>VLOOKUP($A12,'Data Entry'!$B$7:$R$37,3,0)</f>
        <v>44914</v>
      </c>
      <c r="S12" s="60" t="str">
        <f>VLOOKUP($A12,'Data Entry'!$B$7:$R$37,4,0)</f>
        <v>Monday</v>
      </c>
    </row>
    <row r="13" spans="1:19" s="55" customFormat="1" ht="22.5" customHeight="1">
      <c r="A13" s="55">
        <f>IF(A12&gt;=MAX('Data Entry'!$B$7:$B$37),0,IF(A12=0,0,A12+1))</f>
        <v>0</v>
      </c>
      <c r="B13" s="184"/>
      <c r="C13" s="61">
        <f t="shared" ca="1" si="0"/>
        <v>0</v>
      </c>
      <c r="D13" s="62" t="str">
        <f t="shared" ca="1" si="1"/>
        <v>(Saturday)</v>
      </c>
      <c r="E13" s="63">
        <f>VLOOKUP($A13,'Data Entry'!$B$7:$R$37,6,0)</f>
        <v>0</v>
      </c>
      <c r="F13" s="64">
        <f>VLOOKUP($A13,'Data Entry'!$B$7:$R$37,7,0)</f>
        <v>0</v>
      </c>
      <c r="G13" s="64">
        <f>VLOOKUP($A13,'Data Entry'!$B$7:$R$37,8,0)</f>
        <v>0</v>
      </c>
      <c r="H13" s="64">
        <f>VLOOKUP($A13,'Data Entry'!$B$7:$R$37,9,0)</f>
        <v>0</v>
      </c>
      <c r="I13" s="64">
        <f>VLOOKUP($A13,'Data Entry'!$B$7:$R$37,10,0)</f>
        <v>0</v>
      </c>
      <c r="J13" s="64">
        <f>VLOOKUP($A13,'Data Entry'!$B$7:$R$37,11,0)</f>
        <v>0</v>
      </c>
      <c r="K13" s="64">
        <f>VLOOKUP($A13,'Data Entry'!$B$7:$R$37,12,0)</f>
        <v>0</v>
      </c>
      <c r="L13" s="64">
        <f>VLOOKUP($A13,'Data Entry'!$B$7:$R$37,13,0)</f>
        <v>0</v>
      </c>
      <c r="M13" s="64">
        <f>VLOOKUP($A13,'Data Entry'!$B$7:$R$37,14,0)</f>
        <v>0</v>
      </c>
      <c r="N13" s="64">
        <f>VLOOKUP($A13,'Data Entry'!$B$7:$R$37,15,0)</f>
        <v>0</v>
      </c>
      <c r="O13" s="64">
        <f>VLOOKUP($A13,'Data Entry'!$B$7:$R$37,16,0)</f>
        <v>0</v>
      </c>
      <c r="P13" s="65">
        <f>VLOOKUP($A13,'Data Entry'!$B$7:$R$37,17,0)</f>
        <v>0</v>
      </c>
      <c r="Q13" s="184"/>
      <c r="R13" s="59">
        <f>VLOOKUP($A13,'Data Entry'!$B$7:$R$37,3,0)</f>
        <v>0</v>
      </c>
      <c r="S13" s="60" t="str">
        <f>VLOOKUP($A13,'Data Entry'!$B$7:$R$37,4,0)</f>
        <v>Saturday</v>
      </c>
    </row>
    <row r="14" spans="1:19" s="55" customFormat="1" ht="22.5" customHeight="1">
      <c r="A14" s="55">
        <f>IF(A13&gt;=MAX('Data Entry'!$B$7:$B$37),0,IF(A13=0,0,A13+1))</f>
        <v>0</v>
      </c>
      <c r="B14" s="184"/>
      <c r="C14" s="61">
        <f t="shared" ca="1" si="0"/>
        <v>0</v>
      </c>
      <c r="D14" s="62" t="str">
        <f t="shared" ca="1" si="1"/>
        <v>(Saturday)</v>
      </c>
      <c r="E14" s="63">
        <f>VLOOKUP($A14,'Data Entry'!$B$7:$R$37,6,0)</f>
        <v>0</v>
      </c>
      <c r="F14" s="64">
        <f>VLOOKUP($A14,'Data Entry'!$B$7:$R$37,7,0)</f>
        <v>0</v>
      </c>
      <c r="G14" s="64">
        <f>VLOOKUP($A14,'Data Entry'!$B$7:$R$37,8,0)</f>
        <v>0</v>
      </c>
      <c r="H14" s="64">
        <f>VLOOKUP($A14,'Data Entry'!$B$7:$R$37,9,0)</f>
        <v>0</v>
      </c>
      <c r="I14" s="64">
        <f>VLOOKUP($A14,'Data Entry'!$B$7:$R$37,10,0)</f>
        <v>0</v>
      </c>
      <c r="J14" s="64">
        <f>VLOOKUP($A14,'Data Entry'!$B$7:$R$37,11,0)</f>
        <v>0</v>
      </c>
      <c r="K14" s="64">
        <f>VLOOKUP($A14,'Data Entry'!$B$7:$R$37,12,0)</f>
        <v>0</v>
      </c>
      <c r="L14" s="64">
        <f>VLOOKUP($A14,'Data Entry'!$B$7:$R$37,13,0)</f>
        <v>0</v>
      </c>
      <c r="M14" s="64">
        <f>VLOOKUP($A14,'Data Entry'!$B$7:$R$37,14,0)</f>
        <v>0</v>
      </c>
      <c r="N14" s="64">
        <f>VLOOKUP($A14,'Data Entry'!$B$7:$R$37,15,0)</f>
        <v>0</v>
      </c>
      <c r="O14" s="64">
        <f>VLOOKUP($A14,'Data Entry'!$B$7:$R$37,16,0)</f>
        <v>0</v>
      </c>
      <c r="P14" s="65">
        <f>VLOOKUP($A14,'Data Entry'!$B$7:$R$37,17,0)</f>
        <v>0</v>
      </c>
      <c r="Q14" s="184"/>
      <c r="R14" s="59">
        <f>VLOOKUP($A14,'Data Entry'!$B$7:$R$37,3,0)</f>
        <v>0</v>
      </c>
      <c r="S14" s="60" t="str">
        <f>VLOOKUP($A14,'Data Entry'!$B$7:$R$37,4,0)</f>
        <v>Saturday</v>
      </c>
    </row>
    <row r="15" spans="1:19" s="55" customFormat="1" ht="22.5" customHeight="1">
      <c r="A15" s="55">
        <f>IF(A14&gt;=MAX('Data Entry'!$B$7:$B$37),0,IF(A14=0,0,A14+1))</f>
        <v>0</v>
      </c>
      <c r="B15" s="184"/>
      <c r="C15" s="61">
        <f t="shared" ca="1" si="0"/>
        <v>0</v>
      </c>
      <c r="D15" s="62" t="str">
        <f t="shared" ca="1" si="1"/>
        <v>(Saturday)</v>
      </c>
      <c r="E15" s="63">
        <f>VLOOKUP($A15,'Data Entry'!$B$7:$R$37,6,0)</f>
        <v>0</v>
      </c>
      <c r="F15" s="64">
        <f>VLOOKUP($A15,'Data Entry'!$B$7:$R$37,7,0)</f>
        <v>0</v>
      </c>
      <c r="G15" s="64">
        <f>VLOOKUP($A15,'Data Entry'!$B$7:$R$37,8,0)</f>
        <v>0</v>
      </c>
      <c r="H15" s="64">
        <f>VLOOKUP($A15,'Data Entry'!$B$7:$R$37,9,0)</f>
        <v>0</v>
      </c>
      <c r="I15" s="64">
        <f>VLOOKUP($A15,'Data Entry'!$B$7:$R$37,10,0)</f>
        <v>0</v>
      </c>
      <c r="J15" s="64">
        <f>VLOOKUP($A15,'Data Entry'!$B$7:$R$37,11,0)</f>
        <v>0</v>
      </c>
      <c r="K15" s="64">
        <f>VLOOKUP($A15,'Data Entry'!$B$7:$R$37,12,0)</f>
        <v>0</v>
      </c>
      <c r="L15" s="64">
        <f>VLOOKUP($A15,'Data Entry'!$B$7:$R$37,13,0)</f>
        <v>0</v>
      </c>
      <c r="M15" s="64">
        <f>VLOOKUP($A15,'Data Entry'!$B$7:$R$37,14,0)</f>
        <v>0</v>
      </c>
      <c r="N15" s="64">
        <f>VLOOKUP($A15,'Data Entry'!$B$7:$R$37,15,0)</f>
        <v>0</v>
      </c>
      <c r="O15" s="64">
        <f>VLOOKUP($A15,'Data Entry'!$B$7:$R$37,16,0)</f>
        <v>0</v>
      </c>
      <c r="P15" s="65">
        <f>VLOOKUP($A15,'Data Entry'!$B$7:$R$37,17,0)</f>
        <v>0</v>
      </c>
      <c r="Q15" s="184"/>
      <c r="R15" s="59">
        <f>VLOOKUP($A15,'Data Entry'!$B$7:$R$37,3,0)</f>
        <v>0</v>
      </c>
      <c r="S15" s="60" t="str">
        <f>VLOOKUP($A15,'Data Entry'!$B$7:$R$37,4,0)</f>
        <v>Saturday</v>
      </c>
    </row>
    <row r="16" spans="1:19" s="55" customFormat="1" ht="22.5" customHeight="1">
      <c r="A16" s="55">
        <f>IF(A15&gt;=MAX('Data Entry'!$B$7:$B$37),0,IF(A15=0,0,A15+1))</f>
        <v>0</v>
      </c>
      <c r="B16" s="184"/>
      <c r="C16" s="66">
        <f t="shared" ca="1" si="0"/>
        <v>0</v>
      </c>
      <c r="D16" s="67" t="str">
        <f t="shared" ca="1" si="1"/>
        <v>(Saturday)</v>
      </c>
      <c r="E16" s="63">
        <f>VLOOKUP($A16,'Data Entry'!$B$7:$R$37,6,0)</f>
        <v>0</v>
      </c>
      <c r="F16" s="64">
        <f>VLOOKUP($A16,'Data Entry'!$B$7:$R$37,7,0)</f>
        <v>0</v>
      </c>
      <c r="G16" s="64">
        <f>VLOOKUP($A16,'Data Entry'!$B$7:$R$37,8,0)</f>
        <v>0</v>
      </c>
      <c r="H16" s="64">
        <f>VLOOKUP($A16,'Data Entry'!$B$7:$R$37,9,0)</f>
        <v>0</v>
      </c>
      <c r="I16" s="64">
        <f>VLOOKUP($A16,'Data Entry'!$B$7:$R$37,10,0)</f>
        <v>0</v>
      </c>
      <c r="J16" s="64">
        <f>VLOOKUP($A16,'Data Entry'!$B$7:$R$37,11,0)</f>
        <v>0</v>
      </c>
      <c r="K16" s="64">
        <f>VLOOKUP($A16,'Data Entry'!$B$7:$R$37,12,0)</f>
        <v>0</v>
      </c>
      <c r="L16" s="64">
        <f>VLOOKUP($A16,'Data Entry'!$B$7:$R$37,13,0)</f>
        <v>0</v>
      </c>
      <c r="M16" s="64">
        <f>VLOOKUP($A16,'Data Entry'!$B$7:$R$37,14,0)</f>
        <v>0</v>
      </c>
      <c r="N16" s="64">
        <f>VLOOKUP($A16,'Data Entry'!$B$7:$R$37,15,0)</f>
        <v>0</v>
      </c>
      <c r="O16" s="64">
        <f>VLOOKUP($A16,'Data Entry'!$B$7:$R$37,16,0)</f>
        <v>0</v>
      </c>
      <c r="P16" s="65">
        <f>VLOOKUP($A16,'Data Entry'!$B$7:$R$37,17,0)</f>
        <v>0</v>
      </c>
      <c r="Q16" s="184"/>
      <c r="R16" s="59">
        <f>VLOOKUP($A16,'Data Entry'!$B$7:$R$37,3,0)</f>
        <v>0</v>
      </c>
      <c r="S16" s="60" t="str">
        <f>VLOOKUP($A16,'Data Entry'!$B$7:$R$37,4,0)</f>
        <v>Saturday</v>
      </c>
    </row>
    <row r="17" spans="1:19" s="55" customFormat="1" ht="22.5" customHeight="1">
      <c r="A17" s="55">
        <f>IF(A16&gt;=MAX('Data Entry'!$B$7:$B$37),0,IF(A16=0,0,A16+1))</f>
        <v>0</v>
      </c>
      <c r="B17" s="184"/>
      <c r="C17" s="61">
        <f t="shared" ca="1" si="0"/>
        <v>0</v>
      </c>
      <c r="D17" s="62" t="str">
        <f t="shared" ca="1" si="1"/>
        <v>(Saturday)</v>
      </c>
      <c r="E17" s="63">
        <f>VLOOKUP($A17,'Data Entry'!$B$7:$R$37,6,0)</f>
        <v>0</v>
      </c>
      <c r="F17" s="64">
        <f>VLOOKUP($A17,'Data Entry'!$B$7:$R$37,7,0)</f>
        <v>0</v>
      </c>
      <c r="G17" s="64">
        <f>VLOOKUP($A17,'Data Entry'!$B$7:$R$37,8,0)</f>
        <v>0</v>
      </c>
      <c r="H17" s="64">
        <f>VLOOKUP($A17,'Data Entry'!$B$7:$R$37,9,0)</f>
        <v>0</v>
      </c>
      <c r="I17" s="64">
        <f>VLOOKUP($A17,'Data Entry'!$B$7:$R$37,10,0)</f>
        <v>0</v>
      </c>
      <c r="J17" s="64">
        <f>VLOOKUP($A17,'Data Entry'!$B$7:$R$37,11,0)</f>
        <v>0</v>
      </c>
      <c r="K17" s="64">
        <f>VLOOKUP($A17,'Data Entry'!$B$7:$R$37,12,0)</f>
        <v>0</v>
      </c>
      <c r="L17" s="64">
        <f>VLOOKUP($A17,'Data Entry'!$B$7:$R$37,13,0)</f>
        <v>0</v>
      </c>
      <c r="M17" s="64">
        <f>VLOOKUP($A17,'Data Entry'!$B$7:$R$37,14,0)</f>
        <v>0</v>
      </c>
      <c r="N17" s="64">
        <f>VLOOKUP($A17,'Data Entry'!$B$7:$R$37,15,0)</f>
        <v>0</v>
      </c>
      <c r="O17" s="64">
        <f>VLOOKUP($A17,'Data Entry'!$B$7:$R$37,16,0)</f>
        <v>0</v>
      </c>
      <c r="P17" s="65">
        <f>VLOOKUP($A17,'Data Entry'!$B$7:$R$37,17,0)</f>
        <v>0</v>
      </c>
      <c r="Q17" s="184"/>
      <c r="R17" s="59">
        <f>VLOOKUP($A17,'Data Entry'!$B$7:$R$37,3,0)</f>
        <v>0</v>
      </c>
      <c r="S17" s="60" t="str">
        <f>VLOOKUP($A17,'Data Entry'!$B$7:$R$37,4,0)</f>
        <v>Saturday</v>
      </c>
    </row>
    <row r="18" spans="1:19" s="55" customFormat="1" ht="22.5" customHeight="1">
      <c r="A18" s="55">
        <f>IF(A17&gt;=MAX('Data Entry'!$B$7:$B$37),0,IF(A17=0,0,A17+1))</f>
        <v>0</v>
      </c>
      <c r="B18" s="184"/>
      <c r="C18" s="61">
        <f t="shared" ca="1" si="0"/>
        <v>0</v>
      </c>
      <c r="D18" s="62" t="str">
        <f t="shared" ca="1" si="1"/>
        <v>(Saturday)</v>
      </c>
      <c r="E18" s="63">
        <f>VLOOKUP($A18,'Data Entry'!$B$7:$R$37,6,0)</f>
        <v>0</v>
      </c>
      <c r="F18" s="64">
        <f>VLOOKUP($A18,'Data Entry'!$B$7:$R$37,7,0)</f>
        <v>0</v>
      </c>
      <c r="G18" s="64">
        <f>VLOOKUP($A18,'Data Entry'!$B$7:$R$37,8,0)</f>
        <v>0</v>
      </c>
      <c r="H18" s="64">
        <f>VLOOKUP($A18,'Data Entry'!$B$7:$R$37,9,0)</f>
        <v>0</v>
      </c>
      <c r="I18" s="64">
        <f>VLOOKUP($A18,'Data Entry'!$B$7:$R$37,10,0)</f>
        <v>0</v>
      </c>
      <c r="J18" s="64">
        <f>VLOOKUP($A18,'Data Entry'!$B$7:$R$37,11,0)</f>
        <v>0</v>
      </c>
      <c r="K18" s="64">
        <f>VLOOKUP($A18,'Data Entry'!$B$7:$R$37,12,0)</f>
        <v>0</v>
      </c>
      <c r="L18" s="64">
        <f>VLOOKUP($A18,'Data Entry'!$B$7:$R$37,13,0)</f>
        <v>0</v>
      </c>
      <c r="M18" s="64">
        <f>VLOOKUP($A18,'Data Entry'!$B$7:$R$37,14,0)</f>
        <v>0</v>
      </c>
      <c r="N18" s="64">
        <f>VLOOKUP($A18,'Data Entry'!$B$7:$R$37,15,0)</f>
        <v>0</v>
      </c>
      <c r="O18" s="64">
        <f>VLOOKUP($A18,'Data Entry'!$B$7:$R$37,16,0)</f>
        <v>0</v>
      </c>
      <c r="P18" s="65">
        <f>VLOOKUP($A18,'Data Entry'!$B$7:$R$37,17,0)</f>
        <v>0</v>
      </c>
      <c r="Q18" s="184"/>
      <c r="R18" s="59">
        <f>VLOOKUP($A18,'Data Entry'!$B$7:$R$37,3,0)</f>
        <v>0</v>
      </c>
      <c r="S18" s="60" t="str">
        <f>VLOOKUP($A18,'Data Entry'!$B$7:$R$37,4,0)</f>
        <v>Saturday</v>
      </c>
    </row>
    <row r="19" spans="1:19" s="55" customFormat="1" ht="22.5" customHeight="1">
      <c r="A19" s="55">
        <f>IF(A18&gt;=MAX('Data Entry'!$B$7:$B$37),0,IF(A18=0,0,A18+1))</f>
        <v>0</v>
      </c>
      <c r="B19" s="184"/>
      <c r="C19" s="61">
        <f t="shared" ca="1" si="0"/>
        <v>0</v>
      </c>
      <c r="D19" s="62" t="str">
        <f t="shared" ca="1" si="1"/>
        <v>(Saturday)</v>
      </c>
      <c r="E19" s="63">
        <f>VLOOKUP($A19,'Data Entry'!$B$7:$R$37,6,0)</f>
        <v>0</v>
      </c>
      <c r="F19" s="64">
        <f>VLOOKUP($A19,'Data Entry'!$B$7:$R$37,7,0)</f>
        <v>0</v>
      </c>
      <c r="G19" s="64">
        <f>VLOOKUP($A19,'Data Entry'!$B$7:$R$37,8,0)</f>
        <v>0</v>
      </c>
      <c r="H19" s="64">
        <f>VLOOKUP($A19,'Data Entry'!$B$7:$R$37,9,0)</f>
        <v>0</v>
      </c>
      <c r="I19" s="64">
        <f>VLOOKUP($A19,'Data Entry'!$B$7:$R$37,10,0)</f>
        <v>0</v>
      </c>
      <c r="J19" s="64">
        <f>VLOOKUP($A19,'Data Entry'!$B$7:$R$37,11,0)</f>
        <v>0</v>
      </c>
      <c r="K19" s="64">
        <f>VLOOKUP($A19,'Data Entry'!$B$7:$R$37,12,0)</f>
        <v>0</v>
      </c>
      <c r="L19" s="64">
        <f>VLOOKUP($A19,'Data Entry'!$B$7:$R$37,13,0)</f>
        <v>0</v>
      </c>
      <c r="M19" s="64">
        <f>VLOOKUP($A19,'Data Entry'!$B$7:$R$37,14,0)</f>
        <v>0</v>
      </c>
      <c r="N19" s="64">
        <f>VLOOKUP($A19,'Data Entry'!$B$7:$R$37,15,0)</f>
        <v>0</v>
      </c>
      <c r="O19" s="64">
        <f>VLOOKUP($A19,'Data Entry'!$B$7:$R$37,16,0)</f>
        <v>0</v>
      </c>
      <c r="P19" s="65">
        <f>VLOOKUP($A19,'Data Entry'!$B$7:$R$37,17,0)</f>
        <v>0</v>
      </c>
      <c r="Q19" s="184"/>
      <c r="R19" s="59">
        <f>VLOOKUP($A19,'Data Entry'!$B$7:$R$37,3,0)</f>
        <v>0</v>
      </c>
      <c r="S19" s="60" t="str">
        <f>VLOOKUP($A19,'Data Entry'!$B$7:$R$37,4,0)</f>
        <v>Saturday</v>
      </c>
    </row>
    <row r="20" spans="1:19" s="55" customFormat="1" ht="22.5" customHeight="1">
      <c r="A20" s="55">
        <f>IF(A19&gt;=MAX('Data Entry'!$B$7:$B$37),0,IF(A19=0,0,A19+1))</f>
        <v>0</v>
      </c>
      <c r="B20" s="184"/>
      <c r="C20" s="61">
        <f t="shared" ca="1" si="0"/>
        <v>0</v>
      </c>
      <c r="D20" s="62" t="str">
        <f t="shared" ca="1" si="1"/>
        <v>(Saturday)</v>
      </c>
      <c r="E20" s="63">
        <f>VLOOKUP($A20,'Data Entry'!$B$7:$R$37,6,0)</f>
        <v>0</v>
      </c>
      <c r="F20" s="64">
        <f>VLOOKUP($A20,'Data Entry'!$B$7:$R$37,7,0)</f>
        <v>0</v>
      </c>
      <c r="G20" s="64">
        <f>VLOOKUP($A20,'Data Entry'!$B$7:$R$37,8,0)</f>
        <v>0</v>
      </c>
      <c r="H20" s="64">
        <f>VLOOKUP($A20,'Data Entry'!$B$7:$R$37,9,0)</f>
        <v>0</v>
      </c>
      <c r="I20" s="64">
        <f>VLOOKUP($A20,'Data Entry'!$B$7:$R$37,10,0)</f>
        <v>0</v>
      </c>
      <c r="J20" s="64">
        <f>VLOOKUP($A20,'Data Entry'!$B$7:$R$37,11,0)</f>
        <v>0</v>
      </c>
      <c r="K20" s="64">
        <f>VLOOKUP($A20,'Data Entry'!$B$7:$R$37,12,0)</f>
        <v>0</v>
      </c>
      <c r="L20" s="64">
        <f>VLOOKUP($A20,'Data Entry'!$B$7:$R$37,13,0)</f>
        <v>0</v>
      </c>
      <c r="M20" s="64">
        <f>VLOOKUP($A20,'Data Entry'!$B$7:$R$37,14,0)</f>
        <v>0</v>
      </c>
      <c r="N20" s="64">
        <f>VLOOKUP($A20,'Data Entry'!$B$7:$R$37,15,0)</f>
        <v>0</v>
      </c>
      <c r="O20" s="64">
        <f>VLOOKUP($A20,'Data Entry'!$B$7:$R$37,16,0)</f>
        <v>0</v>
      </c>
      <c r="P20" s="65">
        <f>VLOOKUP($A20,'Data Entry'!$B$7:$R$37,17,0)</f>
        <v>0</v>
      </c>
      <c r="Q20" s="184"/>
      <c r="R20" s="59">
        <f>VLOOKUP($A20,'Data Entry'!$B$7:$R$37,3,0)</f>
        <v>0</v>
      </c>
      <c r="S20" s="60" t="str">
        <f>VLOOKUP($A20,'Data Entry'!$B$7:$R$37,4,0)</f>
        <v>Saturday</v>
      </c>
    </row>
    <row r="21" spans="1:19" s="55" customFormat="1" ht="22.5" customHeight="1" thickBot="1">
      <c r="A21" s="55">
        <f>IF(A20&gt;=MAX('Data Entry'!$B$7:$B$37),0,IF(A20=0,0,A20+1))</f>
        <v>0</v>
      </c>
      <c r="B21" s="184"/>
      <c r="C21" s="68">
        <f t="shared" ca="1" si="0"/>
        <v>0</v>
      </c>
      <c r="D21" s="69" t="str">
        <f t="shared" ca="1" si="1"/>
        <v>(Saturday)</v>
      </c>
      <c r="E21" s="70">
        <f>VLOOKUP($A21,'Data Entry'!$B$7:$R$37,6,0)</f>
        <v>0</v>
      </c>
      <c r="F21" s="71">
        <f>VLOOKUP($A21,'Data Entry'!$B$7:$R$37,7,0)</f>
        <v>0</v>
      </c>
      <c r="G21" s="71">
        <f>VLOOKUP($A21,'Data Entry'!$B$7:$R$37,8,0)</f>
        <v>0</v>
      </c>
      <c r="H21" s="71">
        <f>VLOOKUP($A21,'Data Entry'!$B$7:$R$37,9,0)</f>
        <v>0</v>
      </c>
      <c r="I21" s="71">
        <f>VLOOKUP($A21,'Data Entry'!$B$7:$R$37,10,0)</f>
        <v>0</v>
      </c>
      <c r="J21" s="71">
        <f>VLOOKUP($A21,'Data Entry'!$B$7:$R$37,11,0)</f>
        <v>0</v>
      </c>
      <c r="K21" s="71">
        <f>VLOOKUP($A21,'Data Entry'!$B$7:$R$37,12,0)</f>
        <v>0</v>
      </c>
      <c r="L21" s="71">
        <f>VLOOKUP($A21,'Data Entry'!$B$7:$R$37,13,0)</f>
        <v>0</v>
      </c>
      <c r="M21" s="71">
        <f>VLOOKUP($A21,'Data Entry'!$B$7:$R$37,14,0)</f>
        <v>0</v>
      </c>
      <c r="N21" s="71">
        <f>VLOOKUP($A21,'Data Entry'!$B$7:$R$37,15,0)</f>
        <v>0</v>
      </c>
      <c r="O21" s="71">
        <f>VLOOKUP($A21,'Data Entry'!$B$7:$R$37,16,0)</f>
        <v>0</v>
      </c>
      <c r="P21" s="72">
        <f>VLOOKUP($A21,'Data Entry'!$B$7:$R$37,17,0)</f>
        <v>0</v>
      </c>
      <c r="Q21" s="184"/>
      <c r="R21" s="59">
        <f>VLOOKUP($A21,'Data Entry'!$B$7:$R$37,3,0)</f>
        <v>0</v>
      </c>
      <c r="S21" s="60" t="str">
        <f>VLOOKUP($A21,'Data Entry'!$B$7:$R$37,4,0)</f>
        <v>Saturday</v>
      </c>
    </row>
    <row r="22" spans="1:19" ht="6.75" customHeight="1">
      <c r="B22" s="184"/>
      <c r="C22" s="191"/>
      <c r="D22" s="191"/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1"/>
      <c r="Q22" s="184"/>
    </row>
    <row r="23" spans="1:19" ht="21.75" customHeight="1" thickBot="1">
      <c r="B23" s="184"/>
      <c r="C23" s="192" t="s">
        <v>98</v>
      </c>
      <c r="D23" s="192"/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84"/>
    </row>
    <row r="24" spans="1:19">
      <c r="B24" s="184"/>
      <c r="C24" s="357">
        <v>1</v>
      </c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4"/>
      <c r="Q24" s="184"/>
    </row>
    <row r="25" spans="1:19">
      <c r="B25" s="184"/>
      <c r="C25" s="358">
        <v>2</v>
      </c>
      <c r="D25" s="195"/>
      <c r="E25" s="195"/>
      <c r="F25" s="195"/>
      <c r="G25" s="195"/>
      <c r="H25" s="195"/>
      <c r="I25" s="195"/>
      <c r="J25" s="195"/>
      <c r="K25" s="195"/>
      <c r="L25" s="195"/>
      <c r="M25" s="195"/>
      <c r="N25" s="195"/>
      <c r="O25" s="195"/>
      <c r="P25" s="196"/>
      <c r="Q25" s="184"/>
    </row>
    <row r="26" spans="1:19">
      <c r="B26" s="184"/>
      <c r="C26" s="358">
        <v>3</v>
      </c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6"/>
      <c r="Q26" s="184"/>
    </row>
    <row r="27" spans="1:19">
      <c r="B27" s="184"/>
      <c r="C27" s="358">
        <v>4</v>
      </c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6"/>
      <c r="Q27" s="184"/>
    </row>
    <row r="28" spans="1:19">
      <c r="B28" s="184"/>
      <c r="C28" s="358">
        <v>5</v>
      </c>
      <c r="D28" s="195"/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O28" s="195"/>
      <c r="P28" s="196"/>
      <c r="Q28" s="184"/>
    </row>
    <row r="29" spans="1:19">
      <c r="B29" s="184"/>
      <c r="C29" s="358">
        <v>6</v>
      </c>
      <c r="D29" s="195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6"/>
      <c r="Q29" s="184"/>
    </row>
    <row r="30" spans="1:19" ht="18.75" thickBot="1">
      <c r="B30" s="184"/>
      <c r="C30" s="359">
        <v>7</v>
      </c>
      <c r="D30" s="198"/>
      <c r="E30" s="198"/>
      <c r="F30" s="198"/>
      <c r="G30" s="198"/>
      <c r="H30" s="198"/>
      <c r="I30" s="198"/>
      <c r="J30" s="198"/>
      <c r="K30" s="198"/>
      <c r="L30" s="198"/>
      <c r="M30" s="198"/>
      <c r="N30" s="198"/>
      <c r="O30" s="198"/>
      <c r="P30" s="199"/>
      <c r="Q30" s="184"/>
    </row>
    <row r="31" spans="1:19" ht="9.75" customHeight="1">
      <c r="B31" s="184"/>
      <c r="C31" s="182"/>
      <c r="D31" s="182"/>
      <c r="E31" s="182"/>
      <c r="F31" s="182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4"/>
    </row>
    <row r="32" spans="1:19" ht="18" customHeight="1">
      <c r="B32" s="184"/>
      <c r="C32" s="183" t="s">
        <v>99</v>
      </c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3"/>
      <c r="P32" s="183"/>
      <c r="Q32" s="184"/>
    </row>
    <row r="33" spans="2:17" ht="18" customHeight="1">
      <c r="B33" s="184"/>
      <c r="C33" s="183"/>
      <c r="D33" s="183"/>
      <c r="E33" s="183"/>
      <c r="F33" s="183"/>
      <c r="G33" s="183"/>
      <c r="H33" s="183"/>
      <c r="I33" s="183"/>
      <c r="J33" s="183"/>
      <c r="K33" s="183"/>
      <c r="L33" s="183"/>
      <c r="M33" s="183"/>
      <c r="N33" s="183"/>
      <c r="O33" s="183"/>
      <c r="P33" s="183"/>
      <c r="Q33" s="184"/>
    </row>
    <row r="34" spans="2:17" ht="15" customHeight="1">
      <c r="B34" s="184"/>
      <c r="C34" s="182"/>
      <c r="D34" s="182"/>
      <c r="E34" s="182"/>
      <c r="F34" s="182"/>
      <c r="G34" s="182"/>
      <c r="H34" s="182"/>
      <c r="I34" s="182"/>
      <c r="J34" s="182"/>
      <c r="K34" s="182"/>
      <c r="L34" s="182"/>
      <c r="M34" s="182"/>
      <c r="N34" s="182"/>
      <c r="O34" s="182"/>
      <c r="P34" s="182"/>
      <c r="Q34" s="184"/>
    </row>
  </sheetData>
  <sheetProtection password="E8FA" sheet="1" objects="1" scenarios="1" formatCells="0" formatColumns="0" formatRows="0" selectLockedCells="1"/>
  <mergeCells count="19">
    <mergeCell ref="B2:B34"/>
    <mergeCell ref="D29:P29"/>
    <mergeCell ref="D30:P30"/>
    <mergeCell ref="C31:P31"/>
    <mergeCell ref="C32:P33"/>
    <mergeCell ref="C34:P34"/>
    <mergeCell ref="B1:Q1"/>
    <mergeCell ref="C2:P2"/>
    <mergeCell ref="C3:P3"/>
    <mergeCell ref="Q2:Q34"/>
    <mergeCell ref="C22:P22"/>
    <mergeCell ref="C23:P23"/>
    <mergeCell ref="D24:P24"/>
    <mergeCell ref="D25:P25"/>
    <mergeCell ref="D26:P26"/>
    <mergeCell ref="D27:P27"/>
    <mergeCell ref="D28:P28"/>
    <mergeCell ref="C5:D6"/>
    <mergeCell ref="C4:D4"/>
  </mergeCells>
  <conditionalFormatting sqref="C7:P21">
    <cfRule type="expression" dxfId="19" priority="1">
      <formula>$C7=0</formula>
    </cfRule>
  </conditionalFormatting>
  <pageMargins left="0.23622047244094491" right="0.19685039370078741" top="0.23622047244094491" bottom="0.23622047244094491" header="0.19685039370078741" footer="0.19685039370078741"/>
  <pageSetup paperSize="9" scale="81" orientation="landscape" r:id="rId1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XEW31"/>
  <sheetViews>
    <sheetView topLeftCell="B1" workbookViewId="0">
      <selection activeCell="C4" sqref="C4:J4"/>
    </sheetView>
  </sheetViews>
  <sheetFormatPr defaultColWidth="0" defaultRowHeight="0" customHeight="1" zeroHeight="1"/>
  <cols>
    <col min="1" max="1" width="0" style="45" hidden="1" customWidth="1"/>
    <col min="2" max="2" width="1.7109375" style="45" customWidth="1"/>
    <col min="3" max="10" width="17.140625" style="73" customWidth="1"/>
    <col min="11" max="11" width="3.42578125" style="45" customWidth="1"/>
    <col min="12" max="15" width="9.140625" style="45" hidden="1"/>
    <col min="16" max="16" width="5.140625" style="45" hidden="1"/>
    <col min="17" max="20" width="9.140625" style="45" hidden="1"/>
    <col min="21" max="21" width="5.140625" style="45" hidden="1"/>
    <col min="22" max="25" width="9.140625" style="45" hidden="1"/>
    <col min="26" max="26" width="5.140625" style="45" hidden="1"/>
    <col min="27" max="30" width="9.140625" style="45" hidden="1"/>
    <col min="31" max="31" width="5.140625" style="45" hidden="1"/>
    <col min="32" max="35" width="9.140625" style="45" hidden="1"/>
    <col min="36" max="36" width="5.140625" style="45" hidden="1"/>
    <col min="37" max="40" width="9.140625" style="45" hidden="1"/>
    <col min="41" max="41" width="5.140625" style="45" hidden="1"/>
    <col min="42" max="45" width="9.140625" style="45" hidden="1"/>
    <col min="46" max="46" width="5.140625" style="45" hidden="1"/>
    <col min="47" max="50" width="9.140625" style="45" hidden="1"/>
    <col min="51" max="51" width="5.140625" style="45" hidden="1"/>
    <col min="52" max="55" width="9.140625" style="45" hidden="1"/>
    <col min="56" max="56" width="5.140625" style="45" hidden="1"/>
    <col min="57" max="58" width="9.140625" style="45" hidden="1"/>
    <col min="59" max="59" width="12" style="45" hidden="1"/>
    <col min="60" max="60" width="9.140625" style="45" hidden="1"/>
    <col min="61" max="61" width="12" style="45" hidden="1"/>
    <col min="62" max="16377" width="9.140625" style="45" hidden="1"/>
    <col min="16378" max="16384" width="11.28515625" style="45" hidden="1"/>
  </cols>
  <sheetData>
    <row r="1" spans="1:69" ht="12.75" customHeight="1" thickBot="1">
      <c r="B1" s="184"/>
      <c r="C1" s="184"/>
      <c r="D1" s="184"/>
      <c r="E1" s="184"/>
      <c r="F1" s="184"/>
      <c r="G1" s="184"/>
      <c r="H1" s="184"/>
      <c r="I1" s="184"/>
      <c r="J1" s="184"/>
      <c r="K1" s="184"/>
    </row>
    <row r="2" spans="1:69" ht="28.5" customHeight="1" thickBot="1">
      <c r="B2" s="184"/>
      <c r="C2" s="217" t="str">
        <f>'Time Table'!C2</f>
        <v>कार्यालय:  राजकीय उच्च माध्यमिक विद्यालय रायमलवाडा, बापिणी (जोधपुर)</v>
      </c>
      <c r="D2" s="218"/>
      <c r="E2" s="218"/>
      <c r="F2" s="218"/>
      <c r="G2" s="218"/>
      <c r="H2" s="218"/>
      <c r="I2" s="218"/>
      <c r="J2" s="219"/>
      <c r="K2" s="184"/>
    </row>
    <row r="3" spans="1:69" ht="18.75" thickBot="1">
      <c r="B3" s="184"/>
      <c r="C3" s="220" t="str">
        <f>'Data Entry'!F3</f>
        <v>जिला सामान परीक्षा (अर्धवार्षिक परीक्षा)</v>
      </c>
      <c r="D3" s="221"/>
      <c r="E3" s="221"/>
      <c r="F3" s="221"/>
      <c r="G3" s="221"/>
      <c r="H3" s="221"/>
      <c r="I3" s="221"/>
      <c r="J3" s="222"/>
      <c r="K3" s="184"/>
    </row>
    <row r="4" spans="1:69" s="140" customFormat="1" ht="21.75" customHeight="1" thickBot="1">
      <c r="B4" s="184"/>
      <c r="C4" s="211" t="s">
        <v>104</v>
      </c>
      <c r="D4" s="212"/>
      <c r="E4" s="212"/>
      <c r="F4" s="212"/>
      <c r="G4" s="212"/>
      <c r="H4" s="212"/>
      <c r="I4" s="212"/>
      <c r="J4" s="213"/>
      <c r="K4" s="184"/>
    </row>
    <row r="5" spans="1:69" s="141" customFormat="1" ht="22.5" customHeight="1" thickBot="1">
      <c r="B5" s="184"/>
      <c r="C5" s="214" t="s">
        <v>105</v>
      </c>
      <c r="D5" s="215"/>
      <c r="E5" s="215"/>
      <c r="F5" s="215"/>
      <c r="G5" s="215"/>
      <c r="H5" s="215"/>
      <c r="I5" s="215"/>
      <c r="J5" s="216"/>
      <c r="K5" s="184"/>
    </row>
    <row r="6" spans="1:69" s="55" customFormat="1" ht="27" customHeight="1">
      <c r="A6" s="55">
        <v>1</v>
      </c>
      <c r="B6" s="184"/>
      <c r="C6" s="144" t="s">
        <v>106</v>
      </c>
      <c r="D6" s="145" t="s">
        <v>107</v>
      </c>
      <c r="E6" s="145" t="s">
        <v>108</v>
      </c>
      <c r="F6" s="145" t="s">
        <v>109</v>
      </c>
      <c r="G6" s="145" t="s">
        <v>110</v>
      </c>
      <c r="H6" s="145" t="s">
        <v>111</v>
      </c>
      <c r="I6" s="145" t="s">
        <v>113</v>
      </c>
      <c r="J6" s="149" t="s">
        <v>112</v>
      </c>
      <c r="K6" s="184"/>
      <c r="L6" s="225"/>
      <c r="M6" s="225"/>
      <c r="N6" s="225"/>
      <c r="P6" s="225"/>
      <c r="Q6" s="225"/>
      <c r="R6" s="225"/>
      <c r="S6" s="225"/>
      <c r="U6" s="225"/>
      <c r="V6" s="225"/>
      <c r="W6" s="225"/>
      <c r="X6" s="225"/>
      <c r="Z6" s="225"/>
      <c r="AA6" s="225"/>
      <c r="AB6" s="225"/>
      <c r="AC6" s="225"/>
      <c r="AE6" s="225"/>
      <c r="AF6" s="225"/>
      <c r="AG6" s="225"/>
      <c r="AH6" s="225"/>
      <c r="AJ6" s="225"/>
      <c r="AK6" s="225"/>
      <c r="AL6" s="225"/>
      <c r="AM6" s="225"/>
      <c r="AO6" s="225"/>
      <c r="AP6" s="225"/>
      <c r="AQ6" s="225"/>
      <c r="AR6" s="225"/>
      <c r="AT6" s="225"/>
      <c r="AU6" s="225"/>
      <c r="AV6" s="225"/>
      <c r="AW6" s="225"/>
      <c r="AY6" s="225"/>
      <c r="AZ6" s="225"/>
      <c r="BA6" s="225"/>
      <c r="BB6" s="225"/>
      <c r="BD6" s="225"/>
      <c r="BE6" s="225"/>
      <c r="BF6" s="225"/>
      <c r="BG6" s="225"/>
      <c r="BI6" s="225"/>
      <c r="BJ6" s="225"/>
      <c r="BK6" s="225"/>
      <c r="BL6" s="225"/>
      <c r="BN6" s="225"/>
      <c r="BO6" s="225"/>
      <c r="BP6" s="225"/>
      <c r="BQ6" s="225"/>
    </row>
    <row r="7" spans="1:69" s="55" customFormat="1" ht="21.75" customHeight="1">
      <c r="A7" s="55">
        <f>IF(A6&gt;=MAX('Data Entry'!$B$7:$B$37),0,IF(A6=0,0,A6+1))</f>
        <v>2</v>
      </c>
      <c r="B7" s="184"/>
      <c r="C7" s="146"/>
      <c r="D7" s="147"/>
      <c r="E7" s="147"/>
      <c r="F7" s="147"/>
      <c r="G7" s="147"/>
      <c r="H7" s="147"/>
      <c r="I7" s="147"/>
      <c r="J7" s="148"/>
      <c r="K7" s="184"/>
    </row>
    <row r="8" spans="1:69" s="55" customFormat="1" ht="21.75" customHeight="1">
      <c r="A8" s="55">
        <f>IF(A7&gt;=MAX('Data Entry'!$B$7:$B$37),0,IF(A7=0,0,A7+1))</f>
        <v>3</v>
      </c>
      <c r="B8" s="184"/>
      <c r="C8" s="146"/>
      <c r="D8" s="147"/>
      <c r="E8" s="147"/>
      <c r="F8" s="147"/>
      <c r="G8" s="147"/>
      <c r="H8" s="147"/>
      <c r="I8" s="147"/>
      <c r="J8" s="148"/>
      <c r="K8" s="184"/>
    </row>
    <row r="9" spans="1:69" s="55" customFormat="1" ht="21.75" customHeight="1">
      <c r="A9" s="55">
        <f>IF(A8&gt;=MAX('Data Entry'!$B$7:$B$37),0,IF(A8=0,0,A8+1))</f>
        <v>4</v>
      </c>
      <c r="B9" s="184"/>
      <c r="C9" s="146"/>
      <c r="D9" s="147"/>
      <c r="E9" s="147"/>
      <c r="F9" s="147"/>
      <c r="G9" s="147"/>
      <c r="H9" s="147"/>
      <c r="I9" s="147"/>
      <c r="J9" s="148"/>
      <c r="K9" s="184"/>
    </row>
    <row r="10" spans="1:69" s="55" customFormat="1" ht="21.75" customHeight="1">
      <c r="A10" s="55">
        <f>IF(A9&gt;=MAX('Data Entry'!$B$7:$B$37),0,IF(A9=0,0,A9+1))</f>
        <v>5</v>
      </c>
      <c r="B10" s="184"/>
      <c r="C10" s="146"/>
      <c r="D10" s="147"/>
      <c r="E10" s="147"/>
      <c r="F10" s="147"/>
      <c r="G10" s="147"/>
      <c r="H10" s="147"/>
      <c r="I10" s="147"/>
      <c r="J10" s="148"/>
      <c r="K10" s="184"/>
    </row>
    <row r="11" spans="1:69" s="55" customFormat="1" ht="21.75" customHeight="1">
      <c r="A11" s="55">
        <f>IF(A10&gt;=MAX('Data Entry'!$B$7:$B$37),0,IF(A10=0,0,A10+1))</f>
        <v>6</v>
      </c>
      <c r="B11" s="184"/>
      <c r="C11" s="146"/>
      <c r="D11" s="147"/>
      <c r="E11" s="147"/>
      <c r="F11" s="147"/>
      <c r="G11" s="147"/>
      <c r="H11" s="147"/>
      <c r="I11" s="147"/>
      <c r="J11" s="148"/>
      <c r="K11" s="184"/>
    </row>
    <row r="12" spans="1:69" s="55" customFormat="1" ht="21.75" customHeight="1">
      <c r="A12" s="55">
        <f>IF(A11&gt;=MAX('Data Entry'!$B$7:$B$37),0,IF(A11=0,0,A11+1))</f>
        <v>0</v>
      </c>
      <c r="B12" s="184"/>
      <c r="C12" s="146"/>
      <c r="D12" s="147"/>
      <c r="E12" s="147"/>
      <c r="F12" s="147"/>
      <c r="G12" s="147"/>
      <c r="H12" s="147"/>
      <c r="I12" s="147"/>
      <c r="J12" s="148"/>
      <c r="K12" s="184"/>
    </row>
    <row r="13" spans="1:69" s="55" customFormat="1" ht="21.75" customHeight="1">
      <c r="A13" s="55">
        <f>IF(A12&gt;=MAX('Data Entry'!$B$7:$B$37),0,IF(A12=0,0,A12+1))</f>
        <v>0</v>
      </c>
      <c r="B13" s="184"/>
      <c r="C13" s="146"/>
      <c r="D13" s="147"/>
      <c r="E13" s="147"/>
      <c r="F13" s="147"/>
      <c r="G13" s="147"/>
      <c r="H13" s="147"/>
      <c r="I13" s="147"/>
      <c r="J13" s="148"/>
      <c r="K13" s="184"/>
    </row>
    <row r="14" spans="1:69" s="55" customFormat="1" ht="21.75" customHeight="1">
      <c r="A14" s="55">
        <f>IF(A13&gt;=MAX('Data Entry'!$B$7:$B$37),0,IF(A13=0,0,A13+1))</f>
        <v>0</v>
      </c>
      <c r="B14" s="184"/>
      <c r="C14" s="146"/>
      <c r="D14" s="147"/>
      <c r="E14" s="147"/>
      <c r="F14" s="147"/>
      <c r="G14" s="147"/>
      <c r="H14" s="147"/>
      <c r="I14" s="147"/>
      <c r="J14" s="148"/>
      <c r="K14" s="184"/>
    </row>
    <row r="15" spans="1:69" s="55" customFormat="1" ht="21.75" customHeight="1">
      <c r="A15" s="55">
        <f>IF(A14&gt;=MAX('Data Entry'!$B$7:$B$37),0,IF(A14=0,0,A14+1))</f>
        <v>0</v>
      </c>
      <c r="B15" s="184"/>
      <c r="C15" s="146"/>
      <c r="D15" s="147"/>
      <c r="E15" s="147"/>
      <c r="F15" s="147"/>
      <c r="G15" s="147"/>
      <c r="H15" s="147"/>
      <c r="I15" s="147"/>
      <c r="J15" s="148"/>
      <c r="K15" s="184"/>
    </row>
    <row r="16" spans="1:69" s="55" customFormat="1" ht="21.75" customHeight="1">
      <c r="A16" s="55">
        <f>IF(A15&gt;=MAX('Data Entry'!$B$7:$B$37),0,IF(A15=0,0,A15+1))</f>
        <v>0</v>
      </c>
      <c r="B16" s="184"/>
      <c r="C16" s="146"/>
      <c r="D16" s="147"/>
      <c r="E16" s="147"/>
      <c r="F16" s="147"/>
      <c r="G16" s="147"/>
      <c r="H16" s="147"/>
      <c r="I16" s="147"/>
      <c r="J16" s="148"/>
      <c r="K16" s="184"/>
    </row>
    <row r="17" spans="1:11" s="55" customFormat="1" ht="21.75" customHeight="1">
      <c r="A17" s="55">
        <f>IF(A16&gt;=MAX('Data Entry'!$B$7:$B$37),0,IF(A16=0,0,A16+1))</f>
        <v>0</v>
      </c>
      <c r="B17" s="184"/>
      <c r="C17" s="146"/>
      <c r="D17" s="147"/>
      <c r="E17" s="147"/>
      <c r="F17" s="147"/>
      <c r="G17" s="147"/>
      <c r="H17" s="147"/>
      <c r="I17" s="147"/>
      <c r="J17" s="148"/>
      <c r="K17" s="184"/>
    </row>
    <row r="18" spans="1:11" s="55" customFormat="1" ht="21.75" customHeight="1">
      <c r="A18" s="55">
        <f>IF(A17&gt;=MAX('Data Entry'!$B$7:$B$37),0,IF(A17=0,0,A17+1))</f>
        <v>0</v>
      </c>
      <c r="B18" s="184"/>
      <c r="C18" s="146"/>
      <c r="D18" s="147"/>
      <c r="E18" s="147"/>
      <c r="F18" s="147"/>
      <c r="G18" s="147"/>
      <c r="H18" s="147"/>
      <c r="I18" s="147"/>
      <c r="J18" s="148"/>
      <c r="K18" s="184"/>
    </row>
    <row r="19" spans="1:11" s="55" customFormat="1" ht="21.75" customHeight="1">
      <c r="A19" s="55">
        <f>IF(A18&gt;=MAX('Data Entry'!$B$7:$B$37),0,IF(A18=0,0,A18+1))</f>
        <v>0</v>
      </c>
      <c r="B19" s="184"/>
      <c r="C19" s="146"/>
      <c r="D19" s="147"/>
      <c r="E19" s="147"/>
      <c r="F19" s="147"/>
      <c r="G19" s="147"/>
      <c r="H19" s="147"/>
      <c r="I19" s="147"/>
      <c r="J19" s="148"/>
      <c r="K19" s="184"/>
    </row>
    <row r="20" spans="1:11" s="55" customFormat="1" ht="21.75" customHeight="1" thickBot="1">
      <c r="A20" s="55">
        <f>IF(A19&gt;=MAX('Data Entry'!$B$7:$B$37),0,IF(A19=0,0,A19+1))</f>
        <v>0</v>
      </c>
      <c r="B20" s="184"/>
      <c r="C20" s="150"/>
      <c r="D20" s="151"/>
      <c r="E20" s="151"/>
      <c r="F20" s="151"/>
      <c r="G20" s="151"/>
      <c r="H20" s="151"/>
      <c r="I20" s="151"/>
      <c r="J20" s="152"/>
      <c r="K20" s="184"/>
    </row>
    <row r="21" spans="1:11" ht="9" customHeight="1">
      <c r="B21" s="184"/>
      <c r="C21" s="210"/>
      <c r="D21" s="210"/>
      <c r="E21" s="210"/>
      <c r="F21" s="210"/>
      <c r="G21" s="210"/>
      <c r="H21" s="210"/>
      <c r="I21" s="210"/>
      <c r="J21" s="210"/>
      <c r="K21" s="184"/>
    </row>
    <row r="22" spans="1:11" ht="21.75" customHeight="1">
      <c r="B22" s="184"/>
      <c r="C22" s="192" t="s">
        <v>114</v>
      </c>
      <c r="D22" s="192"/>
      <c r="E22" s="192"/>
      <c r="F22" s="192"/>
      <c r="G22" s="192"/>
      <c r="H22" s="192"/>
      <c r="I22" s="192"/>
      <c r="J22" s="192"/>
      <c r="K22" s="184"/>
    </row>
    <row r="23" spans="1:11" s="142" customFormat="1" ht="21.75" customHeight="1">
      <c r="B23" s="184"/>
      <c r="C23" s="223" t="s">
        <v>115</v>
      </c>
      <c r="D23" s="223"/>
      <c r="E23" s="143" t="s">
        <v>116</v>
      </c>
      <c r="F23" s="143" t="s">
        <v>117</v>
      </c>
      <c r="G23" s="143" t="s">
        <v>118</v>
      </c>
      <c r="H23" s="143" t="s">
        <v>119</v>
      </c>
      <c r="I23" s="200" t="s">
        <v>121</v>
      </c>
      <c r="J23" s="201"/>
      <c r="K23" s="184"/>
    </row>
    <row r="24" spans="1:11" ht="18" customHeight="1">
      <c r="B24" s="184"/>
      <c r="C24" s="224"/>
      <c r="D24" s="224"/>
      <c r="E24" s="153"/>
      <c r="F24" s="153">
        <v>901</v>
      </c>
      <c r="G24" s="153"/>
      <c r="H24" s="154">
        <f>IF(OR(F24=0,G24=0),0,G24-F24+1)</f>
        <v>0</v>
      </c>
      <c r="I24" s="202"/>
      <c r="J24" s="203"/>
      <c r="K24" s="184"/>
    </row>
    <row r="25" spans="1:11" ht="18" customHeight="1">
      <c r="B25" s="184"/>
      <c r="C25" s="224"/>
      <c r="D25" s="224"/>
      <c r="E25" s="153"/>
      <c r="F25" s="153"/>
      <c r="G25" s="153"/>
      <c r="H25" s="154">
        <f t="shared" ref="H25:H29" si="0">IF(OR(F25=0,G25=0),0,G25-F25+1)</f>
        <v>0</v>
      </c>
      <c r="I25" s="204"/>
      <c r="J25" s="205"/>
      <c r="K25" s="184"/>
    </row>
    <row r="26" spans="1:11" ht="18" customHeight="1">
      <c r="B26" s="184"/>
      <c r="C26" s="224"/>
      <c r="D26" s="224"/>
      <c r="E26" s="153"/>
      <c r="F26" s="153"/>
      <c r="G26" s="153"/>
      <c r="H26" s="154">
        <f t="shared" si="0"/>
        <v>0</v>
      </c>
      <c r="I26" s="200" t="s">
        <v>122</v>
      </c>
      <c r="J26" s="201"/>
      <c r="K26" s="184"/>
    </row>
    <row r="27" spans="1:11" ht="18" customHeight="1">
      <c r="B27" s="184"/>
      <c r="C27" s="224"/>
      <c r="D27" s="224"/>
      <c r="E27" s="153"/>
      <c r="F27" s="153"/>
      <c r="G27" s="153"/>
      <c r="H27" s="154">
        <f t="shared" si="0"/>
        <v>0</v>
      </c>
      <c r="I27" s="202"/>
      <c r="J27" s="203"/>
      <c r="K27" s="184"/>
    </row>
    <row r="28" spans="1:11" ht="18" customHeight="1">
      <c r="B28" s="184"/>
      <c r="C28" s="224"/>
      <c r="D28" s="224"/>
      <c r="E28" s="153"/>
      <c r="F28" s="153"/>
      <c r="G28" s="153"/>
      <c r="H28" s="154">
        <f t="shared" si="0"/>
        <v>0</v>
      </c>
      <c r="I28" s="202"/>
      <c r="J28" s="203"/>
      <c r="K28" s="184"/>
    </row>
    <row r="29" spans="1:11" ht="18" customHeight="1">
      <c r="B29" s="184"/>
      <c r="C29" s="224"/>
      <c r="D29" s="224"/>
      <c r="E29" s="153"/>
      <c r="F29" s="153"/>
      <c r="G29" s="153"/>
      <c r="H29" s="154">
        <f t="shared" si="0"/>
        <v>0</v>
      </c>
      <c r="I29" s="202"/>
      <c r="J29" s="203"/>
      <c r="K29" s="184"/>
    </row>
    <row r="30" spans="1:11" ht="24.75" customHeight="1">
      <c r="B30" s="184"/>
      <c r="C30" s="206" t="s">
        <v>120</v>
      </c>
      <c r="D30" s="207"/>
      <c r="E30" s="207"/>
      <c r="F30" s="207"/>
      <c r="G30" s="208"/>
      <c r="H30" s="155">
        <f>SUM(H24:H29)</f>
        <v>0</v>
      </c>
      <c r="I30" s="204"/>
      <c r="J30" s="205"/>
      <c r="K30" s="184"/>
    </row>
    <row r="31" spans="1:11" s="46" customFormat="1" ht="15" customHeight="1">
      <c r="A31" s="45"/>
      <c r="B31" s="184"/>
      <c r="C31" s="209"/>
      <c r="D31" s="209"/>
      <c r="E31" s="209"/>
      <c r="F31" s="209"/>
      <c r="G31" s="209"/>
      <c r="H31" s="209"/>
      <c r="I31" s="209"/>
      <c r="J31" s="209"/>
      <c r="K31" s="184"/>
    </row>
  </sheetData>
  <sheetProtection password="E8FA" sheet="1" objects="1" scenarios="1" formatCells="0" formatColumns="0" formatRows="0" selectLockedCells="1"/>
  <mergeCells count="32">
    <mergeCell ref="BI6:BL6"/>
    <mergeCell ref="BN6:BQ6"/>
    <mergeCell ref="L6:N6"/>
    <mergeCell ref="P6:S6"/>
    <mergeCell ref="U6:X6"/>
    <mergeCell ref="Z6:AC6"/>
    <mergeCell ref="AE6:AH6"/>
    <mergeCell ref="AJ6:AM6"/>
    <mergeCell ref="AT6:AW6"/>
    <mergeCell ref="AY6:BB6"/>
    <mergeCell ref="AO6:AR6"/>
    <mergeCell ref="C27:D27"/>
    <mergeCell ref="C28:D28"/>
    <mergeCell ref="C29:D29"/>
    <mergeCell ref="I23:J25"/>
    <mergeCell ref="BD6:BG6"/>
    <mergeCell ref="I26:J30"/>
    <mergeCell ref="C30:G30"/>
    <mergeCell ref="C31:J31"/>
    <mergeCell ref="C21:J21"/>
    <mergeCell ref="K1:K31"/>
    <mergeCell ref="C4:J4"/>
    <mergeCell ref="C5:J5"/>
    <mergeCell ref="C22:J22"/>
    <mergeCell ref="B1:J1"/>
    <mergeCell ref="B2:B31"/>
    <mergeCell ref="C2:J2"/>
    <mergeCell ref="C3:J3"/>
    <mergeCell ref="C23:D23"/>
    <mergeCell ref="C24:D24"/>
    <mergeCell ref="C25:D25"/>
    <mergeCell ref="C26:D26"/>
  </mergeCells>
  <conditionalFormatting sqref="H24:H30">
    <cfRule type="cellIs" dxfId="18" priority="1" operator="equal">
      <formula>0</formula>
    </cfRule>
  </conditionalFormatting>
  <pageMargins left="0.23622047244094491" right="0.19685039370078741" top="0.23622047244094491" bottom="0.23622047244094491" header="0.19685039370078741" footer="0.19685039370078741"/>
  <pageSetup paperSize="9" scale="7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C00000"/>
  </sheetPr>
  <dimension ref="A1:O39"/>
  <sheetViews>
    <sheetView workbookViewId="0">
      <selection activeCell="C8" sqref="C8"/>
    </sheetView>
  </sheetViews>
  <sheetFormatPr defaultColWidth="0" defaultRowHeight="15" zeroHeight="1"/>
  <cols>
    <col min="1" max="1" width="1.42578125" customWidth="1"/>
    <col min="2" max="2" width="7.28515625" style="1" customWidth="1"/>
    <col min="3" max="3" width="11" style="1" customWidth="1"/>
    <col min="4" max="9" width="9.28515625" style="1" customWidth="1"/>
    <col min="10" max="11" width="12.42578125" style="1" customWidth="1"/>
    <col min="12" max="12" width="13.140625" style="1" customWidth="1"/>
    <col min="13" max="13" width="14.7109375" style="1" customWidth="1"/>
    <col min="14" max="14" width="11.7109375" style="1" customWidth="1"/>
    <col min="15" max="15" width="2.42578125" customWidth="1"/>
    <col min="16" max="16384" width="9.140625" hidden="1"/>
  </cols>
  <sheetData>
    <row r="1" spans="1:15" ht="55.5" customHeight="1" thickBot="1">
      <c r="A1" s="158"/>
      <c r="B1" s="241" t="str">
        <f>'Data Entry'!F3</f>
        <v>जिला सामान परीक्षा (अर्धवार्षिक परीक्षा)</v>
      </c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3"/>
      <c r="O1" s="158"/>
    </row>
    <row r="2" spans="1:15" ht="33" customHeight="1" thickBot="1">
      <c r="A2" s="158"/>
      <c r="B2" s="227" t="str">
        <f>'Time Table'!C2</f>
        <v>कार्यालय:  राजकीय उच्च माध्यमिक विद्यालय रायमलवाडा, बापिणी (जोधपुर)</v>
      </c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9"/>
      <c r="O2" s="158"/>
    </row>
    <row r="3" spans="1:15" ht="32.25" customHeight="1" thickBot="1">
      <c r="A3" s="158"/>
      <c r="B3" s="230" t="s">
        <v>47</v>
      </c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2"/>
      <c r="O3" s="158"/>
    </row>
    <row r="4" spans="1:15" ht="31.5" customHeight="1">
      <c r="A4" s="158"/>
      <c r="B4" s="235" t="s">
        <v>123</v>
      </c>
      <c r="C4" s="236"/>
      <c r="D4" s="239"/>
      <c r="E4" s="244" t="s">
        <v>45</v>
      </c>
      <c r="F4" s="245"/>
      <c r="G4" s="245"/>
      <c r="H4" s="245"/>
      <c r="I4" s="245"/>
      <c r="J4" s="245"/>
      <c r="K4" s="245"/>
      <c r="L4" s="246"/>
      <c r="M4" s="250" t="s">
        <v>124</v>
      </c>
      <c r="N4" s="233"/>
      <c r="O4" s="158"/>
    </row>
    <row r="5" spans="1:15" ht="15.75" customHeight="1" thickBot="1">
      <c r="A5" s="158"/>
      <c r="B5" s="237"/>
      <c r="C5" s="238"/>
      <c r="D5" s="240"/>
      <c r="E5" s="247"/>
      <c r="F5" s="248"/>
      <c r="G5" s="248"/>
      <c r="H5" s="248"/>
      <c r="I5" s="248"/>
      <c r="J5" s="248"/>
      <c r="K5" s="248"/>
      <c r="L5" s="249"/>
      <c r="M5" s="251"/>
      <c r="N5" s="234"/>
      <c r="O5" s="158"/>
    </row>
    <row r="6" spans="1:15" ht="15.75" customHeight="1">
      <c r="A6" s="158"/>
      <c r="B6" s="258" t="s">
        <v>46</v>
      </c>
      <c r="C6" s="259" t="s">
        <v>34</v>
      </c>
      <c r="D6" s="254" t="s">
        <v>35</v>
      </c>
      <c r="E6" s="254"/>
      <c r="F6" s="254"/>
      <c r="G6" s="254" t="s">
        <v>39</v>
      </c>
      <c r="H6" s="254"/>
      <c r="I6" s="254"/>
      <c r="J6" s="261" t="s">
        <v>40</v>
      </c>
      <c r="K6" s="263" t="s">
        <v>41</v>
      </c>
      <c r="L6" s="252" t="s">
        <v>42</v>
      </c>
      <c r="M6" s="254" t="s">
        <v>43</v>
      </c>
      <c r="N6" s="256" t="s">
        <v>44</v>
      </c>
      <c r="O6" s="158"/>
    </row>
    <row r="7" spans="1:15" s="10" customFormat="1" ht="39" customHeight="1" thickBot="1">
      <c r="A7" s="158"/>
      <c r="B7" s="258"/>
      <c r="C7" s="260"/>
      <c r="D7" s="26" t="s">
        <v>36</v>
      </c>
      <c r="E7" s="26" t="s">
        <v>37</v>
      </c>
      <c r="F7" s="26" t="s">
        <v>38</v>
      </c>
      <c r="G7" s="26" t="s">
        <v>36</v>
      </c>
      <c r="H7" s="26" t="s">
        <v>37</v>
      </c>
      <c r="I7" s="26" t="s">
        <v>38</v>
      </c>
      <c r="J7" s="262"/>
      <c r="K7" s="264"/>
      <c r="L7" s="253"/>
      <c r="M7" s="255"/>
      <c r="N7" s="257"/>
      <c r="O7" s="158"/>
    </row>
    <row r="8" spans="1:15" s="2" customFormat="1" ht="31.5" customHeight="1">
      <c r="A8" s="158"/>
      <c r="B8" s="74"/>
      <c r="C8" s="75"/>
      <c r="D8" s="76"/>
      <c r="E8" s="76"/>
      <c r="F8" s="76"/>
      <c r="G8" s="76"/>
      <c r="H8" s="76"/>
      <c r="I8" s="76"/>
      <c r="J8" s="76"/>
      <c r="K8" s="76"/>
      <c r="L8" s="76"/>
      <c r="M8" s="77"/>
      <c r="N8" s="78"/>
      <c r="O8" s="158"/>
    </row>
    <row r="9" spans="1:15" ht="31.5" customHeight="1">
      <c r="A9" s="158"/>
      <c r="B9" s="79"/>
      <c r="C9" s="80"/>
      <c r="D9" s="81"/>
      <c r="E9" s="81"/>
      <c r="F9" s="81"/>
      <c r="G9" s="81"/>
      <c r="H9" s="81"/>
      <c r="I9" s="81"/>
      <c r="J9" s="81"/>
      <c r="K9" s="81"/>
      <c r="L9" s="81"/>
      <c r="M9" s="82"/>
      <c r="N9" s="83"/>
      <c r="O9" s="158"/>
    </row>
    <row r="10" spans="1:15" ht="31.5" customHeight="1">
      <c r="A10" s="158"/>
      <c r="B10" s="79"/>
      <c r="C10" s="80"/>
      <c r="D10" s="81"/>
      <c r="E10" s="81"/>
      <c r="F10" s="81"/>
      <c r="G10" s="81"/>
      <c r="H10" s="81"/>
      <c r="I10" s="81"/>
      <c r="J10" s="81"/>
      <c r="K10" s="81"/>
      <c r="L10" s="81"/>
      <c r="M10" s="82"/>
      <c r="N10" s="83"/>
      <c r="O10" s="158"/>
    </row>
    <row r="11" spans="1:15" ht="31.5" customHeight="1">
      <c r="A11" s="158"/>
      <c r="B11" s="79"/>
      <c r="C11" s="80"/>
      <c r="D11" s="81"/>
      <c r="E11" s="81"/>
      <c r="F11" s="81"/>
      <c r="G11" s="81"/>
      <c r="H11" s="81"/>
      <c r="I11" s="81"/>
      <c r="J11" s="81"/>
      <c r="K11" s="81"/>
      <c r="L11" s="81"/>
      <c r="M11" s="82"/>
      <c r="N11" s="83"/>
      <c r="O11" s="158"/>
    </row>
    <row r="12" spans="1:15" ht="31.5" customHeight="1">
      <c r="A12" s="158"/>
      <c r="B12" s="79"/>
      <c r="C12" s="80"/>
      <c r="D12" s="81"/>
      <c r="E12" s="81"/>
      <c r="F12" s="81"/>
      <c r="G12" s="81"/>
      <c r="H12" s="81"/>
      <c r="I12" s="81"/>
      <c r="J12" s="81"/>
      <c r="K12" s="81"/>
      <c r="L12" s="81"/>
      <c r="M12" s="82"/>
      <c r="N12" s="83"/>
      <c r="O12" s="158"/>
    </row>
    <row r="13" spans="1:15" ht="31.5" customHeight="1">
      <c r="A13" s="158"/>
      <c r="B13" s="79"/>
      <c r="C13" s="80"/>
      <c r="D13" s="81"/>
      <c r="E13" s="81"/>
      <c r="F13" s="81"/>
      <c r="G13" s="81"/>
      <c r="H13" s="81"/>
      <c r="I13" s="81"/>
      <c r="J13" s="81"/>
      <c r="K13" s="81"/>
      <c r="L13" s="81"/>
      <c r="M13" s="82"/>
      <c r="N13" s="83"/>
      <c r="O13" s="158"/>
    </row>
    <row r="14" spans="1:15" ht="31.5" customHeight="1">
      <c r="A14" s="158"/>
      <c r="B14" s="79"/>
      <c r="C14" s="80"/>
      <c r="D14" s="81"/>
      <c r="E14" s="81"/>
      <c r="F14" s="81"/>
      <c r="G14" s="81"/>
      <c r="H14" s="81"/>
      <c r="I14" s="81"/>
      <c r="J14" s="81"/>
      <c r="K14" s="81"/>
      <c r="L14" s="81"/>
      <c r="M14" s="82"/>
      <c r="N14" s="83"/>
      <c r="O14" s="158"/>
    </row>
    <row r="15" spans="1:15" ht="31.5" customHeight="1">
      <c r="A15" s="158"/>
      <c r="B15" s="79"/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2"/>
      <c r="N15" s="83"/>
      <c r="O15" s="158"/>
    </row>
    <row r="16" spans="1:15" ht="31.5" customHeight="1">
      <c r="A16" s="158"/>
      <c r="B16" s="79"/>
      <c r="C16" s="80"/>
      <c r="D16" s="81"/>
      <c r="E16" s="81"/>
      <c r="F16" s="81"/>
      <c r="G16" s="81"/>
      <c r="H16" s="81"/>
      <c r="I16" s="81"/>
      <c r="J16" s="81"/>
      <c r="K16" s="81"/>
      <c r="L16" s="81"/>
      <c r="M16" s="82"/>
      <c r="N16" s="83"/>
      <c r="O16" s="158"/>
    </row>
    <row r="17" spans="1:15" ht="31.5" customHeight="1" thickBot="1">
      <c r="A17" s="158"/>
      <c r="B17" s="84"/>
      <c r="C17" s="85"/>
      <c r="D17" s="86"/>
      <c r="E17" s="86"/>
      <c r="F17" s="86"/>
      <c r="G17" s="86"/>
      <c r="H17" s="86"/>
      <c r="I17" s="86"/>
      <c r="J17" s="86"/>
      <c r="K17" s="86"/>
      <c r="L17" s="86"/>
      <c r="M17" s="87"/>
      <c r="N17" s="88"/>
      <c r="O17" s="158"/>
    </row>
    <row r="18" spans="1:15">
      <c r="A18" s="158"/>
      <c r="B18" s="226"/>
      <c r="C18" s="226"/>
      <c r="D18" s="226"/>
      <c r="E18" s="226"/>
      <c r="F18" s="226"/>
      <c r="G18" s="226"/>
      <c r="H18" s="226"/>
      <c r="I18" s="226"/>
      <c r="J18" s="226"/>
      <c r="K18" s="226"/>
      <c r="L18" s="226"/>
      <c r="M18" s="226"/>
      <c r="N18" s="226"/>
      <c r="O18" s="158"/>
    </row>
    <row r="19" spans="1:15" hidden="1"/>
    <row r="20" spans="1:15" hidden="1"/>
    <row r="21" spans="1:15" hidden="1"/>
    <row r="22" spans="1:15" hidden="1"/>
    <row r="23" spans="1:15" hidden="1"/>
    <row r="24" spans="1:15" hidden="1"/>
    <row r="25" spans="1:15" hidden="1"/>
    <row r="26" spans="1:15" hidden="1"/>
    <row r="27" spans="1:15" hidden="1"/>
    <row r="28" spans="1:15" hidden="1"/>
    <row r="29" spans="1:15" hidden="1"/>
    <row r="30" spans="1:15" hidden="1"/>
    <row r="31" spans="1:15" hidden="1"/>
    <row r="32" spans="1:15" hidden="1"/>
    <row r="33" hidden="1"/>
    <row r="34" hidden="1"/>
    <row r="35" hidden="1"/>
    <row r="36" hidden="1"/>
    <row r="37" hidden="1"/>
    <row r="38" hidden="1"/>
    <row r="39" hidden="1"/>
  </sheetData>
  <sheetProtection password="E8FA" sheet="1" objects="1" scenarios="1" formatCells="0" formatColumns="0" formatRows="0" selectLockedCells="1"/>
  <mergeCells count="20">
    <mergeCell ref="G6:I6"/>
    <mergeCell ref="J6:J7"/>
    <mergeCell ref="K6:K7"/>
    <mergeCell ref="O1:O18"/>
    <mergeCell ref="A1:A18"/>
    <mergeCell ref="B18:N18"/>
    <mergeCell ref="B2:N2"/>
    <mergeCell ref="B3:N3"/>
    <mergeCell ref="N4:N5"/>
    <mergeCell ref="B4:C5"/>
    <mergeCell ref="D4:D5"/>
    <mergeCell ref="B1:N1"/>
    <mergeCell ref="E4:L5"/>
    <mergeCell ref="M4:M5"/>
    <mergeCell ref="L6:L7"/>
    <mergeCell ref="M6:M7"/>
    <mergeCell ref="N6:N7"/>
    <mergeCell ref="B6:B7"/>
    <mergeCell ref="C6:C7"/>
    <mergeCell ref="D6:F6"/>
  </mergeCells>
  <pageMargins left="0.35" right="0.28000000000000003" top="0.35" bottom="0.14000000000000001" header="0.3" footer="0.1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C00000"/>
  </sheetPr>
  <dimension ref="A1:I26"/>
  <sheetViews>
    <sheetView topLeftCell="A2" workbookViewId="0">
      <selection activeCell="B7" sqref="B7"/>
    </sheetView>
  </sheetViews>
  <sheetFormatPr defaultColWidth="0" defaultRowHeight="15" zeroHeight="1"/>
  <cols>
    <col min="1" max="1" width="2" customWidth="1"/>
    <col min="2" max="2" width="19.140625" style="1" customWidth="1"/>
    <col min="3" max="3" width="15.28515625" style="1" customWidth="1"/>
    <col min="4" max="8" width="21" style="1" customWidth="1"/>
    <col min="9" max="9" width="3.42578125" customWidth="1"/>
    <col min="10" max="16384" width="9.140625" hidden="1"/>
  </cols>
  <sheetData>
    <row r="1" spans="1:9" ht="35.25" thickBot="1">
      <c r="A1" s="158"/>
      <c r="B1" s="275" t="str">
        <f>'Data Entry'!F3</f>
        <v>जिला सामान परीक्षा (अर्धवार्षिक परीक्षा)</v>
      </c>
      <c r="C1" s="276"/>
      <c r="D1" s="276"/>
      <c r="E1" s="276"/>
      <c r="F1" s="276"/>
      <c r="G1" s="276"/>
      <c r="H1" s="277"/>
      <c r="I1" s="158"/>
    </row>
    <row r="2" spans="1:9" ht="33" customHeight="1" thickBot="1">
      <c r="A2" s="158"/>
      <c r="B2" s="266" t="str">
        <f>'Answer Book Praptra'!B2</f>
        <v>कार्यालय:  राजकीय उच्च माध्यमिक विद्यालय रायमलवाडा, बापिणी (जोधपुर)</v>
      </c>
      <c r="C2" s="267"/>
      <c r="D2" s="267"/>
      <c r="E2" s="267"/>
      <c r="F2" s="267"/>
      <c r="G2" s="267"/>
      <c r="H2" s="268"/>
      <c r="I2" s="158"/>
    </row>
    <row r="3" spans="1:9" ht="32.25" customHeight="1" thickBot="1">
      <c r="A3" s="158"/>
      <c r="B3" s="269" t="s">
        <v>28</v>
      </c>
      <c r="C3" s="270"/>
      <c r="D3" s="271"/>
      <c r="E3" s="271"/>
      <c r="F3" s="271"/>
      <c r="G3" s="271"/>
      <c r="H3" s="272"/>
      <c r="I3" s="158"/>
    </row>
    <row r="4" spans="1:9" ht="21" customHeight="1">
      <c r="A4" s="158"/>
      <c r="B4" s="273" t="s">
        <v>125</v>
      </c>
      <c r="C4" s="278"/>
      <c r="D4" s="284"/>
      <c r="E4" s="285"/>
      <c r="F4" s="286"/>
      <c r="G4" s="280" t="s">
        <v>124</v>
      </c>
      <c r="H4" s="282"/>
      <c r="I4" s="158"/>
    </row>
    <row r="5" spans="1:9" ht="21" customHeight="1" thickBot="1">
      <c r="A5" s="158"/>
      <c r="B5" s="274"/>
      <c r="C5" s="279"/>
      <c r="D5" s="287"/>
      <c r="E5" s="288"/>
      <c r="F5" s="289"/>
      <c r="G5" s="281"/>
      <c r="H5" s="283"/>
      <c r="I5" s="158"/>
    </row>
    <row r="6" spans="1:9" s="10" customFormat="1" ht="48" customHeight="1" thickBot="1">
      <c r="A6" s="158"/>
      <c r="B6" s="14" t="s">
        <v>18</v>
      </c>
      <c r="C6" s="28" t="s">
        <v>34</v>
      </c>
      <c r="D6" s="12" t="s">
        <v>29</v>
      </c>
      <c r="E6" s="13" t="s">
        <v>30</v>
      </c>
      <c r="F6" s="13" t="s">
        <v>31</v>
      </c>
      <c r="G6" s="12" t="s">
        <v>32</v>
      </c>
      <c r="H6" s="15" t="s">
        <v>33</v>
      </c>
      <c r="I6" s="158"/>
    </row>
    <row r="7" spans="1:9" s="2" customFormat="1" ht="33.75" customHeight="1">
      <c r="A7" s="158"/>
      <c r="B7" s="89"/>
      <c r="C7" s="90"/>
      <c r="D7" s="91"/>
      <c r="E7" s="91"/>
      <c r="F7" s="92"/>
      <c r="G7" s="92"/>
      <c r="H7" s="92"/>
      <c r="I7" s="158"/>
    </row>
    <row r="8" spans="1:9" ht="33.75" customHeight="1">
      <c r="A8" s="158"/>
      <c r="B8" s="93"/>
      <c r="C8" s="94"/>
      <c r="D8" s="95"/>
      <c r="E8" s="95"/>
      <c r="F8" s="96"/>
      <c r="G8" s="96"/>
      <c r="H8" s="96"/>
      <c r="I8" s="158"/>
    </row>
    <row r="9" spans="1:9" ht="33.75" customHeight="1">
      <c r="A9" s="158"/>
      <c r="B9" s="93"/>
      <c r="C9" s="94"/>
      <c r="D9" s="95"/>
      <c r="E9" s="95"/>
      <c r="F9" s="96"/>
      <c r="G9" s="96"/>
      <c r="H9" s="96"/>
      <c r="I9" s="158"/>
    </row>
    <row r="10" spans="1:9" ht="33.75" customHeight="1">
      <c r="A10" s="158"/>
      <c r="B10" s="93"/>
      <c r="C10" s="94"/>
      <c r="D10" s="95"/>
      <c r="E10" s="95"/>
      <c r="F10" s="96"/>
      <c r="G10" s="96"/>
      <c r="H10" s="96"/>
      <c r="I10" s="158"/>
    </row>
    <row r="11" spans="1:9" ht="33.75" customHeight="1">
      <c r="A11" s="158"/>
      <c r="B11" s="93"/>
      <c r="C11" s="94"/>
      <c r="D11" s="95"/>
      <c r="E11" s="95"/>
      <c r="F11" s="96"/>
      <c r="G11" s="96"/>
      <c r="H11" s="96"/>
      <c r="I11" s="158"/>
    </row>
    <row r="12" spans="1:9" ht="33.75" customHeight="1">
      <c r="A12" s="158"/>
      <c r="B12" s="93"/>
      <c r="C12" s="94"/>
      <c r="D12" s="95"/>
      <c r="E12" s="95"/>
      <c r="F12" s="96"/>
      <c r="G12" s="96"/>
      <c r="H12" s="96"/>
      <c r="I12" s="158"/>
    </row>
    <row r="13" spans="1:9" ht="33.75" customHeight="1">
      <c r="A13" s="158"/>
      <c r="B13" s="93"/>
      <c r="C13" s="94"/>
      <c r="D13" s="95"/>
      <c r="E13" s="95"/>
      <c r="F13" s="96"/>
      <c r="G13" s="96"/>
      <c r="H13" s="96"/>
      <c r="I13" s="158"/>
    </row>
    <row r="14" spans="1:9" ht="33.75" customHeight="1">
      <c r="A14" s="158"/>
      <c r="B14" s="93"/>
      <c r="C14" s="94"/>
      <c r="D14" s="95"/>
      <c r="E14" s="95"/>
      <c r="F14" s="96"/>
      <c r="G14" s="96"/>
      <c r="H14" s="96"/>
      <c r="I14" s="158"/>
    </row>
    <row r="15" spans="1:9" ht="33.75" customHeight="1">
      <c r="A15" s="158"/>
      <c r="B15" s="93"/>
      <c r="C15" s="94"/>
      <c r="D15" s="95"/>
      <c r="E15" s="95"/>
      <c r="F15" s="96"/>
      <c r="G15" s="96"/>
      <c r="H15" s="96"/>
      <c r="I15" s="158"/>
    </row>
    <row r="16" spans="1:9" ht="33.75" customHeight="1">
      <c r="A16" s="158"/>
      <c r="B16" s="93"/>
      <c r="C16" s="94"/>
      <c r="D16" s="95"/>
      <c r="E16" s="95"/>
      <c r="F16" s="96"/>
      <c r="G16" s="96"/>
      <c r="H16" s="96"/>
      <c r="I16" s="158"/>
    </row>
    <row r="17" spans="1:9" ht="33.75" customHeight="1">
      <c r="A17" s="158"/>
      <c r="B17" s="93"/>
      <c r="C17" s="94"/>
      <c r="D17" s="95"/>
      <c r="E17" s="95"/>
      <c r="F17" s="96"/>
      <c r="G17" s="96"/>
      <c r="H17" s="96"/>
      <c r="I17" s="158"/>
    </row>
    <row r="18" spans="1:9">
      <c r="A18" s="158"/>
      <c r="B18" s="265"/>
      <c r="C18" s="265"/>
      <c r="D18" s="265"/>
      <c r="E18" s="265"/>
      <c r="F18" s="265"/>
      <c r="G18" s="265"/>
      <c r="H18" s="265"/>
      <c r="I18" s="158"/>
    </row>
    <row r="19" spans="1:9" hidden="1"/>
    <row r="20" spans="1:9" hidden="1"/>
    <row r="21" spans="1:9" hidden="1"/>
    <row r="22" spans="1:9" hidden="1"/>
    <row r="23" spans="1:9" hidden="1"/>
    <row r="24" spans="1:9" hidden="1"/>
    <row r="25" spans="1:9" hidden="1"/>
    <row r="26" spans="1:9" hidden="1"/>
  </sheetData>
  <sheetProtection password="E8FA" sheet="1" objects="1" scenarios="1" formatCells="0" formatColumns="0" formatRows="0" selectLockedCells="1"/>
  <mergeCells count="11">
    <mergeCell ref="A1:A18"/>
    <mergeCell ref="I1:I18"/>
    <mergeCell ref="B18:H18"/>
    <mergeCell ref="B2:H2"/>
    <mergeCell ref="B3:H3"/>
    <mergeCell ref="B4:B5"/>
    <mergeCell ref="B1:H1"/>
    <mergeCell ref="C4:C5"/>
    <mergeCell ref="G4:G5"/>
    <mergeCell ref="H4:H5"/>
    <mergeCell ref="D4:F5"/>
  </mergeCells>
  <pageMargins left="0.22" right="0.28000000000000003" top="0.35" bottom="0.14000000000000001" header="0.3" footer="0.1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C00000"/>
  </sheetPr>
  <dimension ref="A1:H18"/>
  <sheetViews>
    <sheetView workbookViewId="0">
      <selection activeCell="D4" sqref="D4:E5"/>
    </sheetView>
  </sheetViews>
  <sheetFormatPr defaultColWidth="0" defaultRowHeight="15" zeroHeight="1"/>
  <cols>
    <col min="1" max="1" width="2.5703125" customWidth="1"/>
    <col min="2" max="2" width="21.140625" style="1" customWidth="1"/>
    <col min="3" max="3" width="23.85546875" style="1" customWidth="1"/>
    <col min="4" max="4" width="45.85546875" style="1" customWidth="1"/>
    <col min="5" max="6" width="15.28515625" style="1" customWidth="1"/>
    <col min="7" max="7" width="15" style="1" customWidth="1"/>
    <col min="8" max="8" width="3.140625" customWidth="1"/>
    <col min="9" max="16384" width="9.140625" hidden="1"/>
  </cols>
  <sheetData>
    <row r="1" spans="1:8" ht="35.25" thickBot="1">
      <c r="A1" s="158"/>
      <c r="B1" s="275" t="str">
        <f>'Data Entry'!F3</f>
        <v>जिला सामान परीक्षा (अर्धवार्षिक परीक्षा)</v>
      </c>
      <c r="C1" s="276"/>
      <c r="D1" s="276"/>
      <c r="E1" s="276"/>
      <c r="F1" s="276"/>
      <c r="G1" s="277"/>
      <c r="H1" s="158"/>
    </row>
    <row r="2" spans="1:8" ht="33" customHeight="1" thickBot="1">
      <c r="A2" s="158"/>
      <c r="B2" s="266" t="str">
        <f>'Admit Card Praptra'!B2</f>
        <v>कार्यालय:  राजकीय उच्च माध्यमिक विद्यालय रायमलवाडा, बापिणी (जोधपुर)</v>
      </c>
      <c r="C2" s="267"/>
      <c r="D2" s="267"/>
      <c r="E2" s="267"/>
      <c r="F2" s="267"/>
      <c r="G2" s="268"/>
      <c r="H2" s="158"/>
    </row>
    <row r="3" spans="1:8" ht="32.25" customHeight="1" thickBot="1">
      <c r="A3" s="158"/>
      <c r="B3" s="230" t="s">
        <v>17</v>
      </c>
      <c r="C3" s="231"/>
      <c r="D3" s="231"/>
      <c r="E3" s="231"/>
      <c r="F3" s="231"/>
      <c r="G3" s="232"/>
      <c r="H3" s="158"/>
    </row>
    <row r="4" spans="1:8" ht="21" customHeight="1">
      <c r="A4" s="158"/>
      <c r="B4" s="273" t="s">
        <v>123</v>
      </c>
      <c r="C4" s="296"/>
      <c r="D4" s="292"/>
      <c r="E4" s="293"/>
      <c r="F4" s="298" t="s">
        <v>124</v>
      </c>
      <c r="G4" s="233"/>
      <c r="H4" s="158"/>
    </row>
    <row r="5" spans="1:8" ht="21" customHeight="1" thickBot="1">
      <c r="A5" s="158"/>
      <c r="B5" s="290"/>
      <c r="C5" s="297"/>
      <c r="D5" s="294"/>
      <c r="E5" s="295"/>
      <c r="F5" s="299"/>
      <c r="G5" s="234"/>
      <c r="H5" s="158"/>
    </row>
    <row r="6" spans="1:8" s="10" customFormat="1" ht="62.25" customHeight="1" thickBot="1">
      <c r="A6" s="158"/>
      <c r="B6" s="29" t="s">
        <v>18</v>
      </c>
      <c r="C6" s="29" t="s">
        <v>19</v>
      </c>
      <c r="D6" s="29" t="s">
        <v>20</v>
      </c>
      <c r="E6" s="29" t="s">
        <v>21</v>
      </c>
      <c r="F6" s="27" t="s">
        <v>22</v>
      </c>
      <c r="G6" s="29" t="s">
        <v>43</v>
      </c>
      <c r="H6" s="158"/>
    </row>
    <row r="7" spans="1:8" s="2" customFormat="1" ht="30" customHeight="1">
      <c r="A7" s="158"/>
      <c r="B7" s="97"/>
      <c r="C7" s="98"/>
      <c r="D7" s="99"/>
      <c r="E7" s="99"/>
      <c r="F7" s="100"/>
      <c r="G7" s="100"/>
      <c r="H7" s="158"/>
    </row>
    <row r="8" spans="1:8" s="2" customFormat="1" ht="30" customHeight="1">
      <c r="A8" s="158"/>
      <c r="B8" s="97"/>
      <c r="C8" s="98"/>
      <c r="D8" s="99"/>
      <c r="E8" s="99"/>
      <c r="F8" s="100"/>
      <c r="G8" s="100"/>
      <c r="H8" s="158"/>
    </row>
    <row r="9" spans="1:8" s="2" customFormat="1" ht="30" customHeight="1">
      <c r="A9" s="158"/>
      <c r="B9" s="97"/>
      <c r="C9" s="98"/>
      <c r="D9" s="99"/>
      <c r="E9" s="99"/>
      <c r="F9" s="100"/>
      <c r="G9" s="100"/>
      <c r="H9" s="158"/>
    </row>
    <row r="10" spans="1:8" s="2" customFormat="1" ht="30" customHeight="1">
      <c r="A10" s="158"/>
      <c r="B10" s="97"/>
      <c r="C10" s="98"/>
      <c r="D10" s="99"/>
      <c r="E10" s="99"/>
      <c r="F10" s="100"/>
      <c r="G10" s="100"/>
      <c r="H10" s="158"/>
    </row>
    <row r="11" spans="1:8" ht="30" customHeight="1">
      <c r="A11" s="158"/>
      <c r="B11" s="97"/>
      <c r="C11" s="98"/>
      <c r="D11" s="99"/>
      <c r="E11" s="99"/>
      <c r="F11" s="100"/>
      <c r="G11" s="100"/>
      <c r="H11" s="158"/>
    </row>
    <row r="12" spans="1:8" ht="30" customHeight="1">
      <c r="A12" s="158"/>
      <c r="B12" s="97"/>
      <c r="C12" s="98"/>
      <c r="D12" s="99"/>
      <c r="E12" s="99"/>
      <c r="F12" s="100"/>
      <c r="G12" s="100"/>
      <c r="H12" s="158"/>
    </row>
    <row r="13" spans="1:8" ht="30" customHeight="1">
      <c r="A13" s="158"/>
      <c r="B13" s="97"/>
      <c r="C13" s="98"/>
      <c r="D13" s="99"/>
      <c r="E13" s="99"/>
      <c r="F13" s="100"/>
      <c r="G13" s="100"/>
      <c r="H13" s="158"/>
    </row>
    <row r="14" spans="1:8" ht="30" customHeight="1">
      <c r="A14" s="158"/>
      <c r="B14" s="97"/>
      <c r="C14" s="98"/>
      <c r="D14" s="99"/>
      <c r="E14" s="99"/>
      <c r="F14" s="100"/>
      <c r="G14" s="100"/>
      <c r="H14" s="158"/>
    </row>
    <row r="15" spans="1:8" ht="30" customHeight="1">
      <c r="A15" s="158"/>
      <c r="B15" s="97"/>
      <c r="C15" s="98"/>
      <c r="D15" s="99"/>
      <c r="E15" s="99"/>
      <c r="F15" s="100"/>
      <c r="G15" s="100"/>
      <c r="H15" s="158"/>
    </row>
    <row r="16" spans="1:8" ht="30" customHeight="1">
      <c r="A16" s="158"/>
      <c r="B16" s="97"/>
      <c r="C16" s="98"/>
      <c r="D16" s="99"/>
      <c r="E16" s="99"/>
      <c r="F16" s="100"/>
      <c r="G16" s="100"/>
      <c r="H16" s="158"/>
    </row>
    <row r="17" spans="1:8" ht="30" customHeight="1">
      <c r="A17" s="158"/>
      <c r="B17" s="97"/>
      <c r="C17" s="98"/>
      <c r="D17" s="99"/>
      <c r="E17" s="99"/>
      <c r="F17" s="100"/>
      <c r="G17" s="100"/>
      <c r="H17" s="158"/>
    </row>
    <row r="18" spans="1:8">
      <c r="A18" s="158"/>
      <c r="B18" s="291"/>
      <c r="C18" s="291"/>
      <c r="D18" s="291"/>
      <c r="E18" s="291"/>
      <c r="F18" s="291"/>
      <c r="G18" s="291"/>
      <c r="H18" s="158"/>
    </row>
  </sheetData>
  <sheetProtection password="E8FA" sheet="1" objects="1" scenarios="1" formatCells="0" formatColumns="0" formatRows="0" selectLockedCells="1"/>
  <mergeCells count="11">
    <mergeCell ref="H1:H18"/>
    <mergeCell ref="B2:G2"/>
    <mergeCell ref="B3:G3"/>
    <mergeCell ref="B4:B5"/>
    <mergeCell ref="A1:A18"/>
    <mergeCell ref="B18:G18"/>
    <mergeCell ref="D4:E5"/>
    <mergeCell ref="B1:G1"/>
    <mergeCell ref="C4:C5"/>
    <mergeCell ref="F4:F5"/>
    <mergeCell ref="G4:G5"/>
  </mergeCells>
  <pageMargins left="0.35" right="0.28000000000000003" top="0.35" bottom="0.14000000000000001" header="0.3" footer="0.1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C00000"/>
  </sheetPr>
  <dimension ref="A1:I30"/>
  <sheetViews>
    <sheetView workbookViewId="0">
      <selection activeCell="F10" sqref="F10"/>
    </sheetView>
  </sheetViews>
  <sheetFormatPr defaultColWidth="0" defaultRowHeight="15" zeroHeight="1"/>
  <cols>
    <col min="1" max="1" width="2.42578125" customWidth="1"/>
    <col min="2" max="2" width="22.28515625" style="1" customWidth="1"/>
    <col min="3" max="7" width="23.42578125" style="1" customWidth="1"/>
    <col min="8" max="8" width="3.28515625" customWidth="1"/>
    <col min="9" max="9" width="0" hidden="1" customWidth="1"/>
    <col min="10" max="16384" width="9.140625" hidden="1"/>
  </cols>
  <sheetData>
    <row r="1" spans="1:9" ht="35.25" thickBot="1">
      <c r="A1" s="158"/>
      <c r="B1" s="275" t="str">
        <f>'Data Entry'!F3</f>
        <v>जिला सामान परीक्षा (अर्धवार्षिक परीक्षा)</v>
      </c>
      <c r="C1" s="276"/>
      <c r="D1" s="276"/>
      <c r="E1" s="276"/>
      <c r="F1" s="276"/>
      <c r="G1" s="277"/>
      <c r="H1" s="158"/>
    </row>
    <row r="2" spans="1:9" ht="33" customHeight="1" thickBot="1">
      <c r="A2" s="158"/>
      <c r="B2" s="266" t="str">
        <f>'Absentee Praptra'!B2</f>
        <v>कार्यालय:  राजकीय उच्च माध्यमिक विद्यालय रायमलवाडा, बापिणी (जोधपुर)</v>
      </c>
      <c r="C2" s="267"/>
      <c r="D2" s="267"/>
      <c r="E2" s="267"/>
      <c r="F2" s="267"/>
      <c r="G2" s="268"/>
      <c r="H2" s="158"/>
    </row>
    <row r="3" spans="1:9" ht="32.25" customHeight="1" thickBot="1">
      <c r="A3" s="158"/>
      <c r="B3" s="302" t="s">
        <v>23</v>
      </c>
      <c r="C3" s="303"/>
      <c r="D3" s="303"/>
      <c r="E3" s="303"/>
      <c r="F3" s="303"/>
      <c r="G3" s="304"/>
      <c r="H3" s="158"/>
    </row>
    <row r="4" spans="1:9" ht="40.5" customHeight="1" thickBot="1">
      <c r="A4" s="158"/>
      <c r="B4" s="34" t="s">
        <v>123</v>
      </c>
      <c r="C4" s="101"/>
      <c r="D4" s="300"/>
      <c r="E4" s="301"/>
      <c r="F4" s="102" t="s">
        <v>124</v>
      </c>
      <c r="G4" s="103"/>
      <c r="H4" s="158"/>
    </row>
    <row r="5" spans="1:9" s="10" customFormat="1" ht="32.25" thickBot="1">
      <c r="A5" s="158"/>
      <c r="B5" s="30" t="s">
        <v>18</v>
      </c>
      <c r="C5" s="31" t="s">
        <v>19</v>
      </c>
      <c r="D5" s="32" t="s">
        <v>24</v>
      </c>
      <c r="E5" s="11" t="s">
        <v>25</v>
      </c>
      <c r="F5" s="33" t="s">
        <v>26</v>
      </c>
      <c r="G5" s="27" t="s">
        <v>27</v>
      </c>
      <c r="H5" s="158"/>
    </row>
    <row r="6" spans="1:9" s="2" customFormat="1" ht="38.25" customHeight="1">
      <c r="A6" s="158"/>
      <c r="B6" s="104"/>
      <c r="C6" s="105"/>
      <c r="D6" s="95"/>
      <c r="E6" s="95"/>
      <c r="F6" s="95"/>
      <c r="G6" s="106"/>
      <c r="H6" s="158"/>
      <c r="I6" s="10"/>
    </row>
    <row r="7" spans="1:9" ht="38.25" customHeight="1">
      <c r="A7" s="158"/>
      <c r="B7" s="104"/>
      <c r="C7" s="105"/>
      <c r="D7" s="95"/>
      <c r="E7" s="95"/>
      <c r="F7" s="95"/>
      <c r="G7" s="107"/>
      <c r="H7" s="158"/>
    </row>
    <row r="8" spans="1:9" ht="38.25" customHeight="1">
      <c r="A8" s="158"/>
      <c r="B8" s="104"/>
      <c r="C8" s="105"/>
      <c r="D8" s="95"/>
      <c r="E8" s="95"/>
      <c r="F8" s="95"/>
      <c r="G8" s="107"/>
      <c r="H8" s="158"/>
    </row>
    <row r="9" spans="1:9" ht="38.25" customHeight="1">
      <c r="A9" s="158"/>
      <c r="B9" s="104"/>
      <c r="C9" s="105"/>
      <c r="D9" s="95"/>
      <c r="E9" s="95"/>
      <c r="F9" s="95"/>
      <c r="G9" s="107"/>
      <c r="H9" s="158"/>
    </row>
    <row r="10" spans="1:9" ht="38.25" customHeight="1">
      <c r="A10" s="158"/>
      <c r="B10" s="104"/>
      <c r="C10" s="105"/>
      <c r="D10" s="95"/>
      <c r="E10" s="95"/>
      <c r="F10" s="95"/>
      <c r="G10" s="107"/>
      <c r="H10" s="158"/>
    </row>
    <row r="11" spans="1:9" ht="38.25" customHeight="1">
      <c r="A11" s="158"/>
      <c r="B11" s="104"/>
      <c r="C11" s="105"/>
      <c r="D11" s="95"/>
      <c r="E11" s="95"/>
      <c r="F11" s="95"/>
      <c r="G11" s="107"/>
      <c r="H11" s="158"/>
    </row>
    <row r="12" spans="1:9" ht="38.25" customHeight="1">
      <c r="A12" s="158"/>
      <c r="B12" s="104"/>
      <c r="C12" s="105"/>
      <c r="D12" s="95"/>
      <c r="E12" s="95"/>
      <c r="F12" s="95"/>
      <c r="G12" s="107"/>
      <c r="H12" s="158"/>
    </row>
    <row r="13" spans="1:9" ht="38.25" customHeight="1" thickBot="1">
      <c r="A13" s="158"/>
      <c r="B13" s="108"/>
      <c r="C13" s="109"/>
      <c r="D13" s="110"/>
      <c r="E13" s="110"/>
      <c r="F13" s="110"/>
      <c r="G13" s="111"/>
      <c r="H13" s="158"/>
    </row>
    <row r="14" spans="1:9">
      <c r="A14" s="158"/>
      <c r="B14" s="226"/>
      <c r="C14" s="226"/>
      <c r="D14" s="226"/>
      <c r="E14" s="226"/>
      <c r="F14" s="226"/>
      <c r="G14" s="226"/>
      <c r="H14" s="158"/>
    </row>
    <row r="15" spans="1:9" hidden="1"/>
    <row r="16" spans="1: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</sheetData>
  <sheetProtection password="E8FA" sheet="1" objects="1" scenarios="1" formatCells="0" formatColumns="0" formatRows="0" selectLockedCells="1"/>
  <mergeCells count="7">
    <mergeCell ref="B1:G1"/>
    <mergeCell ref="H1:H14"/>
    <mergeCell ref="A1:A14"/>
    <mergeCell ref="B14:G14"/>
    <mergeCell ref="D4:E4"/>
    <mergeCell ref="B2:G2"/>
    <mergeCell ref="B3:G3"/>
  </mergeCells>
  <pageMargins left="0.22" right="0.28000000000000003" top="0.35" bottom="0.14000000000000001" header="0.3" footer="0.1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</sheetPr>
  <dimension ref="A1:AA37"/>
  <sheetViews>
    <sheetView workbookViewId="0">
      <selection activeCell="H10" sqref="H10"/>
    </sheetView>
  </sheetViews>
  <sheetFormatPr defaultColWidth="0" defaultRowHeight="15" zeroHeight="1"/>
  <cols>
    <col min="1" max="1" width="1.85546875" customWidth="1"/>
    <col min="2" max="2" width="4.85546875" style="1" customWidth="1"/>
    <col min="3" max="3" width="11.28515625" style="1" customWidth="1"/>
    <col min="4" max="4" width="14.7109375" style="1" customWidth="1"/>
    <col min="5" max="18" width="19.28515625" style="1" customWidth="1"/>
    <col min="19" max="19" width="2.5703125" customWidth="1"/>
    <col min="20" max="27" width="0" hidden="1" customWidth="1"/>
    <col min="28" max="16384" width="9.140625" hidden="1"/>
  </cols>
  <sheetData>
    <row r="1" spans="1:20" ht="40.5" customHeight="1" thickBot="1">
      <c r="A1" s="158"/>
      <c r="B1" s="275" t="str">
        <f>'Data Entry'!F3</f>
        <v>जिला सामान परीक्षा (अर्धवार्षिक परीक्षा)</v>
      </c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7"/>
      <c r="S1" s="158"/>
    </row>
    <row r="2" spans="1:20" s="4" customFormat="1" ht="19.5" customHeight="1" thickBot="1">
      <c r="A2" s="158"/>
      <c r="B2" s="317" t="str">
        <f>'Time Table'!C2</f>
        <v>कार्यालय:  राजकीय उच्च माध्यमिक विद्यालय रायमलवाडा, बापिणी (जोधपुर)</v>
      </c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s="319"/>
      <c r="S2" s="158"/>
    </row>
    <row r="3" spans="1:20" ht="27" customHeight="1" thickBot="1">
      <c r="A3" s="158"/>
      <c r="B3" s="305" t="s">
        <v>9</v>
      </c>
      <c r="C3" s="306"/>
      <c r="D3" s="306"/>
      <c r="E3" s="306"/>
      <c r="F3" s="112"/>
      <c r="G3" s="309" t="s">
        <v>128</v>
      </c>
      <c r="H3" s="309"/>
      <c r="I3" s="309"/>
      <c r="J3" s="309"/>
      <c r="K3" s="309"/>
      <c r="L3" s="309"/>
      <c r="M3" s="309"/>
      <c r="N3" s="309"/>
      <c r="O3" s="307" t="s">
        <v>127</v>
      </c>
      <c r="P3" s="307"/>
      <c r="Q3" s="308"/>
      <c r="R3" s="113"/>
      <c r="S3" s="158"/>
      <c r="T3" s="9"/>
    </row>
    <row r="4" spans="1:20" ht="18" customHeight="1">
      <c r="A4" s="158"/>
      <c r="B4" s="320" t="s">
        <v>2</v>
      </c>
      <c r="C4" s="322" t="s">
        <v>11</v>
      </c>
      <c r="D4" s="5" t="s">
        <v>15</v>
      </c>
      <c r="E4" s="310"/>
      <c r="F4" s="311"/>
      <c r="G4" s="310"/>
      <c r="H4" s="311"/>
      <c r="I4" s="310"/>
      <c r="J4" s="311"/>
      <c r="K4" s="310"/>
      <c r="L4" s="311"/>
      <c r="M4" s="310"/>
      <c r="N4" s="311"/>
      <c r="O4" s="310"/>
      <c r="P4" s="311"/>
      <c r="Q4" s="310"/>
      <c r="R4" s="311"/>
      <c r="S4" s="158"/>
    </row>
    <row r="5" spans="1:20" ht="24.75" customHeight="1" thickBot="1">
      <c r="A5" s="158"/>
      <c r="B5" s="321"/>
      <c r="C5" s="323"/>
      <c r="D5" s="6" t="s">
        <v>12</v>
      </c>
      <c r="E5" s="7" t="s">
        <v>13</v>
      </c>
      <c r="F5" s="8" t="s">
        <v>14</v>
      </c>
      <c r="G5" s="7" t="s">
        <v>13</v>
      </c>
      <c r="H5" s="8" t="s">
        <v>14</v>
      </c>
      <c r="I5" s="7" t="s">
        <v>13</v>
      </c>
      <c r="J5" s="8" t="s">
        <v>14</v>
      </c>
      <c r="K5" s="7" t="s">
        <v>13</v>
      </c>
      <c r="L5" s="8" t="s">
        <v>14</v>
      </c>
      <c r="M5" s="7" t="s">
        <v>13</v>
      </c>
      <c r="N5" s="8" t="s">
        <v>14</v>
      </c>
      <c r="O5" s="7" t="s">
        <v>13</v>
      </c>
      <c r="P5" s="8" t="s">
        <v>14</v>
      </c>
      <c r="Q5" s="7" t="s">
        <v>13</v>
      </c>
      <c r="R5" s="8" t="s">
        <v>14</v>
      </c>
      <c r="S5" s="158"/>
    </row>
    <row r="6" spans="1:20" ht="35.25" customHeight="1">
      <c r="A6" s="158"/>
      <c r="B6" s="115">
        <v>1</v>
      </c>
      <c r="C6" s="120"/>
      <c r="D6" s="118"/>
      <c r="E6" s="115"/>
      <c r="F6" s="114"/>
      <c r="G6" s="115"/>
      <c r="H6" s="114"/>
      <c r="I6" s="115"/>
      <c r="J6" s="114"/>
      <c r="K6" s="115"/>
      <c r="L6" s="114"/>
      <c r="M6" s="115"/>
      <c r="N6" s="114"/>
      <c r="O6" s="115"/>
      <c r="P6" s="114"/>
      <c r="Q6" s="115"/>
      <c r="R6" s="114"/>
      <c r="S6" s="158"/>
    </row>
    <row r="7" spans="1:20" ht="35.25" customHeight="1">
      <c r="A7" s="158"/>
      <c r="B7" s="117">
        <v>2</v>
      </c>
      <c r="C7" s="120"/>
      <c r="D7" s="119"/>
      <c r="E7" s="117"/>
      <c r="F7" s="116"/>
      <c r="G7" s="117"/>
      <c r="H7" s="116"/>
      <c r="I7" s="117"/>
      <c r="J7" s="116"/>
      <c r="K7" s="117"/>
      <c r="L7" s="116"/>
      <c r="M7" s="117"/>
      <c r="N7" s="116"/>
      <c r="O7" s="117"/>
      <c r="P7" s="116"/>
      <c r="Q7" s="117"/>
      <c r="R7" s="116"/>
      <c r="S7" s="158"/>
    </row>
    <row r="8" spans="1:20" ht="35.25" customHeight="1">
      <c r="A8" s="158"/>
      <c r="B8" s="117">
        <v>3</v>
      </c>
      <c r="C8" s="120"/>
      <c r="D8" s="119"/>
      <c r="E8" s="117"/>
      <c r="F8" s="116"/>
      <c r="G8" s="117"/>
      <c r="H8" s="116"/>
      <c r="I8" s="117"/>
      <c r="J8" s="116"/>
      <c r="K8" s="117"/>
      <c r="L8" s="116"/>
      <c r="M8" s="117"/>
      <c r="N8" s="116"/>
      <c r="O8" s="117"/>
      <c r="P8" s="116"/>
      <c r="Q8" s="117"/>
      <c r="R8" s="116"/>
      <c r="S8" s="158"/>
    </row>
    <row r="9" spans="1:20" ht="35.25" customHeight="1">
      <c r="A9" s="158"/>
      <c r="B9" s="117">
        <v>4</v>
      </c>
      <c r="C9" s="120"/>
      <c r="D9" s="119"/>
      <c r="E9" s="117"/>
      <c r="F9" s="116"/>
      <c r="G9" s="117"/>
      <c r="H9" s="116"/>
      <c r="I9" s="117"/>
      <c r="J9" s="116"/>
      <c r="K9" s="117"/>
      <c r="L9" s="116"/>
      <c r="M9" s="117"/>
      <c r="N9" s="116"/>
      <c r="O9" s="117"/>
      <c r="P9" s="116"/>
      <c r="Q9" s="117"/>
      <c r="R9" s="116"/>
      <c r="S9" s="158"/>
    </row>
    <row r="10" spans="1:20" ht="35.25" customHeight="1">
      <c r="A10" s="158"/>
      <c r="B10" s="117">
        <v>5</v>
      </c>
      <c r="C10" s="120"/>
      <c r="D10" s="119"/>
      <c r="E10" s="117"/>
      <c r="F10" s="116"/>
      <c r="G10" s="117"/>
      <c r="H10" s="116"/>
      <c r="I10" s="117"/>
      <c r="J10" s="116"/>
      <c r="K10" s="117"/>
      <c r="L10" s="116"/>
      <c r="M10" s="117"/>
      <c r="N10" s="116"/>
      <c r="O10" s="117"/>
      <c r="P10" s="116"/>
      <c r="Q10" s="117"/>
      <c r="R10" s="116"/>
      <c r="S10" s="158"/>
    </row>
    <row r="11" spans="1:20" ht="35.25" customHeight="1">
      <c r="A11" s="158"/>
      <c r="B11" s="117">
        <v>6</v>
      </c>
      <c r="C11" s="120"/>
      <c r="D11" s="119"/>
      <c r="E11" s="117"/>
      <c r="F11" s="116"/>
      <c r="G11" s="117"/>
      <c r="H11" s="116"/>
      <c r="I11" s="117"/>
      <c r="J11" s="116"/>
      <c r="K11" s="117"/>
      <c r="L11" s="116"/>
      <c r="M11" s="117"/>
      <c r="N11" s="116"/>
      <c r="O11" s="117"/>
      <c r="P11" s="116"/>
      <c r="Q11" s="117"/>
      <c r="R11" s="116"/>
      <c r="S11" s="158"/>
    </row>
    <row r="12" spans="1:20" ht="35.25" customHeight="1">
      <c r="A12" s="158"/>
      <c r="B12" s="117">
        <v>7</v>
      </c>
      <c r="C12" s="121"/>
      <c r="D12" s="119"/>
      <c r="E12" s="117"/>
      <c r="F12" s="116"/>
      <c r="G12" s="117"/>
      <c r="H12" s="116"/>
      <c r="I12" s="117"/>
      <c r="J12" s="116"/>
      <c r="K12" s="117"/>
      <c r="L12" s="116"/>
      <c r="M12" s="117"/>
      <c r="N12" s="116"/>
      <c r="O12" s="117"/>
      <c r="P12" s="116"/>
      <c r="Q12" s="117"/>
      <c r="R12" s="116"/>
      <c r="S12" s="158"/>
    </row>
    <row r="13" spans="1:20" ht="35.25" customHeight="1">
      <c r="A13" s="158"/>
      <c r="B13" s="117">
        <v>8</v>
      </c>
      <c r="C13" s="121"/>
      <c r="D13" s="119"/>
      <c r="E13" s="117"/>
      <c r="F13" s="116"/>
      <c r="G13" s="117"/>
      <c r="H13" s="116"/>
      <c r="I13" s="117"/>
      <c r="J13" s="116"/>
      <c r="K13" s="117"/>
      <c r="L13" s="116"/>
      <c r="M13" s="117"/>
      <c r="N13" s="116"/>
      <c r="O13" s="117"/>
      <c r="P13" s="116"/>
      <c r="Q13" s="117"/>
      <c r="R13" s="116"/>
      <c r="S13" s="158"/>
    </row>
    <row r="14" spans="1:20" ht="35.25" customHeight="1">
      <c r="A14" s="158"/>
      <c r="B14" s="117">
        <v>9</v>
      </c>
      <c r="C14" s="121"/>
      <c r="D14" s="119"/>
      <c r="E14" s="117"/>
      <c r="F14" s="116"/>
      <c r="G14" s="117"/>
      <c r="H14" s="116"/>
      <c r="I14" s="117"/>
      <c r="J14" s="116"/>
      <c r="K14" s="117"/>
      <c r="L14" s="116"/>
      <c r="M14" s="117"/>
      <c r="N14" s="116"/>
      <c r="O14" s="117"/>
      <c r="P14" s="116"/>
      <c r="Q14" s="117"/>
      <c r="R14" s="116"/>
      <c r="S14" s="158"/>
    </row>
    <row r="15" spans="1:20" ht="35.25" customHeight="1">
      <c r="A15" s="158"/>
      <c r="B15" s="117">
        <v>10</v>
      </c>
      <c r="C15" s="121"/>
      <c r="D15" s="119"/>
      <c r="E15" s="117"/>
      <c r="F15" s="116"/>
      <c r="G15" s="117"/>
      <c r="H15" s="116"/>
      <c r="I15" s="117"/>
      <c r="J15" s="116"/>
      <c r="K15" s="117"/>
      <c r="L15" s="116"/>
      <c r="M15" s="117"/>
      <c r="N15" s="116"/>
      <c r="O15" s="117"/>
      <c r="P15" s="116"/>
      <c r="Q15" s="117"/>
      <c r="R15" s="116"/>
      <c r="S15" s="158"/>
    </row>
    <row r="16" spans="1:20" ht="35.25" customHeight="1">
      <c r="A16" s="158"/>
      <c r="B16" s="117">
        <v>11</v>
      </c>
      <c r="C16" s="121"/>
      <c r="D16" s="119"/>
      <c r="E16" s="117"/>
      <c r="F16" s="116"/>
      <c r="G16" s="117"/>
      <c r="H16" s="116"/>
      <c r="I16" s="117"/>
      <c r="J16" s="116"/>
      <c r="K16" s="117"/>
      <c r="L16" s="116"/>
      <c r="M16" s="117"/>
      <c r="N16" s="116"/>
      <c r="O16" s="117"/>
      <c r="P16" s="116"/>
      <c r="Q16" s="117"/>
      <c r="R16" s="116"/>
      <c r="S16" s="158"/>
    </row>
    <row r="17" spans="1:19" ht="35.25" customHeight="1">
      <c r="A17" s="158"/>
      <c r="B17" s="117">
        <v>12</v>
      </c>
      <c r="C17" s="121"/>
      <c r="D17" s="119"/>
      <c r="E17" s="117"/>
      <c r="F17" s="116"/>
      <c r="G17" s="117"/>
      <c r="H17" s="116"/>
      <c r="I17" s="117"/>
      <c r="J17" s="116"/>
      <c r="K17" s="117"/>
      <c r="L17" s="116"/>
      <c r="M17" s="117"/>
      <c r="N17" s="116"/>
      <c r="O17" s="117"/>
      <c r="P17" s="116"/>
      <c r="Q17" s="117"/>
      <c r="R17" s="116"/>
      <c r="S17" s="158"/>
    </row>
    <row r="18" spans="1:19" ht="35.25" customHeight="1">
      <c r="A18" s="158"/>
      <c r="B18" s="117">
        <v>13</v>
      </c>
      <c r="C18" s="121"/>
      <c r="D18" s="119"/>
      <c r="E18" s="117"/>
      <c r="F18" s="116"/>
      <c r="G18" s="117"/>
      <c r="H18" s="116"/>
      <c r="I18" s="117"/>
      <c r="J18" s="116"/>
      <c r="K18" s="117"/>
      <c r="L18" s="116"/>
      <c r="M18" s="117"/>
      <c r="N18" s="116"/>
      <c r="O18" s="117"/>
      <c r="P18" s="116"/>
      <c r="Q18" s="117"/>
      <c r="R18" s="116"/>
      <c r="S18" s="158"/>
    </row>
    <row r="19" spans="1:19" ht="35.25" customHeight="1">
      <c r="A19" s="158"/>
      <c r="B19" s="117">
        <v>14</v>
      </c>
      <c r="C19" s="121"/>
      <c r="D19" s="119"/>
      <c r="E19" s="117"/>
      <c r="F19" s="116"/>
      <c r="G19" s="117"/>
      <c r="H19" s="116"/>
      <c r="I19" s="117"/>
      <c r="J19" s="116"/>
      <c r="K19" s="117"/>
      <c r="L19" s="116"/>
      <c r="M19" s="117"/>
      <c r="N19" s="116"/>
      <c r="O19" s="117"/>
      <c r="P19" s="116"/>
      <c r="Q19" s="117"/>
      <c r="R19" s="116"/>
      <c r="S19" s="158"/>
    </row>
    <row r="20" spans="1:19" ht="35.25" customHeight="1">
      <c r="A20" s="158"/>
      <c r="B20" s="117">
        <v>15</v>
      </c>
      <c r="C20" s="121"/>
      <c r="D20" s="119"/>
      <c r="E20" s="117"/>
      <c r="F20" s="116"/>
      <c r="G20" s="117"/>
      <c r="H20" s="116"/>
      <c r="I20" s="117"/>
      <c r="J20" s="116"/>
      <c r="K20" s="117"/>
      <c r="L20" s="116"/>
      <c r="M20" s="117"/>
      <c r="N20" s="116"/>
      <c r="O20" s="117"/>
      <c r="P20" s="116"/>
      <c r="Q20" s="117"/>
      <c r="R20" s="116"/>
      <c r="S20" s="158"/>
    </row>
    <row r="21" spans="1:19" ht="35.25" customHeight="1">
      <c r="A21" s="158"/>
      <c r="B21" s="117">
        <v>16</v>
      </c>
      <c r="C21" s="121"/>
      <c r="D21" s="119"/>
      <c r="E21" s="117"/>
      <c r="F21" s="116"/>
      <c r="G21" s="117"/>
      <c r="H21" s="116"/>
      <c r="I21" s="117"/>
      <c r="J21" s="116"/>
      <c r="K21" s="117"/>
      <c r="L21" s="116"/>
      <c r="M21" s="117"/>
      <c r="N21" s="116"/>
      <c r="O21" s="117"/>
      <c r="P21" s="116"/>
      <c r="Q21" s="117"/>
      <c r="R21" s="116"/>
      <c r="S21" s="158"/>
    </row>
    <row r="22" spans="1:19" ht="35.25" customHeight="1">
      <c r="A22" s="158"/>
      <c r="B22" s="117">
        <v>17</v>
      </c>
      <c r="C22" s="121"/>
      <c r="D22" s="119"/>
      <c r="E22" s="117"/>
      <c r="F22" s="116"/>
      <c r="G22" s="117"/>
      <c r="H22" s="116"/>
      <c r="I22" s="117"/>
      <c r="J22" s="116"/>
      <c r="K22" s="117"/>
      <c r="L22" s="116"/>
      <c r="M22" s="117"/>
      <c r="N22" s="116"/>
      <c r="O22" s="117"/>
      <c r="P22" s="116"/>
      <c r="Q22" s="117"/>
      <c r="R22" s="116"/>
      <c r="S22" s="158"/>
    </row>
    <row r="23" spans="1:19" ht="35.25" customHeight="1">
      <c r="A23" s="158"/>
      <c r="B23" s="117">
        <v>18</v>
      </c>
      <c r="C23" s="121"/>
      <c r="D23" s="119"/>
      <c r="E23" s="117"/>
      <c r="F23" s="116"/>
      <c r="G23" s="117"/>
      <c r="H23" s="116"/>
      <c r="I23" s="117"/>
      <c r="J23" s="116"/>
      <c r="K23" s="117"/>
      <c r="L23" s="116"/>
      <c r="M23" s="117"/>
      <c r="N23" s="116"/>
      <c r="O23" s="117"/>
      <c r="P23" s="116"/>
      <c r="Q23" s="117"/>
      <c r="R23" s="116"/>
      <c r="S23" s="158"/>
    </row>
    <row r="24" spans="1:19" ht="35.25" customHeight="1">
      <c r="A24" s="158"/>
      <c r="B24" s="117">
        <v>19</v>
      </c>
      <c r="C24" s="121"/>
      <c r="D24" s="119"/>
      <c r="E24" s="117"/>
      <c r="F24" s="116"/>
      <c r="G24" s="117"/>
      <c r="H24" s="116"/>
      <c r="I24" s="117"/>
      <c r="J24" s="116"/>
      <c r="K24" s="117"/>
      <c r="L24" s="116"/>
      <c r="M24" s="117"/>
      <c r="N24" s="116"/>
      <c r="O24" s="117"/>
      <c r="P24" s="116"/>
      <c r="Q24" s="117"/>
      <c r="R24" s="116"/>
      <c r="S24" s="158"/>
    </row>
    <row r="25" spans="1:19" ht="35.25" customHeight="1">
      <c r="A25" s="158"/>
      <c r="B25" s="117">
        <v>20</v>
      </c>
      <c r="C25" s="121"/>
      <c r="D25" s="119"/>
      <c r="E25" s="117"/>
      <c r="F25" s="116"/>
      <c r="G25" s="117"/>
      <c r="H25" s="116"/>
      <c r="I25" s="117"/>
      <c r="J25" s="116"/>
      <c r="K25" s="117"/>
      <c r="L25" s="116"/>
      <c r="M25" s="117"/>
      <c r="N25" s="116"/>
      <c r="O25" s="117"/>
      <c r="P25" s="116"/>
      <c r="Q25" s="117"/>
      <c r="R25" s="116"/>
      <c r="S25" s="158"/>
    </row>
    <row r="26" spans="1:19" ht="35.25" customHeight="1">
      <c r="A26" s="158"/>
      <c r="B26" s="117">
        <v>21</v>
      </c>
      <c r="C26" s="121"/>
      <c r="D26" s="119"/>
      <c r="E26" s="117"/>
      <c r="F26" s="116"/>
      <c r="G26" s="117"/>
      <c r="H26" s="116"/>
      <c r="I26" s="117"/>
      <c r="J26" s="116"/>
      <c r="K26" s="117"/>
      <c r="L26" s="116"/>
      <c r="M26" s="117"/>
      <c r="N26" s="116"/>
      <c r="O26" s="117"/>
      <c r="P26" s="116"/>
      <c r="Q26" s="117"/>
      <c r="R26" s="116"/>
      <c r="S26" s="158"/>
    </row>
    <row r="27" spans="1:19" ht="35.25" customHeight="1">
      <c r="A27" s="158"/>
      <c r="B27" s="117">
        <v>22</v>
      </c>
      <c r="C27" s="121"/>
      <c r="D27" s="119"/>
      <c r="E27" s="117"/>
      <c r="F27" s="116"/>
      <c r="G27" s="117"/>
      <c r="H27" s="116"/>
      <c r="I27" s="117"/>
      <c r="J27" s="116"/>
      <c r="K27" s="117"/>
      <c r="L27" s="116"/>
      <c r="M27" s="117"/>
      <c r="N27" s="116"/>
      <c r="O27" s="117"/>
      <c r="P27" s="116"/>
      <c r="Q27" s="117"/>
      <c r="R27" s="116"/>
      <c r="S27" s="158"/>
    </row>
    <row r="28" spans="1:19" ht="35.25" customHeight="1">
      <c r="A28" s="158"/>
      <c r="B28" s="117">
        <v>23</v>
      </c>
      <c r="C28" s="121"/>
      <c r="D28" s="119"/>
      <c r="E28" s="117"/>
      <c r="F28" s="116"/>
      <c r="G28" s="117"/>
      <c r="H28" s="116"/>
      <c r="I28" s="117"/>
      <c r="J28" s="116"/>
      <c r="K28" s="117"/>
      <c r="L28" s="116"/>
      <c r="M28" s="117"/>
      <c r="N28" s="116"/>
      <c r="O28" s="117"/>
      <c r="P28" s="116"/>
      <c r="Q28" s="117"/>
      <c r="R28" s="116"/>
      <c r="S28" s="158"/>
    </row>
    <row r="29" spans="1:19" ht="35.25" customHeight="1">
      <c r="A29" s="158"/>
      <c r="B29" s="117">
        <v>24</v>
      </c>
      <c r="C29" s="121"/>
      <c r="D29" s="119"/>
      <c r="E29" s="117"/>
      <c r="F29" s="116"/>
      <c r="G29" s="117"/>
      <c r="H29" s="116"/>
      <c r="I29" s="117"/>
      <c r="J29" s="116"/>
      <c r="K29" s="117"/>
      <c r="L29" s="116"/>
      <c r="M29" s="117"/>
      <c r="N29" s="116"/>
      <c r="O29" s="117"/>
      <c r="P29" s="116"/>
      <c r="Q29" s="117"/>
      <c r="R29" s="116"/>
      <c r="S29" s="158"/>
    </row>
    <row r="30" spans="1:19" ht="35.25" customHeight="1">
      <c r="A30" s="158"/>
      <c r="B30" s="117">
        <v>25</v>
      </c>
      <c r="C30" s="121"/>
      <c r="D30" s="119"/>
      <c r="E30" s="117"/>
      <c r="F30" s="116"/>
      <c r="G30" s="117"/>
      <c r="H30" s="116"/>
      <c r="I30" s="117"/>
      <c r="J30" s="116"/>
      <c r="K30" s="117"/>
      <c r="L30" s="116"/>
      <c r="M30" s="117"/>
      <c r="N30" s="116"/>
      <c r="O30" s="117"/>
      <c r="P30" s="116"/>
      <c r="Q30" s="117"/>
      <c r="R30" s="116"/>
      <c r="S30" s="158"/>
    </row>
    <row r="31" spans="1:19" ht="35.25" customHeight="1">
      <c r="A31" s="158"/>
      <c r="B31" s="117">
        <v>26</v>
      </c>
      <c r="C31" s="121"/>
      <c r="D31" s="119"/>
      <c r="E31" s="117"/>
      <c r="F31" s="116"/>
      <c r="G31" s="117"/>
      <c r="H31" s="116"/>
      <c r="I31" s="117"/>
      <c r="J31" s="116"/>
      <c r="K31" s="117"/>
      <c r="L31" s="116"/>
      <c r="M31" s="117"/>
      <c r="N31" s="116"/>
      <c r="O31" s="117"/>
      <c r="P31" s="116"/>
      <c r="Q31" s="117"/>
      <c r="R31" s="116"/>
      <c r="S31" s="158"/>
    </row>
    <row r="32" spans="1:19" ht="35.25" customHeight="1">
      <c r="A32" s="158"/>
      <c r="B32" s="117">
        <v>27</v>
      </c>
      <c r="C32" s="121"/>
      <c r="D32" s="119"/>
      <c r="E32" s="117"/>
      <c r="F32" s="116"/>
      <c r="G32" s="117"/>
      <c r="H32" s="116"/>
      <c r="I32" s="117"/>
      <c r="J32" s="116"/>
      <c r="K32" s="117"/>
      <c r="L32" s="116"/>
      <c r="M32" s="117"/>
      <c r="N32" s="116"/>
      <c r="O32" s="117"/>
      <c r="P32" s="116"/>
      <c r="Q32" s="117"/>
      <c r="R32" s="116"/>
      <c r="S32" s="158"/>
    </row>
    <row r="33" spans="1:19" ht="35.25" customHeight="1">
      <c r="A33" s="158"/>
      <c r="B33" s="117">
        <v>28</v>
      </c>
      <c r="C33" s="121"/>
      <c r="D33" s="119"/>
      <c r="E33" s="117"/>
      <c r="F33" s="116"/>
      <c r="G33" s="117"/>
      <c r="H33" s="116"/>
      <c r="I33" s="117"/>
      <c r="J33" s="116"/>
      <c r="K33" s="117"/>
      <c r="L33" s="116"/>
      <c r="M33" s="117"/>
      <c r="N33" s="116"/>
      <c r="O33" s="117"/>
      <c r="P33" s="116"/>
      <c r="Q33" s="117"/>
      <c r="R33" s="116"/>
      <c r="S33" s="158"/>
    </row>
    <row r="34" spans="1:19" ht="35.25" customHeight="1">
      <c r="A34" s="158"/>
      <c r="B34" s="117">
        <v>29</v>
      </c>
      <c r="C34" s="121"/>
      <c r="D34" s="119"/>
      <c r="E34" s="117"/>
      <c r="F34" s="116"/>
      <c r="G34" s="117"/>
      <c r="H34" s="116"/>
      <c r="I34" s="117"/>
      <c r="J34" s="116"/>
      <c r="K34" s="117"/>
      <c r="L34" s="116"/>
      <c r="M34" s="117"/>
      <c r="N34" s="116"/>
      <c r="O34" s="117"/>
      <c r="P34" s="116"/>
      <c r="Q34" s="117"/>
      <c r="R34" s="116"/>
      <c r="S34" s="158"/>
    </row>
    <row r="35" spans="1:19" ht="35.25" customHeight="1">
      <c r="A35" s="158"/>
      <c r="B35" s="117">
        <v>30</v>
      </c>
      <c r="C35" s="121"/>
      <c r="D35" s="119"/>
      <c r="E35" s="117"/>
      <c r="F35" s="116"/>
      <c r="G35" s="117"/>
      <c r="H35" s="116"/>
      <c r="I35" s="117"/>
      <c r="J35" s="116"/>
      <c r="K35" s="117"/>
      <c r="L35" s="116"/>
      <c r="M35" s="117"/>
      <c r="N35" s="116"/>
      <c r="O35" s="117"/>
      <c r="P35" s="116"/>
      <c r="Q35" s="117"/>
      <c r="R35" s="116"/>
      <c r="S35" s="158"/>
    </row>
    <row r="36" spans="1:19" ht="19.5" customHeight="1" thickBot="1">
      <c r="A36" s="158"/>
      <c r="B36" s="312" t="s">
        <v>16</v>
      </c>
      <c r="C36" s="313"/>
      <c r="D36" s="314"/>
      <c r="E36" s="315"/>
      <c r="F36" s="316"/>
      <c r="G36" s="315"/>
      <c r="H36" s="316"/>
      <c r="I36" s="315"/>
      <c r="J36" s="316"/>
      <c r="K36" s="315"/>
      <c r="L36" s="316"/>
      <c r="M36" s="315"/>
      <c r="N36" s="316"/>
      <c r="O36" s="315"/>
      <c r="P36" s="316"/>
      <c r="Q36" s="315"/>
      <c r="R36" s="316"/>
      <c r="S36" s="158"/>
    </row>
    <row r="37" spans="1:19" ht="14.25" customHeight="1">
      <c r="A37" s="158"/>
      <c r="B37" s="226"/>
      <c r="C37" s="226"/>
      <c r="D37" s="226"/>
      <c r="E37" s="226"/>
      <c r="F37" s="226"/>
      <c r="G37" s="226"/>
      <c r="H37" s="226"/>
      <c r="I37" s="226"/>
      <c r="J37" s="226"/>
      <c r="K37" s="226"/>
      <c r="L37" s="226"/>
      <c r="M37" s="226"/>
      <c r="N37" s="226"/>
      <c r="O37" s="226"/>
      <c r="P37" s="226"/>
      <c r="Q37" s="226"/>
      <c r="R37" s="226"/>
      <c r="S37" s="158"/>
    </row>
  </sheetData>
  <sheetProtection password="E8FA" sheet="1" objects="1" scenarios="1" formatCells="0" formatColumns="0" formatRows="0" selectLockedCells="1"/>
  <mergeCells count="25">
    <mergeCell ref="A1:A37"/>
    <mergeCell ref="B36:D36"/>
    <mergeCell ref="E36:F36"/>
    <mergeCell ref="G36:H36"/>
    <mergeCell ref="Q36:R36"/>
    <mergeCell ref="O36:P36"/>
    <mergeCell ref="M36:N36"/>
    <mergeCell ref="I36:J36"/>
    <mergeCell ref="K36:L36"/>
    <mergeCell ref="O4:P4"/>
    <mergeCell ref="B2:R2"/>
    <mergeCell ref="B4:B5"/>
    <mergeCell ref="C4:C5"/>
    <mergeCell ref="E4:F4"/>
    <mergeCell ref="G4:H4"/>
    <mergeCell ref="Q4:R4"/>
    <mergeCell ref="S1:S37"/>
    <mergeCell ref="B37:R37"/>
    <mergeCell ref="B3:E3"/>
    <mergeCell ref="O3:Q3"/>
    <mergeCell ref="G3:N3"/>
    <mergeCell ref="B1:R1"/>
    <mergeCell ref="M4:N4"/>
    <mergeCell ref="I4:J4"/>
    <mergeCell ref="K4:L4"/>
  </mergeCells>
  <pageMargins left="0.2" right="0.2" top="0.22" bottom="0.21" header="0.2" footer="0.2"/>
  <pageSetup paperSize="9" scale="48" orientation="landscape" r:id="rId1"/>
  <colBreaks count="1" manualBreakCount="1">
    <brk id="1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FF00"/>
  </sheetPr>
  <dimension ref="A1:J40"/>
  <sheetViews>
    <sheetView workbookViewId="0">
      <selection activeCell="F6" sqref="F6"/>
    </sheetView>
  </sheetViews>
  <sheetFormatPr defaultColWidth="0" defaultRowHeight="15" zeroHeight="1"/>
  <cols>
    <col min="1" max="1" width="2.28515625" customWidth="1"/>
    <col min="2" max="2" width="4" customWidth="1"/>
    <col min="3" max="3" width="7.28515625" customWidth="1"/>
    <col min="4" max="4" width="32" style="1" customWidth="1"/>
    <col min="5" max="5" width="6.140625" style="1" customWidth="1"/>
    <col min="6" max="8" width="11.140625" style="1" customWidth="1"/>
    <col min="9" max="9" width="11.85546875" customWidth="1"/>
    <col min="10" max="10" width="3.5703125" customWidth="1"/>
    <col min="11" max="16384" width="9.140625" hidden="1"/>
  </cols>
  <sheetData>
    <row r="1" spans="1:10" ht="33" customHeight="1" thickBot="1">
      <c r="A1" s="325"/>
      <c r="B1" s="326" t="str">
        <f>'Baithak Format'!C2</f>
        <v>कार्यालय:  राजकीय उच्च माध्यमिक विद्यालय रायमलवाडा, बापिणी (जोधपुर)</v>
      </c>
      <c r="C1" s="327"/>
      <c r="D1" s="327"/>
      <c r="E1" s="327"/>
      <c r="F1" s="327"/>
      <c r="G1" s="327"/>
      <c r="H1" s="327"/>
      <c r="I1" s="328"/>
      <c r="J1" s="158"/>
    </row>
    <row r="2" spans="1:10" ht="32.25" customHeight="1">
      <c r="A2" s="325"/>
      <c r="B2" s="329" t="str">
        <f>'Data Entry'!F3</f>
        <v>जिला सामान परीक्षा (अर्धवार्षिक परीक्षा)</v>
      </c>
      <c r="C2" s="330"/>
      <c r="D2" s="330"/>
      <c r="E2" s="330"/>
      <c r="F2" s="330"/>
      <c r="G2" s="330"/>
      <c r="H2" s="330"/>
      <c r="I2" s="331"/>
      <c r="J2" s="158"/>
    </row>
    <row r="3" spans="1:10" ht="21.75" customHeight="1" thickBot="1">
      <c r="A3" s="325"/>
      <c r="B3" s="332" t="s">
        <v>126</v>
      </c>
      <c r="C3" s="333"/>
      <c r="D3" s="333"/>
      <c r="E3" s="333"/>
      <c r="F3" s="333"/>
      <c r="G3" s="333"/>
      <c r="H3" s="333"/>
      <c r="I3" s="334"/>
      <c r="J3" s="158"/>
    </row>
    <row r="4" spans="1:10" ht="60" customHeight="1" thickBot="1">
      <c r="A4" s="325"/>
      <c r="B4" s="122" t="s">
        <v>2</v>
      </c>
      <c r="C4" s="123" t="s">
        <v>9</v>
      </c>
      <c r="D4" s="124" t="s">
        <v>7</v>
      </c>
      <c r="E4" s="125" t="s">
        <v>6</v>
      </c>
      <c r="F4" s="124" t="s">
        <v>0</v>
      </c>
      <c r="G4" s="124" t="s">
        <v>1</v>
      </c>
      <c r="H4" s="123" t="s">
        <v>3</v>
      </c>
      <c r="I4" s="126" t="s">
        <v>8</v>
      </c>
      <c r="J4" s="158"/>
    </row>
    <row r="5" spans="1:10" ht="18" customHeight="1">
      <c r="A5" s="325"/>
      <c r="B5" s="335">
        <v>1</v>
      </c>
      <c r="C5" s="338"/>
      <c r="D5" s="127"/>
      <c r="E5" s="128"/>
      <c r="F5" s="129"/>
      <c r="G5" s="129"/>
      <c r="H5" s="130"/>
      <c r="I5" s="341">
        <f>H5+H6+H7+H8</f>
        <v>0</v>
      </c>
      <c r="J5" s="158"/>
    </row>
    <row r="6" spans="1:10" ht="18" customHeight="1">
      <c r="A6" s="325"/>
      <c r="B6" s="336"/>
      <c r="C6" s="339"/>
      <c r="D6" s="131"/>
      <c r="E6" s="132"/>
      <c r="F6" s="133"/>
      <c r="G6" s="133"/>
      <c r="H6" s="134"/>
      <c r="I6" s="342"/>
      <c r="J6" s="158"/>
    </row>
    <row r="7" spans="1:10" ht="18" customHeight="1">
      <c r="A7" s="325"/>
      <c r="B7" s="336"/>
      <c r="C7" s="339"/>
      <c r="D7" s="131"/>
      <c r="E7" s="132"/>
      <c r="F7" s="133"/>
      <c r="G7" s="133"/>
      <c r="H7" s="134"/>
      <c r="I7" s="342"/>
      <c r="J7" s="158"/>
    </row>
    <row r="8" spans="1:10" ht="18" customHeight="1" thickBot="1">
      <c r="A8" s="325"/>
      <c r="B8" s="337"/>
      <c r="C8" s="340"/>
      <c r="D8" s="135"/>
      <c r="E8" s="136"/>
      <c r="F8" s="137"/>
      <c r="G8" s="137"/>
      <c r="H8" s="138"/>
      <c r="I8" s="343"/>
      <c r="J8" s="158"/>
    </row>
    <row r="9" spans="1:10" ht="18" customHeight="1">
      <c r="A9" s="325"/>
      <c r="B9" s="335">
        <v>2</v>
      </c>
      <c r="C9" s="338"/>
      <c r="D9" s="127"/>
      <c r="E9" s="128"/>
      <c r="F9" s="129"/>
      <c r="G9" s="129"/>
      <c r="H9" s="130"/>
      <c r="I9" s="341">
        <f>H9+H10+H11+H12</f>
        <v>0</v>
      </c>
      <c r="J9" s="158"/>
    </row>
    <row r="10" spans="1:10" ht="18" customHeight="1">
      <c r="A10" s="325"/>
      <c r="B10" s="336"/>
      <c r="C10" s="339"/>
      <c r="D10" s="131"/>
      <c r="E10" s="132"/>
      <c r="F10" s="133"/>
      <c r="G10" s="133"/>
      <c r="H10" s="134"/>
      <c r="I10" s="342"/>
      <c r="J10" s="158"/>
    </row>
    <row r="11" spans="1:10" ht="18" customHeight="1">
      <c r="A11" s="325"/>
      <c r="B11" s="336"/>
      <c r="C11" s="339"/>
      <c r="D11" s="131"/>
      <c r="E11" s="132"/>
      <c r="F11" s="133"/>
      <c r="G11" s="133"/>
      <c r="H11" s="134"/>
      <c r="I11" s="342"/>
      <c r="J11" s="158"/>
    </row>
    <row r="12" spans="1:10" ht="18" customHeight="1" thickBot="1">
      <c r="A12" s="325"/>
      <c r="B12" s="337"/>
      <c r="C12" s="340"/>
      <c r="D12" s="135"/>
      <c r="E12" s="136"/>
      <c r="F12" s="137"/>
      <c r="G12" s="137"/>
      <c r="H12" s="138"/>
      <c r="I12" s="343"/>
      <c r="J12" s="158"/>
    </row>
    <row r="13" spans="1:10" ht="18" customHeight="1">
      <c r="A13" s="325"/>
      <c r="B13" s="335">
        <v>3</v>
      </c>
      <c r="C13" s="338"/>
      <c r="D13" s="127"/>
      <c r="E13" s="128"/>
      <c r="F13" s="129"/>
      <c r="G13" s="129"/>
      <c r="H13" s="130"/>
      <c r="I13" s="341">
        <f>H13+H14+H15+H16</f>
        <v>0</v>
      </c>
      <c r="J13" s="158"/>
    </row>
    <row r="14" spans="1:10" ht="18" customHeight="1">
      <c r="A14" s="325"/>
      <c r="B14" s="336"/>
      <c r="C14" s="339"/>
      <c r="D14" s="131"/>
      <c r="E14" s="132"/>
      <c r="F14" s="133"/>
      <c r="G14" s="133"/>
      <c r="H14" s="134"/>
      <c r="I14" s="342"/>
      <c r="J14" s="158"/>
    </row>
    <row r="15" spans="1:10" ht="18" customHeight="1">
      <c r="A15" s="325"/>
      <c r="B15" s="336"/>
      <c r="C15" s="339"/>
      <c r="D15" s="131"/>
      <c r="E15" s="132"/>
      <c r="F15" s="133"/>
      <c r="G15" s="133"/>
      <c r="H15" s="134"/>
      <c r="I15" s="342"/>
      <c r="J15" s="158"/>
    </row>
    <row r="16" spans="1:10" ht="18" customHeight="1" thickBot="1">
      <c r="A16" s="325"/>
      <c r="B16" s="337"/>
      <c r="C16" s="340"/>
      <c r="D16" s="135"/>
      <c r="E16" s="136"/>
      <c r="F16" s="137"/>
      <c r="G16" s="137"/>
      <c r="H16" s="138"/>
      <c r="I16" s="343"/>
      <c r="J16" s="158"/>
    </row>
    <row r="17" spans="1:10" ht="18" customHeight="1">
      <c r="A17" s="325"/>
      <c r="B17" s="335">
        <v>4</v>
      </c>
      <c r="C17" s="338"/>
      <c r="D17" s="127"/>
      <c r="E17" s="128"/>
      <c r="F17" s="129"/>
      <c r="G17" s="129"/>
      <c r="H17" s="130"/>
      <c r="I17" s="341">
        <f>H17+H18+H19+H20</f>
        <v>0</v>
      </c>
      <c r="J17" s="158"/>
    </row>
    <row r="18" spans="1:10" ht="18" customHeight="1">
      <c r="A18" s="325"/>
      <c r="B18" s="336"/>
      <c r="C18" s="339"/>
      <c r="D18" s="131"/>
      <c r="E18" s="132"/>
      <c r="F18" s="133"/>
      <c r="G18" s="133"/>
      <c r="H18" s="134"/>
      <c r="I18" s="342"/>
      <c r="J18" s="158"/>
    </row>
    <row r="19" spans="1:10" ht="18" customHeight="1">
      <c r="A19" s="325"/>
      <c r="B19" s="336"/>
      <c r="C19" s="339"/>
      <c r="D19" s="131"/>
      <c r="E19" s="132"/>
      <c r="F19" s="133"/>
      <c r="G19" s="133"/>
      <c r="H19" s="134"/>
      <c r="I19" s="342"/>
      <c r="J19" s="158"/>
    </row>
    <row r="20" spans="1:10" ht="18" customHeight="1" thickBot="1">
      <c r="A20" s="325"/>
      <c r="B20" s="337"/>
      <c r="C20" s="340"/>
      <c r="D20" s="135"/>
      <c r="E20" s="136"/>
      <c r="F20" s="137"/>
      <c r="G20" s="137"/>
      <c r="H20" s="138"/>
      <c r="I20" s="343"/>
      <c r="J20" s="158"/>
    </row>
    <row r="21" spans="1:10" ht="18" customHeight="1">
      <c r="A21" s="325"/>
      <c r="B21" s="335">
        <v>5</v>
      </c>
      <c r="C21" s="338"/>
      <c r="D21" s="127"/>
      <c r="E21" s="128"/>
      <c r="F21" s="129"/>
      <c r="G21" s="129"/>
      <c r="H21" s="130"/>
      <c r="I21" s="341">
        <f>H21+H22+H23+H24</f>
        <v>0</v>
      </c>
      <c r="J21" s="158"/>
    </row>
    <row r="22" spans="1:10" ht="18" customHeight="1">
      <c r="A22" s="325"/>
      <c r="B22" s="336"/>
      <c r="C22" s="339"/>
      <c r="D22" s="131"/>
      <c r="E22" s="132"/>
      <c r="F22" s="133"/>
      <c r="G22" s="133"/>
      <c r="H22" s="134"/>
      <c r="I22" s="342"/>
      <c r="J22" s="158"/>
    </row>
    <row r="23" spans="1:10" ht="18" customHeight="1">
      <c r="A23" s="325"/>
      <c r="B23" s="336"/>
      <c r="C23" s="339"/>
      <c r="D23" s="131"/>
      <c r="E23" s="132"/>
      <c r="F23" s="133"/>
      <c r="G23" s="133"/>
      <c r="H23" s="134"/>
      <c r="I23" s="342"/>
      <c r="J23" s="158"/>
    </row>
    <row r="24" spans="1:10" ht="18" customHeight="1" thickBot="1">
      <c r="A24" s="325"/>
      <c r="B24" s="337"/>
      <c r="C24" s="340"/>
      <c r="D24" s="135"/>
      <c r="E24" s="136"/>
      <c r="F24" s="137"/>
      <c r="G24" s="137"/>
      <c r="H24" s="138"/>
      <c r="I24" s="343"/>
      <c r="J24" s="158"/>
    </row>
    <row r="25" spans="1:10" ht="18" customHeight="1">
      <c r="A25" s="325"/>
      <c r="B25" s="335">
        <v>6</v>
      </c>
      <c r="C25" s="338"/>
      <c r="D25" s="127"/>
      <c r="E25" s="128"/>
      <c r="F25" s="129"/>
      <c r="G25" s="129"/>
      <c r="H25" s="130"/>
      <c r="I25" s="341">
        <f>H25+H26+H27+H28</f>
        <v>0</v>
      </c>
      <c r="J25" s="158"/>
    </row>
    <row r="26" spans="1:10" ht="18" customHeight="1">
      <c r="A26" s="325"/>
      <c r="B26" s="336"/>
      <c r="C26" s="339"/>
      <c r="D26" s="131"/>
      <c r="E26" s="132"/>
      <c r="F26" s="133"/>
      <c r="G26" s="133"/>
      <c r="H26" s="134"/>
      <c r="I26" s="342"/>
      <c r="J26" s="158"/>
    </row>
    <row r="27" spans="1:10" ht="18" customHeight="1">
      <c r="A27" s="325"/>
      <c r="B27" s="336"/>
      <c r="C27" s="339"/>
      <c r="D27" s="131"/>
      <c r="E27" s="132"/>
      <c r="F27" s="133"/>
      <c r="G27" s="133"/>
      <c r="H27" s="134"/>
      <c r="I27" s="342"/>
      <c r="J27" s="158"/>
    </row>
    <row r="28" spans="1:10" ht="18" customHeight="1" thickBot="1">
      <c r="A28" s="325"/>
      <c r="B28" s="337"/>
      <c r="C28" s="340"/>
      <c r="D28" s="135"/>
      <c r="E28" s="136"/>
      <c r="F28" s="137"/>
      <c r="G28" s="137"/>
      <c r="H28" s="138"/>
      <c r="I28" s="343"/>
      <c r="J28" s="158"/>
    </row>
    <row r="29" spans="1:10" ht="18" customHeight="1">
      <c r="A29" s="325"/>
      <c r="B29" s="335">
        <v>7</v>
      </c>
      <c r="C29" s="338"/>
      <c r="D29" s="127"/>
      <c r="E29" s="128"/>
      <c r="F29" s="129"/>
      <c r="G29" s="129"/>
      <c r="H29" s="130"/>
      <c r="I29" s="341">
        <f>H29+H30+H31+H32</f>
        <v>0</v>
      </c>
      <c r="J29" s="158"/>
    </row>
    <row r="30" spans="1:10" ht="18" customHeight="1">
      <c r="A30" s="325"/>
      <c r="B30" s="336"/>
      <c r="C30" s="339"/>
      <c r="D30" s="131"/>
      <c r="E30" s="132"/>
      <c r="F30" s="133"/>
      <c r="G30" s="133"/>
      <c r="H30" s="134"/>
      <c r="I30" s="342"/>
      <c r="J30" s="158"/>
    </row>
    <row r="31" spans="1:10" ht="18" customHeight="1">
      <c r="A31" s="325"/>
      <c r="B31" s="336"/>
      <c r="C31" s="339"/>
      <c r="D31" s="131"/>
      <c r="E31" s="132"/>
      <c r="F31" s="133"/>
      <c r="G31" s="133"/>
      <c r="H31" s="134"/>
      <c r="I31" s="342"/>
      <c r="J31" s="158"/>
    </row>
    <row r="32" spans="1:10" ht="18" customHeight="1" thickBot="1">
      <c r="A32" s="325"/>
      <c r="B32" s="337"/>
      <c r="C32" s="340"/>
      <c r="D32" s="135"/>
      <c r="E32" s="136"/>
      <c r="F32" s="137"/>
      <c r="G32" s="137"/>
      <c r="H32" s="138"/>
      <c r="I32" s="343"/>
      <c r="J32" s="158"/>
    </row>
    <row r="33" spans="1:10" ht="18" customHeight="1">
      <c r="A33" s="325"/>
      <c r="B33" s="335">
        <v>8</v>
      </c>
      <c r="C33" s="338"/>
      <c r="D33" s="127"/>
      <c r="E33" s="128"/>
      <c r="F33" s="129"/>
      <c r="G33" s="129"/>
      <c r="H33" s="130"/>
      <c r="I33" s="341">
        <f>H33+H34+H35+H36</f>
        <v>0</v>
      </c>
      <c r="J33" s="158"/>
    </row>
    <row r="34" spans="1:10" ht="18" customHeight="1">
      <c r="A34" s="325"/>
      <c r="B34" s="336"/>
      <c r="C34" s="339"/>
      <c r="D34" s="131"/>
      <c r="E34" s="132"/>
      <c r="F34" s="133"/>
      <c r="G34" s="133"/>
      <c r="H34" s="134"/>
      <c r="I34" s="342"/>
      <c r="J34" s="158"/>
    </row>
    <row r="35" spans="1:10" ht="18" customHeight="1">
      <c r="A35" s="325"/>
      <c r="B35" s="336"/>
      <c r="C35" s="339"/>
      <c r="D35" s="131"/>
      <c r="E35" s="132"/>
      <c r="F35" s="133"/>
      <c r="G35" s="133"/>
      <c r="H35" s="134"/>
      <c r="I35" s="342"/>
      <c r="J35" s="158"/>
    </row>
    <row r="36" spans="1:10" ht="18" customHeight="1" thickBot="1">
      <c r="A36" s="325"/>
      <c r="B36" s="337"/>
      <c r="C36" s="340"/>
      <c r="D36" s="135"/>
      <c r="E36" s="136"/>
      <c r="F36" s="137"/>
      <c r="G36" s="137"/>
      <c r="H36" s="138"/>
      <c r="I36" s="343"/>
      <c r="J36" s="158"/>
    </row>
    <row r="37" spans="1:10" ht="31.5" customHeight="1" thickBot="1">
      <c r="A37" s="325"/>
      <c r="B37" s="345" t="s">
        <v>10</v>
      </c>
      <c r="C37" s="346"/>
      <c r="D37" s="347"/>
      <c r="E37" s="347"/>
      <c r="F37" s="347"/>
      <c r="G37" s="347"/>
      <c r="H37" s="348"/>
      <c r="I37" s="139">
        <f>SUM(I5:I36)</f>
        <v>0</v>
      </c>
      <c r="J37" s="158"/>
    </row>
    <row r="38" spans="1:10" ht="23.25" customHeight="1">
      <c r="B38" s="324"/>
      <c r="C38" s="324"/>
      <c r="D38" s="324"/>
      <c r="E38" s="324"/>
      <c r="F38" s="324"/>
      <c r="G38" s="324"/>
      <c r="H38" s="324"/>
      <c r="I38" s="324"/>
      <c r="J38" s="158"/>
    </row>
    <row r="39" spans="1:10" hidden="1"/>
    <row r="40" spans="1:10" hidden="1">
      <c r="G40" s="344"/>
      <c r="H40" s="344"/>
      <c r="I40" s="344"/>
    </row>
  </sheetData>
  <sheetProtection password="E8FA" sheet="1" objects="1" scenarios="1" formatCells="0" formatColumns="0" formatRows="0" selectLockedCells="1"/>
  <mergeCells count="32">
    <mergeCell ref="C17:C20"/>
    <mergeCell ref="I17:I20"/>
    <mergeCell ref="G40:I40"/>
    <mergeCell ref="B21:B24"/>
    <mergeCell ref="C21:C24"/>
    <mergeCell ref="I21:I24"/>
    <mergeCell ref="B37:H37"/>
    <mergeCell ref="B25:B28"/>
    <mergeCell ref="C25:C28"/>
    <mergeCell ref="I25:I28"/>
    <mergeCell ref="B29:B32"/>
    <mergeCell ref="C29:C32"/>
    <mergeCell ref="I29:I32"/>
    <mergeCell ref="B33:B36"/>
    <mergeCell ref="C33:C36"/>
    <mergeCell ref="I33:I36"/>
    <mergeCell ref="J1:J38"/>
    <mergeCell ref="B38:I38"/>
    <mergeCell ref="A1:A37"/>
    <mergeCell ref="B1:I1"/>
    <mergeCell ref="B2:I2"/>
    <mergeCell ref="B3:I3"/>
    <mergeCell ref="B5:B8"/>
    <mergeCell ref="C5:C8"/>
    <mergeCell ref="I5:I8"/>
    <mergeCell ref="B9:B12"/>
    <mergeCell ref="C9:C12"/>
    <mergeCell ref="I9:I12"/>
    <mergeCell ref="B13:B16"/>
    <mergeCell ref="C13:C16"/>
    <mergeCell ref="I13:I16"/>
    <mergeCell ref="B17:B20"/>
  </mergeCells>
  <pageMargins left="0.35" right="0.28000000000000003" top="0.35" bottom="0.3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Data Entry</vt:lpstr>
      <vt:lpstr>Time Table</vt:lpstr>
      <vt:lpstr>Baithak Format</vt:lpstr>
      <vt:lpstr>Answer Book Praptra</vt:lpstr>
      <vt:lpstr>Admit Card Praptra</vt:lpstr>
      <vt:lpstr>Absentee Praptra</vt:lpstr>
      <vt:lpstr>Toilet Praptra</vt:lpstr>
      <vt:lpstr>Daily Sign Praptra</vt:lpstr>
      <vt:lpstr>samekit</vt:lpstr>
      <vt:lpstr>'Baithak Format'!Print_Area</vt:lpstr>
      <vt:lpstr>'Time Table'!Print_Area</vt:lpstr>
      <vt:lpstr>'Daily Sign Praptra'!Print_Titles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GSSS RAIMALWADA</dc:creator>
  <cp:lastModifiedBy>User</cp:lastModifiedBy>
  <cp:lastPrinted>2022-12-05T07:26:08Z</cp:lastPrinted>
  <dcterms:created xsi:type="dcterms:W3CDTF">2018-04-03T04:29:32Z</dcterms:created>
  <dcterms:modified xsi:type="dcterms:W3CDTF">2022-12-05T07:27:32Z</dcterms:modified>
</cp:coreProperties>
</file>